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2.xml" ContentType="application/vnd.openxmlformats-officedocument.drawing+xml"/>
  <Override PartName="/xl/ctrlProps/ctrlProp1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6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trlProps/ctrlProp17.xml" ContentType="application/vnd.ms-excel.controlproperti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ctrlProps/ctrlProp18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7.xml" ContentType="application/vnd.openxmlformats-officedocument.drawing+xml"/>
  <Override PartName="/xl/ctrlProps/ctrlProp19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ste3.BATIFIX-DOM.000\Desktop\"/>
    </mc:Choice>
  </mc:AlternateContent>
  <bookViews>
    <workbookView xWindow="0" yWindow="0" windowWidth="20490" windowHeight="7365" tabRatio="821"/>
  </bookViews>
  <sheets>
    <sheet name="Accueil" sheetId="15" r:id="rId1"/>
    <sheet name="Objectifs commercial + suivi" sheetId="13" r:id="rId2"/>
    <sheet name="ToDo List" sheetId="16" r:id="rId3"/>
    <sheet name="Analyses par client" sheetId="11" r:id="rId4"/>
    <sheet name="Analyse activité" sheetId="2" r:id="rId5"/>
    <sheet name="Suivi Commande" sheetId="14" r:id="rId6"/>
    <sheet name="BDD" sheetId="4" r:id="rId7"/>
  </sheets>
  <definedNames>
    <definedName name="_xlnm._FilterDatabase" localSheetId="6" hidden="1">BDD!$A$6:$K$282</definedName>
    <definedName name="Client">#REF!</definedName>
    <definedName name="Etat" localSheetId="1">#REF!</definedName>
    <definedName name="Etat">#REF!</definedName>
    <definedName name="ListeClient">tab_client[Client]</definedName>
    <definedName name="ListeStatut">Tableau5[Statut]</definedName>
    <definedName name="source_du_lead" localSheetId="1">#REF!</definedName>
    <definedName name="source_du_lead">#REF!</definedName>
    <definedName name="Source_lead" localSheetId="1">#REF!</definedName>
    <definedName name="Source_lead">#REF!</definedName>
    <definedName name="SourceLead" localSheetId="1">#REF!</definedName>
    <definedName name="SourceLead">#REF!</definedName>
    <definedName name="StatutDevis">"['file:///C:/Users/julie.colombani/Documents/COZYNERGY/LEADS%20Quelle%20Energie/Tableau%20de%20suivi%20Leads%20Quelle%20Energie.ods'#$Feuil2.$A$1:.$A$2]"</definedName>
    <definedName name="Tableau13">#REF!</definedName>
    <definedName name="TableauStatut">Tableau5[Statut]</definedName>
    <definedName name="_xlnm.Print_Area" localSheetId="4">'Analyse activité'!$A$1:$O$37</definedName>
    <definedName name="_xlnm.Print_Area" localSheetId="3">'Analyses par client'!$A$1:$O$155</definedName>
    <definedName name="_xlnm.Print_Area" localSheetId="6">BDD!$A$1:$K$21</definedName>
    <definedName name="_xlnm.Print_Area" localSheetId="1">'Objectifs commercial + suivi'!$A$1:$O$17</definedName>
    <definedName name="_xlnm.Print_Area" localSheetId="2">'ToDo List'!$A$4:$D$20</definedName>
  </definedNames>
  <calcPr calcId="152511"/>
</workbook>
</file>

<file path=xl/calcChain.xml><?xml version="1.0" encoding="utf-8"?>
<calcChain xmlns="http://schemas.openxmlformats.org/spreadsheetml/2006/main">
  <c r="D99" i="14" l="1"/>
  <c r="D49" i="14" l="1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J6" i="14" l="1"/>
  <c r="J7" i="14"/>
  <c r="D80" i="14"/>
  <c r="D81" i="14"/>
  <c r="D82" i="14"/>
  <c r="D999" i="14"/>
  <c r="J5" i="14"/>
  <c r="J4" i="14"/>
  <c r="P124" i="11" l="1"/>
  <c r="B124" i="11" s="1"/>
  <c r="P84" i="11" l="1"/>
  <c r="A84" i="11" s="1"/>
  <c r="P94" i="11"/>
  <c r="A94" i="11" s="1"/>
  <c r="P113" i="11"/>
  <c r="A113" i="11" s="1"/>
  <c r="P118" i="11"/>
  <c r="B118" i="11" s="1"/>
  <c r="P92" i="11"/>
  <c r="B92" i="11" s="1"/>
  <c r="P89" i="11"/>
  <c r="B89" i="11" s="1"/>
  <c r="P93" i="11"/>
  <c r="B93" i="11" s="1"/>
  <c r="P98" i="11"/>
  <c r="B98" i="11" s="1"/>
  <c r="P131" i="11"/>
  <c r="A131" i="11" s="1"/>
  <c r="P106" i="11"/>
  <c r="A106" i="11" s="1"/>
  <c r="P134" i="11"/>
  <c r="B134" i="11" s="1"/>
  <c r="P155" i="11"/>
  <c r="B155" i="11" s="1"/>
  <c r="P105" i="11"/>
  <c r="B105" i="11" s="1"/>
  <c r="P125" i="11"/>
  <c r="A125" i="11" s="1"/>
  <c r="P99" i="11"/>
  <c r="B99" i="11" s="1"/>
  <c r="P135" i="11"/>
  <c r="A135" i="11" s="1"/>
  <c r="P100" i="11"/>
  <c r="B100" i="11" s="1"/>
  <c r="P127" i="11"/>
  <c r="A127" i="11" s="1"/>
  <c r="P151" i="11"/>
  <c r="B151" i="11" s="1"/>
  <c r="P103" i="11"/>
  <c r="A103" i="11" s="1"/>
  <c r="P101" i="11"/>
  <c r="B101" i="11" s="1"/>
  <c r="P154" i="11"/>
  <c r="A154" i="11" s="1"/>
  <c r="P86" i="11"/>
  <c r="B86" i="11" s="1"/>
  <c r="P90" i="11"/>
  <c r="B90" i="11" s="1"/>
  <c r="P87" i="11"/>
  <c r="B87" i="11" s="1"/>
  <c r="P116" i="11"/>
  <c r="A116" i="11" s="1"/>
  <c r="P114" i="11"/>
  <c r="A114" i="11" s="1"/>
  <c r="P95" i="11"/>
  <c r="A95" i="11" s="1"/>
  <c r="B131" i="11"/>
  <c r="A124" i="11"/>
  <c r="P143" i="11"/>
  <c r="P97" i="11"/>
  <c r="P85" i="11"/>
  <c r="P96" i="11"/>
  <c r="P81" i="11"/>
  <c r="P122" i="11"/>
  <c r="P148" i="11"/>
  <c r="P129" i="11"/>
  <c r="P91" i="11"/>
  <c r="P112" i="11"/>
  <c r="P138" i="11"/>
  <c r="P115" i="11"/>
  <c r="P108" i="11"/>
  <c r="P107" i="11"/>
  <c r="P128" i="11"/>
  <c r="P139" i="11"/>
  <c r="P110" i="11"/>
  <c r="P121" i="11"/>
  <c r="B121" i="11" s="1"/>
  <c r="P83" i="11"/>
  <c r="B83" i="11" s="1"/>
  <c r="P146" i="11"/>
  <c r="B146" i="11" s="1"/>
  <c r="P132" i="11"/>
  <c r="B132" i="11" s="1"/>
  <c r="P126" i="11"/>
  <c r="A126" i="11" s="1"/>
  <c r="P147" i="11"/>
  <c r="P140" i="11"/>
  <c r="P130" i="11"/>
  <c r="P88" i="11"/>
  <c r="P156" i="11"/>
  <c r="A156" i="11" s="1"/>
  <c r="P109" i="11"/>
  <c r="P123" i="11"/>
  <c r="P119" i="11"/>
  <c r="A119" i="11" s="1"/>
  <c r="P145" i="11"/>
  <c r="P144" i="11"/>
  <c r="P150" i="11"/>
  <c r="A150" i="11" s="1"/>
  <c r="P111" i="11"/>
  <c r="B111" i="11" s="1"/>
  <c r="P82" i="11"/>
  <c r="B82" i="11" s="1"/>
  <c r="P142" i="11"/>
  <c r="B142" i="11" s="1"/>
  <c r="P141" i="11"/>
  <c r="A141" i="11" s="1"/>
  <c r="P137" i="11"/>
  <c r="A137" i="11" s="1"/>
  <c r="P136" i="11"/>
  <c r="B136" i="11" s="1"/>
  <c r="P117" i="11"/>
  <c r="B117" i="11" s="1"/>
  <c r="P153" i="11"/>
  <c r="A153" i="11" s="1"/>
  <c r="P152" i="11"/>
  <c r="A152" i="11" s="1"/>
  <c r="P133" i="11"/>
  <c r="A133" i="11" s="1"/>
  <c r="P120" i="11"/>
  <c r="A120" i="11" s="1"/>
  <c r="P102" i="11"/>
  <c r="A102" i="11" s="1"/>
  <c r="P149" i="11"/>
  <c r="P104" i="11"/>
  <c r="P80" i="11"/>
  <c r="C12" i="13"/>
  <c r="D12" i="13"/>
  <c r="E12" i="13"/>
  <c r="F12" i="13"/>
  <c r="G12" i="13"/>
  <c r="H12" i="13"/>
  <c r="I12" i="13"/>
  <c r="J12" i="13"/>
  <c r="K12" i="13"/>
  <c r="L12" i="13"/>
  <c r="M12" i="13"/>
  <c r="B12" i="13"/>
  <c r="A100" i="11" l="1"/>
  <c r="A101" i="11"/>
  <c r="B127" i="11"/>
  <c r="A105" i="11"/>
  <c r="A87" i="11"/>
  <c r="B84" i="11"/>
  <c r="A92" i="11"/>
  <c r="B106" i="11"/>
  <c r="B125" i="11"/>
  <c r="A134" i="11"/>
  <c r="B116" i="11"/>
  <c r="A118" i="11"/>
  <c r="B154" i="11"/>
  <c r="B94" i="11"/>
  <c r="A155" i="11"/>
  <c r="A93" i="11"/>
  <c r="B113" i="11"/>
  <c r="A90" i="11"/>
  <c r="A98" i="11"/>
  <c r="A89" i="11"/>
  <c r="A99" i="11"/>
  <c r="B103" i="11"/>
  <c r="B135" i="11"/>
  <c r="A151" i="11"/>
  <c r="B95" i="11"/>
  <c r="A86" i="11"/>
  <c r="B114" i="11"/>
  <c r="A146" i="11"/>
  <c r="B120" i="11"/>
  <c r="A83" i="11"/>
  <c r="A111" i="11"/>
  <c r="B137" i="11"/>
  <c r="B152" i="11"/>
  <c r="B141" i="11"/>
  <c r="B150" i="11"/>
  <c r="A142" i="11"/>
  <c r="B119" i="11"/>
  <c r="A121" i="11"/>
  <c r="B102" i="11"/>
  <c r="A117" i="11"/>
  <c r="B126" i="11"/>
  <c r="B104" i="11"/>
  <c r="A104" i="11"/>
  <c r="B123" i="11"/>
  <c r="A123" i="11"/>
  <c r="A130" i="11"/>
  <c r="B130" i="11"/>
  <c r="B110" i="11"/>
  <c r="A110" i="11"/>
  <c r="B139" i="11"/>
  <c r="A139" i="11"/>
  <c r="B115" i="11"/>
  <c r="A115" i="11"/>
  <c r="B129" i="11"/>
  <c r="A129" i="11"/>
  <c r="B96" i="11"/>
  <c r="A96" i="11"/>
  <c r="B149" i="11"/>
  <c r="A149" i="11"/>
  <c r="B144" i="11"/>
  <c r="A144" i="11"/>
  <c r="B109" i="11"/>
  <c r="A109" i="11"/>
  <c r="A140" i="11"/>
  <c r="B140" i="11"/>
  <c r="B128" i="11"/>
  <c r="A128" i="11"/>
  <c r="A138" i="11"/>
  <c r="B138" i="11"/>
  <c r="B148" i="11"/>
  <c r="A148" i="11"/>
  <c r="B85" i="11"/>
  <c r="A85" i="11"/>
  <c r="B133" i="11"/>
  <c r="A136" i="11"/>
  <c r="A82" i="11"/>
  <c r="A132" i="11"/>
  <c r="B145" i="11"/>
  <c r="A145" i="11"/>
  <c r="B147" i="11"/>
  <c r="A147" i="11"/>
  <c r="A107" i="11"/>
  <c r="B107" i="11"/>
  <c r="A112" i="11"/>
  <c r="B112" i="11"/>
  <c r="B122" i="11"/>
  <c r="A122" i="11"/>
  <c r="B97" i="11"/>
  <c r="A97" i="11"/>
  <c r="B153" i="11"/>
  <c r="B156" i="11"/>
  <c r="A80" i="11"/>
  <c r="B80" i="11"/>
  <c r="B88" i="11"/>
  <c r="A88" i="11"/>
  <c r="B108" i="11"/>
  <c r="A108" i="11"/>
  <c r="B91" i="11"/>
  <c r="A91" i="11"/>
  <c r="A81" i="11"/>
  <c r="B81" i="11"/>
  <c r="B143" i="11"/>
  <c r="A143" i="11"/>
  <c r="N12" i="13"/>
  <c r="C8" i="13"/>
  <c r="D8" i="13"/>
  <c r="E8" i="13"/>
  <c r="F8" i="13"/>
  <c r="G8" i="13"/>
  <c r="H8" i="13"/>
  <c r="I8" i="13"/>
  <c r="J8" i="13"/>
  <c r="K8" i="13"/>
  <c r="L8" i="13"/>
  <c r="M8" i="13"/>
  <c r="B8" i="13"/>
  <c r="C49" i="11"/>
  <c r="D49" i="11"/>
  <c r="E49" i="11"/>
  <c r="F49" i="11"/>
  <c r="G49" i="11"/>
  <c r="H49" i="11"/>
  <c r="I49" i="11"/>
  <c r="J49" i="11"/>
  <c r="K49" i="11"/>
  <c r="L49" i="11"/>
  <c r="M49" i="11"/>
  <c r="B49" i="11"/>
  <c r="C45" i="11"/>
  <c r="D45" i="11"/>
  <c r="E45" i="11"/>
  <c r="F45" i="11"/>
  <c r="G45" i="11"/>
  <c r="H45" i="11"/>
  <c r="I45" i="11"/>
  <c r="J45" i="11"/>
  <c r="K45" i="11"/>
  <c r="L45" i="11"/>
  <c r="M45" i="11"/>
  <c r="B45" i="11"/>
  <c r="D18" i="14" l="1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D172" i="14"/>
  <c r="D173" i="14"/>
  <c r="D174" i="14"/>
  <c r="D175" i="14"/>
  <c r="D176" i="14"/>
  <c r="D177" i="14"/>
  <c r="D178" i="14"/>
  <c r="D179" i="14"/>
  <c r="D180" i="14"/>
  <c r="D181" i="14"/>
  <c r="D182" i="14"/>
  <c r="D183" i="14"/>
  <c r="D184" i="14"/>
  <c r="D185" i="14"/>
  <c r="D186" i="14"/>
  <c r="D187" i="14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D220" i="14"/>
  <c r="D221" i="14"/>
  <c r="D222" i="14"/>
  <c r="D223" i="14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D236" i="14"/>
  <c r="D237" i="14"/>
  <c r="D238" i="14"/>
  <c r="D239" i="14"/>
  <c r="D240" i="14"/>
  <c r="D241" i="14"/>
  <c r="D242" i="14"/>
  <c r="D243" i="14"/>
  <c r="D244" i="14"/>
  <c r="D245" i="14"/>
  <c r="D246" i="14"/>
  <c r="D247" i="14"/>
  <c r="D248" i="14"/>
  <c r="D249" i="14"/>
  <c r="D250" i="14"/>
  <c r="D251" i="14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D290" i="14"/>
  <c r="D291" i="14"/>
  <c r="D292" i="14"/>
  <c r="D293" i="14"/>
  <c r="D294" i="14"/>
  <c r="D295" i="14"/>
  <c r="D296" i="14"/>
  <c r="D297" i="14"/>
  <c r="D298" i="14"/>
  <c r="D299" i="14"/>
  <c r="D300" i="14"/>
  <c r="D301" i="14"/>
  <c r="D302" i="14"/>
  <c r="D303" i="14"/>
  <c r="D304" i="14"/>
  <c r="D305" i="14"/>
  <c r="D306" i="14"/>
  <c r="D307" i="14"/>
  <c r="D308" i="14"/>
  <c r="D309" i="14"/>
  <c r="D310" i="14"/>
  <c r="D311" i="14"/>
  <c r="D312" i="14"/>
  <c r="D313" i="14"/>
  <c r="D314" i="14"/>
  <c r="D315" i="14"/>
  <c r="D316" i="14"/>
  <c r="D317" i="14"/>
  <c r="D318" i="14"/>
  <c r="D319" i="14"/>
  <c r="D320" i="14"/>
  <c r="D321" i="14"/>
  <c r="D322" i="14"/>
  <c r="D323" i="14"/>
  <c r="D324" i="14"/>
  <c r="D325" i="14"/>
  <c r="D326" i="14"/>
  <c r="D327" i="14"/>
  <c r="D328" i="14"/>
  <c r="D329" i="14"/>
  <c r="D330" i="14"/>
  <c r="D331" i="14"/>
  <c r="D332" i="14"/>
  <c r="D333" i="14"/>
  <c r="D334" i="14"/>
  <c r="D335" i="14"/>
  <c r="D336" i="14"/>
  <c r="D337" i="14"/>
  <c r="D338" i="14"/>
  <c r="D339" i="14"/>
  <c r="D340" i="14"/>
  <c r="D341" i="14"/>
  <c r="D342" i="14"/>
  <c r="D343" i="14"/>
  <c r="D344" i="14"/>
  <c r="D345" i="14"/>
  <c r="D346" i="14"/>
  <c r="D347" i="14"/>
  <c r="D348" i="14"/>
  <c r="D349" i="14"/>
  <c r="D350" i="14"/>
  <c r="D351" i="14"/>
  <c r="D352" i="14"/>
  <c r="D353" i="14"/>
  <c r="D354" i="14"/>
  <c r="D355" i="14"/>
  <c r="D356" i="14"/>
  <c r="D357" i="14"/>
  <c r="D358" i="14"/>
  <c r="D359" i="14"/>
  <c r="D360" i="14"/>
  <c r="D361" i="14"/>
  <c r="D362" i="14"/>
  <c r="D363" i="14"/>
  <c r="D364" i="14"/>
  <c r="D365" i="14"/>
  <c r="D366" i="14"/>
  <c r="D367" i="14"/>
  <c r="D368" i="14"/>
  <c r="D369" i="14"/>
  <c r="D370" i="14"/>
  <c r="D371" i="14"/>
  <c r="D372" i="14"/>
  <c r="D373" i="14"/>
  <c r="D374" i="14"/>
  <c r="D375" i="14"/>
  <c r="D376" i="14"/>
  <c r="D377" i="14"/>
  <c r="D378" i="14"/>
  <c r="D379" i="14"/>
  <c r="D380" i="14"/>
  <c r="D381" i="14"/>
  <c r="D382" i="14"/>
  <c r="D383" i="14"/>
  <c r="D384" i="14"/>
  <c r="D385" i="14"/>
  <c r="D386" i="14"/>
  <c r="D387" i="14"/>
  <c r="D388" i="14"/>
  <c r="D389" i="14"/>
  <c r="D390" i="14"/>
  <c r="D391" i="14"/>
  <c r="D392" i="14"/>
  <c r="D393" i="14"/>
  <c r="D394" i="14"/>
  <c r="D395" i="14"/>
  <c r="D396" i="14"/>
  <c r="D397" i="14"/>
  <c r="D398" i="14"/>
  <c r="D399" i="14"/>
  <c r="D400" i="14"/>
  <c r="D401" i="14"/>
  <c r="D402" i="14"/>
  <c r="D403" i="14"/>
  <c r="D404" i="14"/>
  <c r="D405" i="14"/>
  <c r="D406" i="14"/>
  <c r="D407" i="14"/>
  <c r="D408" i="14"/>
  <c r="D409" i="14"/>
  <c r="D410" i="14"/>
  <c r="D411" i="14"/>
  <c r="D412" i="14"/>
  <c r="D413" i="14"/>
  <c r="D414" i="14"/>
  <c r="D415" i="14"/>
  <c r="D416" i="14"/>
  <c r="D417" i="14"/>
  <c r="D418" i="14"/>
  <c r="D419" i="14"/>
  <c r="D420" i="14"/>
  <c r="D421" i="14"/>
  <c r="D422" i="14"/>
  <c r="D423" i="14"/>
  <c r="D424" i="14"/>
  <c r="D425" i="14"/>
  <c r="D426" i="14"/>
  <c r="D427" i="14"/>
  <c r="D428" i="14"/>
  <c r="D429" i="14"/>
  <c r="D430" i="14"/>
  <c r="D431" i="14"/>
  <c r="D432" i="14"/>
  <c r="D433" i="14"/>
  <c r="D434" i="14"/>
  <c r="D435" i="14"/>
  <c r="D436" i="14"/>
  <c r="D437" i="14"/>
  <c r="D438" i="14"/>
  <c r="D439" i="14"/>
  <c r="D440" i="14"/>
  <c r="D441" i="14"/>
  <c r="D442" i="14"/>
  <c r="D443" i="14"/>
  <c r="D444" i="14"/>
  <c r="D445" i="14"/>
  <c r="D446" i="14"/>
  <c r="D447" i="14"/>
  <c r="D448" i="14"/>
  <c r="D449" i="14"/>
  <c r="D450" i="14"/>
  <c r="D451" i="14"/>
  <c r="D452" i="14"/>
  <c r="D453" i="14"/>
  <c r="D454" i="14"/>
  <c r="D455" i="14"/>
  <c r="D456" i="14"/>
  <c r="D457" i="14"/>
  <c r="D458" i="14"/>
  <c r="D459" i="14"/>
  <c r="D460" i="14"/>
  <c r="D461" i="14"/>
  <c r="D462" i="14"/>
  <c r="D463" i="14"/>
  <c r="D464" i="14"/>
  <c r="D465" i="14"/>
  <c r="D466" i="14"/>
  <c r="D467" i="14"/>
  <c r="D468" i="14"/>
  <c r="D469" i="14"/>
  <c r="D470" i="14"/>
  <c r="D471" i="14"/>
  <c r="D472" i="14"/>
  <c r="D473" i="14"/>
  <c r="D474" i="14"/>
  <c r="D475" i="14"/>
  <c r="D476" i="14"/>
  <c r="D477" i="14"/>
  <c r="D478" i="14"/>
  <c r="D479" i="14"/>
  <c r="D480" i="14"/>
  <c r="D481" i="14"/>
  <c r="D482" i="14"/>
  <c r="D483" i="14"/>
  <c r="D484" i="14"/>
  <c r="D485" i="14"/>
  <c r="D486" i="14"/>
  <c r="D487" i="14"/>
  <c r="D488" i="14"/>
  <c r="D489" i="14"/>
  <c r="D490" i="14"/>
  <c r="D491" i="14"/>
  <c r="D492" i="14"/>
  <c r="D493" i="14"/>
  <c r="D494" i="14"/>
  <c r="D495" i="14"/>
  <c r="D496" i="14"/>
  <c r="D497" i="14"/>
  <c r="D498" i="14"/>
  <c r="D499" i="14"/>
  <c r="D500" i="14"/>
  <c r="D501" i="14"/>
  <c r="D502" i="14"/>
  <c r="D503" i="14"/>
  <c r="D504" i="14"/>
  <c r="D505" i="14"/>
  <c r="D506" i="14"/>
  <c r="D507" i="14"/>
  <c r="D508" i="14"/>
  <c r="D509" i="14"/>
  <c r="D510" i="14"/>
  <c r="D511" i="14"/>
  <c r="D512" i="14"/>
  <c r="D513" i="14"/>
  <c r="D514" i="14"/>
  <c r="D515" i="14"/>
  <c r="D516" i="14"/>
  <c r="D517" i="14"/>
  <c r="D518" i="14"/>
  <c r="D519" i="14"/>
  <c r="D520" i="14"/>
  <c r="D521" i="14"/>
  <c r="D522" i="14"/>
  <c r="D523" i="14"/>
  <c r="D524" i="14"/>
  <c r="D525" i="14"/>
  <c r="D526" i="14"/>
  <c r="D527" i="14"/>
  <c r="D528" i="14"/>
  <c r="D529" i="14"/>
  <c r="D530" i="14"/>
  <c r="D531" i="14"/>
  <c r="D532" i="14"/>
  <c r="D533" i="14"/>
  <c r="D534" i="14"/>
  <c r="D535" i="14"/>
  <c r="D536" i="14"/>
  <c r="D537" i="14"/>
  <c r="D538" i="14"/>
  <c r="D539" i="14"/>
  <c r="D540" i="14"/>
  <c r="D541" i="14"/>
  <c r="D542" i="14"/>
  <c r="D543" i="14"/>
  <c r="D544" i="14"/>
  <c r="D545" i="14"/>
  <c r="D546" i="14"/>
  <c r="D547" i="14"/>
  <c r="D548" i="14"/>
  <c r="D549" i="14"/>
  <c r="D550" i="14"/>
  <c r="D551" i="14"/>
  <c r="D552" i="14"/>
  <c r="D553" i="14"/>
  <c r="D554" i="14"/>
  <c r="D555" i="14"/>
  <c r="D556" i="14"/>
  <c r="D557" i="14"/>
  <c r="D558" i="14"/>
  <c r="D559" i="14"/>
  <c r="D560" i="14"/>
  <c r="D561" i="14"/>
  <c r="D562" i="14"/>
  <c r="D563" i="14"/>
  <c r="D564" i="14"/>
  <c r="D565" i="14"/>
  <c r="D566" i="14"/>
  <c r="D567" i="14"/>
  <c r="D568" i="14"/>
  <c r="D569" i="14"/>
  <c r="D570" i="14"/>
  <c r="D571" i="14"/>
  <c r="D572" i="14"/>
  <c r="D573" i="14"/>
  <c r="D574" i="14"/>
  <c r="D575" i="14"/>
  <c r="D576" i="14"/>
  <c r="D577" i="14"/>
  <c r="D578" i="14"/>
  <c r="D579" i="14"/>
  <c r="D580" i="14"/>
  <c r="D581" i="14"/>
  <c r="D582" i="14"/>
  <c r="D583" i="14"/>
  <c r="D584" i="14"/>
  <c r="D585" i="14"/>
  <c r="D586" i="14"/>
  <c r="D587" i="14"/>
  <c r="D588" i="14"/>
  <c r="D589" i="14"/>
  <c r="D590" i="14"/>
  <c r="D591" i="14"/>
  <c r="D592" i="14"/>
  <c r="D593" i="14"/>
  <c r="D594" i="14"/>
  <c r="D595" i="14"/>
  <c r="D596" i="14"/>
  <c r="D597" i="14"/>
  <c r="D598" i="14"/>
  <c r="D599" i="14"/>
  <c r="D600" i="14"/>
  <c r="D601" i="14"/>
  <c r="D602" i="14"/>
  <c r="D603" i="14"/>
  <c r="D604" i="14"/>
  <c r="D605" i="14"/>
  <c r="D606" i="14"/>
  <c r="D607" i="14"/>
  <c r="D608" i="14"/>
  <c r="D609" i="14"/>
  <c r="D610" i="14"/>
  <c r="D611" i="14"/>
  <c r="D612" i="14"/>
  <c r="D613" i="14"/>
  <c r="D614" i="14"/>
  <c r="D615" i="14"/>
  <c r="D616" i="14"/>
  <c r="D617" i="14"/>
  <c r="D618" i="14"/>
  <c r="D619" i="14"/>
  <c r="D620" i="14"/>
  <c r="D621" i="14"/>
  <c r="D622" i="14"/>
  <c r="D623" i="14"/>
  <c r="D624" i="14"/>
  <c r="D625" i="14"/>
  <c r="D626" i="14"/>
  <c r="D627" i="14"/>
  <c r="D628" i="14"/>
  <c r="D629" i="14"/>
  <c r="D630" i="14"/>
  <c r="D631" i="14"/>
  <c r="D632" i="14"/>
  <c r="D633" i="14"/>
  <c r="D634" i="14"/>
  <c r="D635" i="14"/>
  <c r="D636" i="14"/>
  <c r="D637" i="14"/>
  <c r="D638" i="14"/>
  <c r="D639" i="14"/>
  <c r="D640" i="14"/>
  <c r="D641" i="14"/>
  <c r="D642" i="14"/>
  <c r="D643" i="14"/>
  <c r="D644" i="14"/>
  <c r="D645" i="14"/>
  <c r="D646" i="14"/>
  <c r="D647" i="14"/>
  <c r="D648" i="14"/>
  <c r="D649" i="14"/>
  <c r="D650" i="14"/>
  <c r="D651" i="14"/>
  <c r="D652" i="14"/>
  <c r="D653" i="14"/>
  <c r="D654" i="14"/>
  <c r="D655" i="14"/>
  <c r="D656" i="14"/>
  <c r="D657" i="14"/>
  <c r="D658" i="14"/>
  <c r="D659" i="14"/>
  <c r="D660" i="14"/>
  <c r="D661" i="14"/>
  <c r="D662" i="14"/>
  <c r="D663" i="14"/>
  <c r="D664" i="14"/>
  <c r="D665" i="14"/>
  <c r="D666" i="14"/>
  <c r="D667" i="14"/>
  <c r="D668" i="14"/>
  <c r="D669" i="14"/>
  <c r="D670" i="14"/>
  <c r="D671" i="14"/>
  <c r="D672" i="14"/>
  <c r="D673" i="14"/>
  <c r="D674" i="14"/>
  <c r="D675" i="14"/>
  <c r="D676" i="14"/>
  <c r="D677" i="14"/>
  <c r="D678" i="14"/>
  <c r="D679" i="14"/>
  <c r="D680" i="14"/>
  <c r="D681" i="14"/>
  <c r="D682" i="14"/>
  <c r="D683" i="14"/>
  <c r="D684" i="14"/>
  <c r="D685" i="14"/>
  <c r="D686" i="14"/>
  <c r="D687" i="14"/>
  <c r="D688" i="14"/>
  <c r="D689" i="14"/>
  <c r="D690" i="14"/>
  <c r="D691" i="14"/>
  <c r="D692" i="14"/>
  <c r="D693" i="14"/>
  <c r="D694" i="14"/>
  <c r="D695" i="14"/>
  <c r="D696" i="14"/>
  <c r="D697" i="14"/>
  <c r="D698" i="14"/>
  <c r="D699" i="14"/>
  <c r="D700" i="14"/>
  <c r="D701" i="14"/>
  <c r="D702" i="14"/>
  <c r="D703" i="14"/>
  <c r="D704" i="14"/>
  <c r="D705" i="14"/>
  <c r="D706" i="14"/>
  <c r="D707" i="14"/>
  <c r="D708" i="14"/>
  <c r="D709" i="14"/>
  <c r="D710" i="14"/>
  <c r="D711" i="14"/>
  <c r="D712" i="14"/>
  <c r="D713" i="14"/>
  <c r="D714" i="14"/>
  <c r="D715" i="14"/>
  <c r="D716" i="14"/>
  <c r="D717" i="14"/>
  <c r="D718" i="14"/>
  <c r="D719" i="14"/>
  <c r="D720" i="14"/>
  <c r="D721" i="14"/>
  <c r="D722" i="14"/>
  <c r="D723" i="14"/>
  <c r="D724" i="14"/>
  <c r="D725" i="14"/>
  <c r="D726" i="14"/>
  <c r="D727" i="14"/>
  <c r="D728" i="14"/>
  <c r="D729" i="14"/>
  <c r="D730" i="14"/>
  <c r="D731" i="14"/>
  <c r="D732" i="14"/>
  <c r="D733" i="14"/>
  <c r="D734" i="14"/>
  <c r="D735" i="14"/>
  <c r="D736" i="14"/>
  <c r="D737" i="14"/>
  <c r="D738" i="14"/>
  <c r="D739" i="14"/>
  <c r="D740" i="14"/>
  <c r="D741" i="14"/>
  <c r="D742" i="14"/>
  <c r="D743" i="14"/>
  <c r="D744" i="14"/>
  <c r="D745" i="14"/>
  <c r="D746" i="14"/>
  <c r="D747" i="14"/>
  <c r="D748" i="14"/>
  <c r="D749" i="14"/>
  <c r="D750" i="14"/>
  <c r="D751" i="14"/>
  <c r="D752" i="14"/>
  <c r="D753" i="14"/>
  <c r="D754" i="14"/>
  <c r="D755" i="14"/>
  <c r="D756" i="14"/>
  <c r="D757" i="14"/>
  <c r="D758" i="14"/>
  <c r="D759" i="14"/>
  <c r="D760" i="14"/>
  <c r="D761" i="14"/>
  <c r="D762" i="14"/>
  <c r="D763" i="14"/>
  <c r="D764" i="14"/>
  <c r="D765" i="14"/>
  <c r="D766" i="14"/>
  <c r="D767" i="14"/>
  <c r="D768" i="14"/>
  <c r="D769" i="14"/>
  <c r="D770" i="14"/>
  <c r="D771" i="14"/>
  <c r="D772" i="14"/>
  <c r="D773" i="14"/>
  <c r="D774" i="14"/>
  <c r="D775" i="14"/>
  <c r="D776" i="14"/>
  <c r="D777" i="14"/>
  <c r="D778" i="14"/>
  <c r="D779" i="14"/>
  <c r="D780" i="14"/>
  <c r="D781" i="14"/>
  <c r="D782" i="14"/>
  <c r="D783" i="14"/>
  <c r="D784" i="14"/>
  <c r="D785" i="14"/>
  <c r="D786" i="14"/>
  <c r="D787" i="14"/>
  <c r="D788" i="14"/>
  <c r="D789" i="14"/>
  <c r="D790" i="14"/>
  <c r="D791" i="14"/>
  <c r="D792" i="14"/>
  <c r="D793" i="14"/>
  <c r="D794" i="14"/>
  <c r="D795" i="14"/>
  <c r="D796" i="14"/>
  <c r="D797" i="14"/>
  <c r="D798" i="14"/>
  <c r="D799" i="14"/>
  <c r="D800" i="14"/>
  <c r="D801" i="14"/>
  <c r="D802" i="14"/>
  <c r="D803" i="14"/>
  <c r="D804" i="14"/>
  <c r="D805" i="14"/>
  <c r="D806" i="14"/>
  <c r="D807" i="14"/>
  <c r="D808" i="14"/>
  <c r="D809" i="14"/>
  <c r="D810" i="14"/>
  <c r="D811" i="14"/>
  <c r="D812" i="14"/>
  <c r="D813" i="14"/>
  <c r="D814" i="14"/>
  <c r="D815" i="14"/>
  <c r="D816" i="14"/>
  <c r="D817" i="14"/>
  <c r="D818" i="14"/>
  <c r="D819" i="14"/>
  <c r="D820" i="14"/>
  <c r="D821" i="14"/>
  <c r="D822" i="14"/>
  <c r="D823" i="14"/>
  <c r="D824" i="14"/>
  <c r="D825" i="14"/>
  <c r="D826" i="14"/>
  <c r="D827" i="14"/>
  <c r="D828" i="14"/>
  <c r="D829" i="14"/>
  <c r="D830" i="14"/>
  <c r="D831" i="14"/>
  <c r="D832" i="14"/>
  <c r="D833" i="14"/>
  <c r="D834" i="14"/>
  <c r="D835" i="14"/>
  <c r="D836" i="14"/>
  <c r="D837" i="14"/>
  <c r="D838" i="14"/>
  <c r="D839" i="14"/>
  <c r="D840" i="14"/>
  <c r="D841" i="14"/>
  <c r="D842" i="14"/>
  <c r="D843" i="14"/>
  <c r="D844" i="14"/>
  <c r="D845" i="14"/>
  <c r="D846" i="14"/>
  <c r="D847" i="14"/>
  <c r="D848" i="14"/>
  <c r="D849" i="14"/>
  <c r="D850" i="14"/>
  <c r="D851" i="14"/>
  <c r="D852" i="14"/>
  <c r="D853" i="14"/>
  <c r="D854" i="14"/>
  <c r="D855" i="14"/>
  <c r="D856" i="14"/>
  <c r="D857" i="14"/>
  <c r="D858" i="14"/>
  <c r="D859" i="14"/>
  <c r="D860" i="14"/>
  <c r="D861" i="14"/>
  <c r="D862" i="14"/>
  <c r="D863" i="14"/>
  <c r="D864" i="14"/>
  <c r="D865" i="14"/>
  <c r="D866" i="14"/>
  <c r="D867" i="14"/>
  <c r="D868" i="14"/>
  <c r="D869" i="14"/>
  <c r="D870" i="14"/>
  <c r="D871" i="14"/>
  <c r="D872" i="14"/>
  <c r="D873" i="14"/>
  <c r="D874" i="14"/>
  <c r="D875" i="14"/>
  <c r="D876" i="14"/>
  <c r="D877" i="14"/>
  <c r="D878" i="14"/>
  <c r="D879" i="14"/>
  <c r="D880" i="14"/>
  <c r="D881" i="14"/>
  <c r="D882" i="14"/>
  <c r="D883" i="14"/>
  <c r="D884" i="14"/>
  <c r="D885" i="14"/>
  <c r="D886" i="14"/>
  <c r="D887" i="14"/>
  <c r="D888" i="14"/>
  <c r="D889" i="14"/>
  <c r="D890" i="14"/>
  <c r="D891" i="14"/>
  <c r="D892" i="14"/>
  <c r="D893" i="14"/>
  <c r="D894" i="14"/>
  <c r="D895" i="14"/>
  <c r="D896" i="14"/>
  <c r="D897" i="14"/>
  <c r="D898" i="14"/>
  <c r="D899" i="14"/>
  <c r="D900" i="14"/>
  <c r="D901" i="14"/>
  <c r="D902" i="14"/>
  <c r="D903" i="14"/>
  <c r="D904" i="14"/>
  <c r="D905" i="14"/>
  <c r="D906" i="14"/>
  <c r="D907" i="14"/>
  <c r="D908" i="14"/>
  <c r="D909" i="14"/>
  <c r="D910" i="14"/>
  <c r="D911" i="14"/>
  <c r="D912" i="14"/>
  <c r="D913" i="14"/>
  <c r="D914" i="14"/>
  <c r="D915" i="14"/>
  <c r="D916" i="14"/>
  <c r="D917" i="14"/>
  <c r="D918" i="14"/>
  <c r="D919" i="14"/>
  <c r="D920" i="14"/>
  <c r="D921" i="14"/>
  <c r="D922" i="14"/>
  <c r="D923" i="14"/>
  <c r="D924" i="14"/>
  <c r="D925" i="14"/>
  <c r="D926" i="14"/>
  <c r="D927" i="14"/>
  <c r="D928" i="14"/>
  <c r="D929" i="14"/>
  <c r="D930" i="14"/>
  <c r="D931" i="14"/>
  <c r="D932" i="14"/>
  <c r="D933" i="14"/>
  <c r="D934" i="14"/>
  <c r="D935" i="14"/>
  <c r="D936" i="14"/>
  <c r="D937" i="14"/>
  <c r="D938" i="14"/>
  <c r="D939" i="14"/>
  <c r="D940" i="14"/>
  <c r="D941" i="14"/>
  <c r="D942" i="14"/>
  <c r="D943" i="14"/>
  <c r="D944" i="14"/>
  <c r="D945" i="14"/>
  <c r="D946" i="14"/>
  <c r="D947" i="14"/>
  <c r="D948" i="14"/>
  <c r="D949" i="14"/>
  <c r="D950" i="14"/>
  <c r="D951" i="14"/>
  <c r="D952" i="14"/>
  <c r="D953" i="14"/>
  <c r="D954" i="14"/>
  <c r="D955" i="14"/>
  <c r="D956" i="14"/>
  <c r="D957" i="14"/>
  <c r="D958" i="14"/>
  <c r="D959" i="14"/>
  <c r="D960" i="14"/>
  <c r="D961" i="14"/>
  <c r="D962" i="14"/>
  <c r="D963" i="14"/>
  <c r="D964" i="14"/>
  <c r="D965" i="14"/>
  <c r="D966" i="14"/>
  <c r="D967" i="14"/>
  <c r="D968" i="14"/>
  <c r="D969" i="14"/>
  <c r="D970" i="14"/>
  <c r="D971" i="14"/>
  <c r="D972" i="14"/>
  <c r="D973" i="14"/>
  <c r="D974" i="14"/>
  <c r="D975" i="14"/>
  <c r="D976" i="14"/>
  <c r="D977" i="14"/>
  <c r="D978" i="14"/>
  <c r="D979" i="14"/>
  <c r="D980" i="14"/>
  <c r="D981" i="14"/>
  <c r="D982" i="14"/>
  <c r="D983" i="14"/>
  <c r="D984" i="14"/>
  <c r="D985" i="14"/>
  <c r="D986" i="14"/>
  <c r="D987" i="14"/>
  <c r="D988" i="14"/>
  <c r="D989" i="14"/>
  <c r="D990" i="14"/>
  <c r="D991" i="14"/>
  <c r="D992" i="14"/>
  <c r="D993" i="14"/>
  <c r="D994" i="14"/>
  <c r="D995" i="14"/>
  <c r="D996" i="14"/>
  <c r="D997" i="14"/>
  <c r="D998" i="14"/>
  <c r="C10" i="13" l="1"/>
  <c r="C14" i="13" s="1"/>
  <c r="E10" i="13"/>
  <c r="E14" i="13" s="1"/>
  <c r="I10" i="13"/>
  <c r="I14" i="13" s="1"/>
  <c r="M10" i="13"/>
  <c r="M14" i="13" s="1"/>
  <c r="F10" i="13"/>
  <c r="F14" i="13" s="1"/>
  <c r="J10" i="13"/>
  <c r="J14" i="13" s="1"/>
  <c r="G10" i="13"/>
  <c r="G14" i="13" s="1"/>
  <c r="K10" i="13"/>
  <c r="K14" i="13" s="1"/>
  <c r="D10" i="13"/>
  <c r="D14" i="13" s="1"/>
  <c r="H10" i="13"/>
  <c r="H14" i="13" s="1"/>
  <c r="L10" i="13"/>
  <c r="L14" i="13" s="1"/>
  <c r="H47" i="11"/>
  <c r="H51" i="11" s="1"/>
  <c r="C47" i="11"/>
  <c r="C51" i="11" s="1"/>
  <c r="L47" i="11"/>
  <c r="L51" i="11" s="1"/>
  <c r="G47" i="11"/>
  <c r="G51" i="11" s="1"/>
  <c r="B10" i="13"/>
  <c r="B14" i="13" s="1"/>
  <c r="B47" i="11"/>
  <c r="B51" i="11" s="1"/>
  <c r="J47" i="11"/>
  <c r="J51" i="11" s="1"/>
  <c r="F47" i="11"/>
  <c r="F51" i="11" s="1"/>
  <c r="K47" i="11"/>
  <c r="K51" i="11" s="1"/>
  <c r="M47" i="11"/>
  <c r="M51" i="11" s="1"/>
  <c r="I47" i="11"/>
  <c r="I51" i="11" s="1"/>
  <c r="E47" i="11"/>
  <c r="E51" i="11" s="1"/>
  <c r="D47" i="11"/>
  <c r="D51" i="11" s="1"/>
  <c r="G8" i="11" l="1"/>
  <c r="B7" i="11"/>
  <c r="G7" i="11"/>
  <c r="G6" i="11"/>
  <c r="B6" i="11"/>
  <c r="N5" i="13" l="1"/>
  <c r="B55" i="11"/>
  <c r="D1" i="13"/>
  <c r="A13" i="11"/>
  <c r="A14" i="11"/>
  <c r="A15" i="11"/>
  <c r="A16" i="11"/>
  <c r="A17" i="11"/>
  <c r="A18" i="11"/>
  <c r="A19" i="11"/>
  <c r="A20" i="11"/>
  <c r="A21" i="11"/>
  <c r="A22" i="11"/>
  <c r="A23" i="11"/>
  <c r="A12" i="11"/>
  <c r="A18" i="2"/>
  <c r="F52" i="11" l="1"/>
  <c r="J52" i="11"/>
  <c r="B52" i="11"/>
  <c r="K52" i="11"/>
  <c r="L52" i="11"/>
  <c r="I52" i="11"/>
  <c r="C52" i="11"/>
  <c r="C55" i="11" s="1"/>
  <c r="G52" i="11"/>
  <c r="D52" i="11"/>
  <c r="H52" i="11"/>
  <c r="E52" i="11"/>
  <c r="M52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3" i="2"/>
  <c r="B33" i="2"/>
  <c r="B34" i="2"/>
  <c r="A25" i="2"/>
  <c r="A26" i="2"/>
  <c r="A27" i="2"/>
  <c r="A28" i="2"/>
  <c r="A29" i="2"/>
  <c r="A30" i="2"/>
  <c r="A31" i="2"/>
  <c r="A32" i="2"/>
  <c r="A33" i="2"/>
  <c r="A34" i="2"/>
  <c r="A24" i="2"/>
  <c r="A8" i="2"/>
  <c r="A9" i="2"/>
  <c r="A10" i="2"/>
  <c r="A11" i="2"/>
  <c r="A12" i="2"/>
  <c r="A13" i="2"/>
  <c r="A14" i="2"/>
  <c r="A15" i="2"/>
  <c r="A16" i="2"/>
  <c r="A17" i="2"/>
  <c r="A7" i="2"/>
  <c r="D55" i="11" l="1"/>
  <c r="E55" i="11" s="1"/>
  <c r="F55" i="11" s="1"/>
  <c r="G55" i="11" s="1"/>
  <c r="H55" i="11" s="1"/>
  <c r="I55" i="11" s="1"/>
  <c r="J55" i="11" s="1"/>
  <c r="K55" i="11" s="1"/>
  <c r="L55" i="11" s="1"/>
  <c r="M55" i="11" s="1"/>
  <c r="C7" i="2"/>
  <c r="C8" i="2"/>
  <c r="I14" i="11"/>
  <c r="M14" i="11"/>
  <c r="C14" i="11"/>
  <c r="H14" i="11"/>
  <c r="J14" i="11"/>
  <c r="D14" i="11"/>
  <c r="G14" i="11"/>
  <c r="L14" i="11"/>
  <c r="B14" i="11"/>
  <c r="B9" i="2"/>
  <c r="K14" i="11"/>
  <c r="E14" i="11"/>
  <c r="F14" i="11"/>
  <c r="B13" i="11"/>
  <c r="L16" i="11"/>
  <c r="G12" i="11"/>
  <c r="E15" i="13"/>
  <c r="I15" i="13"/>
  <c r="M15" i="13"/>
  <c r="F15" i="13"/>
  <c r="J15" i="13"/>
  <c r="C15" i="13"/>
  <c r="G15" i="13"/>
  <c r="K15" i="13"/>
  <c r="D15" i="13"/>
  <c r="H15" i="13"/>
  <c r="L15" i="13"/>
  <c r="B15" i="11"/>
  <c r="F15" i="11"/>
  <c r="N52" i="11"/>
  <c r="H23" i="11"/>
  <c r="F16" i="11"/>
  <c r="J16" i="11"/>
  <c r="K16" i="11"/>
  <c r="H16" i="11"/>
  <c r="I16" i="11"/>
  <c r="D16" i="11"/>
  <c r="B11" i="2"/>
  <c r="M16" i="11"/>
  <c r="C16" i="11"/>
  <c r="E16" i="11"/>
  <c r="B16" i="11"/>
  <c r="G16" i="11"/>
  <c r="I20" i="11"/>
  <c r="B20" i="11"/>
  <c r="G20" i="11"/>
  <c r="D22" i="11"/>
  <c r="H22" i="11"/>
  <c r="L22" i="11"/>
  <c r="L18" i="2"/>
  <c r="F19" i="11"/>
  <c r="L19" i="11"/>
  <c r="M21" i="11"/>
  <c r="F22" i="11"/>
  <c r="J23" i="11"/>
  <c r="M18" i="2"/>
  <c r="B19" i="11"/>
  <c r="H19" i="11"/>
  <c r="M19" i="11"/>
  <c r="C21" i="11"/>
  <c r="I21" i="11"/>
  <c r="B22" i="11"/>
  <c r="G22" i="11"/>
  <c r="M22" i="11"/>
  <c r="F23" i="11"/>
  <c r="K23" i="11"/>
  <c r="J22" i="11"/>
  <c r="G21" i="11"/>
  <c r="E23" i="11"/>
  <c r="D19" i="11"/>
  <c r="I19" i="11"/>
  <c r="E21" i="11"/>
  <c r="J21" i="11"/>
  <c r="C22" i="11"/>
  <c r="I22" i="11"/>
  <c r="B23" i="11"/>
  <c r="G23" i="11"/>
  <c r="M23" i="11"/>
  <c r="C23" i="11"/>
  <c r="B21" i="11"/>
  <c r="K22" i="11"/>
  <c r="I18" i="2"/>
  <c r="E19" i="11"/>
  <c r="J19" i="11"/>
  <c r="L20" i="11"/>
  <c r="F21" i="11"/>
  <c r="K21" i="11"/>
  <c r="E22" i="11"/>
  <c r="I23" i="11"/>
  <c r="E17" i="11"/>
  <c r="M17" i="11"/>
  <c r="F17" i="11"/>
  <c r="I17" i="11"/>
  <c r="B17" i="11"/>
  <c r="J17" i="11"/>
  <c r="F18" i="2"/>
  <c r="M20" i="11"/>
  <c r="F20" i="11"/>
  <c r="K20" i="11"/>
  <c r="J15" i="11"/>
  <c r="L23" i="11"/>
  <c r="E20" i="11"/>
  <c r="F12" i="11"/>
  <c r="K13" i="11"/>
  <c r="F13" i="11"/>
  <c r="D17" i="11"/>
  <c r="L21" i="11"/>
  <c r="E18" i="2"/>
  <c r="L12" i="11"/>
  <c r="K12" i="11"/>
  <c r="H12" i="11"/>
  <c r="M12" i="11"/>
  <c r="I12" i="11"/>
  <c r="D12" i="11"/>
  <c r="C12" i="11"/>
  <c r="C15" i="11"/>
  <c r="G15" i="11"/>
  <c r="K15" i="11"/>
  <c r="D15" i="11"/>
  <c r="L15" i="11"/>
  <c r="E15" i="11"/>
  <c r="M15" i="11"/>
  <c r="H15" i="11"/>
  <c r="I15" i="11"/>
  <c r="C18" i="2"/>
  <c r="J20" i="11"/>
  <c r="G19" i="11"/>
  <c r="B12" i="11"/>
  <c r="G13" i="11"/>
  <c r="K17" i="11"/>
  <c r="H21" i="11"/>
  <c r="J18" i="2"/>
  <c r="C19" i="11"/>
  <c r="H18" i="2"/>
  <c r="C18" i="11"/>
  <c r="G18" i="11"/>
  <c r="K18" i="11"/>
  <c r="D18" i="11"/>
  <c r="H18" i="11"/>
  <c r="M18" i="11"/>
  <c r="B18" i="11"/>
  <c r="I18" i="11"/>
  <c r="E18" i="11"/>
  <c r="J18" i="11"/>
  <c r="F18" i="11"/>
  <c r="L18" i="11"/>
  <c r="H13" i="11"/>
  <c r="I13" i="11"/>
  <c r="D13" i="11"/>
  <c r="L13" i="11"/>
  <c r="E13" i="11"/>
  <c r="M13" i="11"/>
  <c r="G18" i="2"/>
  <c r="C20" i="11"/>
  <c r="K19" i="11"/>
  <c r="J12" i="11"/>
  <c r="C13" i="11"/>
  <c r="L17" i="11"/>
  <c r="G17" i="11"/>
  <c r="D21" i="11"/>
  <c r="D18" i="2"/>
  <c r="D23" i="11"/>
  <c r="H20" i="11"/>
  <c r="E12" i="11"/>
  <c r="J13" i="11"/>
  <c r="H17" i="11"/>
  <c r="C17" i="11"/>
  <c r="K18" i="2"/>
  <c r="B18" i="2"/>
  <c r="D20" i="11"/>
  <c r="N47" i="11"/>
  <c r="B33" i="11"/>
  <c r="F33" i="11"/>
  <c r="J33" i="11"/>
  <c r="N33" i="11"/>
  <c r="M33" i="11"/>
  <c r="C33" i="11"/>
  <c r="G33" i="11"/>
  <c r="K33" i="11"/>
  <c r="I33" i="11"/>
  <c r="D33" i="11"/>
  <c r="H33" i="11"/>
  <c r="L33" i="11"/>
  <c r="E33" i="11"/>
  <c r="B30" i="11"/>
  <c r="F30" i="11"/>
  <c r="J30" i="11"/>
  <c r="I30" i="11"/>
  <c r="C30" i="11"/>
  <c r="G30" i="11"/>
  <c r="K30" i="11"/>
  <c r="N30" i="11"/>
  <c r="D30" i="11"/>
  <c r="H30" i="11"/>
  <c r="L30" i="11"/>
  <c r="E30" i="11"/>
  <c r="M30" i="11"/>
  <c r="B34" i="11"/>
  <c r="F34" i="11"/>
  <c r="J34" i="11"/>
  <c r="M34" i="11"/>
  <c r="C34" i="11"/>
  <c r="G34" i="11"/>
  <c r="K34" i="11"/>
  <c r="N34" i="11"/>
  <c r="I34" i="11"/>
  <c r="D34" i="11"/>
  <c r="H34" i="11"/>
  <c r="L34" i="11"/>
  <c r="E34" i="11"/>
  <c r="B38" i="11"/>
  <c r="F38" i="11"/>
  <c r="J38" i="11"/>
  <c r="M38" i="11"/>
  <c r="C38" i="11"/>
  <c r="G38" i="11"/>
  <c r="K38" i="11"/>
  <c r="N38" i="11"/>
  <c r="E38" i="11"/>
  <c r="D38" i="11"/>
  <c r="H38" i="11"/>
  <c r="L38" i="11"/>
  <c r="I38" i="11"/>
  <c r="B37" i="11"/>
  <c r="F37" i="11"/>
  <c r="J37" i="11"/>
  <c r="N37" i="11"/>
  <c r="M37" i="11"/>
  <c r="C37" i="11"/>
  <c r="G37" i="11"/>
  <c r="K37" i="11"/>
  <c r="E37" i="11"/>
  <c r="D37" i="11"/>
  <c r="H37" i="11"/>
  <c r="L37" i="11"/>
  <c r="I37" i="11"/>
  <c r="B31" i="11"/>
  <c r="F31" i="11"/>
  <c r="J31" i="11"/>
  <c r="E31" i="11"/>
  <c r="C31" i="11"/>
  <c r="G31" i="11"/>
  <c r="K31" i="11"/>
  <c r="I31" i="11"/>
  <c r="D31" i="11"/>
  <c r="H31" i="11"/>
  <c r="L31" i="11"/>
  <c r="N31" i="11"/>
  <c r="M31" i="11"/>
  <c r="B35" i="11"/>
  <c r="F35" i="11"/>
  <c r="J35" i="11"/>
  <c r="M35" i="11"/>
  <c r="C35" i="11"/>
  <c r="G35" i="11"/>
  <c r="K35" i="11"/>
  <c r="E35" i="11"/>
  <c r="D35" i="11"/>
  <c r="H35" i="11"/>
  <c r="L35" i="11"/>
  <c r="N35" i="11"/>
  <c r="I35" i="11"/>
  <c r="B39" i="11"/>
  <c r="F39" i="11"/>
  <c r="J39" i="11"/>
  <c r="M39" i="11"/>
  <c r="C39" i="11"/>
  <c r="G39" i="11"/>
  <c r="K39" i="11"/>
  <c r="E39" i="11"/>
  <c r="D39" i="11"/>
  <c r="H39" i="11"/>
  <c r="L39" i="11"/>
  <c r="N39" i="11"/>
  <c r="I39" i="11"/>
  <c r="B29" i="11"/>
  <c r="F29" i="11"/>
  <c r="J29" i="11"/>
  <c r="N29" i="11"/>
  <c r="I29" i="11"/>
  <c r="C29" i="11"/>
  <c r="G29" i="11"/>
  <c r="K29" i="11"/>
  <c r="M29" i="11"/>
  <c r="D29" i="11"/>
  <c r="H29" i="11"/>
  <c r="L29" i="11"/>
  <c r="E29" i="11"/>
  <c r="C28" i="11"/>
  <c r="G28" i="11"/>
  <c r="K28" i="11"/>
  <c r="B28" i="11"/>
  <c r="N28" i="11"/>
  <c r="D28" i="11"/>
  <c r="H28" i="11"/>
  <c r="L28" i="11"/>
  <c r="F28" i="11"/>
  <c r="E28" i="11"/>
  <c r="I28" i="11"/>
  <c r="M28" i="11"/>
  <c r="J28" i="11"/>
  <c r="B32" i="11"/>
  <c r="F32" i="11"/>
  <c r="J32" i="11"/>
  <c r="E32" i="11"/>
  <c r="M32" i="11"/>
  <c r="C32" i="11"/>
  <c r="G32" i="11"/>
  <c r="K32" i="11"/>
  <c r="I32" i="11"/>
  <c r="N32" i="11"/>
  <c r="D32" i="11"/>
  <c r="H32" i="11"/>
  <c r="L32" i="11"/>
  <c r="B36" i="11"/>
  <c r="F36" i="11"/>
  <c r="J36" i="11"/>
  <c r="M36" i="11"/>
  <c r="C36" i="11"/>
  <c r="G36" i="11"/>
  <c r="K36" i="11"/>
  <c r="E36" i="11"/>
  <c r="D36" i="11"/>
  <c r="H36" i="11"/>
  <c r="L36" i="11"/>
  <c r="I36" i="11"/>
  <c r="N36" i="11"/>
  <c r="B14" i="2"/>
  <c r="B10" i="2"/>
  <c r="B17" i="2"/>
  <c r="B13" i="2"/>
  <c r="B15" i="2"/>
  <c r="B16" i="2"/>
  <c r="B12" i="2"/>
  <c r="B8" i="2"/>
  <c r="B7" i="2"/>
  <c r="J7" i="2"/>
  <c r="F7" i="2"/>
  <c r="M17" i="2"/>
  <c r="I17" i="2"/>
  <c r="E17" i="2"/>
  <c r="M16" i="2"/>
  <c r="I16" i="2"/>
  <c r="E16" i="2"/>
  <c r="M15" i="2"/>
  <c r="I15" i="2"/>
  <c r="E15" i="2"/>
  <c r="M14" i="2"/>
  <c r="I14" i="2"/>
  <c r="E14" i="2"/>
  <c r="M13" i="2"/>
  <c r="I13" i="2"/>
  <c r="E13" i="2"/>
  <c r="M12" i="2"/>
  <c r="I12" i="2"/>
  <c r="E12" i="2"/>
  <c r="M11" i="2"/>
  <c r="I11" i="2"/>
  <c r="E11" i="2"/>
  <c r="M10" i="2"/>
  <c r="I10" i="2"/>
  <c r="E10" i="2"/>
  <c r="M9" i="2"/>
  <c r="I9" i="2"/>
  <c r="E9" i="2"/>
  <c r="M8" i="2"/>
  <c r="I8" i="2"/>
  <c r="E8" i="2"/>
  <c r="M7" i="2"/>
  <c r="I7" i="2"/>
  <c r="E7" i="2"/>
  <c r="L17" i="2"/>
  <c r="H17" i="2"/>
  <c r="D17" i="2"/>
  <c r="L16" i="2"/>
  <c r="H16" i="2"/>
  <c r="D16" i="2"/>
  <c r="L15" i="2"/>
  <c r="H15" i="2"/>
  <c r="D15" i="2"/>
  <c r="L14" i="2"/>
  <c r="H14" i="2"/>
  <c r="D14" i="2"/>
  <c r="L13" i="2"/>
  <c r="H13" i="2"/>
  <c r="D13" i="2"/>
  <c r="L12" i="2"/>
  <c r="H12" i="2"/>
  <c r="D12" i="2"/>
  <c r="L11" i="2"/>
  <c r="H11" i="2"/>
  <c r="D11" i="2"/>
  <c r="L10" i="2"/>
  <c r="H10" i="2"/>
  <c r="D10" i="2"/>
  <c r="L9" i="2"/>
  <c r="H9" i="2"/>
  <c r="D9" i="2"/>
  <c r="L8" i="2"/>
  <c r="H8" i="2"/>
  <c r="D8" i="2"/>
  <c r="L7" i="2"/>
  <c r="H7" i="2"/>
  <c r="D7" i="2"/>
  <c r="K17" i="2"/>
  <c r="G17" i="2"/>
  <c r="C17" i="2"/>
  <c r="K16" i="2"/>
  <c r="G16" i="2"/>
  <c r="C16" i="2"/>
  <c r="K15" i="2"/>
  <c r="G15" i="2"/>
  <c r="C15" i="2"/>
  <c r="K14" i="2"/>
  <c r="G14" i="2"/>
  <c r="C14" i="2"/>
  <c r="K13" i="2"/>
  <c r="G13" i="2"/>
  <c r="C13" i="2"/>
  <c r="K12" i="2"/>
  <c r="G12" i="2"/>
  <c r="C12" i="2"/>
  <c r="K11" i="2"/>
  <c r="G11" i="2"/>
  <c r="C11" i="2"/>
  <c r="K10" i="2"/>
  <c r="G10" i="2"/>
  <c r="C10" i="2"/>
  <c r="K9" i="2"/>
  <c r="G9" i="2"/>
  <c r="C9" i="2"/>
  <c r="K8" i="2"/>
  <c r="G8" i="2"/>
  <c r="K7" i="2"/>
  <c r="G7" i="2"/>
  <c r="J17" i="2"/>
  <c r="F17" i="2"/>
  <c r="J16" i="2"/>
  <c r="F16" i="2"/>
  <c r="J15" i="2"/>
  <c r="F15" i="2"/>
  <c r="J14" i="2"/>
  <c r="F14" i="2"/>
  <c r="J13" i="2"/>
  <c r="F13" i="2"/>
  <c r="J12" i="2"/>
  <c r="F12" i="2"/>
  <c r="J11" i="2"/>
  <c r="F11" i="2"/>
  <c r="J10" i="2"/>
  <c r="F10" i="2"/>
  <c r="J9" i="2"/>
  <c r="F9" i="2"/>
  <c r="J8" i="2"/>
  <c r="F8" i="2"/>
  <c r="N14" i="11" l="1"/>
  <c r="N15" i="13"/>
  <c r="N10" i="13"/>
  <c r="N8" i="13"/>
  <c r="N16" i="11"/>
  <c r="E24" i="11"/>
  <c r="B24" i="11"/>
  <c r="M24" i="11"/>
  <c r="K24" i="11"/>
  <c r="F24" i="11"/>
  <c r="N20" i="11"/>
  <c r="I24" i="11"/>
  <c r="C24" i="11"/>
  <c r="N15" i="11"/>
  <c r="G24" i="11"/>
  <c r="J24" i="11"/>
  <c r="H24" i="11"/>
  <c r="N19" i="11"/>
  <c r="N18" i="11"/>
  <c r="D24" i="11"/>
  <c r="N21" i="11"/>
  <c r="N23" i="11"/>
  <c r="N18" i="2"/>
  <c r="L24" i="11"/>
  <c r="N17" i="11"/>
  <c r="N13" i="11"/>
  <c r="N12" i="11"/>
  <c r="N22" i="11"/>
  <c r="B54" i="11"/>
  <c r="B19" i="2"/>
  <c r="N40" i="11"/>
  <c r="O38" i="11" s="1"/>
  <c r="F40" i="11"/>
  <c r="M40" i="11"/>
  <c r="L40" i="11"/>
  <c r="B40" i="11"/>
  <c r="J40" i="11"/>
  <c r="C40" i="11"/>
  <c r="I40" i="11"/>
  <c r="H40" i="11"/>
  <c r="K40" i="11"/>
  <c r="E40" i="11"/>
  <c r="D40" i="11"/>
  <c r="G40" i="11"/>
  <c r="E19" i="2"/>
  <c r="M19" i="2"/>
  <c r="C19" i="2"/>
  <c r="N7" i="2"/>
  <c r="N11" i="2"/>
  <c r="N15" i="2"/>
  <c r="G19" i="2"/>
  <c r="H19" i="2"/>
  <c r="L19" i="2"/>
  <c r="N13" i="2"/>
  <c r="N17" i="2"/>
  <c r="N9" i="2"/>
  <c r="K19" i="2"/>
  <c r="N12" i="2"/>
  <c r="N16" i="2"/>
  <c r="N8" i="2"/>
  <c r="I19" i="2"/>
  <c r="F19" i="2"/>
  <c r="D19" i="2"/>
  <c r="N10" i="2"/>
  <c r="N14" i="2"/>
  <c r="J19" i="2"/>
  <c r="B15" i="13" l="1"/>
  <c r="N14" i="13"/>
  <c r="C54" i="11"/>
  <c r="D54" i="11" s="1"/>
  <c r="E54" i="11" s="1"/>
  <c r="F54" i="11" s="1"/>
  <c r="G54" i="11" s="1"/>
  <c r="H54" i="11" s="1"/>
  <c r="I54" i="11" s="1"/>
  <c r="J54" i="11" s="1"/>
  <c r="K54" i="11" s="1"/>
  <c r="L54" i="11" s="1"/>
  <c r="M54" i="11" s="1"/>
  <c r="N51" i="11"/>
  <c r="D59" i="11" s="1"/>
  <c r="N24" i="11"/>
  <c r="N49" i="11"/>
  <c r="N45" i="11"/>
  <c r="O39" i="11"/>
  <c r="O30" i="11"/>
  <c r="O34" i="11"/>
  <c r="O36" i="11"/>
  <c r="O31" i="11"/>
  <c r="O35" i="11"/>
  <c r="O37" i="11"/>
  <c r="O28" i="11"/>
  <c r="O40" i="11"/>
  <c r="O29" i="11"/>
  <c r="O33" i="11"/>
  <c r="O32" i="11"/>
  <c r="N19" i="2"/>
  <c r="O18" i="2" s="1"/>
  <c r="O24" i="11" l="1"/>
  <c r="O16" i="11"/>
  <c r="O12" i="11"/>
  <c r="O13" i="11"/>
  <c r="O17" i="11"/>
  <c r="O14" i="11"/>
  <c r="O18" i="11"/>
  <c r="O15" i="11"/>
  <c r="O20" i="11"/>
  <c r="O21" i="11"/>
  <c r="O22" i="11"/>
  <c r="O19" i="11"/>
  <c r="O23" i="11"/>
  <c r="O16" i="2"/>
  <c r="O15" i="2"/>
  <c r="O13" i="2"/>
  <c r="O7" i="2"/>
  <c r="O8" i="2"/>
  <c r="O11" i="2"/>
  <c r="O17" i="2"/>
  <c r="O19" i="2"/>
  <c r="O10" i="2"/>
  <c r="O14" i="2"/>
  <c r="O12" i="2"/>
  <c r="O9" i="2"/>
  <c r="B26" i="2" l="1"/>
  <c r="B29" i="2" l="1"/>
  <c r="B30" i="2"/>
  <c r="B27" i="2"/>
  <c r="B31" i="2"/>
  <c r="B25" i="2"/>
  <c r="B24" i="2"/>
  <c r="B32" i="2"/>
  <c r="B23" i="2"/>
  <c r="B28" i="2"/>
  <c r="B35" i="2" l="1"/>
  <c r="C25" i="2" s="1"/>
  <c r="C29" i="2" l="1"/>
  <c r="C23" i="2"/>
  <c r="C28" i="2"/>
  <c r="C27" i="2"/>
  <c r="C32" i="2"/>
  <c r="C24" i="2"/>
  <c r="C31" i="2"/>
  <c r="C33" i="2"/>
  <c r="C34" i="2"/>
  <c r="C26" i="2"/>
  <c r="C30" i="2"/>
  <c r="C35" i="2" l="1"/>
</calcChain>
</file>

<file path=xl/sharedStrings.xml><?xml version="1.0" encoding="utf-8"?>
<sst xmlns="http://schemas.openxmlformats.org/spreadsheetml/2006/main" count="244" uniqueCount="120">
  <si>
    <t>Perdu</t>
  </si>
  <si>
    <t>Sans Suite - Abandonné</t>
  </si>
  <si>
    <t>DECEMBRE</t>
  </si>
  <si>
    <t>JANVIER</t>
  </si>
  <si>
    <t>NOVEMBRE</t>
  </si>
  <si>
    <t>Pourcentage</t>
  </si>
  <si>
    <t>Statut</t>
  </si>
  <si>
    <t>Signé - Validé</t>
  </si>
  <si>
    <t>Parrainage</t>
  </si>
  <si>
    <t>TOTAL</t>
  </si>
  <si>
    <t>Nombre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</si>
  <si>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</si>
  <si>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</si>
  <si>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</si>
  <si>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</si>
  <si>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</si>
  <si>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</si>
  <si>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</si>
  <si>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</si>
  <si>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</si>
  <si>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Prospection directe</t>
  </si>
  <si>
    <t>Salon</t>
  </si>
  <si>
    <t>Sources prospects</t>
  </si>
  <si>
    <t>Mois</t>
  </si>
  <si>
    <t>RDV 1 pris</t>
  </si>
  <si>
    <t>Devis remis - négo</t>
  </si>
  <si>
    <t>Stand-by</t>
  </si>
  <si>
    <t>Origine / Nombre</t>
  </si>
  <si>
    <t>DÉCEMBRE</t>
  </si>
  <si>
    <t>RDV 1 fait</t>
  </si>
  <si>
    <t>Saisissez dans les cases vertes uniquement</t>
  </si>
  <si>
    <t>Paramètres de choix</t>
  </si>
  <si>
    <t>Statut des dossiers (global)</t>
  </si>
  <si>
    <t>Montant estimé gagnable</t>
  </si>
  <si>
    <t>Montant perdu</t>
  </si>
  <si>
    <t>Statut / Nombre</t>
  </si>
  <si>
    <t xml:space="preserve">Année : </t>
  </si>
  <si>
    <t>% de l'objectif</t>
  </si>
  <si>
    <t>Objectif chiffre d'affaires</t>
  </si>
  <si>
    <t>Somme chiffre d'affaires estimé</t>
  </si>
  <si>
    <t>Somme CA gagné estimé</t>
  </si>
  <si>
    <t>Rappel objectif (mensualisé)</t>
  </si>
  <si>
    <t>Cumul CA gagné estimé</t>
  </si>
  <si>
    <t>Cumul objectif</t>
  </si>
  <si>
    <t xml:space="preserve">Appel </t>
  </si>
  <si>
    <t>Contact e-mail</t>
  </si>
  <si>
    <t>RDV</t>
  </si>
  <si>
    <t>RDV chantier</t>
  </si>
  <si>
    <t>AOÛT</t>
  </si>
  <si>
    <t>Objectifs commercial / suivi</t>
  </si>
  <si>
    <t>ARCANNE</t>
  </si>
  <si>
    <t>Date</t>
  </si>
  <si>
    <t>Client</t>
  </si>
  <si>
    <t>Nouveau Client</t>
  </si>
  <si>
    <t>Analyses par client</t>
  </si>
  <si>
    <t>Statut actuel des dossiers du client</t>
  </si>
  <si>
    <t>Analyse de l'activité du client</t>
  </si>
  <si>
    <t>Chiffre d'affaires du client</t>
  </si>
  <si>
    <t xml:space="preserve">Avancement vs N-1 : </t>
  </si>
  <si>
    <t xml:space="preserve">Rappel CA N-1l : </t>
  </si>
  <si>
    <t>Adresse</t>
  </si>
  <si>
    <t>Contact</t>
  </si>
  <si>
    <t>Mail</t>
  </si>
  <si>
    <t>CA réalisé</t>
  </si>
  <si>
    <t>Devis en cours</t>
  </si>
  <si>
    <t>Devis perdu</t>
  </si>
  <si>
    <t>Tel1</t>
  </si>
  <si>
    <t>Tel2</t>
  </si>
  <si>
    <t>Devis en attente</t>
  </si>
  <si>
    <t>CA</t>
  </si>
  <si>
    <t>Rapport de visite</t>
  </si>
  <si>
    <t>Prospect</t>
  </si>
  <si>
    <t>Commande</t>
  </si>
  <si>
    <t>N°Commande</t>
  </si>
  <si>
    <t>Type de RDV</t>
  </si>
  <si>
    <t>Analyse de la typologie de RDV (tous clients)</t>
  </si>
  <si>
    <t>Analyse globale Commerciale</t>
  </si>
  <si>
    <t>ToDo List</t>
  </si>
  <si>
    <t>Tache</t>
  </si>
  <si>
    <t>Fait</t>
  </si>
  <si>
    <t>Date Butoir</t>
  </si>
  <si>
    <t xml:space="preserve">Sélectionnez nom de client : </t>
  </si>
  <si>
    <t>Suivi des commandes</t>
  </si>
  <si>
    <t>N°Devis</t>
  </si>
  <si>
    <r>
      <t>MONTANT SIGNE</t>
    </r>
    <r>
      <rPr>
        <b/>
        <sz val="11"/>
        <color indexed="10"/>
        <rFont val="Calibri"/>
        <family val="2"/>
      </rPr>
      <t xml:space="preserve">
</t>
    </r>
  </si>
  <si>
    <t>MONTANT en attente</t>
  </si>
  <si>
    <t>MONTANT Perdu</t>
  </si>
  <si>
    <t>N°ID</t>
  </si>
  <si>
    <t>Rapport</t>
  </si>
  <si>
    <t>£</t>
  </si>
  <si>
    <t>24/02/2020</t>
  </si>
  <si>
    <t>rappeler pour reprise marchandise</t>
  </si>
  <si>
    <t>conserver cette</t>
  </si>
  <si>
    <t>ligne!!!!</t>
  </si>
  <si>
    <t>Rappeler pour reprise marchandise
- 500 VIS E VS 8 16 A 6.5 X 45 SP en RAL 7045 
- 2000 RS 14 4.9 X 20 en RAL 7042</t>
  </si>
  <si>
    <t>liste tarif/produits commandés pour Jerome et tarif complet pour son collégue</t>
  </si>
  <si>
    <t>AZ46201</t>
  </si>
  <si>
    <t>AZ46206</t>
  </si>
  <si>
    <t>R</t>
  </si>
  <si>
    <t>rapeller Erwan pour faire le point sur offre faite</t>
  </si>
  <si>
    <t>faire faire avoir</t>
  </si>
  <si>
    <t>Action</t>
  </si>
  <si>
    <t>Onglets</t>
  </si>
  <si>
    <t>02/03/2020</t>
  </si>
  <si>
    <t>faire tarifs fut</t>
  </si>
  <si>
    <t>25/02/2020</t>
  </si>
  <si>
    <t>Faire tarif vis et fut</t>
  </si>
  <si>
    <t>Preparer tarifs</t>
  </si>
  <si>
    <t>rappeler gérant pour RDV</t>
  </si>
  <si>
    <t>tarifs a faire</t>
  </si>
  <si>
    <t>tarifs au volume suivant choix fait</t>
  </si>
  <si>
    <t>a</t>
  </si>
  <si>
    <t>b</t>
  </si>
  <si>
    <t>c</t>
  </si>
  <si>
    <t>d</t>
  </si>
  <si>
    <t>f</t>
  </si>
  <si>
    <t>e</t>
  </si>
  <si>
    <t>abc</t>
  </si>
  <si>
    <t>icietla@untruc.fr</t>
  </si>
  <si>
    <t>parlà bas
00000 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</si>
</sst>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\ #,##0.00\ [$€-40C]\ ;\-#,##0.00\ [$€-40C]\ ;&quot; -&quot;00\ [$€-40C]\ ;@\ "/>
    <numFmt numFmtId="165" formatCode="d/m/yy"/>
    <numFmt numFmtId="167" formatCode="0#&quot; &quot;##&quot; &quot;##&quot; &quot;##&quot; &quot;##"/>
    <numFmt numFmtId="168" formatCode="#,##0.00\ _€"/>
    <numFmt numFmtId="169" formatCode="#,##0.00\ &quot;€&quot;"/>
    <numFmt numFmtId="170" formatCode="#,##0.00\ [$€-40C]"/>
  </numFmts>
  <fonts count="31" x14ac:knownFonts="1">
    <font>
      <sz val="11"/>
      <color indexed="8"/>
      <name val="Calibri"/>
      <family val="2"/>
    </font>
    <font>
      <sz val="11"/>
      <color indexed="16"/>
      <name val="Calibri"/>
      <family val="2"/>
    </font>
    <font>
      <sz val="11"/>
      <color indexed="58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10"/>
      <name val="Calibri"/>
      <family val="2"/>
    </font>
    <font>
      <b/>
      <sz val="16"/>
      <color indexed="37"/>
      <name val="Calibri"/>
      <family val="2"/>
    </font>
    <font>
      <i/>
      <sz val="11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6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20"/>
      <color indexed="8"/>
      <name val="Calibri"/>
      <family val="2"/>
    </font>
    <font>
      <b/>
      <u/>
      <sz val="11"/>
      <color indexed="8"/>
      <name val="Calibri"/>
      <family val="2"/>
    </font>
    <font>
      <i/>
      <sz val="11"/>
      <name val="Calibri"/>
      <family val="2"/>
    </font>
    <font>
      <b/>
      <i/>
      <sz val="14"/>
      <color theme="9"/>
      <name val="Calibri"/>
      <family val="2"/>
    </font>
    <font>
      <b/>
      <i/>
      <sz val="14"/>
      <color theme="5" tint="-0.249977111117893"/>
      <name val="Calibri"/>
      <family val="2"/>
    </font>
    <font>
      <b/>
      <sz val="16"/>
      <name val="Calibri"/>
      <family val="2"/>
    </font>
    <font>
      <b/>
      <sz val="12"/>
      <color rgb="FFFF0000"/>
      <name val="Calibri"/>
      <family val="2"/>
    </font>
    <font>
      <b/>
      <i/>
      <sz val="12"/>
      <name val="Calibri"/>
      <family val="2"/>
    </font>
    <font>
      <b/>
      <sz val="16"/>
      <color rgb="FFFF0000"/>
      <name val="Calibri"/>
      <family val="2"/>
    </font>
    <font>
      <b/>
      <i/>
      <sz val="11"/>
      <color indexed="8"/>
      <name val="Calibri"/>
      <family val="2"/>
    </font>
    <font>
      <sz val="12"/>
      <color indexed="8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theme="0"/>
      <name val="Calibri"/>
      <family val="2"/>
    </font>
    <font>
      <sz val="11"/>
      <color indexed="8"/>
      <name val="Wingdings 2"/>
      <family val="1"/>
      <charset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47"/>
        <bgColor indexed="62"/>
      </patternFill>
    </fill>
    <fill>
      <patternFill patternType="solid">
        <fgColor indexed="42"/>
        <bgColor indexed="6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1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1B0A3"/>
        <bgColor indexed="12"/>
      </patternFill>
    </fill>
  </fills>
  <borders count="51">
    <border>
      <left/>
      <right/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8"/>
      </right>
      <top style="medium">
        <color indexed="64"/>
      </top>
      <bottom style="hair">
        <color indexed="8"/>
      </bottom>
      <diagonal/>
    </border>
    <border>
      <left style="hair">
        <color indexed="8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hair">
        <color indexed="8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hair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hair">
        <color indexed="8"/>
      </top>
      <bottom style="medium">
        <color indexed="8"/>
      </bottom>
      <diagonal/>
    </border>
    <border>
      <left style="hair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/>
      <right/>
      <top/>
      <bottom style="hair">
        <color auto="1"/>
      </bottom>
      <diagonal/>
    </border>
  </borders>
  <cellStyleXfs count="6">
    <xf numFmtId="0" fontId="0" fillId="0" borderId="0"/>
    <xf numFmtId="0" fontId="1" fillId="2" borderId="0" applyBorder="0" applyProtection="0"/>
    <xf numFmtId="0" fontId="2" fillId="3" borderId="0" applyBorder="0" applyProtection="0"/>
    <xf numFmtId="164" fontId="12" fillId="0" borderId="0" applyBorder="0" applyProtection="0"/>
    <xf numFmtId="9" fontId="12" fillId="0" borderId="0" applyBorder="0" applyProtection="0"/>
    <xf numFmtId="43" fontId="12" fillId="0" borderId="0" applyFont="0" applyFill="0" applyBorder="0" applyAlignment="0" applyProtection="0"/>
  </cellStyleXfs>
  <cellXfs count="227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165" fontId="7" fillId="0" borderId="0" xfId="0" applyNumberFormat="1" applyFont="1" applyAlignment="1">
      <alignment vertical="center"/>
    </xf>
    <xf numFmtId="0" fontId="0" fillId="0" borderId="0" xfId="0" applyNumberFormat="1" applyAlignment="1">
      <alignment vertical="center"/>
    </xf>
    <xf numFmtId="0" fontId="3" fillId="0" borderId="5" xfId="0" applyNumberFormat="1" applyFont="1" applyFill="1" applyBorder="1" applyAlignment="1">
      <alignment vertical="center"/>
    </xf>
    <xf numFmtId="3" fontId="9" fillId="0" borderId="5" xfId="0" applyNumberFormat="1" applyFont="1" applyBorder="1" applyAlignment="1">
      <alignment vertical="center"/>
    </xf>
    <xf numFmtId="0" fontId="9" fillId="0" borderId="5" xfId="0" applyNumberFormat="1" applyFont="1" applyFill="1" applyBorder="1" applyAlignment="1">
      <alignment vertical="center"/>
    </xf>
    <xf numFmtId="0" fontId="3" fillId="0" borderId="5" xfId="0" applyNumberFormat="1" applyFont="1" applyFill="1" applyBorder="1" applyAlignment="1">
      <alignment horizontal="center" vertical="center"/>
    </xf>
    <xf numFmtId="0" fontId="9" fillId="0" borderId="0" xfId="0" applyNumberFormat="1" applyFont="1"/>
    <xf numFmtId="9" fontId="12" fillId="0" borderId="0" xfId="4" applyNumberFormat="1" applyFill="1" applyAlignment="1"/>
    <xf numFmtId="0" fontId="3" fillId="0" borderId="1" xfId="0" applyNumberFormat="1" applyFont="1" applyFill="1" applyBorder="1" applyAlignment="1">
      <alignment vertical="center"/>
    </xf>
    <xf numFmtId="0" fontId="9" fillId="0" borderId="10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0" fillId="0" borderId="0" xfId="0" applyNumberFormat="1" applyFont="1"/>
    <xf numFmtId="0" fontId="11" fillId="0" borderId="0" xfId="0" applyNumberFormat="1" applyFont="1"/>
    <xf numFmtId="0" fontId="0" fillId="0" borderId="0" xfId="0" applyNumberFormat="1" applyFill="1" applyAlignment="1" applyProtection="1">
      <alignment horizontal="left"/>
    </xf>
    <xf numFmtId="0" fontId="0" fillId="0" borderId="0" xfId="0" applyNumberFormat="1" applyFill="1" applyProtection="1"/>
    <xf numFmtId="14" fontId="0" fillId="0" borderId="0" xfId="0" applyNumberFormat="1" applyFill="1" applyAlignment="1" applyProtection="1">
      <alignment horizontal="left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0" fillId="0" borderId="5" xfId="0" applyNumberFormat="1" applyFill="1" applyBorder="1" applyAlignment="1" applyProtection="1">
      <alignment horizontal="left" vertical="center"/>
    </xf>
    <xf numFmtId="0" fontId="4" fillId="0" borderId="0" xfId="0" applyNumberFormat="1" applyFont="1" applyAlignment="1">
      <alignment vertical="center"/>
    </xf>
    <xf numFmtId="0" fontId="14" fillId="0" borderId="5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horizontal="center" vertical="center"/>
    </xf>
    <xf numFmtId="0" fontId="16" fillId="6" borderId="5" xfId="0" applyNumberFormat="1" applyFont="1" applyFill="1" applyBorder="1" applyAlignment="1">
      <alignment horizontal="left" vertical="center"/>
    </xf>
    <xf numFmtId="0" fontId="3" fillId="6" borderId="5" xfId="0" applyNumberFormat="1" applyFont="1" applyFill="1" applyBorder="1" applyAlignment="1">
      <alignment horizontal="right" vertical="center"/>
    </xf>
    <xf numFmtId="0" fontId="3" fillId="6" borderId="5" xfId="0" applyNumberFormat="1" applyFont="1" applyFill="1" applyBorder="1" applyAlignment="1">
      <alignment horizontal="center" vertical="center"/>
    </xf>
    <xf numFmtId="0" fontId="14" fillId="0" borderId="5" xfId="0" applyNumberFormat="1" applyFont="1" applyFill="1" applyBorder="1" applyAlignment="1">
      <alignment horizontal="center" vertical="center"/>
    </xf>
    <xf numFmtId="3" fontId="9" fillId="0" borderId="5" xfId="0" applyNumberFormat="1" applyFont="1" applyFill="1" applyBorder="1" applyAlignment="1">
      <alignment horizontal="center" vertical="center"/>
    </xf>
    <xf numFmtId="9" fontId="17" fillId="0" borderId="5" xfId="4" applyNumberFormat="1" applyFont="1" applyFill="1" applyBorder="1" applyAlignment="1">
      <alignment horizontal="center" vertical="center"/>
    </xf>
    <xf numFmtId="9" fontId="13" fillId="0" borderId="5" xfId="4" applyNumberFormat="1" applyFont="1" applyFill="1" applyBorder="1" applyAlignment="1">
      <alignment horizontal="center" vertical="center"/>
    </xf>
    <xf numFmtId="9" fontId="8" fillId="0" borderId="5" xfId="0" applyNumberFormat="1" applyFont="1" applyFill="1" applyBorder="1" applyAlignment="1">
      <alignment vertical="center"/>
    </xf>
    <xf numFmtId="0" fontId="18" fillId="0" borderId="0" xfId="0" applyNumberFormat="1" applyFont="1"/>
    <xf numFmtId="0" fontId="3" fillId="0" borderId="0" xfId="0" applyNumberFormat="1" applyFont="1" applyAlignment="1">
      <alignment horizontal="right"/>
    </xf>
    <xf numFmtId="0" fontId="5" fillId="0" borderId="0" xfId="0" applyNumberFormat="1" applyFont="1" applyFill="1" applyBorder="1" applyAlignment="1">
      <alignment vertical="center"/>
    </xf>
    <xf numFmtId="9" fontId="17" fillId="0" borderId="0" xfId="4" applyNumberFormat="1" applyFont="1" applyFill="1" applyBorder="1" applyAlignment="1">
      <alignment horizontal="center" vertical="center"/>
    </xf>
    <xf numFmtId="0" fontId="3" fillId="0" borderId="0" xfId="0" applyNumberFormat="1" applyFont="1" applyAlignment="1"/>
    <xf numFmtId="14" fontId="0" fillId="0" borderId="5" xfId="0" applyNumberFormat="1" applyFill="1" applyBorder="1" applyAlignment="1" applyProtection="1">
      <alignment horizontal="left" vertical="center"/>
      <protection locked="0"/>
    </xf>
    <xf numFmtId="0" fontId="0" fillId="0" borderId="5" xfId="0" applyNumberFormat="1" applyFont="1" applyFill="1" applyBorder="1" applyAlignment="1" applyProtection="1">
      <alignment vertical="center"/>
      <protection locked="0"/>
    </xf>
    <xf numFmtId="0" fontId="5" fillId="0" borderId="0" xfId="0" applyNumberFormat="1" applyFont="1" applyFill="1" applyBorder="1" applyAlignment="1">
      <alignment horizontal="center" vertical="center"/>
    </xf>
    <xf numFmtId="3" fontId="9" fillId="0" borderId="5" xfId="0" applyNumberFormat="1" applyFont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vertical="center"/>
    </xf>
    <xf numFmtId="0" fontId="3" fillId="6" borderId="23" xfId="0" applyNumberFormat="1" applyFont="1" applyFill="1" applyBorder="1" applyAlignment="1">
      <alignment horizontal="center" vertical="center"/>
    </xf>
    <xf numFmtId="0" fontId="3" fillId="6" borderId="24" xfId="0" applyNumberFormat="1" applyFont="1" applyFill="1" applyBorder="1" applyAlignment="1">
      <alignment horizontal="center" vertical="center"/>
    </xf>
    <xf numFmtId="0" fontId="3" fillId="0" borderId="25" xfId="0" applyNumberFormat="1" applyFont="1" applyFill="1" applyBorder="1" applyAlignment="1">
      <alignment horizontal="center" vertical="center"/>
    </xf>
    <xf numFmtId="9" fontId="17" fillId="0" borderId="26" xfId="4" applyNumberFormat="1" applyFont="1" applyFill="1" applyBorder="1" applyAlignment="1">
      <alignment horizontal="center" vertical="center"/>
    </xf>
    <xf numFmtId="3" fontId="9" fillId="0" borderId="27" xfId="0" applyNumberFormat="1" applyFont="1" applyBorder="1" applyAlignment="1">
      <alignment horizontal="center" vertical="center"/>
    </xf>
    <xf numFmtId="9" fontId="17" fillId="0" borderId="28" xfId="4" applyNumberFormat="1" applyFont="1" applyFill="1" applyBorder="1" applyAlignment="1">
      <alignment horizontal="center" vertical="center"/>
    </xf>
    <xf numFmtId="9" fontId="12" fillId="0" borderId="5" xfId="4" applyBorder="1" applyAlignment="1">
      <alignment vertical="center"/>
    </xf>
    <xf numFmtId="0" fontId="16" fillId="6" borderId="1" xfId="0" applyNumberFormat="1" applyFont="1" applyFill="1" applyBorder="1" applyAlignment="1">
      <alignment horizontal="left" vertical="center"/>
    </xf>
    <xf numFmtId="0" fontId="5" fillId="0" borderId="0" xfId="0" applyNumberFormat="1" applyFont="1" applyAlignment="1">
      <alignment horizontal="right" vertical="center"/>
    </xf>
    <xf numFmtId="0" fontId="3" fillId="0" borderId="10" xfId="0" applyNumberFormat="1" applyFont="1" applyFill="1" applyBorder="1" applyAlignment="1">
      <alignment vertical="center"/>
    </xf>
    <xf numFmtId="0" fontId="3" fillId="0" borderId="11" xfId="0" applyNumberFormat="1" applyFont="1" applyFill="1" applyBorder="1" applyAlignment="1">
      <alignment horizontal="center" vertical="center"/>
    </xf>
    <xf numFmtId="0" fontId="3" fillId="6" borderId="29" xfId="0" applyNumberFormat="1" applyFont="1" applyFill="1" applyBorder="1" applyAlignment="1">
      <alignment horizontal="center" vertical="center"/>
    </xf>
    <xf numFmtId="0" fontId="3" fillId="0" borderId="30" xfId="0" applyNumberFormat="1" applyFont="1" applyFill="1" applyBorder="1" applyAlignment="1">
      <alignment horizontal="center" vertical="center"/>
    </xf>
    <xf numFmtId="0" fontId="3" fillId="0" borderId="31" xfId="0" applyNumberFormat="1" applyFont="1" applyFill="1" applyBorder="1" applyAlignment="1">
      <alignment horizontal="center" vertical="center"/>
    </xf>
    <xf numFmtId="0" fontId="3" fillId="8" borderId="13" xfId="0" applyNumberFormat="1" applyFont="1" applyFill="1" applyBorder="1" applyAlignment="1">
      <alignment horizontal="right" vertical="center"/>
    </xf>
    <xf numFmtId="0" fontId="3" fillId="7" borderId="13" xfId="0" applyNumberFormat="1" applyFont="1" applyFill="1" applyBorder="1" applyAlignment="1">
      <alignment horizontal="right" vertical="center"/>
    </xf>
    <xf numFmtId="3" fontId="3" fillId="0" borderId="11" xfId="0" applyNumberFormat="1" applyFont="1" applyFill="1" applyBorder="1" applyAlignment="1">
      <alignment horizontal="center" vertical="center"/>
    </xf>
    <xf numFmtId="3" fontId="3" fillId="7" borderId="6" xfId="0" applyNumberFormat="1" applyFont="1" applyFill="1" applyBorder="1" applyAlignment="1">
      <alignment horizontal="center" vertical="center"/>
    </xf>
    <xf numFmtId="3" fontId="3" fillId="7" borderId="32" xfId="0" applyNumberFormat="1" applyFont="1" applyFill="1" applyBorder="1" applyAlignment="1">
      <alignment horizontal="center" vertical="center"/>
    </xf>
    <xf numFmtId="3" fontId="3" fillId="0" borderId="8" xfId="0" applyNumberFormat="1" applyFont="1" applyFill="1" applyBorder="1" applyAlignment="1">
      <alignment horizontal="center" vertical="center"/>
    </xf>
    <xf numFmtId="3" fontId="3" fillId="0" borderId="30" xfId="0" applyNumberFormat="1" applyFont="1" applyFill="1" applyBorder="1" applyAlignment="1">
      <alignment horizontal="center" vertical="center"/>
    </xf>
    <xf numFmtId="0" fontId="3" fillId="10" borderId="13" xfId="0" applyNumberFormat="1" applyFont="1" applyFill="1" applyBorder="1" applyAlignment="1">
      <alignment horizontal="right" vertical="center"/>
    </xf>
    <xf numFmtId="3" fontId="3" fillId="10" borderId="6" xfId="0" applyNumberFormat="1" applyFont="1" applyFill="1" applyBorder="1" applyAlignment="1">
      <alignment horizontal="center" vertical="center"/>
    </xf>
    <xf numFmtId="3" fontId="3" fillId="10" borderId="33" xfId="0" applyNumberFormat="1" applyFont="1" applyFill="1" applyBorder="1" applyAlignment="1">
      <alignment horizontal="center" vertical="center"/>
    </xf>
    <xf numFmtId="0" fontId="15" fillId="0" borderId="0" xfId="0" applyNumberFormat="1" applyFont="1" applyFill="1" applyAlignment="1" applyProtection="1">
      <alignment horizontal="left" vertical="top"/>
      <protection locked="0"/>
    </xf>
    <xf numFmtId="0" fontId="3" fillId="4" borderId="34" xfId="0" applyNumberFormat="1" applyFont="1" applyFill="1" applyBorder="1" applyAlignment="1" applyProtection="1">
      <alignment horizontal="center"/>
      <protection locked="0"/>
    </xf>
    <xf numFmtId="0" fontId="18" fillId="0" borderId="0" xfId="0" applyNumberFormat="1" applyFont="1" applyFill="1" applyAlignment="1" applyProtection="1">
      <alignment horizontal="left" vertical="center"/>
    </xf>
    <xf numFmtId="0" fontId="19" fillId="0" borderId="0" xfId="0" applyNumberFormat="1" applyFont="1"/>
    <xf numFmtId="165" fontId="20" fillId="0" borderId="0" xfId="0" applyNumberFormat="1" applyFont="1" applyAlignment="1">
      <alignment horizontal="right" vertical="center"/>
    </xf>
    <xf numFmtId="0" fontId="20" fillId="0" borderId="0" xfId="0" applyNumberFormat="1" applyFont="1" applyAlignment="1">
      <alignment horizontal="left" vertical="center"/>
    </xf>
    <xf numFmtId="0" fontId="3" fillId="0" borderId="3" xfId="0" applyNumberFormat="1" applyFont="1" applyFill="1" applyBorder="1" applyAlignment="1">
      <alignment horizontal="left" vertical="center" indent="1"/>
    </xf>
    <xf numFmtId="0" fontId="3" fillId="0" borderId="10" xfId="0" applyNumberFormat="1" applyFont="1" applyFill="1" applyBorder="1" applyAlignment="1">
      <alignment horizontal="left" vertical="center" indent="1"/>
    </xf>
    <xf numFmtId="3" fontId="3" fillId="8" borderId="6" xfId="0" applyNumberFormat="1" applyFont="1" applyFill="1" applyBorder="1" applyAlignment="1">
      <alignment horizontal="center" vertical="center"/>
    </xf>
    <xf numFmtId="3" fontId="3" fillId="8" borderId="32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right" vertical="center"/>
    </xf>
    <xf numFmtId="3" fontId="9" fillId="0" borderId="22" xfId="0" applyNumberFormat="1" applyFont="1" applyFill="1" applyBorder="1" applyAlignment="1">
      <alignment horizontal="center" vertical="center"/>
    </xf>
    <xf numFmtId="9" fontId="22" fillId="0" borderId="0" xfId="4" applyNumberFormat="1" applyFont="1" applyFill="1" applyBorder="1" applyAlignment="1">
      <alignment horizontal="center" vertical="center"/>
    </xf>
    <xf numFmtId="0" fontId="9" fillId="0" borderId="0" xfId="0" applyNumberFormat="1" applyFont="1" applyFill="1"/>
    <xf numFmtId="9" fontId="21" fillId="0" borderId="5" xfId="4" applyFont="1" applyBorder="1" applyAlignment="1">
      <alignment horizontal="center" vertical="center"/>
    </xf>
    <xf numFmtId="0" fontId="5" fillId="7" borderId="10" xfId="0" applyNumberFormat="1" applyFont="1" applyFill="1" applyBorder="1" applyAlignment="1">
      <alignment horizontal="left" vertical="center"/>
    </xf>
    <xf numFmtId="3" fontId="5" fillId="7" borderId="8" xfId="5" applyNumberFormat="1" applyFont="1" applyFill="1" applyBorder="1" applyAlignment="1" applyProtection="1">
      <alignment horizontal="center" vertical="center"/>
      <protection locked="0"/>
    </xf>
    <xf numFmtId="3" fontId="5" fillId="7" borderId="31" xfId="0" applyNumberFormat="1" applyFont="1" applyFill="1" applyBorder="1" applyAlignment="1">
      <alignment horizontal="center" vertical="center"/>
    </xf>
    <xf numFmtId="0" fontId="10" fillId="0" borderId="0" xfId="0" applyNumberFormat="1" applyFont="1"/>
    <xf numFmtId="0" fontId="0" fillId="0" borderId="20" xfId="0" applyNumberFormat="1" applyBorder="1" applyAlignment="1">
      <alignment vertical="center"/>
    </xf>
    <xf numFmtId="0" fontId="3" fillId="0" borderId="21" xfId="0" applyNumberFormat="1" applyFont="1" applyBorder="1" applyAlignment="1">
      <alignment vertical="center"/>
    </xf>
    <xf numFmtId="9" fontId="23" fillId="9" borderId="22" xfId="4" applyFont="1" applyFill="1" applyBorder="1" applyAlignment="1">
      <alignment horizontal="center" vertical="center"/>
    </xf>
    <xf numFmtId="0" fontId="0" fillId="0" borderId="16" xfId="0" applyNumberFormat="1" applyFill="1" applyBorder="1" applyProtection="1"/>
    <xf numFmtId="0" fontId="0" fillId="0" borderId="17" xfId="0" applyNumberFormat="1" applyFill="1" applyBorder="1" applyProtection="1"/>
    <xf numFmtId="0" fontId="0" fillId="0" borderId="18" xfId="0" applyNumberFormat="1" applyFill="1" applyBorder="1" applyProtection="1"/>
    <xf numFmtId="0" fontId="0" fillId="0" borderId="19" xfId="0" applyNumberFormat="1" applyFill="1" applyBorder="1" applyProtection="1"/>
    <xf numFmtId="0" fontId="3" fillId="0" borderId="36" xfId="0" applyNumberFormat="1" applyFont="1" applyFill="1" applyBorder="1" applyAlignment="1">
      <alignment horizontal="right" vertical="center"/>
    </xf>
    <xf numFmtId="3" fontId="3" fillId="0" borderId="37" xfId="0" applyNumberFormat="1" applyFont="1" applyFill="1" applyBorder="1" applyAlignment="1">
      <alignment horizontal="center" vertical="center"/>
    </xf>
    <xf numFmtId="3" fontId="3" fillId="0" borderId="22" xfId="0" applyNumberFormat="1" applyFont="1" applyFill="1" applyBorder="1" applyAlignment="1">
      <alignment horizontal="center" vertical="center"/>
    </xf>
    <xf numFmtId="3" fontId="3" fillId="0" borderId="38" xfId="0" applyNumberFormat="1" applyFont="1" applyFill="1" applyBorder="1" applyAlignment="1">
      <alignment horizontal="center" vertical="center"/>
    </xf>
    <xf numFmtId="0" fontId="24" fillId="11" borderId="36" xfId="0" applyNumberFormat="1" applyFont="1" applyFill="1" applyBorder="1" applyAlignment="1">
      <alignment horizontal="right" vertical="center"/>
    </xf>
    <xf numFmtId="3" fontId="24" fillId="11" borderId="37" xfId="0" applyNumberFormat="1" applyFont="1" applyFill="1" applyBorder="1" applyAlignment="1">
      <alignment horizontal="center" vertical="center"/>
    </xf>
    <xf numFmtId="3" fontId="24" fillId="11" borderId="36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3" fillId="0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/>
    <xf numFmtId="0" fontId="0" fillId="0" borderId="42" xfId="0" applyNumberFormat="1" applyFont="1" applyFill="1" applyBorder="1" applyAlignment="1" applyProtection="1">
      <alignment vertical="center"/>
      <protection locked="0"/>
    </xf>
    <xf numFmtId="0" fontId="0" fillId="4" borderId="17" xfId="0" applyNumberFormat="1" applyFont="1" applyFill="1" applyBorder="1" applyProtection="1">
      <protection locked="0"/>
    </xf>
    <xf numFmtId="0" fontId="0" fillId="4" borderId="19" xfId="0" applyNumberFormat="1" applyFont="1" applyFill="1" applyBorder="1" applyProtection="1">
      <protection locked="0"/>
    </xf>
    <xf numFmtId="0" fontId="3" fillId="0" borderId="19" xfId="0" applyNumberFormat="1" applyFont="1" applyFill="1" applyBorder="1" applyAlignment="1">
      <alignment vertical="center"/>
    </xf>
    <xf numFmtId="0" fontId="3" fillId="0" borderId="15" xfId="0" applyNumberFormat="1" applyFont="1" applyFill="1" applyBorder="1" applyAlignment="1">
      <alignment vertical="center"/>
    </xf>
    <xf numFmtId="0" fontId="3" fillId="0" borderId="18" xfId="0" applyNumberFormat="1" applyFont="1" applyFill="1" applyBorder="1" applyAlignment="1">
      <alignment vertical="center"/>
    </xf>
    <xf numFmtId="0" fontId="0" fillId="0" borderId="14" xfId="0" applyNumberFormat="1" applyFill="1" applyBorder="1" applyProtection="1">
      <protection locked="0"/>
    </xf>
    <xf numFmtId="167" fontId="0" fillId="0" borderId="14" xfId="0" applyNumberFormat="1" applyFill="1" applyBorder="1" applyProtection="1">
      <protection locked="0"/>
    </xf>
    <xf numFmtId="0" fontId="0" fillId="0" borderId="16" xfId="0" applyNumberFormat="1" applyFill="1" applyBorder="1" applyAlignment="1" applyProtection="1">
      <alignment wrapText="1"/>
      <protection locked="0"/>
    </xf>
    <xf numFmtId="0" fontId="0" fillId="0" borderId="16" xfId="0" applyNumberFormat="1" applyFill="1" applyBorder="1" applyProtection="1">
      <protection locked="0"/>
    </xf>
    <xf numFmtId="0" fontId="0" fillId="0" borderId="16" xfId="0" applyNumberFormat="1" applyFill="1" applyBorder="1"/>
    <xf numFmtId="0" fontId="0" fillId="0" borderId="14" xfId="0" applyNumberFormat="1" applyFill="1" applyBorder="1"/>
    <xf numFmtId="0" fontId="0" fillId="0" borderId="14" xfId="0" applyNumberFormat="1" applyFill="1" applyBorder="1" applyAlignment="1" applyProtection="1">
      <alignment wrapText="1"/>
      <protection locked="0"/>
    </xf>
    <xf numFmtId="167" fontId="0" fillId="0" borderId="14" xfId="0" applyNumberFormat="1" applyFill="1" applyBorder="1" applyAlignment="1" applyProtection="1">
      <alignment horizontal="right"/>
      <protection locked="0"/>
    </xf>
    <xf numFmtId="167" fontId="0" fillId="0" borderId="14" xfId="0" applyNumberFormat="1" applyFill="1" applyBorder="1" applyAlignment="1" applyProtection="1">
      <alignment horizontal="right" wrapText="1"/>
      <protection locked="0"/>
    </xf>
    <xf numFmtId="167" fontId="0" fillId="0" borderId="14" xfId="0" applyNumberFormat="1" applyFill="1" applyBorder="1" applyAlignment="1">
      <alignment horizontal="right"/>
    </xf>
    <xf numFmtId="0" fontId="3" fillId="6" borderId="36" xfId="0" applyNumberFormat="1" applyFont="1" applyFill="1" applyBorder="1" applyAlignment="1">
      <alignment horizontal="center" vertical="center"/>
    </xf>
    <xf numFmtId="0" fontId="14" fillId="0" borderId="36" xfId="0" applyNumberFormat="1" applyFont="1" applyFill="1" applyBorder="1" applyAlignment="1">
      <alignment horizontal="center" vertical="center"/>
    </xf>
    <xf numFmtId="3" fontId="9" fillId="0" borderId="36" xfId="0" applyNumberFormat="1" applyFont="1" applyFill="1" applyBorder="1" applyAlignment="1">
      <alignment horizontal="center" vertical="center"/>
    </xf>
    <xf numFmtId="0" fontId="3" fillId="6" borderId="44" xfId="0" applyNumberFormat="1" applyFont="1" applyFill="1" applyBorder="1" applyAlignment="1">
      <alignment horizontal="center" vertical="center"/>
    </xf>
    <xf numFmtId="0" fontId="3" fillId="6" borderId="45" xfId="0" applyNumberFormat="1" applyFont="1" applyFill="1" applyBorder="1" applyAlignment="1">
      <alignment horizontal="center" vertical="center"/>
    </xf>
    <xf numFmtId="0" fontId="14" fillId="0" borderId="46" xfId="0" applyNumberFormat="1" applyFont="1" applyFill="1" applyBorder="1" applyAlignment="1">
      <alignment horizontal="center" vertical="center"/>
    </xf>
    <xf numFmtId="9" fontId="17" fillId="0" borderId="47" xfId="4" applyNumberFormat="1" applyFont="1" applyFill="1" applyBorder="1" applyAlignment="1">
      <alignment horizontal="center" vertical="center"/>
    </xf>
    <xf numFmtId="3" fontId="9" fillId="0" borderId="48" xfId="0" applyNumberFormat="1" applyFont="1" applyFill="1" applyBorder="1" applyAlignment="1">
      <alignment horizontal="center" vertical="center"/>
    </xf>
    <xf numFmtId="9" fontId="17" fillId="0" borderId="49" xfId="4" applyNumberFormat="1" applyFont="1" applyFill="1" applyBorder="1" applyAlignment="1">
      <alignment horizontal="center" vertical="center"/>
    </xf>
    <xf numFmtId="167" fontId="0" fillId="0" borderId="14" xfId="0" applyNumberFormat="1" applyFill="1" applyBorder="1"/>
    <xf numFmtId="0" fontId="0" fillId="0" borderId="16" xfId="0" applyNumberFormat="1" applyFill="1" applyBorder="1" applyAlignment="1">
      <alignment wrapText="1"/>
    </xf>
    <xf numFmtId="0" fontId="3" fillId="0" borderId="7" xfId="0" applyNumberFormat="1" applyFont="1" applyBorder="1" applyAlignment="1" applyProtection="1">
      <alignment horizontal="left" vertical="center"/>
    </xf>
    <xf numFmtId="14" fontId="3" fillId="0" borderId="6" xfId="0" applyNumberFormat="1" applyFont="1" applyBorder="1" applyAlignment="1" applyProtection="1">
      <alignment horizontal="left" vertical="center" wrapText="1"/>
    </xf>
    <xf numFmtId="0" fontId="3" fillId="0" borderId="6" xfId="0" applyNumberFormat="1" applyFont="1" applyBorder="1" applyAlignment="1" applyProtection="1">
      <alignment horizontal="left" vertical="center" wrapText="1"/>
    </xf>
    <xf numFmtId="0" fontId="3" fillId="5" borderId="13" xfId="0" applyNumberFormat="1" applyFont="1" applyFill="1" applyBorder="1" applyAlignment="1" applyProtection="1">
      <alignment horizontal="center" vertical="center" wrapText="1"/>
    </xf>
    <xf numFmtId="0" fontId="0" fillId="0" borderId="2" xfId="0" applyBorder="1"/>
    <xf numFmtId="14" fontId="0" fillId="0" borderId="37" xfId="0" applyNumberFormat="1" applyFill="1" applyBorder="1" applyAlignment="1" applyProtection="1">
      <alignment horizontal="left" vertical="center"/>
      <protection locked="0"/>
    </xf>
    <xf numFmtId="0" fontId="0" fillId="0" borderId="37" xfId="0" applyNumberFormat="1" applyFill="1" applyBorder="1" applyAlignment="1" applyProtection="1">
      <alignment horizontal="left" vertical="center"/>
    </xf>
    <xf numFmtId="0" fontId="0" fillId="0" borderId="37" xfId="0" applyNumberFormat="1" applyFont="1" applyFill="1" applyBorder="1" applyAlignment="1" applyProtection="1">
      <alignment vertical="center"/>
      <protection locked="0"/>
    </xf>
    <xf numFmtId="0" fontId="0" fillId="0" borderId="37" xfId="0" applyNumberFormat="1" applyFont="1" applyFill="1" applyBorder="1" applyProtection="1">
      <protection locked="0"/>
    </xf>
    <xf numFmtId="14" fontId="0" fillId="0" borderId="37" xfId="0" applyNumberFormat="1" applyFont="1" applyFill="1" applyBorder="1" applyAlignment="1" applyProtection="1">
      <alignment horizontal="left" vertical="center"/>
      <protection locked="0"/>
    </xf>
    <xf numFmtId="0" fontId="0" fillId="0" borderId="37" xfId="0" applyBorder="1"/>
    <xf numFmtId="0" fontId="0" fillId="0" borderId="41" xfId="0" applyBorder="1"/>
    <xf numFmtId="0" fontId="0" fillId="0" borderId="42" xfId="0" applyBorder="1"/>
    <xf numFmtId="14" fontId="0" fillId="0" borderId="37" xfId="0" applyNumberFormat="1" applyBorder="1" applyAlignment="1">
      <alignment horizontal="left" vertical="center"/>
    </xf>
    <xf numFmtId="14" fontId="0" fillId="0" borderId="42" xfId="0" applyNumberFormat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7" fillId="0" borderId="15" xfId="0" applyNumberFormat="1" applyFont="1" applyFill="1" applyBorder="1" applyAlignment="1">
      <alignment vertical="center"/>
    </xf>
    <xf numFmtId="0" fontId="0" fillId="0" borderId="43" xfId="0" applyNumberFormat="1" applyFill="1" applyBorder="1" applyAlignment="1" applyProtection="1">
      <alignment wrapText="1"/>
      <protection locked="0"/>
    </xf>
    <xf numFmtId="0" fontId="0" fillId="0" borderId="17" xfId="0" applyNumberFormat="1" applyFill="1" applyBorder="1" applyAlignment="1" applyProtection="1">
      <alignment wrapText="1"/>
      <protection locked="0"/>
    </xf>
    <xf numFmtId="0" fontId="0" fillId="0" borderId="19" xfId="0" applyNumberFormat="1" applyFill="1" applyBorder="1" applyAlignment="1" applyProtection="1">
      <alignment wrapText="1"/>
      <protection locked="0"/>
    </xf>
    <xf numFmtId="0" fontId="0" fillId="0" borderId="17" xfId="0" applyNumberFormat="1" applyFill="1" applyBorder="1" applyAlignment="1">
      <alignment wrapText="1"/>
    </xf>
    <xf numFmtId="0" fontId="0" fillId="0" borderId="14" xfId="0" applyBorder="1"/>
    <xf numFmtId="0" fontId="0" fillId="0" borderId="16" xfId="0" applyNumberFormat="1" applyFill="1" applyBorder="1" applyAlignment="1" applyProtection="1">
      <alignment horizontal="center" vertical="center" wrapText="1"/>
      <protection locked="0"/>
    </xf>
    <xf numFmtId="0" fontId="3" fillId="0" borderId="50" xfId="0" applyNumberFormat="1" applyFont="1" applyBorder="1" applyAlignment="1">
      <alignment vertical="center"/>
    </xf>
    <xf numFmtId="0" fontId="0" fillId="0" borderId="17" xfId="0" applyNumberFormat="1" applyFont="1" applyFill="1" applyBorder="1" applyProtection="1">
      <protection locked="0"/>
    </xf>
    <xf numFmtId="0" fontId="3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Protection="1">
      <protection locked="0"/>
    </xf>
    <xf numFmtId="14" fontId="0" fillId="0" borderId="14" xfId="0" applyNumberFormat="1" applyBorder="1" applyAlignment="1">
      <alignment horizontal="left"/>
    </xf>
    <xf numFmtId="0" fontId="0" fillId="0" borderId="0" xfId="0" applyBorder="1"/>
    <xf numFmtId="0" fontId="4" fillId="0" borderId="0" xfId="0" applyNumberFormat="1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4" fillId="0" borderId="0" xfId="0" applyFont="1"/>
    <xf numFmtId="14" fontId="28" fillId="12" borderId="6" xfId="0" applyNumberFormat="1" applyFont="1" applyFill="1" applyBorder="1" applyAlignment="1">
      <alignment horizontal="left" vertical="center" wrapText="1"/>
    </xf>
    <xf numFmtId="0" fontId="28" fillId="12" borderId="6" xfId="0" applyNumberFormat="1" applyFont="1" applyFill="1" applyBorder="1" applyAlignment="1">
      <alignment horizontal="left" vertical="center" wrapText="1"/>
    </xf>
    <xf numFmtId="0" fontId="28" fillId="12" borderId="7" xfId="0" applyNumberFormat="1" applyFont="1" applyFill="1" applyBorder="1" applyAlignment="1">
      <alignment horizontal="left" vertical="center"/>
    </xf>
    <xf numFmtId="0" fontId="28" fillId="5" borderId="13" xfId="0" applyNumberFormat="1" applyFont="1" applyFill="1" applyBorder="1" applyAlignment="1">
      <alignment horizontal="center" vertical="center" wrapText="1"/>
    </xf>
    <xf numFmtId="14" fontId="0" fillId="0" borderId="42" xfId="0" applyNumberFormat="1" applyFill="1" applyBorder="1" applyAlignment="1" applyProtection="1">
      <alignment horizontal="left" vertical="center"/>
      <protection locked="0"/>
    </xf>
    <xf numFmtId="0" fontId="26" fillId="0" borderId="34" xfId="0" applyNumberFormat="1" applyFont="1" applyBorder="1"/>
    <xf numFmtId="0" fontId="0" fillId="8" borderId="18" xfId="0" applyNumberFormat="1" applyFill="1" applyBorder="1" applyAlignment="1"/>
    <xf numFmtId="0" fontId="0" fillId="8" borderId="21" xfId="0" applyNumberFormat="1" applyFill="1" applyBorder="1" applyAlignment="1">
      <alignment horizontal="center"/>
    </xf>
    <xf numFmtId="14" fontId="0" fillId="0" borderId="34" xfId="0" applyNumberFormat="1" applyBorder="1" applyAlignment="1">
      <alignment horizontal="center" vertical="center"/>
    </xf>
    <xf numFmtId="0" fontId="26" fillId="0" borderId="0" xfId="0" applyFont="1" applyBorder="1"/>
    <xf numFmtId="14" fontId="26" fillId="0" borderId="0" xfId="0" applyNumberFormat="1" applyFont="1" applyBorder="1" applyAlignment="1">
      <alignment horizontal="left" vertical="center"/>
    </xf>
    <xf numFmtId="168" fontId="26" fillId="0" borderId="0" xfId="0" applyNumberFormat="1" applyFont="1" applyBorder="1" applyAlignment="1">
      <alignment horizontal="right" vertical="center"/>
    </xf>
    <xf numFmtId="14" fontId="0" fillId="0" borderId="2" xfId="0" applyNumberFormat="1" applyBorder="1" applyAlignment="1">
      <alignment horizontal="left" vertical="center"/>
    </xf>
    <xf numFmtId="0" fontId="0" fillId="0" borderId="37" xfId="0" applyNumberFormat="1" applyBorder="1"/>
    <xf numFmtId="0" fontId="0" fillId="0" borderId="42" xfId="0" applyNumberFormat="1" applyBorder="1"/>
    <xf numFmtId="0" fontId="0" fillId="0" borderId="42" xfId="0" applyNumberFormat="1" applyFill="1" applyBorder="1" applyAlignment="1" applyProtection="1">
      <alignment vertical="center"/>
      <protection locked="0"/>
    </xf>
    <xf numFmtId="0" fontId="29" fillId="0" borderId="14" xfId="0" applyFont="1" applyBorder="1" applyAlignment="1">
      <alignment horizontal="center" vertical="center"/>
    </xf>
    <xf numFmtId="0" fontId="0" fillId="0" borderId="17" xfId="0" applyBorder="1"/>
    <xf numFmtId="0" fontId="28" fillId="13" borderId="6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wrapText="1"/>
    </xf>
    <xf numFmtId="0" fontId="0" fillId="0" borderId="14" xfId="0" applyBorder="1" applyAlignment="1">
      <alignment horizontal="center" vertical="center" wrapText="1"/>
    </xf>
    <xf numFmtId="169" fontId="12" fillId="0" borderId="5" xfId="3" applyNumberFormat="1" applyFill="1" applyBorder="1" applyAlignment="1" applyProtection="1">
      <alignment vertical="center"/>
      <protection locked="0"/>
    </xf>
    <xf numFmtId="169" fontId="12" fillId="0" borderId="42" xfId="3" applyNumberFormat="1" applyFill="1" applyBorder="1" applyAlignment="1" applyProtection="1">
      <alignment vertical="center"/>
      <protection locked="0"/>
    </xf>
    <xf numFmtId="170" fontId="12" fillId="0" borderId="5" xfId="3" applyNumberFormat="1" applyFill="1" applyBorder="1" applyAlignment="1" applyProtection="1">
      <alignment vertical="center"/>
      <protection locked="0"/>
    </xf>
    <xf numFmtId="170" fontId="12" fillId="0" borderId="42" xfId="3" applyNumberFormat="1" applyFill="1" applyBorder="1" applyAlignment="1" applyProtection="1">
      <alignment vertical="center"/>
      <protection locked="0"/>
    </xf>
    <xf numFmtId="167" fontId="0" fillId="0" borderId="0" xfId="0" applyNumberFormat="1"/>
    <xf numFmtId="167" fontId="3" fillId="0" borderId="0" xfId="0" applyNumberFormat="1" applyFont="1" applyFill="1" applyBorder="1" applyAlignment="1" applyProtection="1">
      <alignment horizontal="center"/>
      <protection locked="0"/>
    </xf>
    <xf numFmtId="167" fontId="3" fillId="0" borderId="15" xfId="0" applyNumberFormat="1" applyFont="1" applyFill="1" applyBorder="1" applyAlignment="1">
      <alignment vertical="center"/>
    </xf>
    <xf numFmtId="164" fontId="12" fillId="0" borderId="37" xfId="3" applyBorder="1"/>
    <xf numFmtId="0" fontId="0" fillId="0" borderId="35" xfId="0" applyNumberFormat="1" applyFill="1" applyBorder="1" applyAlignment="1"/>
    <xf numFmtId="0" fontId="0" fillId="0" borderId="39" xfId="0" applyFill="1" applyBorder="1" applyAlignment="1"/>
    <xf numFmtId="0" fontId="0" fillId="0" borderId="21" xfId="0" applyFill="1" applyBorder="1" applyAlignment="1"/>
    <xf numFmtId="3" fontId="3" fillId="0" borderId="35" xfId="0" applyNumberFormat="1" applyFont="1" applyFill="1" applyBorder="1" applyAlignment="1">
      <alignment horizontal="center"/>
    </xf>
    <xf numFmtId="0" fontId="3" fillId="0" borderId="21" xfId="0" applyNumberFormat="1" applyFont="1" applyFill="1" applyBorder="1" applyAlignment="1">
      <alignment horizontal="center"/>
    </xf>
    <xf numFmtId="9" fontId="21" fillId="0" borderId="35" xfId="4" applyFont="1" applyBorder="1" applyAlignment="1">
      <alignment horizontal="center"/>
    </xf>
    <xf numFmtId="9" fontId="21" fillId="0" borderId="21" xfId="4" applyFont="1" applyBorder="1" applyAlignment="1">
      <alignment horizont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1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5" fillId="0" borderId="10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center" vertical="center"/>
    </xf>
    <xf numFmtId="0" fontId="5" fillId="0" borderId="5" xfId="0" applyNumberFormat="1" applyFont="1" applyFill="1" applyBorder="1" applyAlignment="1">
      <alignment horizontal="center" vertical="center"/>
    </xf>
    <xf numFmtId="0" fontId="5" fillId="0" borderId="42" xfId="0" applyNumberFormat="1" applyFont="1" applyFill="1" applyBorder="1" applyAlignment="1">
      <alignment horizontal="center" vertical="center"/>
    </xf>
    <xf numFmtId="0" fontId="0" fillId="0" borderId="0" xfId="0" applyNumberFormat="1" applyAlignment="1"/>
    <xf numFmtId="0" fontId="0" fillId="0" borderId="0" xfId="0" applyAlignment="1"/>
    <xf numFmtId="0" fontId="25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Alignment="1" applyProtection="1"/>
    <xf numFmtId="0" fontId="0" fillId="0" borderId="0" xfId="0" applyNumberForma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40" xfId="0" applyBorder="1" applyAlignment="1">
      <alignment horizontal="left" vertical="top" wrapText="1"/>
    </xf>
    <xf numFmtId="167" fontId="25" fillId="0" borderId="0" xfId="0" applyNumberFormat="1" applyFont="1" applyFill="1" applyBorder="1" applyAlignment="1" applyProtection="1">
      <alignment horizontal="center" vertical="center"/>
    </xf>
    <xf numFmtId="167" fontId="0" fillId="0" borderId="0" xfId="0" applyNumberFormat="1" applyFont="1" applyAlignment="1" applyProtection="1">
      <alignment horizontal="center" vertical="center"/>
    </xf>
    <xf numFmtId="167" fontId="0" fillId="0" borderId="0" xfId="0" applyNumberFormat="1" applyFont="1" applyAlignment="1"/>
    <xf numFmtId="0" fontId="0" fillId="0" borderId="35" xfId="0" applyNumberFormat="1" applyBorder="1" applyAlignment="1">
      <alignment horizontal="center" vertical="center"/>
    </xf>
    <xf numFmtId="0" fontId="0" fillId="0" borderId="39" xfId="0" applyBorder="1" applyAlignment="1"/>
    <xf numFmtId="0" fontId="0" fillId="0" borderId="21" xfId="0" applyBorder="1" applyAlignment="1"/>
    <xf numFmtId="0" fontId="0" fillId="8" borderId="35" xfId="0" applyNumberFormat="1" applyFill="1" applyBorder="1" applyAlignment="1"/>
    <xf numFmtId="164" fontId="12" fillId="0" borderId="36" xfId="3" applyBorder="1" applyProtection="1">
      <protection locked="0"/>
    </xf>
    <xf numFmtId="169" fontId="12" fillId="0" borderId="37" xfId="3" applyNumberFormat="1" applyBorder="1"/>
    <xf numFmtId="0" fontId="0" fillId="0" borderId="36" xfId="0" applyBorder="1"/>
  </cellXfs>
  <cellStyles count="6">
    <cellStyle name="cf1" xfId="1"/>
    <cellStyle name="cf2" xfId="2"/>
    <cellStyle name="Milliers" xfId="5" builtinId="3"/>
    <cellStyle name="Monétaire" xfId="3" builtinId="4"/>
    <cellStyle name="Normal" xfId="0" builtinId="0"/>
    <cellStyle name="Pourcentage" xfId="4" builtinId="5"/>
  </cellStyles>
  <dxfs count="45">
    <dxf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/>
        <horizontal style="hair">
          <color indexed="8"/>
        </horizontal>
      </border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left style="hair">
          <color auto="1"/>
        </left>
        <top style="hair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vertical style="hair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 style="hair">
          <color auto="1"/>
        </right>
        <top/>
        <bottom/>
        <vertical/>
        <horizontal/>
      </border>
      <protection locked="0" hidden="0"/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vertical style="hair">
          <color auto="1"/>
        </vertical>
      </border>
    </dxf>
    <dxf>
      <numFmt numFmtId="167" formatCode="0#&quot; &quot;##&quot; &quot;##&quot; &quot;##&quot; &quot;##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vertical style="hair">
          <color auto="1"/>
        </vertical>
      </border>
    </dxf>
    <dxf>
      <numFmt numFmtId="167" formatCode="0#&quot; &quot;##&quot; &quot;##&quot; &quot;##&quot; &quot;##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vertical style="hair">
          <color auto="1"/>
        </vertical>
      </border>
    </dxf>
    <dxf>
      <numFmt numFmtId="167" formatCode="0#&quot; &quot;##&quot; &quot;##&quot; &quot;##&quot; &quot;##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vertical style="hair">
          <color auto="1"/>
        </vertic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68" formatCode="#,##0.00\ _€"/>
      <alignment horizontal="right" vertical="center" textRotation="0" wrapText="0" indent="0" justifyLastLine="0" shrinkToFit="0" readingOrder="0"/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 style="hair">
          <color indexed="8"/>
        </vertical>
        <horizontal style="hair">
          <color indexed="8"/>
        </horizontal>
      </border>
    </dxf>
    <dxf>
      <fill>
        <patternFill patternType="none">
          <fgColor indexed="64"/>
          <bgColor auto="1"/>
        </patternFill>
      </fill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vertical style="hair">
          <color auto="1"/>
        </vertical>
      </border>
    </dxf>
    <dxf>
      <numFmt numFmtId="170" formatCode="#,##0.00\ [$€-40C]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  <protection locked="0" hidden="0"/>
    </dxf>
    <dxf>
      <numFmt numFmtId="169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1" hidden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 style="hair">
          <color indexed="8"/>
        </vertical>
        <horizontal style="hair">
          <color indexed="8"/>
        </horizontal>
      </border>
    </dxf>
    <dxf>
      <border>
        <top style="hair">
          <color indexed="8"/>
        </top>
      </border>
    </dxf>
    <dxf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border>
        <bottom style="hair">
          <color indexed="8"/>
        </bottom>
      </border>
    </dxf>
    <dxf>
      <border diagonalUp="0" diagonalDown="0">
        <left style="hair">
          <color indexed="8"/>
        </left>
        <right style="hair">
          <color indexed="8"/>
        </right>
        <top/>
        <bottom/>
        <vertical style="hair">
          <color indexed="8"/>
        </vertical>
        <horizontal style="hair">
          <color indexed="8"/>
        </horizontal>
      </border>
    </dxf>
    <dxf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 style="hair">
          <color indexed="8"/>
        </vertical>
        <horizontal style="hair">
          <color indexed="8"/>
        </horizontal>
      </border>
    </dxf>
    <dxf>
      <numFmt numFmtId="0" formatCode="General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 style="hair">
          <color indexed="8"/>
        </vertical>
        <horizontal style="hair">
          <color indexed="8"/>
        </horizontal>
      </border>
    </dxf>
    <dxf>
      <numFmt numFmtId="19" formatCode="dd/mm/yyyy"/>
      <alignment horizontal="left" vertical="center" textRotation="0" wrapTex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 style="hair">
          <color indexed="8"/>
        </vertical>
        <horizontal style="hair">
          <color indexed="8"/>
        </horizontal>
      </border>
    </dxf>
    <dxf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 style="hair">
          <color indexed="8"/>
        </vertical>
        <horizontal style="hair">
          <color indexed="8"/>
        </horizontal>
      </border>
    </dxf>
    <dxf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border>
        <bottom style="hair">
          <color indexed="8"/>
        </bottom>
      </border>
    </dxf>
    <dxf>
      <border diagonalUp="0" diagonalDown="0">
        <left style="hair">
          <color indexed="8"/>
        </left>
        <right style="hair">
          <color indexed="8"/>
        </right>
        <top/>
        <bottom/>
        <vertical style="hair">
          <color indexed="8"/>
        </vertical>
        <horizontal style="hair">
          <color indexed="8"/>
        </horizontal>
      </border>
    </dxf>
    <dxf>
      <numFmt numFmtId="0" formatCode="General"/>
      <protection locked="1" hidden="0"/>
    </dxf>
    <dxf>
      <border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indexed="8"/>
        <name val="Wingdings 2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textRotation="0" wrapText="1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19" formatCode="dd/mm/yyyy"/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19" formatCode="dd/mm/yyyy"/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/>
        <right style="hair">
          <color auto="1"/>
        </right>
        <vertical style="hair">
          <color auto="1"/>
        </vertical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99FFCC"/>
      <rgbColor rgb="00FFFF00"/>
      <rgbColor rgb="00D60093"/>
      <rgbColor rgb="0066FFFF"/>
      <rgbColor rgb="009C0006"/>
      <rgbColor rgb="00009900"/>
      <rgbColor rgb="00F2F2F2"/>
      <rgbColor rgb="006699FF"/>
      <rgbColor rgb="00DDDDDD"/>
      <rgbColor rgb="000070C0"/>
      <rgbColor rgb="00BFBFBF"/>
      <rgbColor rgb="005B9BD5"/>
      <rgbColor rgb="008EA9DB"/>
      <rgbColor rgb="007030A0"/>
      <rgbColor rgb="00FFFFCC"/>
      <rgbColor rgb="00CCFFFF"/>
      <rgbColor rgb="00FFE699"/>
      <rgbColor rgb="00FF6699"/>
      <rgbColor rgb="000563C1"/>
      <rgbColor rgb="00BDD7EE"/>
      <rgbColor rgb="00FFF2CC"/>
      <rgbColor rgb="00FF66FF"/>
      <rgbColor rgb="00FFFF66"/>
      <rgbColor rgb="0066FF99"/>
      <rgbColor rgb="00D9E1F2"/>
      <rgbColor rgb="00C00000"/>
      <rgbColor rgb="0033CC33"/>
      <rgbColor rgb="00E2EFDA"/>
      <rgbColor rgb="0000CCFF"/>
      <rgbColor rgb="00DDEBF7"/>
      <rgbColor rgb="00C6EFCE"/>
      <rgbColor rgb="00FFFF99"/>
      <rgbColor rgb="009BC2E6"/>
      <rgbColor rgb="00F4B084"/>
      <rgbColor rgb="00B4C6E7"/>
      <rgbColor rgb="00FFC7CE"/>
      <rgbColor rgb="002F75B5"/>
      <rgbColor rgb="0000B0F0"/>
      <rgbColor rgb="00A9D08E"/>
      <rgbColor rgb="00FFC000"/>
      <rgbColor rgb="00FFD966"/>
      <rgbColor rgb="00ED7D31"/>
      <rgbColor rgb="0057595B"/>
      <rgbColor rgb="00A6A6A6"/>
      <rgbColor rgb="00002060"/>
      <rgbColor rgb="0000B050"/>
      <rgbColor rgb="00006100"/>
      <rgbColor rgb="0099FF99"/>
      <rgbColor rgb="00C6E0B4"/>
      <rgbColor rgb="00FF5050"/>
      <rgbColor rgb="00D9D9D9"/>
      <rgbColor rgb="00203764"/>
    </indexedColors>
    <mruColors>
      <color rgb="FFF1B0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</a:t>
            </a:r>
            <a:r>
              <a:rPr lang="en-US" baseline="0"/>
              <a:t> des objectifs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'Objectifs commercial + suivi'!$A$5</c:f>
              <c:strCache>
                <c:ptCount val="1"/>
                <c:pt idx="0">
                  <c:v>Objectif chiffre d'affaires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'Objectifs commercial + suivi'!$B$4:$M$4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commercial + suivi'!$B$5:$M$5</c:f>
              <c:numCache>
                <c:formatCode>#,##0</c:formatCode>
                <c:ptCount val="12"/>
                <c:pt idx="0">
                  <c:v>74520</c:v>
                </c:pt>
                <c:pt idx="1">
                  <c:v>58482</c:v>
                </c:pt>
                <c:pt idx="2">
                  <c:v>65286</c:v>
                </c:pt>
                <c:pt idx="3">
                  <c:v>67959</c:v>
                </c:pt>
                <c:pt idx="4">
                  <c:v>59535</c:v>
                </c:pt>
                <c:pt idx="5">
                  <c:v>89667</c:v>
                </c:pt>
                <c:pt idx="6">
                  <c:v>83268</c:v>
                </c:pt>
                <c:pt idx="7">
                  <c:v>38313</c:v>
                </c:pt>
                <c:pt idx="8">
                  <c:v>75897</c:v>
                </c:pt>
                <c:pt idx="9">
                  <c:v>85564</c:v>
                </c:pt>
                <c:pt idx="10">
                  <c:v>71118</c:v>
                </c:pt>
                <c:pt idx="11">
                  <c:v>41391</c:v>
                </c:pt>
              </c:numCache>
            </c:numRef>
          </c:val>
        </c:ser>
        <c:ser>
          <c:idx val="1"/>
          <c:order val="1"/>
          <c:tx>
            <c:strRef>
              <c:f>'Objectifs commercial + suivi'!$A$14</c:f>
              <c:strCache>
                <c:ptCount val="1"/>
                <c:pt idx="0">
                  <c:v>Somme chiffre d'affaires estimé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'Objectifs commercial + suivi'!$B$4:$M$4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commercial + suivi'!$B$14:$M$14</c:f>
              <c:numCache>
                <c:formatCode>#,##0</c:formatCode>
                <c:ptCount val="12"/>
                <c:pt idx="0">
                  <c:v>0</c:v>
                </c:pt>
                <c:pt idx="1">
                  <c:v>5256.5599999999995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8029816"/>
        <c:axId val="248028640"/>
      </c:barChart>
      <c:catAx>
        <c:axId val="248029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028640"/>
        <c:crosses val="autoZero"/>
        <c:auto val="1"/>
        <c:lblAlgn val="ctr"/>
        <c:lblOffset val="100"/>
        <c:noMultiLvlLbl val="0"/>
      </c:catAx>
      <c:valAx>
        <c:axId val="248028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029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Analyse CA commercial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'Analyses par client'!$A$51</c:f>
              <c:strCache>
                <c:ptCount val="1"/>
                <c:pt idx="0">
                  <c:v>Somme CA gagné estimé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'Analyses par client'!$B$51:$M$51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'Analyses par client'!$A$55</c:f>
              <c:strCache>
                <c:ptCount val="1"/>
                <c:pt idx="0">
                  <c:v>Cumul objectif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'Analyses par client'!$B$55:$M$55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0985496"/>
        <c:axId val="250985888"/>
      </c:barChart>
      <c:catAx>
        <c:axId val="250985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985888"/>
        <c:crosses val="autoZero"/>
        <c:auto val="1"/>
        <c:lblAlgn val="ctr"/>
        <c:lblOffset val="100"/>
        <c:noMultiLvlLbl val="0"/>
      </c:catAx>
      <c:valAx>
        <c:axId val="250985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985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activité'!$B$22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'Analyse activité'!$A$23:$A$34</c:f>
              <c:strCache>
                <c:ptCount val="10"/>
                <c:pt idx="0">
                  <c:v>Prospect</c:v>
                </c:pt>
                <c:pt idx="1">
                  <c:v>RDV 1 pris</c:v>
                </c:pt>
                <c:pt idx="2">
                  <c:v>RDV 1 fait</c:v>
                </c:pt>
                <c:pt idx="3">
                  <c:v>Devis remis - négo</c:v>
                </c:pt>
                <c:pt idx="4">
                  <c:v>Signé - Validé</c:v>
                </c:pt>
                <c:pt idx="5">
                  <c:v>Nouveau Client</c:v>
                </c:pt>
                <c:pt idx="6">
                  <c:v>Client</c:v>
                </c:pt>
                <c:pt idx="7">
                  <c:v>Sans Suite - Abandonné</c:v>
                </c:pt>
                <c:pt idx="8">
                  <c:v>Perdu</c:v>
                </c:pt>
                <c:pt idx="9">
                  <c:v>Stand-by</c:v>
                </c:pt>
              </c:strCache>
            </c:strRef>
          </c:cat>
          <c:val>
            <c:numRef>
              <c:f>'Analyse activité'!$B$23:$B$34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0987064"/>
        <c:axId val="250987456"/>
      </c:barChart>
      <c:catAx>
        <c:axId val="250987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987456"/>
        <c:crosses val="autoZero"/>
        <c:auto val="1"/>
        <c:lblAlgn val="ctr"/>
        <c:lblOffset val="100"/>
        <c:noMultiLvlLbl val="0"/>
      </c:catAx>
      <c:valAx>
        <c:axId val="250987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987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3</xdr:row>
          <xdr:rowOff>0</xdr:rowOff>
        </xdr:from>
        <xdr:to>
          <xdr:col>7</xdr:col>
          <xdr:colOff>257175</xdr:colOff>
          <xdr:row>6</xdr:row>
          <xdr:rowOff>114300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CREATION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8</xdr:row>
          <xdr:rowOff>9525</xdr:rowOff>
        </xdr:from>
        <xdr:to>
          <xdr:col>7</xdr:col>
          <xdr:colOff>257175</xdr:colOff>
          <xdr:row>11</xdr:row>
          <xdr:rowOff>123825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CREATION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13</xdr:row>
          <xdr:rowOff>9525</xdr:rowOff>
        </xdr:from>
        <xdr:to>
          <xdr:col>7</xdr:col>
          <xdr:colOff>257175</xdr:colOff>
          <xdr:row>16</xdr:row>
          <xdr:rowOff>123825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LES RAPPORTS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18</xdr:row>
          <xdr:rowOff>9525</xdr:rowOff>
        </xdr:from>
        <xdr:to>
          <xdr:col>7</xdr:col>
          <xdr:colOff>257175</xdr:colOff>
          <xdr:row>21</xdr:row>
          <xdr:rowOff>123825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NOUVELLE COMMANDE/DEVIS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9525</xdr:rowOff>
        </xdr:from>
        <xdr:to>
          <xdr:col>9</xdr:col>
          <xdr:colOff>514350</xdr:colOff>
          <xdr:row>5</xdr:row>
          <xdr:rowOff>19050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Objectifs et CA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0</xdr:rowOff>
        </xdr:from>
        <xdr:to>
          <xdr:col>9</xdr:col>
          <xdr:colOff>514350</xdr:colOff>
          <xdr:row>8</xdr:row>
          <xdr:rowOff>9525</xdr:rowOff>
        </xdr:to>
        <xdr:sp macro="" textlink="">
          <xdr:nvSpPr>
            <xdr:cNvPr id="13323" name="Button 11" hidden="1">
              <a:extLst>
                <a:ext uri="{63B3BB69-23CF-44E3-9099-C40C66FF867C}">
                  <a14:compatExt spid="_x0000_s13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ToDo List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762000</xdr:colOff>
          <xdr:row>9</xdr:row>
          <xdr:rowOff>0</xdr:rowOff>
        </xdr:from>
        <xdr:to>
          <xdr:col>9</xdr:col>
          <xdr:colOff>514350</xdr:colOff>
          <xdr:row>11</xdr:row>
          <xdr:rowOff>9525</xdr:rowOff>
        </xdr:to>
        <xdr:sp macro="" textlink="">
          <xdr:nvSpPr>
            <xdr:cNvPr id="13324" name="Button 12" hidden="1">
              <a:extLst>
                <a:ext uri="{63B3BB69-23CF-44E3-9099-C40C66FF867C}">
                  <a14:compatExt spid="_x0000_s13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Analyses par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762000</xdr:colOff>
          <xdr:row>11</xdr:row>
          <xdr:rowOff>190500</xdr:rowOff>
        </xdr:from>
        <xdr:to>
          <xdr:col>9</xdr:col>
          <xdr:colOff>514350</xdr:colOff>
          <xdr:row>14</xdr:row>
          <xdr:rowOff>9525</xdr:rowOff>
        </xdr:to>
        <xdr:sp macro="" textlink="">
          <xdr:nvSpPr>
            <xdr:cNvPr id="13325" name="Button 13" hidden="1">
              <a:extLst>
                <a:ext uri="{63B3BB69-23CF-44E3-9099-C40C66FF867C}">
                  <a14:compatExt spid="_x0000_s13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Activité commerciale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762000</xdr:colOff>
          <xdr:row>14</xdr:row>
          <xdr:rowOff>180975</xdr:rowOff>
        </xdr:from>
        <xdr:to>
          <xdr:col>9</xdr:col>
          <xdr:colOff>514350</xdr:colOff>
          <xdr:row>17</xdr:row>
          <xdr:rowOff>0</xdr:rowOff>
        </xdr:to>
        <xdr:sp macro="" textlink="">
          <xdr:nvSpPr>
            <xdr:cNvPr id="13326" name="Button 14" hidden="1">
              <a:extLst>
                <a:ext uri="{63B3BB69-23CF-44E3-9099-C40C66FF867C}">
                  <a14:compatExt spid="_x0000_s13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Rapports de visite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762000</xdr:colOff>
          <xdr:row>17</xdr:row>
          <xdr:rowOff>180975</xdr:rowOff>
        </xdr:from>
        <xdr:to>
          <xdr:col>9</xdr:col>
          <xdr:colOff>514350</xdr:colOff>
          <xdr:row>20</xdr:row>
          <xdr:rowOff>0</xdr:rowOff>
        </xdr:to>
        <xdr:sp macro="" textlink="">
          <xdr:nvSpPr>
            <xdr:cNvPr id="13327" name="Button 15" hidden="1">
              <a:extLst>
                <a:ext uri="{63B3BB69-23CF-44E3-9099-C40C66FF867C}">
                  <a14:compatExt spid="_x0000_s13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 et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190500</xdr:rowOff>
        </xdr:from>
        <xdr:to>
          <xdr:col>9</xdr:col>
          <xdr:colOff>514350</xdr:colOff>
          <xdr:row>23</xdr:row>
          <xdr:rowOff>9525</xdr:rowOff>
        </xdr:to>
        <xdr:sp macro="" textlink="">
          <xdr:nvSpPr>
            <xdr:cNvPr id="13328" name="Button 16" hidden="1">
              <a:extLst>
                <a:ext uri="{63B3BB69-23CF-44E3-9099-C40C66FF867C}">
                  <a14:compatExt spid="_x0000_s13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Base de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251114</xdr:colOff>
      <xdr:row>1</xdr:row>
      <xdr:rowOff>181841</xdr:rowOff>
    </xdr:from>
    <xdr:to>
      <xdr:col>2</xdr:col>
      <xdr:colOff>225136</xdr:colOff>
      <xdr:row>6</xdr:row>
      <xdr:rowOff>119228</xdr:rowOff>
    </xdr:to>
    <xdr:pic>
      <xdr:nvPicPr>
        <xdr:cNvPr id="13" name="Image 12" descr="Logo BATIFI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114" y="372341"/>
          <a:ext cx="1498022" cy="9937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16</xdr:row>
      <xdr:rowOff>90487</xdr:rowOff>
    </xdr:from>
    <xdr:to>
      <xdr:col>14</xdr:col>
      <xdr:colOff>81642</xdr:colOff>
      <xdr:row>30</xdr:row>
      <xdr:rowOff>166687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1133475</xdr:colOff>
          <xdr:row>0</xdr:row>
          <xdr:rowOff>180975</xdr:rowOff>
        </xdr:from>
        <xdr:to>
          <xdr:col>5</xdr:col>
          <xdr:colOff>323850</xdr:colOff>
          <xdr:row>2</xdr:row>
          <xdr:rowOff>95250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0</xdr:row>
          <xdr:rowOff>114300</xdr:rowOff>
        </xdr:from>
        <xdr:to>
          <xdr:col>2</xdr:col>
          <xdr:colOff>666750</xdr:colOff>
          <xdr:row>2</xdr:row>
          <xdr:rowOff>0</xdr:rowOff>
        </xdr:to>
        <xdr:sp macro="" textlink="">
          <xdr:nvSpPr>
            <xdr:cNvPr id="15461" name="Button 1125" descr="Effacer tout" hidden="1">
              <a:extLst>
                <a:ext uri="{63B3BB69-23CF-44E3-9099-C40C66FF867C}">
                  <a14:compatExt spid="_x0000_s15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933450</xdr:colOff>
          <xdr:row>0</xdr:row>
          <xdr:rowOff>114300</xdr:rowOff>
        </xdr:from>
        <xdr:to>
          <xdr:col>2</xdr:col>
          <xdr:colOff>2390775</xdr:colOff>
          <xdr:row>1</xdr:row>
          <xdr:rowOff>180975</xdr:rowOff>
        </xdr:to>
        <xdr:sp macro="" textlink="">
          <xdr:nvSpPr>
            <xdr:cNvPr id="15464" name="Button 1128" hidden="1">
              <a:extLst>
                <a:ext uri="{63B3BB69-23CF-44E3-9099-C40C66FF867C}">
                  <a14:compatExt spid="_x0000_s15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ToDo List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2647950</xdr:colOff>
          <xdr:row>0</xdr:row>
          <xdr:rowOff>123825</xdr:rowOff>
        </xdr:from>
        <xdr:to>
          <xdr:col>3</xdr:col>
          <xdr:colOff>609600</xdr:colOff>
          <xdr:row>2</xdr:row>
          <xdr:rowOff>0</xdr:rowOff>
        </xdr:to>
        <xdr:sp macro="" textlink="">
          <xdr:nvSpPr>
            <xdr:cNvPr id="15466" name="Button 1130" hidden="1">
              <a:extLst>
                <a:ext uri="{63B3BB69-23CF-44E3-9099-C40C66FF867C}">
                  <a14:compatExt spid="_x0000_s15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60</xdr:row>
      <xdr:rowOff>128587</xdr:rowOff>
    </xdr:from>
    <xdr:to>
      <xdr:col>7</xdr:col>
      <xdr:colOff>571500</xdr:colOff>
      <xdr:row>75</xdr:row>
      <xdr:rowOff>14287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7</xdr:col>
          <xdr:colOff>0</xdr:colOff>
          <xdr:row>4</xdr:row>
          <xdr:rowOff>38100</xdr:rowOff>
        </xdr:to>
        <xdr:sp macro="" textlink="">
          <xdr:nvSpPr>
            <xdr:cNvPr id="3078" name="ComboBox1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0</xdr:row>
          <xdr:rowOff>114300</xdr:rowOff>
        </xdr:from>
        <xdr:to>
          <xdr:col>3</xdr:col>
          <xdr:colOff>266700</xdr:colOff>
          <xdr:row>2</xdr:row>
          <xdr:rowOff>28575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23</xdr:row>
      <xdr:rowOff>4762</xdr:rowOff>
    </xdr:from>
    <xdr:to>
      <xdr:col>13</xdr:col>
      <xdr:colOff>762000</xdr:colOff>
      <xdr:row>34</xdr:row>
      <xdr:rowOff>228600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0</xdr:row>
          <xdr:rowOff>76200</xdr:rowOff>
        </xdr:from>
        <xdr:to>
          <xdr:col>5</xdr:col>
          <xdr:colOff>85725</xdr:colOff>
          <xdr:row>1</xdr:row>
          <xdr:rowOff>228600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0</xdr:row>
          <xdr:rowOff>57150</xdr:rowOff>
        </xdr:from>
        <xdr:to>
          <xdr:col>4</xdr:col>
          <xdr:colOff>1000125</xdr:colOff>
          <xdr:row>1</xdr:row>
          <xdr:rowOff>66675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0</xdr:row>
          <xdr:rowOff>180975</xdr:rowOff>
        </xdr:from>
        <xdr:to>
          <xdr:col>2</xdr:col>
          <xdr:colOff>2047875</xdr:colOff>
          <xdr:row>3</xdr:row>
          <xdr:rowOff>85725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Liste" displayName="Liste" ref="A4:D1002" totalsRowShown="0" headerRowDxfId="44">
  <autoFilter ref="A4:D1002">
    <filterColumn colId="0" hiddenButton="1"/>
    <filterColumn colId="1" hiddenButton="1"/>
    <filterColumn colId="2" hiddenButton="1"/>
    <filterColumn colId="3" hiddenButton="1"/>
  </autoFilter>
  <tableColumns count="4">
    <tableColumn id="1" name="Date Butoir" dataDxfId="43"/>
    <tableColumn id="2" name="Client" dataDxfId="42"/>
    <tableColumn id="4" name="Tache" dataDxfId="41"/>
    <tableColumn id="5" name="Fait" dataDxfId="40"/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id="3" name="SuiviCA" displayName="SuiviCA" ref="B3:F999" totalsRowShown="0" headerRowDxfId="38" headerRowBorderDxfId="37" tableBorderDxfId="36" totalsRowBorderDxfId="35">
  <autoFilter ref="B3:F999"/>
  <tableColumns count="5">
    <tableColumn id="1" name="N°Commande" dataDxfId="0"/>
    <tableColumn id="3" name="Date" dataDxfId="34"/>
    <tableColumn id="4" name="Mois" dataDxfId="33">
      <calculatedColumnFormula>IF(ISBLANK(C4),"",VLOOKUP(MONTH(C4),BDD!$J$7:$K$18,2,0))</calculatedColumnFormula>
    </tableColumn>
    <tableColumn id="5" name="Client" dataDxfId="32"/>
    <tableColumn id="9" name="MONTANT SIGNE_x000a_" dataDxfId="31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SuiviDevis" displayName="SuiviDevis" ref="H3:M7" totalsRowShown="0" headerRowDxfId="30" headerRowBorderDxfId="29" tableBorderDxfId="28" totalsRowBorderDxfId="27">
  <autoFilter ref="H3:M7"/>
  <tableColumns count="6">
    <tableColumn id="1" name="N°Devis" dataDxfId="26"/>
    <tableColumn id="2" name="Date" dataDxfId="25"/>
    <tableColumn id="3" name="Mois" dataDxfId="24">
      <calculatedColumnFormula>IF(ISBLANK(I4),"",VLOOKUP(MONTH(I4),BDD!$J$7:$K$18,2,0))</calculatedColumnFormula>
    </tableColumn>
    <tableColumn id="4" name="Client" dataDxfId="23"/>
    <tableColumn id="5" name="MONTANT en attente" dataDxfId="22" dataCellStyle="Monétaire"/>
    <tableColumn id="8" name="MONTANT Perdu" dataDxfId="21" dataCellStyle="Moné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_client" displayName="tab_client" ref="B6:H960" totalsRowShown="0" dataDxfId="19" headerRowBorderDxfId="20" tableBorderDxfId="18">
  <autoFilter ref="B6:H960"/>
  <tableColumns count="7">
    <tableColumn id="1" name="Client" dataDxfId="17"/>
    <tableColumn id="2" name="Contact" dataDxfId="16"/>
    <tableColumn id="3" name="Tel1" dataDxfId="15"/>
    <tableColumn id="4" name="Tel2" dataDxfId="14"/>
    <tableColumn id="5" name="Mail" dataDxfId="13"/>
    <tableColumn id="6" name="Adresse" dataDxfId="12"/>
    <tableColumn id="7" name="Statut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6:I16" totalsRowShown="0" headerRowDxfId="10" dataDxfId="8" headerRowBorderDxfId="9" tableBorderDxfId="7">
  <autoFilter ref="I6:I16"/>
  <tableColumns count="1">
    <tableColumn id="1" name="Statut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CategorieEvenement" displayName="CategorieEvenement" ref="A6:A14" totalsRowShown="0" headerRowDxfId="5" dataDxfId="3" headerRowBorderDxfId="4" tableBorderDxfId="2">
  <autoFilter ref="A6:A14"/>
  <tableColumns count="1">
    <tableColumn id="1" name="Sources prospect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6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D2:I2"/>
  <sheetViews>
    <sheetView showGridLines="0" tabSelected="1" zoomScale="110" zoomScaleNormal="110" workbookViewId="0">
      <selection activeCell="B11" sqref="B11"/>
    </sheetView>
  </sheetViews>
  <sheetFormatPr baseColWidth="10" defaultRowHeight="15" x14ac:dyDescent="0.25"/>
  <sheetData>
    <row r="2" spans="4:9" ht="23.25" x14ac:dyDescent="0.35">
      <c r="D2" s="164" t="s">
        <v>101</v>
      </c>
      <c r="I2" s="164" t="s">
        <v>102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7" r:id="rId4" name="Button 5">
              <controlPr defaultSize="0" print="0" autoFill="0" autoPict="0" macro="[0]!OuvreFormulaireContact">
                <anchor moveWithCells="1" sizeWithCells="1">
                  <from>
                    <xdr:col>2</xdr:col>
                    <xdr:colOff>752475</xdr:colOff>
                    <xdr:row>3</xdr:row>
                    <xdr:rowOff>0</xdr:rowOff>
                  </from>
                  <to>
                    <xdr:col>7</xdr:col>
                    <xdr:colOff>257175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5" name="Button 6">
              <controlPr defaultSize="0" print="0" autoFill="0" autoPict="0" macro="[0]!OuvreFormulaireRapportVisite">
                <anchor moveWithCells="1" sizeWithCells="1">
                  <from>
                    <xdr:col>2</xdr:col>
                    <xdr:colOff>752475</xdr:colOff>
                    <xdr:row>8</xdr:row>
                    <xdr:rowOff>9525</xdr:rowOff>
                  </from>
                  <to>
                    <xdr:col>7</xdr:col>
                    <xdr:colOff>257175</xdr:colOff>
                    <xdr:row>11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6" name="Button 7">
              <controlPr defaultSize="0" print="0" autoFill="0" autoPict="0">
                <anchor moveWithCells="1" sizeWithCells="1">
                  <from>
                    <xdr:col>2</xdr:col>
                    <xdr:colOff>752475</xdr:colOff>
                    <xdr:row>13</xdr:row>
                    <xdr:rowOff>9525</xdr:rowOff>
                  </from>
                  <to>
                    <xdr:col>7</xdr:col>
                    <xdr:colOff>257175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7" name="Button 8">
              <controlPr defaultSize="0" print="0" autoFill="0" autoPict="0" macro="[0]!OuvreFormulaireCommande">
                <anchor moveWithCells="1" sizeWithCells="1">
                  <from>
                    <xdr:col>2</xdr:col>
                    <xdr:colOff>752475</xdr:colOff>
                    <xdr:row>18</xdr:row>
                    <xdr:rowOff>9525</xdr:rowOff>
                  </from>
                  <to>
                    <xdr:col>7</xdr:col>
                    <xdr:colOff>257175</xdr:colOff>
                    <xdr:row>21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8" name="Button 9">
              <controlPr defaultSize="0" print="0" autoFill="0" autoPict="0" macro="[0]!OuvresheetCA">
                <anchor moveWithCells="1" sizeWithCells="1">
                  <from>
                    <xdr:col>8</xdr:col>
                    <xdr:colOff>0</xdr:colOff>
                    <xdr:row>3</xdr:row>
                    <xdr:rowOff>9525</xdr:rowOff>
                  </from>
                  <to>
                    <xdr:col>9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3" r:id="rId9" name="Button 11">
              <controlPr defaultSize="0" print="0" autoFill="0" autoPict="0" macro="[0]!OuvresheetToDo">
                <anchor moveWithCells="1" sizeWithCells="1">
                  <from>
                    <xdr:col>8</xdr:col>
                    <xdr:colOff>0</xdr:colOff>
                    <xdr:row>6</xdr:row>
                    <xdr:rowOff>0</xdr:rowOff>
                  </from>
                  <to>
                    <xdr:col>9</xdr:col>
                    <xdr:colOff>514350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10" name="Button 12">
              <controlPr defaultSize="0" print="0" autoFill="0" autoPict="0" macro="[0]!OuvresheetAnnalyseClient">
                <anchor moveWithCells="1" sizeWithCells="1">
                  <from>
                    <xdr:col>7</xdr:col>
                    <xdr:colOff>762000</xdr:colOff>
                    <xdr:row>9</xdr:row>
                    <xdr:rowOff>0</xdr:rowOff>
                  </from>
                  <to>
                    <xdr:col>9</xdr:col>
                    <xdr:colOff>514350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1" name="Button 13">
              <controlPr defaultSize="0" print="0" autoFill="0" autoPict="0" macro="[0]!OuvresheetAnnalyseActivite">
                <anchor moveWithCells="1" sizeWithCells="1">
                  <from>
                    <xdr:col>7</xdr:col>
                    <xdr:colOff>762000</xdr:colOff>
                    <xdr:row>11</xdr:row>
                    <xdr:rowOff>190500</xdr:rowOff>
                  </from>
                  <to>
                    <xdr:col>9</xdr:col>
                    <xdr:colOff>514350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12" name="Button 14">
              <controlPr defaultSize="0" print="0" autoFill="0" autoPict="0" macro="[0]!OuvresheetSuiviActivite">
                <anchor moveWithCells="1" sizeWithCells="1">
                  <from>
                    <xdr:col>7</xdr:col>
                    <xdr:colOff>762000</xdr:colOff>
                    <xdr:row>14</xdr:row>
                    <xdr:rowOff>180975</xdr:rowOff>
                  </from>
                  <to>
                    <xdr:col>9</xdr:col>
                    <xdr:colOff>514350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3" name="Button 15">
              <controlPr defaultSize="0" print="0" autoFill="0" autoPict="0" macro="[0]!OuvresheetCommande">
                <anchor moveWithCells="1" sizeWithCells="1">
                  <from>
                    <xdr:col>7</xdr:col>
                    <xdr:colOff>762000</xdr:colOff>
                    <xdr:row>17</xdr:row>
                    <xdr:rowOff>180975</xdr:rowOff>
                  </from>
                  <to>
                    <xdr:col>9</xdr:col>
                    <xdr:colOff>514350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14" name="Button 16">
              <controlPr defaultSize="0" print="0" autoFill="0" autoPict="0" macro="[0]!OuvresheetBDD">
                <anchor moveWithCells="1" sizeWithCells="1">
                  <from>
                    <xdr:col>8</xdr:col>
                    <xdr:colOff>0</xdr:colOff>
                    <xdr:row>20</xdr:row>
                    <xdr:rowOff>190500</xdr:rowOff>
                  </from>
                  <to>
                    <xdr:col>9</xdr:col>
                    <xdr:colOff>514350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O15"/>
  <sheetViews>
    <sheetView showGridLines="0" zoomScale="70" zoomScaleNormal="70" workbookViewId="0">
      <selection activeCell="G2" sqref="G2"/>
    </sheetView>
  </sheetViews>
  <sheetFormatPr baseColWidth="10" defaultColWidth="10.85546875" defaultRowHeight="15" x14ac:dyDescent="0.25"/>
  <cols>
    <col min="1" max="1" width="31.5703125" style="2" customWidth="1"/>
    <col min="2" max="13" width="18.42578125" style="2" customWidth="1"/>
    <col min="14" max="15" width="11.5703125" style="2" customWidth="1"/>
    <col min="16" max="16" width="26.7109375" style="2" customWidth="1"/>
    <col min="17" max="18" width="17" style="2" customWidth="1"/>
    <col min="19" max="19" width="3.7109375" style="2" customWidth="1"/>
    <col min="20" max="16384" width="10.85546875" style="2"/>
  </cols>
  <sheetData>
    <row r="1" spans="1:15" ht="23.25" x14ac:dyDescent="0.25">
      <c r="A1" s="22" t="s">
        <v>49</v>
      </c>
      <c r="B1" s="4"/>
      <c r="C1" s="72" t="s">
        <v>36</v>
      </c>
      <c r="D1" s="73">
        <f>BDD!B4</f>
        <v>2020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ht="20.25" customHeight="1" x14ac:dyDescent="0.25">
      <c r="A2" s="70"/>
    </row>
    <row r="3" spans="1:15" ht="43.5" customHeight="1" thickBot="1" x14ac:dyDescent="0.3">
      <c r="A3" s="70"/>
    </row>
    <row r="4" spans="1:15" ht="21" customHeight="1" x14ac:dyDescent="0.25">
      <c r="A4" s="42"/>
      <c r="B4" s="27" t="s">
        <v>3</v>
      </c>
      <c r="C4" s="27" t="s">
        <v>11</v>
      </c>
      <c r="D4" s="27" t="s">
        <v>12</v>
      </c>
      <c r="E4" s="27" t="s">
        <v>13</v>
      </c>
      <c r="F4" s="27" t="s">
        <v>14</v>
      </c>
      <c r="G4" s="27" t="s">
        <v>15</v>
      </c>
      <c r="H4" s="27" t="s">
        <v>16</v>
      </c>
      <c r="I4" s="27" t="s">
        <v>48</v>
      </c>
      <c r="J4" s="27" t="s">
        <v>18</v>
      </c>
      <c r="K4" s="27" t="s">
        <v>19</v>
      </c>
      <c r="L4" s="27" t="s">
        <v>4</v>
      </c>
      <c r="M4" s="27" t="s">
        <v>28</v>
      </c>
      <c r="N4" s="55" t="s">
        <v>9</v>
      </c>
      <c r="O4" s="24"/>
    </row>
    <row r="5" spans="1:15" s="86" customFormat="1" ht="21" customHeight="1" x14ac:dyDescent="0.3">
      <c r="A5" s="83" t="s">
        <v>38</v>
      </c>
      <c r="B5" s="84">
        <v>74520</v>
      </c>
      <c r="C5" s="84">
        <v>58482</v>
      </c>
      <c r="D5" s="84">
        <v>65286</v>
      </c>
      <c r="E5" s="84">
        <v>67959</v>
      </c>
      <c r="F5" s="84">
        <v>59535</v>
      </c>
      <c r="G5" s="84">
        <v>89667</v>
      </c>
      <c r="H5" s="84">
        <v>83268</v>
      </c>
      <c r="I5" s="84">
        <v>38313</v>
      </c>
      <c r="J5" s="84">
        <v>75897</v>
      </c>
      <c r="K5" s="84">
        <v>85564</v>
      </c>
      <c r="L5" s="84">
        <v>71118</v>
      </c>
      <c r="M5" s="84">
        <v>41391</v>
      </c>
      <c r="N5" s="85">
        <f>SUM(B5:M5)</f>
        <v>811000</v>
      </c>
      <c r="O5" s="40"/>
    </row>
    <row r="6" spans="1:15" ht="21" customHeight="1" x14ac:dyDescent="0.25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57"/>
      <c r="O6" s="24"/>
    </row>
    <row r="7" spans="1:15" ht="21" customHeight="1" x14ac:dyDescent="0.25">
      <c r="A7" s="74" t="s">
        <v>64</v>
      </c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7"/>
      <c r="O7" s="36"/>
    </row>
    <row r="8" spans="1:15" ht="21" customHeight="1" x14ac:dyDescent="0.25">
      <c r="A8" s="58" t="s">
        <v>33</v>
      </c>
      <c r="B8" s="76" t="str">
        <f>IF(SUMIFS('Suivi Commande'!$L$4:$L$998,'Suivi Commande'!$J$4:$J$998,B$4)=0,"",SUMIFS('Suivi Commande'!$L$4:$X$1000,'Suivi Commande'!$J$4:$J$998,B$4))</f>
        <v/>
      </c>
      <c r="C8" s="76">
        <f>IF(SUMIFS('Suivi Commande'!$L$4:$L$998,'Suivi Commande'!$J$4:$J$998,C$4)=0,"",SUMIFS('Suivi Commande'!$L$4:$L$998,'Suivi Commande'!$J$4:$J$998,C$4))</f>
        <v>9070</v>
      </c>
      <c r="D8" s="76" t="str">
        <f>IF(SUMIFS('Suivi Commande'!$L$4:$L$998,'Suivi Commande'!$J$4:$J$998,D$4)=0,"",SUMIFS('Suivi Commande'!$L$4:$X$1000,'Suivi Commande'!$J$4:$J$998,D$4))</f>
        <v/>
      </c>
      <c r="E8" s="76" t="str">
        <f>IF(SUMIFS('Suivi Commande'!$L$4:$L$998,'Suivi Commande'!$J$4:$J$998,E$4)=0,"",SUMIFS('Suivi Commande'!$L$4:$X$1000,'Suivi Commande'!$J$4:$J$998,E$4))</f>
        <v/>
      </c>
      <c r="F8" s="76" t="str">
        <f>IF(SUMIFS('Suivi Commande'!$L$4:$L$998,'Suivi Commande'!$J$4:$J$998,F$4)=0,"",SUMIFS('Suivi Commande'!$L$4:$X$1000,'Suivi Commande'!$J$4:$J$998,F$4))</f>
        <v/>
      </c>
      <c r="G8" s="76" t="str">
        <f>IF(SUMIFS('Suivi Commande'!$L$4:$L$998,'Suivi Commande'!$J$4:$J$998,G$4)=0,"",SUMIFS('Suivi Commande'!$L$4:$X$1000,'Suivi Commande'!$J$4:$J$998,G$4))</f>
        <v/>
      </c>
      <c r="H8" s="76" t="str">
        <f>IF(SUMIFS('Suivi Commande'!$L$4:$L$998,'Suivi Commande'!$J$4:$J$998,H$4)=0,"",SUMIFS('Suivi Commande'!$L$4:$X$1000,'Suivi Commande'!$J$4:$J$998,H$4))</f>
        <v/>
      </c>
      <c r="I8" s="76" t="str">
        <f>IF(SUMIFS('Suivi Commande'!$L$4:$L$998,'Suivi Commande'!$J$4:$J$998,I$4)=0,"",SUMIFS('Suivi Commande'!$L$4:$X$1000,'Suivi Commande'!$J$4:$J$998,I$4))</f>
        <v/>
      </c>
      <c r="J8" s="76" t="str">
        <f>IF(SUMIFS('Suivi Commande'!$L$4:$L$998,'Suivi Commande'!$J$4:$J$998,J$4)=0,"",SUMIFS('Suivi Commande'!$L$4:$X$1000,'Suivi Commande'!$J$4:$J$998,J$4))</f>
        <v/>
      </c>
      <c r="K8" s="76" t="str">
        <f>IF(SUMIFS('Suivi Commande'!$L$4:$L$998,'Suivi Commande'!$J$4:$J$998,K$4)=0,"",SUMIFS('Suivi Commande'!$L$4:$X$1000,'Suivi Commande'!$J$4:$J$998,K$4))</f>
        <v/>
      </c>
      <c r="L8" s="76" t="str">
        <f>IF(SUMIFS('Suivi Commande'!$L$4:$L$998,'Suivi Commande'!$J$4:$J$998,L$4)=0,"",SUMIFS('Suivi Commande'!$L$4:$X$1000,'Suivi Commande'!$J$4:$J$998,L$4))</f>
        <v/>
      </c>
      <c r="M8" s="76" t="str">
        <f>IF(SUMIFS('Suivi Commande'!$L$4:$L$998,'Suivi Commande'!$J$4:$J$998,M$4)=0,"",SUMIFS('Suivi Commande'!$L$4:$X$1000,'Suivi Commande'!$J$4:$J$998,M$4))</f>
        <v/>
      </c>
      <c r="N8" s="77">
        <f>SUM(B8:M8)</f>
        <v>9070</v>
      </c>
      <c r="O8" s="36"/>
    </row>
    <row r="9" spans="1:15" ht="21" customHeight="1" x14ac:dyDescent="0.25">
      <c r="A9" s="75" t="s">
        <v>63</v>
      </c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4"/>
      <c r="O9" s="36"/>
    </row>
    <row r="10" spans="1:15" ht="21" customHeight="1" x14ac:dyDescent="0.25">
      <c r="A10" s="58" t="s">
        <v>69</v>
      </c>
      <c r="B10" s="76" t="str">
        <f>IF(SUMIFS('Suivi Commande'!$F$4:$F$999,'Suivi Commande'!$D$4:$D$999,B$4)=0,"",SUMIFS('Suivi Commande'!$F$4:$F$999,'Suivi Commande'!$D$4:$D$999,B$4))</f>
        <v/>
      </c>
      <c r="C10" s="76">
        <f>IF(SUMIFS('Suivi Commande'!$F$4:$F$999,'Suivi Commande'!$D$4:$D$999,C$4)=0,"",SUMIFS('Suivi Commande'!$F$4:$F$999,'Suivi Commande'!$D$4:$D$999,C$4))</f>
        <v>5256.5599999999995</v>
      </c>
      <c r="D10" s="76" t="str">
        <f>IF(SUMIFS('Suivi Commande'!$F$4:$F$999,'Suivi Commande'!$D$4:$D$999,D$4)=0,"",SUMIFS('Suivi Commande'!$F$4:$F$999,'Suivi Commande'!$D$4:$D$999,D$4))</f>
        <v/>
      </c>
      <c r="E10" s="76" t="str">
        <f>IF(SUMIFS('Suivi Commande'!$F$4:$F$999,'Suivi Commande'!$D$4:$D$999,E$4)=0,"",SUMIFS('Suivi Commande'!$F$4:$F$999,'Suivi Commande'!$D$4:$D$999,E$4))</f>
        <v/>
      </c>
      <c r="F10" s="76" t="str">
        <f>IF(SUMIFS('Suivi Commande'!$F$4:$F$999,'Suivi Commande'!$D$4:$D$999,F$4)=0,"",SUMIFS('Suivi Commande'!$F$4:$F$999,'Suivi Commande'!$D$4:$D$999,F$4))</f>
        <v/>
      </c>
      <c r="G10" s="76" t="str">
        <f>IF(SUMIFS('Suivi Commande'!$F$4:$F$999,'Suivi Commande'!$D$4:$D$999,G$4)=0,"",SUMIFS('Suivi Commande'!$F$4:$F$999,'Suivi Commande'!$D$4:$D$999,G$4))</f>
        <v/>
      </c>
      <c r="H10" s="76" t="str">
        <f>IF(SUMIFS('Suivi Commande'!$F$4:$F$999,'Suivi Commande'!$D$4:$D$999,H$4)=0,"",SUMIFS('Suivi Commande'!$F$4:$F$999,'Suivi Commande'!$D$4:$D$999,H$4))</f>
        <v/>
      </c>
      <c r="I10" s="76" t="str">
        <f>IF(SUMIFS('Suivi Commande'!$F$4:$F$999,'Suivi Commande'!$D$4:$D$999,I$4)=0,"",SUMIFS('Suivi Commande'!$F$4:$F$999,'Suivi Commande'!$D$4:$D$999,I$4))</f>
        <v/>
      </c>
      <c r="J10" s="76" t="str">
        <f>IF(SUMIFS('Suivi Commande'!$F$4:$F$999,'Suivi Commande'!$D$4:$D$999,J$4)=0,"",SUMIFS('Suivi Commande'!$F$4:$F$999,'Suivi Commande'!$D$4:$D$999,J$4))</f>
        <v/>
      </c>
      <c r="K10" s="76" t="str">
        <f>IF(SUMIFS('Suivi Commande'!$F$4:$F$999,'Suivi Commande'!$D$4:$D$999,K$4)=0,"",SUMIFS('Suivi Commande'!$F$4:$F$999,'Suivi Commande'!$D$4:$D$999,K$4))</f>
        <v/>
      </c>
      <c r="L10" s="76" t="str">
        <f>IF(SUMIFS('Suivi Commande'!$F$4:$F$999,'Suivi Commande'!$D$4:$D$999,L$4)=0,"",SUMIFS('Suivi Commande'!$F$4:$F$999,'Suivi Commande'!$D$4:$D$999,L$4))</f>
        <v/>
      </c>
      <c r="M10" s="76" t="str">
        <f>IF(SUMIFS('Suivi Commande'!$F$4:$F$999,'Suivi Commande'!$D$4:$D$999,M$4)=0,"",SUMIFS('Suivi Commande'!$F$4:$F$999,'Suivi Commande'!$D$4:$D$999,M$4))</f>
        <v/>
      </c>
      <c r="N10" s="77">
        <f>SUM(B10:M10)</f>
        <v>5256.5599999999995</v>
      </c>
      <c r="O10" s="36"/>
    </row>
    <row r="11" spans="1:15" ht="21" customHeight="1" x14ac:dyDescent="0.25">
      <c r="A11" s="75" t="s">
        <v>65</v>
      </c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4"/>
      <c r="O11" s="36"/>
    </row>
    <row r="12" spans="1:15" ht="21" customHeight="1" thickBot="1" x14ac:dyDescent="0.3">
      <c r="A12" s="65" t="s">
        <v>34</v>
      </c>
      <c r="B12" s="66" t="str">
        <f>IF(SUMIFS('Suivi Commande'!$M$4:$M$998,'Suivi Commande'!$J$4:$J$998,B$4)=0,"",SUMIFS('Suivi Commande'!$M$4:$M$998,'Suivi Commande'!$J$4:$J$998,B$4))</f>
        <v/>
      </c>
      <c r="C12" s="66">
        <f>IF(SUMIFS('Suivi Commande'!$M$4:$M$998,'Suivi Commande'!$J$4:$J$998,C$4)=0,"",SUMIFS('Suivi Commande'!$M$4:$M$998,'Suivi Commande'!$J$4:$J$998,C$4))</f>
        <v>2299.61</v>
      </c>
      <c r="D12" s="66" t="str">
        <f>IF(SUMIFS('Suivi Commande'!$M$4:$M$998,'Suivi Commande'!$J$4:$J$998,D$4)=0,"",SUMIFS('Suivi Commande'!$M$4:$M$998,'Suivi Commande'!$J$4:$J$998,D$4))</f>
        <v/>
      </c>
      <c r="E12" s="66" t="str">
        <f>IF(SUMIFS('Suivi Commande'!$M$4:$M$998,'Suivi Commande'!$J$4:$J$998,E$4)=0,"",SUMIFS('Suivi Commande'!$M$4:$M$998,'Suivi Commande'!$J$4:$J$998,E$4))</f>
        <v/>
      </c>
      <c r="F12" s="66" t="str">
        <f>IF(SUMIFS('Suivi Commande'!$M$4:$M$998,'Suivi Commande'!$J$4:$J$998,F$4)=0,"",SUMIFS('Suivi Commande'!$M$4:$M$998,'Suivi Commande'!$J$4:$J$998,F$4))</f>
        <v/>
      </c>
      <c r="G12" s="66" t="str">
        <f>IF(SUMIFS('Suivi Commande'!$M$4:$M$998,'Suivi Commande'!$J$4:$J$998,G$4)=0,"",SUMIFS('Suivi Commande'!$M$4:$M$998,'Suivi Commande'!$J$4:$J$998,G$4))</f>
        <v/>
      </c>
      <c r="H12" s="66" t="str">
        <f>IF(SUMIFS('Suivi Commande'!$M$4:$M$998,'Suivi Commande'!$J$4:$J$998,H$4)=0,"",SUMIFS('Suivi Commande'!$M$4:$M$998,'Suivi Commande'!$J$4:$J$998,H$4))</f>
        <v/>
      </c>
      <c r="I12" s="66" t="str">
        <f>IF(SUMIFS('Suivi Commande'!$M$4:$M$998,'Suivi Commande'!$J$4:$J$998,I$4)=0,"",SUMIFS('Suivi Commande'!$M$4:$M$998,'Suivi Commande'!$J$4:$J$998,I$4))</f>
        <v/>
      </c>
      <c r="J12" s="66" t="str">
        <f>IF(SUMIFS('Suivi Commande'!$M$4:$M$998,'Suivi Commande'!$J$4:$J$998,J$4)=0,"",SUMIFS('Suivi Commande'!$M$4:$M$998,'Suivi Commande'!$J$4:$J$998,J$4))</f>
        <v/>
      </c>
      <c r="K12" s="66" t="str">
        <f>IF(SUMIFS('Suivi Commande'!$M$4:$M$998,'Suivi Commande'!$J$4:$J$998,K$4)=0,"",SUMIFS('Suivi Commande'!$M$4:$M$998,'Suivi Commande'!$J$4:$J$998,K$4))</f>
        <v/>
      </c>
      <c r="L12" s="66" t="str">
        <f>IF(SUMIFS('Suivi Commande'!$M$4:$M$998,'Suivi Commande'!$J$4:$J$998,L$4)=0,"",SUMIFS('Suivi Commande'!$M$4:$M$998,'Suivi Commande'!$J$4:$J$998,L$4))</f>
        <v/>
      </c>
      <c r="M12" s="66" t="str">
        <f>IF(SUMIFS('Suivi Commande'!$M$4:$M$998,'Suivi Commande'!$J$4:$J$998,M$4)=0,"",SUMIFS('Suivi Commande'!$M$4:$M$998,'Suivi Commande'!$J$4:$J$998,M$4))</f>
        <v/>
      </c>
      <c r="N12" s="67">
        <f>SUM(B12:M12)</f>
        <v>2299.61</v>
      </c>
      <c r="O12" s="36"/>
    </row>
    <row r="13" spans="1:15" ht="15.75" thickBot="1" x14ac:dyDescent="0.3"/>
    <row r="14" spans="1:15" s="81" customFormat="1" ht="21" customHeight="1" thickBot="1" x14ac:dyDescent="0.3">
      <c r="A14" s="78" t="s">
        <v>39</v>
      </c>
      <c r="B14" s="29">
        <f>SUM(B10)</f>
        <v>0</v>
      </c>
      <c r="C14" s="29">
        <f t="shared" ref="C14:M14" si="0">SUM(C10)</f>
        <v>5256.5599999999995</v>
      </c>
      <c r="D14" s="29">
        <f t="shared" si="0"/>
        <v>0</v>
      </c>
      <c r="E14" s="29">
        <f t="shared" si="0"/>
        <v>0</v>
      </c>
      <c r="F14" s="29">
        <f t="shared" si="0"/>
        <v>0</v>
      </c>
      <c r="G14" s="29">
        <f t="shared" si="0"/>
        <v>0</v>
      </c>
      <c r="H14" s="29">
        <f t="shared" si="0"/>
        <v>0</v>
      </c>
      <c r="I14" s="29">
        <f t="shared" si="0"/>
        <v>0</v>
      </c>
      <c r="J14" s="29">
        <f t="shared" si="0"/>
        <v>0</v>
      </c>
      <c r="K14" s="29">
        <f t="shared" si="0"/>
        <v>0</v>
      </c>
      <c r="L14" s="29">
        <f t="shared" si="0"/>
        <v>0</v>
      </c>
      <c r="M14" s="29">
        <f t="shared" si="0"/>
        <v>0</v>
      </c>
      <c r="N14" s="79">
        <f>SUM(B14:M14)</f>
        <v>5256.5599999999995</v>
      </c>
      <c r="O14" s="80"/>
    </row>
    <row r="15" spans="1:15" s="81" customFormat="1" ht="21" customHeight="1" thickBot="1" x14ac:dyDescent="0.3">
      <c r="A15" s="78" t="s">
        <v>37</v>
      </c>
      <c r="B15" s="82">
        <f t="shared" ref="B15:M15" si="1">IF(ISERROR(B14/B5),"",B14/B5)</f>
        <v>0</v>
      </c>
      <c r="C15" s="82">
        <f t="shared" si="1"/>
        <v>8.988338292124072E-2</v>
      </c>
      <c r="D15" s="82">
        <f t="shared" si="1"/>
        <v>0</v>
      </c>
      <c r="E15" s="82">
        <f t="shared" si="1"/>
        <v>0</v>
      </c>
      <c r="F15" s="82">
        <f t="shared" si="1"/>
        <v>0</v>
      </c>
      <c r="G15" s="82">
        <f t="shared" si="1"/>
        <v>0</v>
      </c>
      <c r="H15" s="82">
        <f t="shared" si="1"/>
        <v>0</v>
      </c>
      <c r="I15" s="82">
        <f t="shared" si="1"/>
        <v>0</v>
      </c>
      <c r="J15" s="82">
        <f t="shared" si="1"/>
        <v>0</v>
      </c>
      <c r="K15" s="82">
        <f t="shared" si="1"/>
        <v>0</v>
      </c>
      <c r="L15" s="82">
        <f t="shared" si="1"/>
        <v>0</v>
      </c>
      <c r="M15" s="82">
        <f t="shared" si="1"/>
        <v>0</v>
      </c>
      <c r="N15" s="89">
        <f>SUM(B14:M14)/N5</f>
        <v>6.4815782983970397E-3</v>
      </c>
      <c r="O15" s="80"/>
    </row>
  </sheetData>
  <dataValidations disablePrompts="1" count="1">
    <dataValidation operator="equal" allowBlank="1" showInputMessage="1" showErrorMessage="1" sqref="A2:A3"/>
  </dataValidations>
  <printOptions horizontalCentered="1"/>
  <pageMargins left="0.23622047244094491" right="0.23622047244094491" top="0.31496062992125984" bottom="0.31496062992125984" header="0.31496062992125984" footer="0.31496062992125984"/>
  <pageSetup paperSize="77" scale="52" firstPageNumber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OuvresheetAccueil">
                <anchor moveWithCells="1" sizeWithCells="1">
                  <from>
                    <xdr:col>3</xdr:col>
                    <xdr:colOff>1133475</xdr:colOff>
                    <xdr:row>0</xdr:row>
                    <xdr:rowOff>180975</xdr:rowOff>
                  </from>
                  <to>
                    <xdr:col>5</xdr:col>
                    <xdr:colOff>323850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1002"/>
  <sheetViews>
    <sheetView showGridLines="0" workbookViewId="0">
      <selection activeCell="B16" sqref="B16"/>
    </sheetView>
  </sheetViews>
  <sheetFormatPr baseColWidth="10" defaultRowHeight="15" x14ac:dyDescent="0.25"/>
  <cols>
    <col min="1" max="1" width="11.42578125" style="161" customWidth="1"/>
    <col min="2" max="2" width="22.7109375" style="161" customWidth="1"/>
    <col min="3" max="3" width="52.42578125" style="161" customWidth="1"/>
    <col min="4" max="4" width="15" style="161" customWidth="1"/>
    <col min="5" max="5" width="9.5703125" customWidth="1"/>
    <col min="9" max="9" width="77.5703125" customWidth="1"/>
    <col min="10" max="10" width="14.28515625" customWidth="1"/>
  </cols>
  <sheetData>
    <row r="1" spans="1:4" ht="23.25" x14ac:dyDescent="0.25">
      <c r="A1" s="162" t="s">
        <v>77</v>
      </c>
    </row>
    <row r="4" spans="1:4" s="148" customFormat="1" x14ac:dyDescent="0.25">
      <c r="A4" s="163" t="s">
        <v>80</v>
      </c>
      <c r="B4" s="163" t="s">
        <v>52</v>
      </c>
      <c r="C4" s="163" t="s">
        <v>78</v>
      </c>
      <c r="D4" s="163" t="s">
        <v>79</v>
      </c>
    </row>
    <row r="5" spans="1:4" s="148" customFormat="1" x14ac:dyDescent="0.25">
      <c r="A5" s="160">
        <v>43831</v>
      </c>
      <c r="B5" s="160" t="s">
        <v>92</v>
      </c>
      <c r="C5" s="185" t="s">
        <v>93</v>
      </c>
      <c r="D5" s="181" t="s">
        <v>98</v>
      </c>
    </row>
    <row r="6" spans="1:4" ht="45" x14ac:dyDescent="0.25">
      <c r="A6" s="160" t="s">
        <v>90</v>
      </c>
      <c r="B6" s="160"/>
      <c r="C6" s="184" t="s">
        <v>94</v>
      </c>
      <c r="D6" s="181" t="s">
        <v>98</v>
      </c>
    </row>
    <row r="7" spans="1:4" x14ac:dyDescent="0.25">
      <c r="A7" s="160" t="s">
        <v>90</v>
      </c>
      <c r="B7" s="160"/>
      <c r="C7" s="184" t="s">
        <v>91</v>
      </c>
      <c r="D7" s="181" t="s">
        <v>98</v>
      </c>
    </row>
    <row r="8" spans="1:4" ht="30" x14ac:dyDescent="0.25">
      <c r="A8" s="160" t="s">
        <v>90</v>
      </c>
      <c r="B8" s="160"/>
      <c r="C8" s="184" t="s">
        <v>95</v>
      </c>
      <c r="D8" s="181" t="s">
        <v>98</v>
      </c>
    </row>
    <row r="9" spans="1:4" x14ac:dyDescent="0.25">
      <c r="A9" s="160" t="s">
        <v>90</v>
      </c>
      <c r="B9" s="160"/>
      <c r="C9" s="184" t="s">
        <v>99</v>
      </c>
      <c r="D9" s="181" t="s">
        <v>98</v>
      </c>
    </row>
    <row r="10" spans="1:4" x14ac:dyDescent="0.25">
      <c r="A10" s="160" t="s">
        <v>90</v>
      </c>
      <c r="B10" s="160"/>
      <c r="C10" s="184" t="s">
        <v>100</v>
      </c>
      <c r="D10" s="181" t="s">
        <v>98</v>
      </c>
    </row>
    <row r="11" spans="1:4" x14ac:dyDescent="0.25">
      <c r="A11" s="160" t="s">
        <v>103</v>
      </c>
      <c r="B11" s="160"/>
      <c r="C11" s="184" t="s">
        <v>104</v>
      </c>
      <c r="D11" s="181" t="s">
        <v>98</v>
      </c>
    </row>
    <row r="12" spans="1:4" x14ac:dyDescent="0.25">
      <c r="A12" s="160" t="s">
        <v>103</v>
      </c>
      <c r="B12" s="160"/>
      <c r="C12" s="184" t="s">
        <v>106</v>
      </c>
      <c r="D12" s="181" t="s">
        <v>98</v>
      </c>
    </row>
    <row r="13" spans="1:4" x14ac:dyDescent="0.25">
      <c r="A13" s="160" t="s">
        <v>103</v>
      </c>
      <c r="B13" s="160"/>
      <c r="C13" s="184" t="s">
        <v>107</v>
      </c>
      <c r="D13" s="181" t="s">
        <v>98</v>
      </c>
    </row>
    <row r="14" spans="1:4" x14ac:dyDescent="0.25">
      <c r="A14" s="160" t="s">
        <v>103</v>
      </c>
      <c r="B14" s="160"/>
      <c r="C14" s="184" t="s">
        <v>108</v>
      </c>
      <c r="D14" s="181" t="s">
        <v>89</v>
      </c>
    </row>
    <row r="15" spans="1:4" x14ac:dyDescent="0.25">
      <c r="A15" s="160" t="s">
        <v>103</v>
      </c>
      <c r="B15" s="160"/>
      <c r="C15" s="184" t="s">
        <v>109</v>
      </c>
      <c r="D15" s="181" t="s">
        <v>89</v>
      </c>
    </row>
    <row r="16" spans="1:4" x14ac:dyDescent="0.25">
      <c r="A16" s="160" t="s">
        <v>103</v>
      </c>
      <c r="B16" s="160"/>
      <c r="C16" s="184" t="s">
        <v>110</v>
      </c>
      <c r="D16" s="181" t="s">
        <v>89</v>
      </c>
    </row>
    <row r="17" spans="1:4" x14ac:dyDescent="0.25">
      <c r="A17" s="160"/>
      <c r="B17" s="160"/>
      <c r="C17" s="184"/>
      <c r="D17" s="181"/>
    </row>
    <row r="18" spans="1:4" x14ac:dyDescent="0.25">
      <c r="A18" s="160"/>
      <c r="B18" s="160"/>
      <c r="C18" s="184"/>
      <c r="D18" s="181"/>
    </row>
    <row r="19" spans="1:4" x14ac:dyDescent="0.25">
      <c r="A19" s="160"/>
      <c r="B19" s="160"/>
      <c r="C19" s="184"/>
      <c r="D19" s="181"/>
    </row>
    <row r="20" spans="1:4" x14ac:dyDescent="0.25">
      <c r="A20" s="160"/>
      <c r="B20" s="160"/>
      <c r="C20" s="184"/>
      <c r="D20" s="181"/>
    </row>
    <row r="21" spans="1:4" x14ac:dyDescent="0.25">
      <c r="A21" s="160"/>
      <c r="B21" s="160"/>
      <c r="C21" s="184"/>
      <c r="D21" s="181"/>
    </row>
    <row r="22" spans="1:4" x14ac:dyDescent="0.25">
      <c r="A22" s="160"/>
      <c r="B22" s="160"/>
      <c r="C22" s="184"/>
      <c r="D22" s="181"/>
    </row>
    <row r="23" spans="1:4" x14ac:dyDescent="0.25">
      <c r="A23" s="160"/>
      <c r="B23" s="160"/>
      <c r="C23" s="184"/>
      <c r="D23" s="181"/>
    </row>
    <row r="24" spans="1:4" x14ac:dyDescent="0.25">
      <c r="A24" s="160"/>
      <c r="B24" s="160"/>
      <c r="C24" s="184"/>
      <c r="D24" s="181"/>
    </row>
    <row r="25" spans="1:4" x14ac:dyDescent="0.25">
      <c r="A25" s="160"/>
      <c r="B25" s="160"/>
      <c r="C25" s="184"/>
      <c r="D25" s="181"/>
    </row>
    <row r="26" spans="1:4" x14ac:dyDescent="0.25">
      <c r="A26" s="160"/>
      <c r="B26" s="160"/>
      <c r="C26" s="184"/>
      <c r="D26" s="181"/>
    </row>
    <row r="27" spans="1:4" x14ac:dyDescent="0.25">
      <c r="A27" s="160"/>
      <c r="B27" s="160"/>
      <c r="C27" s="184"/>
      <c r="D27" s="181"/>
    </row>
    <row r="28" spans="1:4" x14ac:dyDescent="0.25">
      <c r="A28" s="160"/>
      <c r="B28" s="160"/>
      <c r="C28" s="184"/>
      <c r="D28" s="181"/>
    </row>
    <row r="29" spans="1:4" x14ac:dyDescent="0.25">
      <c r="A29" s="160"/>
      <c r="B29" s="160"/>
      <c r="C29" s="184"/>
      <c r="D29" s="181"/>
    </row>
    <row r="30" spans="1:4" x14ac:dyDescent="0.25">
      <c r="A30" s="160"/>
      <c r="B30" s="160"/>
      <c r="C30" s="184"/>
      <c r="D30" s="181"/>
    </row>
    <row r="31" spans="1:4" x14ac:dyDescent="0.25">
      <c r="A31" s="160"/>
      <c r="B31" s="160"/>
      <c r="C31" s="184"/>
      <c r="D31" s="181"/>
    </row>
    <row r="32" spans="1:4" x14ac:dyDescent="0.25">
      <c r="A32" s="160"/>
      <c r="B32" s="160"/>
      <c r="C32" s="184"/>
      <c r="D32" s="181"/>
    </row>
    <row r="33" spans="1:4" x14ac:dyDescent="0.25">
      <c r="A33" s="160"/>
      <c r="B33" s="160"/>
      <c r="C33" s="184"/>
      <c r="D33" s="181"/>
    </row>
    <row r="34" spans="1:4" x14ac:dyDescent="0.25">
      <c r="A34" s="160"/>
      <c r="B34" s="160"/>
      <c r="C34" s="184"/>
      <c r="D34" s="181"/>
    </row>
    <row r="35" spans="1:4" x14ac:dyDescent="0.25">
      <c r="A35" s="160"/>
      <c r="B35" s="160"/>
      <c r="C35" s="184"/>
      <c r="D35" s="181"/>
    </row>
    <row r="36" spans="1:4" x14ac:dyDescent="0.25">
      <c r="A36" s="160"/>
      <c r="B36" s="160"/>
      <c r="C36" s="184"/>
      <c r="D36" s="181"/>
    </row>
    <row r="37" spans="1:4" x14ac:dyDescent="0.25">
      <c r="A37" s="160"/>
      <c r="B37" s="160"/>
      <c r="C37" s="184"/>
      <c r="D37" s="181"/>
    </row>
    <row r="38" spans="1:4" x14ac:dyDescent="0.25">
      <c r="A38" s="160"/>
      <c r="B38" s="160"/>
      <c r="C38" s="184"/>
      <c r="D38" s="181"/>
    </row>
    <row r="39" spans="1:4" x14ac:dyDescent="0.25">
      <c r="A39" s="160"/>
      <c r="B39" s="160"/>
      <c r="C39" s="184"/>
      <c r="D39" s="181"/>
    </row>
    <row r="40" spans="1:4" x14ac:dyDescent="0.25">
      <c r="A40" s="160"/>
      <c r="B40" s="160"/>
      <c r="C40" s="184"/>
      <c r="D40" s="181"/>
    </row>
    <row r="41" spans="1:4" x14ac:dyDescent="0.25">
      <c r="A41" s="160"/>
      <c r="B41" s="160"/>
      <c r="C41" s="184"/>
      <c r="D41" s="181"/>
    </row>
    <row r="42" spans="1:4" x14ac:dyDescent="0.25">
      <c r="A42" s="160"/>
      <c r="B42" s="160"/>
      <c r="C42" s="184"/>
      <c r="D42" s="181"/>
    </row>
    <row r="43" spans="1:4" x14ac:dyDescent="0.25">
      <c r="A43" s="160"/>
      <c r="B43" s="160"/>
      <c r="C43" s="184"/>
      <c r="D43" s="181"/>
    </row>
    <row r="44" spans="1:4" x14ac:dyDescent="0.25">
      <c r="A44" s="160"/>
      <c r="B44" s="160"/>
      <c r="C44" s="184"/>
      <c r="D44" s="181"/>
    </row>
    <row r="45" spans="1:4" x14ac:dyDescent="0.25">
      <c r="A45" s="160"/>
      <c r="B45" s="160"/>
      <c r="C45" s="184"/>
      <c r="D45" s="181"/>
    </row>
    <row r="46" spans="1:4" x14ac:dyDescent="0.25">
      <c r="A46" s="160"/>
      <c r="B46" s="160"/>
      <c r="C46" s="184"/>
      <c r="D46" s="181"/>
    </row>
    <row r="47" spans="1:4" x14ac:dyDescent="0.25">
      <c r="A47" s="160"/>
      <c r="B47" s="160"/>
      <c r="C47" s="184"/>
      <c r="D47" s="181"/>
    </row>
    <row r="48" spans="1:4" x14ac:dyDescent="0.25">
      <c r="A48" s="160"/>
      <c r="B48" s="160"/>
      <c r="C48" s="184"/>
      <c r="D48" s="181"/>
    </row>
    <row r="49" spans="1:4" x14ac:dyDescent="0.25">
      <c r="A49" s="160"/>
      <c r="B49" s="160"/>
      <c r="C49" s="184"/>
      <c r="D49" s="181"/>
    </row>
    <row r="50" spans="1:4" x14ac:dyDescent="0.25">
      <c r="A50" s="160"/>
      <c r="B50" s="160"/>
      <c r="C50" s="184"/>
      <c r="D50" s="181"/>
    </row>
    <row r="51" spans="1:4" x14ac:dyDescent="0.25">
      <c r="A51" s="160"/>
      <c r="B51" s="160"/>
      <c r="C51" s="184"/>
      <c r="D51" s="181"/>
    </row>
    <row r="52" spans="1:4" x14ac:dyDescent="0.25">
      <c r="A52" s="160"/>
      <c r="B52" s="160"/>
      <c r="C52" s="184"/>
      <c r="D52" s="181"/>
    </row>
    <row r="53" spans="1:4" x14ac:dyDescent="0.25">
      <c r="A53" s="160"/>
      <c r="B53" s="160"/>
      <c r="C53" s="184"/>
      <c r="D53" s="181"/>
    </row>
    <row r="54" spans="1:4" x14ac:dyDescent="0.25">
      <c r="A54" s="160"/>
      <c r="B54" s="160"/>
      <c r="C54" s="184"/>
      <c r="D54" s="181"/>
    </row>
    <row r="55" spans="1:4" x14ac:dyDescent="0.25">
      <c r="A55" s="160"/>
      <c r="B55" s="160"/>
      <c r="C55" s="184"/>
      <c r="D55" s="181"/>
    </row>
    <row r="56" spans="1:4" x14ac:dyDescent="0.25">
      <c r="A56" s="160"/>
      <c r="B56" s="160"/>
      <c r="C56" s="184"/>
      <c r="D56" s="181"/>
    </row>
    <row r="57" spans="1:4" x14ac:dyDescent="0.25">
      <c r="A57" s="160"/>
      <c r="B57" s="160"/>
      <c r="C57" s="184"/>
      <c r="D57" s="181"/>
    </row>
    <row r="58" spans="1:4" x14ac:dyDescent="0.25">
      <c r="A58" s="160"/>
      <c r="B58" s="160"/>
      <c r="C58" s="184"/>
      <c r="D58" s="181"/>
    </row>
    <row r="59" spans="1:4" x14ac:dyDescent="0.25">
      <c r="A59" s="160"/>
      <c r="B59" s="160"/>
      <c r="C59" s="184"/>
      <c r="D59" s="181"/>
    </row>
    <row r="60" spans="1:4" x14ac:dyDescent="0.25">
      <c r="A60" s="160"/>
      <c r="B60" s="160"/>
      <c r="C60" s="184"/>
      <c r="D60" s="181"/>
    </row>
    <row r="61" spans="1:4" x14ac:dyDescent="0.25">
      <c r="A61" s="160"/>
      <c r="B61" s="160"/>
      <c r="C61" s="184"/>
      <c r="D61" s="181"/>
    </row>
    <row r="62" spans="1:4" x14ac:dyDescent="0.25">
      <c r="A62" s="160"/>
      <c r="B62" s="160"/>
      <c r="C62" s="184"/>
      <c r="D62" s="181"/>
    </row>
    <row r="63" spans="1:4" x14ac:dyDescent="0.25">
      <c r="A63" s="160"/>
      <c r="B63" s="160"/>
      <c r="C63" s="184"/>
      <c r="D63" s="181"/>
    </row>
    <row r="64" spans="1:4" x14ac:dyDescent="0.25">
      <c r="A64" s="160"/>
      <c r="B64" s="160"/>
      <c r="C64" s="184"/>
      <c r="D64" s="181"/>
    </row>
    <row r="65" spans="1:4" x14ac:dyDescent="0.25">
      <c r="A65" s="160"/>
      <c r="B65" s="160"/>
      <c r="C65" s="184"/>
      <c r="D65" s="181"/>
    </row>
    <row r="66" spans="1:4" x14ac:dyDescent="0.25">
      <c r="A66" s="160"/>
      <c r="B66" s="160"/>
      <c r="C66" s="184"/>
      <c r="D66" s="181"/>
    </row>
    <row r="67" spans="1:4" x14ac:dyDescent="0.25">
      <c r="A67" s="160"/>
      <c r="B67" s="160"/>
      <c r="C67" s="184"/>
      <c r="D67" s="181"/>
    </row>
    <row r="68" spans="1:4" x14ac:dyDescent="0.25">
      <c r="A68" s="160"/>
      <c r="B68" s="160"/>
      <c r="C68" s="184"/>
      <c r="D68" s="181"/>
    </row>
    <row r="69" spans="1:4" x14ac:dyDescent="0.25">
      <c r="A69" s="160"/>
      <c r="B69" s="160"/>
      <c r="C69" s="184"/>
      <c r="D69" s="181"/>
    </row>
    <row r="70" spans="1:4" x14ac:dyDescent="0.25">
      <c r="A70" s="160"/>
      <c r="B70" s="160"/>
      <c r="C70" s="184"/>
      <c r="D70" s="181"/>
    </row>
    <row r="71" spans="1:4" x14ac:dyDescent="0.25">
      <c r="A71" s="160"/>
      <c r="B71" s="160"/>
      <c r="C71" s="184"/>
      <c r="D71" s="181"/>
    </row>
    <row r="72" spans="1:4" x14ac:dyDescent="0.25">
      <c r="A72" s="160"/>
      <c r="B72" s="160"/>
      <c r="C72" s="184"/>
      <c r="D72" s="181"/>
    </row>
    <row r="73" spans="1:4" x14ac:dyDescent="0.25">
      <c r="A73" s="160"/>
      <c r="B73" s="160"/>
      <c r="C73" s="184"/>
      <c r="D73" s="181"/>
    </row>
    <row r="74" spans="1:4" x14ac:dyDescent="0.25">
      <c r="A74" s="160"/>
      <c r="B74" s="160"/>
      <c r="C74" s="184"/>
      <c r="D74" s="181"/>
    </row>
    <row r="75" spans="1:4" x14ac:dyDescent="0.25">
      <c r="A75" s="160"/>
      <c r="B75" s="160"/>
      <c r="C75" s="184"/>
      <c r="D75" s="181"/>
    </row>
    <row r="76" spans="1:4" x14ac:dyDescent="0.25">
      <c r="A76" s="160"/>
      <c r="B76" s="160"/>
      <c r="C76" s="184"/>
      <c r="D76" s="181"/>
    </row>
    <row r="77" spans="1:4" x14ac:dyDescent="0.25">
      <c r="A77" s="160"/>
      <c r="B77" s="160"/>
      <c r="C77" s="184"/>
      <c r="D77" s="181"/>
    </row>
    <row r="78" spans="1:4" x14ac:dyDescent="0.25">
      <c r="A78" s="160"/>
      <c r="B78" s="160"/>
      <c r="C78" s="184"/>
      <c r="D78" s="181"/>
    </row>
    <row r="79" spans="1:4" x14ac:dyDescent="0.25">
      <c r="A79" s="160"/>
      <c r="B79" s="160"/>
      <c r="C79" s="184"/>
      <c r="D79" s="181"/>
    </row>
    <row r="80" spans="1:4" x14ac:dyDescent="0.25">
      <c r="A80" s="160"/>
      <c r="B80" s="160"/>
      <c r="C80" s="184"/>
      <c r="D80" s="181"/>
    </row>
    <row r="81" spans="1:4" x14ac:dyDescent="0.25">
      <c r="A81" s="160"/>
      <c r="B81" s="160"/>
      <c r="C81" s="184"/>
      <c r="D81" s="181"/>
    </row>
    <row r="82" spans="1:4" x14ac:dyDescent="0.25">
      <c r="A82" s="160"/>
      <c r="B82" s="160"/>
      <c r="C82" s="184"/>
      <c r="D82" s="181"/>
    </row>
    <row r="83" spans="1:4" x14ac:dyDescent="0.25">
      <c r="A83" s="160"/>
      <c r="B83" s="160"/>
      <c r="C83" s="184"/>
      <c r="D83" s="181"/>
    </row>
    <row r="84" spans="1:4" x14ac:dyDescent="0.25">
      <c r="A84" s="160"/>
      <c r="B84" s="160"/>
      <c r="C84" s="184"/>
      <c r="D84" s="181"/>
    </row>
    <row r="85" spans="1:4" x14ac:dyDescent="0.25">
      <c r="A85" s="160"/>
      <c r="B85" s="160"/>
      <c r="C85" s="184"/>
      <c r="D85" s="181"/>
    </row>
    <row r="86" spans="1:4" x14ac:dyDescent="0.25">
      <c r="A86" s="160"/>
      <c r="B86" s="160"/>
      <c r="C86" s="184"/>
      <c r="D86" s="181"/>
    </row>
    <row r="87" spans="1:4" x14ac:dyDescent="0.25">
      <c r="A87" s="160"/>
      <c r="B87" s="160"/>
      <c r="C87" s="184"/>
      <c r="D87" s="181"/>
    </row>
    <row r="88" spans="1:4" x14ac:dyDescent="0.25">
      <c r="A88" s="160"/>
      <c r="B88" s="160"/>
      <c r="C88" s="184"/>
      <c r="D88" s="181"/>
    </row>
    <row r="89" spans="1:4" x14ac:dyDescent="0.25">
      <c r="A89" s="160"/>
      <c r="B89" s="160"/>
      <c r="C89" s="184"/>
      <c r="D89" s="181"/>
    </row>
    <row r="90" spans="1:4" x14ac:dyDescent="0.25">
      <c r="A90" s="160"/>
      <c r="B90" s="160"/>
      <c r="C90" s="184"/>
      <c r="D90" s="181"/>
    </row>
    <row r="91" spans="1:4" x14ac:dyDescent="0.25">
      <c r="A91" s="160"/>
      <c r="B91" s="160"/>
      <c r="C91" s="184"/>
      <c r="D91" s="181"/>
    </row>
    <row r="92" spans="1:4" x14ac:dyDescent="0.25">
      <c r="A92" s="160"/>
      <c r="B92" s="160"/>
      <c r="C92" s="184"/>
      <c r="D92" s="181"/>
    </row>
    <row r="93" spans="1:4" x14ac:dyDescent="0.25">
      <c r="A93" s="160"/>
      <c r="B93" s="160"/>
      <c r="C93" s="184"/>
      <c r="D93" s="181"/>
    </row>
    <row r="94" spans="1:4" x14ac:dyDescent="0.25">
      <c r="A94" s="160"/>
      <c r="B94" s="160"/>
      <c r="C94" s="184"/>
      <c r="D94" s="181"/>
    </row>
    <row r="95" spans="1:4" x14ac:dyDescent="0.25">
      <c r="A95" s="160"/>
      <c r="B95" s="160"/>
      <c r="C95" s="184"/>
      <c r="D95" s="181"/>
    </row>
    <row r="96" spans="1:4" x14ac:dyDescent="0.25">
      <c r="A96" s="160"/>
      <c r="B96" s="160"/>
      <c r="C96" s="184"/>
      <c r="D96" s="181"/>
    </row>
    <row r="97" spans="1:11" x14ac:dyDescent="0.25">
      <c r="A97" s="160"/>
      <c r="B97" s="160"/>
      <c r="C97" s="184"/>
      <c r="D97" s="181"/>
      <c r="H97" s="161"/>
    </row>
    <row r="98" spans="1:11" x14ac:dyDescent="0.25">
      <c r="A98" s="160"/>
      <c r="B98" s="160"/>
      <c r="C98" s="184"/>
      <c r="D98" s="181"/>
      <c r="H98" s="161"/>
      <c r="I98" s="182"/>
      <c r="J98" s="160"/>
      <c r="K98" s="154"/>
    </row>
    <row r="99" spans="1:11" x14ac:dyDescent="0.25">
      <c r="A99" s="160"/>
      <c r="B99" s="160"/>
      <c r="C99" s="184"/>
      <c r="D99" s="181"/>
      <c r="H99" s="161"/>
      <c r="I99" s="182"/>
      <c r="J99" s="160"/>
      <c r="K99" s="154"/>
    </row>
    <row r="100" spans="1:11" x14ac:dyDescent="0.25">
      <c r="A100" s="160"/>
      <c r="B100" s="160"/>
      <c r="C100" s="184"/>
      <c r="D100" s="181"/>
      <c r="H100" s="161"/>
      <c r="I100" s="182"/>
      <c r="J100" s="160"/>
      <c r="K100" s="154"/>
    </row>
    <row r="101" spans="1:11" x14ac:dyDescent="0.25">
      <c r="A101" s="160"/>
      <c r="B101" s="160"/>
      <c r="C101" s="184"/>
      <c r="D101" s="181"/>
      <c r="H101" s="161"/>
      <c r="I101" s="182"/>
      <c r="J101" s="160"/>
      <c r="K101" s="154"/>
    </row>
    <row r="102" spans="1:11" x14ac:dyDescent="0.25">
      <c r="A102" s="160"/>
      <c r="B102" s="160"/>
      <c r="C102" s="184"/>
      <c r="D102" s="181"/>
      <c r="H102" s="161"/>
      <c r="I102" s="182"/>
      <c r="J102" s="160"/>
      <c r="K102" s="154"/>
    </row>
    <row r="103" spans="1:11" x14ac:dyDescent="0.25">
      <c r="A103" s="160"/>
      <c r="B103" s="160"/>
      <c r="C103" s="184"/>
      <c r="D103" s="181"/>
      <c r="H103" s="161"/>
      <c r="I103" s="182"/>
      <c r="J103" s="160"/>
      <c r="K103" s="154"/>
    </row>
    <row r="104" spans="1:11" x14ac:dyDescent="0.25">
      <c r="A104" s="160"/>
      <c r="B104" s="160"/>
      <c r="C104" s="184"/>
      <c r="D104" s="181"/>
      <c r="H104" s="161"/>
      <c r="I104" s="182"/>
      <c r="J104" s="160"/>
      <c r="K104" s="154"/>
    </row>
    <row r="105" spans="1:11" x14ac:dyDescent="0.25">
      <c r="A105" s="160"/>
      <c r="B105" s="160"/>
      <c r="C105" s="184"/>
      <c r="D105" s="181"/>
      <c r="H105" s="161"/>
      <c r="I105" s="182"/>
      <c r="J105" s="160"/>
      <c r="K105" s="154"/>
    </row>
    <row r="106" spans="1:11" x14ac:dyDescent="0.25">
      <c r="A106" s="160"/>
      <c r="B106" s="160"/>
      <c r="C106" s="184"/>
      <c r="D106" s="181"/>
      <c r="H106" s="161"/>
      <c r="I106" s="182"/>
      <c r="J106" s="160"/>
      <c r="K106" s="154"/>
    </row>
    <row r="107" spans="1:11" x14ac:dyDescent="0.25">
      <c r="A107" s="160"/>
      <c r="B107" s="160"/>
      <c r="C107" s="184"/>
      <c r="D107" s="181"/>
      <c r="H107" s="161"/>
      <c r="I107" s="182"/>
      <c r="J107" s="160"/>
      <c r="K107" s="154"/>
    </row>
    <row r="108" spans="1:11" x14ac:dyDescent="0.25">
      <c r="A108" s="160"/>
      <c r="B108" s="160"/>
      <c r="C108" s="184"/>
      <c r="D108" s="181"/>
      <c r="H108" s="161"/>
      <c r="I108" s="182"/>
      <c r="J108" s="160"/>
      <c r="K108" s="154"/>
    </row>
    <row r="109" spans="1:11" x14ac:dyDescent="0.25">
      <c r="A109" s="160"/>
      <c r="B109" s="160"/>
      <c r="C109" s="184"/>
      <c r="D109" s="181"/>
      <c r="H109" s="161"/>
      <c r="I109" s="182"/>
      <c r="J109" s="160"/>
      <c r="K109" s="154"/>
    </row>
    <row r="110" spans="1:11" x14ac:dyDescent="0.25">
      <c r="A110" s="160"/>
      <c r="B110" s="160"/>
      <c r="C110" s="184"/>
      <c r="D110" s="181"/>
      <c r="H110" s="161"/>
      <c r="I110" s="182"/>
      <c r="J110" s="160"/>
      <c r="K110" s="154"/>
    </row>
    <row r="111" spans="1:11" x14ac:dyDescent="0.25">
      <c r="A111" s="160"/>
      <c r="B111" s="160"/>
      <c r="C111" s="184"/>
      <c r="D111" s="181"/>
      <c r="H111" s="161"/>
      <c r="I111" s="182"/>
      <c r="J111" s="160"/>
      <c r="K111" s="154"/>
    </row>
    <row r="112" spans="1:11" x14ac:dyDescent="0.25">
      <c r="A112" s="160"/>
      <c r="B112" s="160"/>
      <c r="C112" s="184"/>
      <c r="D112" s="181"/>
      <c r="H112" s="161"/>
      <c r="I112" s="182"/>
      <c r="J112" s="160"/>
      <c r="K112" s="154"/>
    </row>
    <row r="113" spans="1:11" x14ac:dyDescent="0.25">
      <c r="A113" s="160"/>
      <c r="B113" s="160"/>
      <c r="C113" s="184"/>
      <c r="D113" s="181"/>
      <c r="H113" s="161"/>
      <c r="I113" s="182"/>
      <c r="J113" s="160"/>
      <c r="K113" s="154"/>
    </row>
    <row r="114" spans="1:11" x14ac:dyDescent="0.25">
      <c r="A114" s="160"/>
      <c r="B114" s="160"/>
      <c r="C114" s="184"/>
      <c r="D114" s="181"/>
      <c r="H114" s="161"/>
      <c r="I114" s="182"/>
      <c r="J114" s="160"/>
      <c r="K114" s="154"/>
    </row>
    <row r="115" spans="1:11" x14ac:dyDescent="0.25">
      <c r="A115" s="160"/>
      <c r="B115" s="160"/>
      <c r="C115" s="184"/>
      <c r="D115" s="181"/>
      <c r="H115" s="161"/>
      <c r="I115" s="182"/>
      <c r="J115" s="160"/>
      <c r="K115" s="154"/>
    </row>
    <row r="116" spans="1:11" x14ac:dyDescent="0.25">
      <c r="A116" s="160"/>
      <c r="B116" s="160"/>
      <c r="C116" s="184"/>
      <c r="D116" s="181"/>
      <c r="H116" s="161"/>
      <c r="I116" s="182"/>
      <c r="J116" s="160"/>
      <c r="K116" s="154"/>
    </row>
    <row r="117" spans="1:11" x14ac:dyDescent="0.25">
      <c r="A117" s="160"/>
      <c r="B117" s="160"/>
      <c r="C117" s="184"/>
      <c r="D117" s="181"/>
      <c r="H117" s="161"/>
      <c r="I117" s="182"/>
      <c r="J117" s="160"/>
      <c r="K117" s="154"/>
    </row>
    <row r="118" spans="1:11" x14ac:dyDescent="0.25">
      <c r="A118" s="160"/>
      <c r="B118" s="160"/>
      <c r="C118" s="184"/>
      <c r="D118" s="181"/>
      <c r="H118" s="161"/>
      <c r="I118" s="182"/>
      <c r="J118" s="160"/>
      <c r="K118" s="154"/>
    </row>
    <row r="119" spans="1:11" x14ac:dyDescent="0.25">
      <c r="A119" s="160"/>
      <c r="B119" s="160"/>
      <c r="C119" s="184"/>
      <c r="D119" s="181"/>
      <c r="H119" s="161"/>
      <c r="I119" s="182"/>
      <c r="J119" s="160"/>
      <c r="K119" s="154"/>
    </row>
    <row r="120" spans="1:11" x14ac:dyDescent="0.25">
      <c r="A120" s="160"/>
      <c r="B120" s="160"/>
      <c r="C120" s="184"/>
      <c r="D120" s="181"/>
      <c r="H120" s="161"/>
      <c r="I120" s="182"/>
      <c r="J120" s="160"/>
      <c r="K120" s="154"/>
    </row>
    <row r="121" spans="1:11" x14ac:dyDescent="0.25">
      <c r="A121" s="160"/>
      <c r="B121" s="160"/>
      <c r="C121" s="184"/>
      <c r="D121" s="181"/>
      <c r="H121" s="161"/>
      <c r="I121" s="182"/>
      <c r="J121" s="160"/>
      <c r="K121" s="154"/>
    </row>
    <row r="122" spans="1:11" x14ac:dyDescent="0.25">
      <c r="A122" s="160"/>
      <c r="B122" s="160"/>
      <c r="C122" s="184"/>
      <c r="D122" s="181"/>
      <c r="H122" s="161"/>
      <c r="I122" s="182"/>
      <c r="J122" s="160"/>
      <c r="K122" s="154"/>
    </row>
    <row r="123" spans="1:11" x14ac:dyDescent="0.25">
      <c r="A123" s="160"/>
      <c r="B123" s="160"/>
      <c r="C123" s="184"/>
      <c r="D123" s="181"/>
      <c r="H123" s="161"/>
      <c r="I123" s="182"/>
      <c r="J123" s="160"/>
      <c r="K123" s="154"/>
    </row>
    <row r="124" spans="1:11" x14ac:dyDescent="0.25">
      <c r="A124" s="160"/>
      <c r="B124" s="160"/>
      <c r="C124" s="184"/>
      <c r="D124" s="181"/>
      <c r="H124" s="161"/>
      <c r="I124" s="182"/>
      <c r="J124" s="160"/>
      <c r="K124" s="154"/>
    </row>
    <row r="125" spans="1:11" x14ac:dyDescent="0.25">
      <c r="A125" s="160"/>
      <c r="B125" s="160"/>
      <c r="C125" s="184"/>
      <c r="D125" s="181"/>
      <c r="H125" s="161"/>
      <c r="I125" s="182"/>
      <c r="J125" s="160"/>
      <c r="K125" s="154"/>
    </row>
    <row r="126" spans="1:11" x14ac:dyDescent="0.25">
      <c r="A126" s="160"/>
      <c r="B126" s="160"/>
      <c r="C126" s="184"/>
      <c r="D126" s="181"/>
      <c r="H126" s="161"/>
      <c r="I126" s="182"/>
      <c r="J126" s="160"/>
      <c r="K126" s="154"/>
    </row>
    <row r="127" spans="1:11" x14ac:dyDescent="0.25">
      <c r="A127" s="160"/>
      <c r="B127" s="160"/>
      <c r="C127" s="184"/>
      <c r="D127" s="181"/>
      <c r="H127" s="161"/>
      <c r="I127" s="182"/>
      <c r="J127" s="160"/>
      <c r="K127" s="154"/>
    </row>
    <row r="128" spans="1:11" x14ac:dyDescent="0.25">
      <c r="A128" s="160"/>
      <c r="B128" s="160"/>
      <c r="C128" s="184"/>
      <c r="D128" s="181"/>
      <c r="H128" s="161"/>
      <c r="I128" s="182"/>
      <c r="J128" s="160"/>
      <c r="K128" s="154"/>
    </row>
    <row r="129" spans="1:11" x14ac:dyDescent="0.25">
      <c r="A129" s="160"/>
      <c r="B129" s="160"/>
      <c r="C129" s="184"/>
      <c r="D129" s="181"/>
      <c r="H129" s="161"/>
      <c r="I129" s="182"/>
      <c r="J129" s="160"/>
      <c r="K129" s="154"/>
    </row>
    <row r="130" spans="1:11" x14ac:dyDescent="0.25">
      <c r="A130" s="160"/>
      <c r="B130" s="160"/>
      <c r="C130" s="184"/>
      <c r="D130" s="181"/>
      <c r="H130" s="161"/>
      <c r="I130" s="182"/>
      <c r="J130" s="160"/>
      <c r="K130" s="154"/>
    </row>
    <row r="131" spans="1:11" x14ac:dyDescent="0.25">
      <c r="A131" s="160"/>
      <c r="B131" s="160"/>
      <c r="C131" s="184"/>
      <c r="D131" s="181"/>
      <c r="H131" s="161"/>
      <c r="I131" s="182"/>
      <c r="J131" s="160"/>
      <c r="K131" s="154"/>
    </row>
    <row r="132" spans="1:11" x14ac:dyDescent="0.25">
      <c r="A132" s="160"/>
      <c r="B132" s="160"/>
      <c r="C132" s="184"/>
      <c r="D132" s="181"/>
      <c r="H132" s="161"/>
      <c r="I132" s="182"/>
      <c r="J132" s="160"/>
      <c r="K132" s="154"/>
    </row>
    <row r="133" spans="1:11" x14ac:dyDescent="0.25">
      <c r="A133" s="160"/>
      <c r="B133" s="160"/>
      <c r="C133" s="184"/>
      <c r="D133" s="181"/>
      <c r="H133" s="161"/>
      <c r="I133" s="182"/>
      <c r="J133" s="160"/>
      <c r="K133" s="154"/>
    </row>
    <row r="134" spans="1:11" x14ac:dyDescent="0.25">
      <c r="A134" s="160"/>
      <c r="B134" s="160"/>
      <c r="C134" s="184"/>
      <c r="D134" s="181"/>
      <c r="H134" s="161"/>
      <c r="I134" s="182"/>
      <c r="J134" s="160"/>
      <c r="K134" s="154"/>
    </row>
    <row r="135" spans="1:11" x14ac:dyDescent="0.25">
      <c r="A135" s="160"/>
      <c r="B135" s="160"/>
      <c r="C135" s="184"/>
      <c r="D135" s="181"/>
      <c r="H135" s="161"/>
      <c r="I135" s="182"/>
      <c r="J135" s="160"/>
      <c r="K135" s="154"/>
    </row>
    <row r="136" spans="1:11" x14ac:dyDescent="0.25">
      <c r="A136" s="160"/>
      <c r="B136" s="160"/>
      <c r="C136" s="184"/>
      <c r="D136" s="181"/>
      <c r="H136" s="161"/>
      <c r="I136" s="182"/>
      <c r="J136" s="160"/>
      <c r="K136" s="154"/>
    </row>
    <row r="137" spans="1:11" x14ac:dyDescent="0.25">
      <c r="A137" s="160"/>
      <c r="B137" s="160"/>
      <c r="C137" s="184"/>
      <c r="D137" s="181"/>
      <c r="H137" s="161"/>
      <c r="I137" s="182"/>
      <c r="J137" s="160"/>
      <c r="K137" s="154"/>
    </row>
    <row r="138" spans="1:11" x14ac:dyDescent="0.25">
      <c r="A138" s="160"/>
      <c r="B138" s="160"/>
      <c r="C138" s="184"/>
      <c r="D138" s="181"/>
      <c r="H138" s="161"/>
      <c r="I138" s="182"/>
      <c r="J138" s="160"/>
      <c r="K138" s="154"/>
    </row>
    <row r="139" spans="1:11" x14ac:dyDescent="0.25">
      <c r="A139" s="160"/>
      <c r="B139" s="160"/>
      <c r="C139" s="184"/>
      <c r="D139" s="181"/>
      <c r="H139" s="161"/>
      <c r="I139" s="182"/>
      <c r="J139" s="160"/>
      <c r="K139" s="154"/>
    </row>
    <row r="140" spans="1:11" x14ac:dyDescent="0.25">
      <c r="A140" s="160"/>
      <c r="B140" s="160"/>
      <c r="C140" s="184"/>
      <c r="D140" s="181"/>
      <c r="H140" s="161"/>
      <c r="I140" s="182"/>
      <c r="J140" s="160"/>
      <c r="K140" s="154"/>
    </row>
    <row r="141" spans="1:11" x14ac:dyDescent="0.25">
      <c r="A141" s="160"/>
      <c r="B141" s="160"/>
      <c r="C141" s="184"/>
      <c r="D141" s="181"/>
      <c r="H141" s="161"/>
      <c r="I141" s="182"/>
      <c r="J141" s="160"/>
      <c r="K141" s="154"/>
    </row>
    <row r="142" spans="1:11" x14ac:dyDescent="0.25">
      <c r="A142" s="160"/>
      <c r="B142" s="160"/>
      <c r="C142" s="184"/>
      <c r="D142" s="181"/>
      <c r="H142" s="161"/>
      <c r="I142" s="182"/>
      <c r="J142" s="160"/>
      <c r="K142" s="154"/>
    </row>
    <row r="143" spans="1:11" x14ac:dyDescent="0.25">
      <c r="A143" s="160"/>
      <c r="B143" s="160"/>
      <c r="C143" s="184"/>
      <c r="D143" s="181"/>
      <c r="H143" s="161"/>
      <c r="I143" s="182"/>
      <c r="J143" s="160"/>
      <c r="K143" s="154"/>
    </row>
    <row r="144" spans="1:11" x14ac:dyDescent="0.25">
      <c r="A144" s="160"/>
      <c r="B144" s="160"/>
      <c r="C144" s="184"/>
      <c r="D144" s="181"/>
      <c r="H144" s="161"/>
      <c r="I144" s="182"/>
      <c r="J144" s="160"/>
      <c r="K144" s="154"/>
    </row>
    <row r="145" spans="1:8" x14ac:dyDescent="0.25">
      <c r="A145" s="160"/>
      <c r="B145" s="160"/>
      <c r="C145" s="184"/>
      <c r="D145" s="181"/>
      <c r="H145" s="161"/>
    </row>
    <row r="146" spans="1:8" x14ac:dyDescent="0.25">
      <c r="A146" s="160"/>
      <c r="B146" s="160"/>
      <c r="C146" s="184"/>
      <c r="D146" s="181"/>
      <c r="H146" s="161"/>
    </row>
    <row r="147" spans="1:8" x14ac:dyDescent="0.25">
      <c r="A147" s="160"/>
      <c r="B147" s="160"/>
      <c r="C147" s="184"/>
      <c r="D147" s="181"/>
      <c r="H147" s="161"/>
    </row>
    <row r="148" spans="1:8" x14ac:dyDescent="0.25">
      <c r="A148" s="160"/>
      <c r="B148" s="160"/>
      <c r="C148" s="184"/>
      <c r="D148" s="181"/>
      <c r="H148" s="161"/>
    </row>
    <row r="149" spans="1:8" x14ac:dyDescent="0.25">
      <c r="A149" s="160"/>
      <c r="B149" s="160"/>
      <c r="C149" s="184"/>
      <c r="D149" s="181"/>
      <c r="H149" s="161"/>
    </row>
    <row r="150" spans="1:8" x14ac:dyDescent="0.25">
      <c r="A150" s="160"/>
      <c r="B150" s="160"/>
      <c r="C150" s="184"/>
      <c r="D150" s="181"/>
      <c r="H150" s="161"/>
    </row>
    <row r="151" spans="1:8" x14ac:dyDescent="0.25">
      <c r="A151" s="160"/>
      <c r="B151" s="160"/>
      <c r="C151" s="184"/>
      <c r="D151" s="181"/>
      <c r="H151" s="161"/>
    </row>
    <row r="152" spans="1:8" x14ac:dyDescent="0.25">
      <c r="A152" s="160"/>
      <c r="B152" s="160"/>
      <c r="C152" s="184"/>
      <c r="D152" s="181"/>
      <c r="H152" s="161"/>
    </row>
    <row r="153" spans="1:8" x14ac:dyDescent="0.25">
      <c r="A153" s="160"/>
      <c r="B153" s="160"/>
      <c r="C153" s="184"/>
      <c r="D153" s="181"/>
      <c r="H153" s="161"/>
    </row>
    <row r="154" spans="1:8" x14ac:dyDescent="0.25">
      <c r="A154" s="160"/>
      <c r="B154" s="160"/>
      <c r="C154" s="184"/>
      <c r="D154" s="181"/>
      <c r="H154" s="161"/>
    </row>
    <row r="155" spans="1:8" x14ac:dyDescent="0.25">
      <c r="A155" s="160"/>
      <c r="B155" s="160"/>
      <c r="C155" s="184"/>
      <c r="D155" s="181"/>
      <c r="H155" s="161"/>
    </row>
    <row r="156" spans="1:8" x14ac:dyDescent="0.25">
      <c r="A156" s="160"/>
      <c r="B156" s="160"/>
      <c r="C156" s="184"/>
      <c r="D156" s="181"/>
      <c r="H156" s="161"/>
    </row>
    <row r="157" spans="1:8" x14ac:dyDescent="0.25">
      <c r="A157" s="160"/>
      <c r="B157" s="160"/>
      <c r="C157" s="184"/>
      <c r="D157" s="181"/>
      <c r="H157" s="161"/>
    </row>
    <row r="158" spans="1:8" x14ac:dyDescent="0.25">
      <c r="A158" s="160"/>
      <c r="B158" s="160"/>
      <c r="C158" s="184"/>
      <c r="D158" s="181"/>
      <c r="H158" s="161"/>
    </row>
    <row r="159" spans="1:8" x14ac:dyDescent="0.25">
      <c r="A159" s="160"/>
      <c r="B159" s="160"/>
      <c r="C159" s="184"/>
      <c r="D159" s="181"/>
      <c r="H159" s="161"/>
    </row>
    <row r="160" spans="1:8" x14ac:dyDescent="0.25">
      <c r="A160" s="160"/>
      <c r="B160" s="160"/>
      <c r="C160" s="184"/>
      <c r="D160" s="181"/>
      <c r="H160" s="161"/>
    </row>
    <row r="161" spans="1:8" x14ac:dyDescent="0.25">
      <c r="A161" s="160"/>
      <c r="B161" s="160"/>
      <c r="C161" s="184"/>
      <c r="D161" s="181"/>
      <c r="H161" s="161"/>
    </row>
    <row r="162" spans="1:8" x14ac:dyDescent="0.25">
      <c r="A162" s="160"/>
      <c r="B162" s="160"/>
      <c r="C162" s="184"/>
      <c r="D162" s="181"/>
      <c r="H162" s="161"/>
    </row>
    <row r="163" spans="1:8" x14ac:dyDescent="0.25">
      <c r="A163" s="160"/>
      <c r="B163" s="160"/>
      <c r="C163" s="184"/>
      <c r="D163" s="181"/>
      <c r="H163" s="161"/>
    </row>
    <row r="164" spans="1:8" x14ac:dyDescent="0.25">
      <c r="A164" s="160"/>
      <c r="B164" s="160"/>
      <c r="C164" s="184"/>
      <c r="D164" s="181"/>
      <c r="H164" s="161"/>
    </row>
    <row r="165" spans="1:8" x14ac:dyDescent="0.25">
      <c r="A165" s="160"/>
      <c r="B165" s="160"/>
      <c r="C165" s="184"/>
      <c r="D165" s="181"/>
      <c r="H165" s="161"/>
    </row>
    <row r="166" spans="1:8" x14ac:dyDescent="0.25">
      <c r="A166" s="160"/>
      <c r="B166" s="160"/>
      <c r="C166" s="184"/>
      <c r="D166" s="181"/>
      <c r="H166" s="161"/>
    </row>
    <row r="167" spans="1:8" x14ac:dyDescent="0.25">
      <c r="A167" s="160"/>
      <c r="B167" s="160"/>
      <c r="C167" s="184"/>
      <c r="D167" s="181"/>
      <c r="H167" s="161"/>
    </row>
    <row r="168" spans="1:8" x14ac:dyDescent="0.25">
      <c r="A168" s="160"/>
      <c r="B168" s="160"/>
      <c r="C168" s="184"/>
      <c r="D168" s="181"/>
      <c r="H168" s="161"/>
    </row>
    <row r="169" spans="1:8" x14ac:dyDescent="0.25">
      <c r="A169" s="160"/>
      <c r="B169" s="160"/>
      <c r="C169" s="184"/>
      <c r="D169" s="181"/>
      <c r="H169" s="161"/>
    </row>
    <row r="170" spans="1:8" x14ac:dyDescent="0.25">
      <c r="A170" s="160"/>
      <c r="B170" s="160"/>
      <c r="C170" s="184"/>
      <c r="D170" s="181"/>
      <c r="H170" s="161"/>
    </row>
    <row r="171" spans="1:8" x14ac:dyDescent="0.25">
      <c r="A171" s="160"/>
      <c r="B171" s="160"/>
      <c r="C171" s="184"/>
      <c r="D171" s="181"/>
      <c r="H171" s="161"/>
    </row>
    <row r="172" spans="1:8" x14ac:dyDescent="0.25">
      <c r="A172" s="160"/>
      <c r="B172" s="160"/>
      <c r="C172" s="184"/>
      <c r="D172" s="181"/>
      <c r="H172" s="161"/>
    </row>
    <row r="173" spans="1:8" x14ac:dyDescent="0.25">
      <c r="A173" s="160"/>
      <c r="B173" s="160"/>
      <c r="C173" s="184"/>
      <c r="D173" s="181"/>
      <c r="H173" s="161"/>
    </row>
    <row r="174" spans="1:8" x14ac:dyDescent="0.25">
      <c r="A174" s="160"/>
      <c r="B174" s="160"/>
      <c r="C174" s="184"/>
      <c r="D174" s="181"/>
      <c r="H174" s="161"/>
    </row>
    <row r="175" spans="1:8" x14ac:dyDescent="0.25">
      <c r="A175" s="160"/>
      <c r="B175" s="160"/>
      <c r="C175" s="184"/>
      <c r="D175" s="181"/>
      <c r="H175" s="161"/>
    </row>
    <row r="176" spans="1:8" x14ac:dyDescent="0.25">
      <c r="A176" s="160"/>
      <c r="B176" s="160"/>
      <c r="C176" s="184"/>
      <c r="D176" s="181"/>
      <c r="H176" s="161"/>
    </row>
    <row r="177" spans="1:8" x14ac:dyDescent="0.25">
      <c r="A177" s="160"/>
      <c r="B177" s="160"/>
      <c r="C177" s="184"/>
      <c r="D177" s="181"/>
      <c r="H177" s="161"/>
    </row>
    <row r="178" spans="1:8" x14ac:dyDescent="0.25">
      <c r="A178" s="160"/>
      <c r="B178" s="160"/>
      <c r="C178" s="184"/>
      <c r="D178" s="181"/>
      <c r="H178" s="161"/>
    </row>
    <row r="179" spans="1:8" x14ac:dyDescent="0.25">
      <c r="A179" s="160"/>
      <c r="B179" s="160"/>
      <c r="C179" s="184"/>
      <c r="D179" s="181"/>
      <c r="H179" s="161"/>
    </row>
    <row r="180" spans="1:8" x14ac:dyDescent="0.25">
      <c r="A180" s="160"/>
      <c r="B180" s="160"/>
      <c r="C180" s="184"/>
      <c r="D180" s="181"/>
      <c r="H180" s="161"/>
    </row>
    <row r="181" spans="1:8" x14ac:dyDescent="0.25">
      <c r="A181" s="160"/>
      <c r="B181" s="160"/>
      <c r="C181" s="184"/>
      <c r="D181" s="181"/>
      <c r="H181" s="161"/>
    </row>
    <row r="182" spans="1:8" x14ac:dyDescent="0.25">
      <c r="A182" s="160"/>
      <c r="B182" s="160"/>
      <c r="C182" s="184"/>
      <c r="D182" s="181"/>
      <c r="H182" s="161"/>
    </row>
    <row r="183" spans="1:8" x14ac:dyDescent="0.25">
      <c r="A183" s="160"/>
      <c r="B183" s="160"/>
      <c r="C183" s="184"/>
      <c r="D183" s="181"/>
      <c r="H183" s="161"/>
    </row>
    <row r="184" spans="1:8" x14ac:dyDescent="0.25">
      <c r="A184" s="160"/>
      <c r="B184" s="160"/>
      <c r="C184" s="184"/>
      <c r="D184" s="181"/>
      <c r="H184" s="161"/>
    </row>
    <row r="185" spans="1:8" x14ac:dyDescent="0.25">
      <c r="A185" s="160"/>
      <c r="B185" s="160"/>
      <c r="C185" s="184"/>
      <c r="D185" s="181"/>
      <c r="H185" s="161"/>
    </row>
    <row r="186" spans="1:8" x14ac:dyDescent="0.25">
      <c r="A186" s="160"/>
      <c r="B186" s="160"/>
      <c r="C186" s="184"/>
      <c r="D186" s="181"/>
      <c r="H186" s="161"/>
    </row>
    <row r="187" spans="1:8" x14ac:dyDescent="0.25">
      <c r="A187" s="160"/>
      <c r="B187" s="160"/>
      <c r="C187" s="184"/>
      <c r="D187" s="181"/>
      <c r="H187" s="161"/>
    </row>
    <row r="188" spans="1:8" x14ac:dyDescent="0.25">
      <c r="A188" s="160"/>
      <c r="B188" s="160"/>
      <c r="C188" s="184"/>
      <c r="D188" s="181"/>
      <c r="H188" s="161"/>
    </row>
    <row r="189" spans="1:8" x14ac:dyDescent="0.25">
      <c r="A189" s="160"/>
      <c r="B189" s="160"/>
      <c r="C189" s="184"/>
      <c r="D189" s="181"/>
      <c r="H189" s="161"/>
    </row>
    <row r="190" spans="1:8" x14ac:dyDescent="0.25">
      <c r="A190" s="160"/>
      <c r="B190" s="160"/>
      <c r="C190" s="184"/>
      <c r="D190" s="181"/>
      <c r="H190" s="161"/>
    </row>
    <row r="191" spans="1:8" x14ac:dyDescent="0.25">
      <c r="A191" s="160"/>
      <c r="B191" s="160"/>
      <c r="C191" s="184"/>
      <c r="D191" s="181"/>
      <c r="H191" s="161"/>
    </row>
    <row r="192" spans="1:8" x14ac:dyDescent="0.25">
      <c r="A192" s="160"/>
      <c r="B192" s="160"/>
      <c r="C192" s="184"/>
      <c r="D192" s="181"/>
      <c r="H192" s="161"/>
    </row>
    <row r="193" spans="1:8" x14ac:dyDescent="0.25">
      <c r="A193" s="160"/>
      <c r="B193" s="160"/>
      <c r="C193" s="184"/>
      <c r="D193" s="181"/>
      <c r="H193" s="161"/>
    </row>
    <row r="194" spans="1:8" x14ac:dyDescent="0.25">
      <c r="A194" s="160"/>
      <c r="B194" s="160"/>
      <c r="C194" s="184"/>
      <c r="D194" s="181"/>
      <c r="H194" s="161"/>
    </row>
    <row r="195" spans="1:8" x14ac:dyDescent="0.25">
      <c r="A195" s="160"/>
      <c r="B195" s="160"/>
      <c r="C195" s="184"/>
      <c r="D195" s="181"/>
      <c r="H195" s="161"/>
    </row>
    <row r="196" spans="1:8" x14ac:dyDescent="0.25">
      <c r="A196" s="160"/>
      <c r="B196" s="160"/>
      <c r="C196" s="184"/>
      <c r="D196" s="181"/>
      <c r="H196" s="161"/>
    </row>
    <row r="197" spans="1:8" x14ac:dyDescent="0.25">
      <c r="A197" s="160"/>
      <c r="B197" s="160"/>
      <c r="C197" s="184"/>
      <c r="D197" s="181"/>
      <c r="H197" s="161"/>
    </row>
    <row r="198" spans="1:8" x14ac:dyDescent="0.25">
      <c r="A198" s="160"/>
      <c r="B198" s="160"/>
      <c r="C198" s="184"/>
      <c r="D198" s="181"/>
      <c r="H198" s="161"/>
    </row>
    <row r="199" spans="1:8" x14ac:dyDescent="0.25">
      <c r="A199" s="160"/>
      <c r="B199" s="160"/>
      <c r="C199" s="184"/>
      <c r="D199" s="181"/>
      <c r="H199" s="161"/>
    </row>
    <row r="200" spans="1:8" x14ac:dyDescent="0.25">
      <c r="A200" s="160"/>
      <c r="B200" s="160"/>
      <c r="C200" s="184"/>
      <c r="D200" s="181"/>
      <c r="H200" s="161"/>
    </row>
    <row r="201" spans="1:8" x14ac:dyDescent="0.25">
      <c r="A201" s="160"/>
      <c r="B201" s="160"/>
      <c r="C201" s="184"/>
      <c r="D201" s="181"/>
      <c r="H201" s="161"/>
    </row>
    <row r="202" spans="1:8" x14ac:dyDescent="0.25">
      <c r="A202" s="160"/>
      <c r="B202" s="160"/>
      <c r="C202" s="184"/>
      <c r="D202" s="181"/>
      <c r="H202" s="161"/>
    </row>
    <row r="203" spans="1:8" x14ac:dyDescent="0.25">
      <c r="A203" s="160"/>
      <c r="B203" s="160"/>
      <c r="C203" s="184"/>
      <c r="D203" s="181"/>
      <c r="H203" s="161"/>
    </row>
    <row r="204" spans="1:8" x14ac:dyDescent="0.25">
      <c r="A204" s="160"/>
      <c r="B204" s="160"/>
      <c r="C204" s="184"/>
      <c r="D204" s="181"/>
      <c r="H204" s="161"/>
    </row>
    <row r="205" spans="1:8" x14ac:dyDescent="0.25">
      <c r="A205" s="160"/>
      <c r="B205" s="160"/>
      <c r="C205" s="184"/>
      <c r="D205" s="181"/>
      <c r="H205" s="161"/>
    </row>
    <row r="206" spans="1:8" x14ac:dyDescent="0.25">
      <c r="A206" s="160"/>
      <c r="B206" s="160"/>
      <c r="C206" s="184"/>
      <c r="D206" s="181"/>
      <c r="H206" s="161"/>
    </row>
    <row r="207" spans="1:8" x14ac:dyDescent="0.25">
      <c r="A207" s="160"/>
      <c r="B207" s="160"/>
      <c r="C207" s="184"/>
      <c r="D207" s="181"/>
      <c r="H207" s="161"/>
    </row>
    <row r="208" spans="1:8" x14ac:dyDescent="0.25">
      <c r="A208" s="160"/>
      <c r="B208" s="160"/>
      <c r="C208" s="184"/>
      <c r="D208" s="181"/>
      <c r="H208" s="161"/>
    </row>
    <row r="209" spans="1:8" x14ac:dyDescent="0.25">
      <c r="A209" s="160"/>
      <c r="B209" s="160"/>
      <c r="C209" s="184"/>
      <c r="D209" s="181"/>
      <c r="H209" s="161"/>
    </row>
    <row r="210" spans="1:8" x14ac:dyDescent="0.25">
      <c r="A210" s="160"/>
      <c r="B210" s="160"/>
      <c r="C210" s="184"/>
      <c r="D210" s="181"/>
      <c r="H210" s="161"/>
    </row>
    <row r="211" spans="1:8" x14ac:dyDescent="0.25">
      <c r="A211" s="160"/>
      <c r="B211" s="160"/>
      <c r="C211" s="184"/>
      <c r="D211" s="181"/>
      <c r="H211" s="161"/>
    </row>
    <row r="212" spans="1:8" x14ac:dyDescent="0.25">
      <c r="A212" s="160"/>
      <c r="B212" s="160"/>
      <c r="C212" s="184"/>
      <c r="D212" s="181"/>
      <c r="H212" s="161"/>
    </row>
    <row r="213" spans="1:8" x14ac:dyDescent="0.25">
      <c r="A213" s="160"/>
      <c r="B213" s="160"/>
      <c r="C213" s="184"/>
      <c r="D213" s="181"/>
      <c r="H213" s="161"/>
    </row>
    <row r="214" spans="1:8" x14ac:dyDescent="0.25">
      <c r="A214" s="160"/>
      <c r="B214" s="160"/>
      <c r="C214" s="184"/>
      <c r="D214" s="181"/>
      <c r="H214" s="161"/>
    </row>
    <row r="215" spans="1:8" x14ac:dyDescent="0.25">
      <c r="A215" s="160"/>
      <c r="B215" s="160"/>
      <c r="C215" s="184"/>
      <c r="D215" s="181"/>
      <c r="H215" s="161"/>
    </row>
    <row r="216" spans="1:8" x14ac:dyDescent="0.25">
      <c r="A216" s="160"/>
      <c r="B216" s="160"/>
      <c r="C216" s="184"/>
      <c r="D216" s="181"/>
      <c r="H216" s="161"/>
    </row>
    <row r="217" spans="1:8" x14ac:dyDescent="0.25">
      <c r="A217" s="160"/>
      <c r="B217" s="160"/>
      <c r="C217" s="184"/>
      <c r="D217" s="181"/>
      <c r="H217" s="161"/>
    </row>
    <row r="218" spans="1:8" x14ac:dyDescent="0.25">
      <c r="A218" s="160"/>
      <c r="B218" s="160"/>
      <c r="C218" s="184"/>
      <c r="D218" s="181"/>
      <c r="H218" s="161"/>
    </row>
    <row r="219" spans="1:8" x14ac:dyDescent="0.25">
      <c r="A219" s="160"/>
      <c r="B219" s="160"/>
      <c r="C219" s="184"/>
      <c r="D219" s="181"/>
      <c r="H219" s="161"/>
    </row>
    <row r="220" spans="1:8" x14ac:dyDescent="0.25">
      <c r="A220" s="160"/>
      <c r="B220" s="160"/>
      <c r="C220" s="184"/>
      <c r="D220" s="181"/>
      <c r="H220" s="161"/>
    </row>
    <row r="221" spans="1:8" x14ac:dyDescent="0.25">
      <c r="A221" s="160"/>
      <c r="B221" s="160"/>
      <c r="C221" s="184"/>
      <c r="D221" s="181"/>
      <c r="H221" s="161"/>
    </row>
    <row r="222" spans="1:8" x14ac:dyDescent="0.25">
      <c r="A222" s="160"/>
      <c r="B222" s="160"/>
      <c r="C222" s="184"/>
      <c r="D222" s="181"/>
      <c r="H222" s="161"/>
    </row>
    <row r="223" spans="1:8" x14ac:dyDescent="0.25">
      <c r="A223" s="160"/>
      <c r="B223" s="160"/>
      <c r="C223" s="184"/>
      <c r="D223" s="181"/>
      <c r="H223" s="161"/>
    </row>
    <row r="224" spans="1:8" x14ac:dyDescent="0.25">
      <c r="A224" s="160"/>
      <c r="B224" s="160"/>
      <c r="C224" s="184"/>
      <c r="D224" s="181"/>
      <c r="H224" s="161"/>
    </row>
    <row r="225" spans="1:8" x14ac:dyDescent="0.25">
      <c r="A225" s="160"/>
      <c r="B225" s="160"/>
      <c r="C225" s="184"/>
      <c r="D225" s="181"/>
      <c r="H225" s="161"/>
    </row>
    <row r="226" spans="1:8" x14ac:dyDescent="0.25">
      <c r="A226" s="160"/>
      <c r="B226" s="160"/>
      <c r="C226" s="184"/>
      <c r="D226" s="181"/>
      <c r="H226" s="161"/>
    </row>
    <row r="227" spans="1:8" x14ac:dyDescent="0.25">
      <c r="A227" s="160"/>
      <c r="B227" s="160"/>
      <c r="C227" s="184"/>
      <c r="D227" s="181"/>
      <c r="H227" s="161"/>
    </row>
    <row r="228" spans="1:8" x14ac:dyDescent="0.25">
      <c r="A228" s="160"/>
      <c r="B228" s="160"/>
      <c r="C228" s="184"/>
      <c r="D228" s="181"/>
      <c r="H228" s="161"/>
    </row>
    <row r="229" spans="1:8" x14ac:dyDescent="0.25">
      <c r="A229" s="160"/>
      <c r="B229" s="160"/>
      <c r="C229" s="184"/>
      <c r="D229" s="181"/>
      <c r="H229" s="161"/>
    </row>
    <row r="230" spans="1:8" x14ac:dyDescent="0.25">
      <c r="A230" s="160"/>
      <c r="B230" s="160"/>
      <c r="C230" s="184"/>
      <c r="D230" s="181"/>
      <c r="H230" s="161"/>
    </row>
    <row r="231" spans="1:8" x14ac:dyDescent="0.25">
      <c r="A231" s="160"/>
      <c r="B231" s="160"/>
      <c r="C231" s="184"/>
      <c r="D231" s="181"/>
      <c r="H231" s="161"/>
    </row>
    <row r="232" spans="1:8" x14ac:dyDescent="0.25">
      <c r="A232" s="160"/>
      <c r="B232" s="160"/>
      <c r="C232" s="184"/>
      <c r="D232" s="181"/>
      <c r="H232" s="161"/>
    </row>
    <row r="233" spans="1:8" x14ac:dyDescent="0.25">
      <c r="A233" s="160"/>
      <c r="B233" s="160"/>
      <c r="C233" s="184"/>
      <c r="D233" s="181"/>
      <c r="H233" s="161"/>
    </row>
    <row r="234" spans="1:8" x14ac:dyDescent="0.25">
      <c r="A234" s="160"/>
      <c r="B234" s="160"/>
      <c r="C234" s="184"/>
      <c r="D234" s="181"/>
      <c r="H234" s="161"/>
    </row>
    <row r="235" spans="1:8" x14ac:dyDescent="0.25">
      <c r="A235" s="160"/>
      <c r="B235" s="160"/>
      <c r="C235" s="184"/>
      <c r="D235" s="181"/>
      <c r="H235" s="161"/>
    </row>
    <row r="236" spans="1:8" x14ac:dyDescent="0.25">
      <c r="A236" s="160"/>
      <c r="B236" s="160"/>
      <c r="C236" s="184"/>
      <c r="D236" s="181"/>
      <c r="H236" s="161"/>
    </row>
    <row r="237" spans="1:8" x14ac:dyDescent="0.25">
      <c r="A237" s="160"/>
      <c r="B237" s="160"/>
      <c r="C237" s="184"/>
      <c r="D237" s="181"/>
      <c r="H237" s="161"/>
    </row>
    <row r="238" spans="1:8" x14ac:dyDescent="0.25">
      <c r="A238" s="160"/>
      <c r="B238" s="160"/>
      <c r="C238" s="184"/>
      <c r="D238" s="181"/>
      <c r="H238" s="161"/>
    </row>
    <row r="239" spans="1:8" x14ac:dyDescent="0.25">
      <c r="A239" s="160"/>
      <c r="B239" s="160"/>
      <c r="C239" s="184"/>
      <c r="D239" s="181"/>
      <c r="H239" s="161"/>
    </row>
    <row r="240" spans="1:8" x14ac:dyDescent="0.25">
      <c r="A240" s="160"/>
      <c r="B240" s="160"/>
      <c r="C240" s="184"/>
      <c r="D240" s="181"/>
      <c r="H240" s="161"/>
    </row>
    <row r="241" spans="1:8" x14ac:dyDescent="0.25">
      <c r="A241" s="160"/>
      <c r="B241" s="160"/>
      <c r="C241" s="184"/>
      <c r="D241" s="181"/>
      <c r="H241" s="161"/>
    </row>
    <row r="242" spans="1:8" x14ac:dyDescent="0.25">
      <c r="A242" s="160"/>
      <c r="B242" s="160"/>
      <c r="C242" s="184"/>
      <c r="D242" s="181"/>
      <c r="H242" s="161"/>
    </row>
    <row r="243" spans="1:8" x14ac:dyDescent="0.25">
      <c r="A243" s="160"/>
      <c r="B243" s="160"/>
      <c r="C243" s="184"/>
      <c r="D243" s="181"/>
      <c r="H243" s="161"/>
    </row>
    <row r="244" spans="1:8" x14ac:dyDescent="0.25">
      <c r="A244" s="160"/>
      <c r="B244" s="160"/>
      <c r="C244" s="184"/>
      <c r="D244" s="181"/>
      <c r="H244" s="161"/>
    </row>
    <row r="245" spans="1:8" x14ac:dyDescent="0.25">
      <c r="A245" s="160"/>
      <c r="B245" s="160"/>
      <c r="C245" s="184"/>
      <c r="D245" s="181"/>
      <c r="H245" s="161"/>
    </row>
    <row r="246" spans="1:8" x14ac:dyDescent="0.25">
      <c r="A246" s="160"/>
      <c r="B246" s="160"/>
      <c r="C246" s="184"/>
      <c r="D246" s="181"/>
      <c r="H246" s="161"/>
    </row>
    <row r="247" spans="1:8" x14ac:dyDescent="0.25">
      <c r="A247" s="160"/>
      <c r="B247" s="160"/>
      <c r="C247" s="184"/>
      <c r="D247" s="181"/>
      <c r="H247" s="161"/>
    </row>
    <row r="248" spans="1:8" x14ac:dyDescent="0.25">
      <c r="A248" s="160"/>
      <c r="B248" s="160"/>
      <c r="C248" s="184"/>
      <c r="D248" s="181"/>
      <c r="H248" s="161"/>
    </row>
    <row r="249" spans="1:8" x14ac:dyDescent="0.25">
      <c r="A249" s="160"/>
      <c r="B249" s="160"/>
      <c r="C249" s="184"/>
      <c r="D249" s="181"/>
      <c r="H249" s="161"/>
    </row>
    <row r="250" spans="1:8" x14ac:dyDescent="0.25">
      <c r="A250" s="160"/>
      <c r="B250" s="160"/>
      <c r="C250" s="184"/>
      <c r="D250" s="181"/>
      <c r="H250" s="161"/>
    </row>
    <row r="251" spans="1:8" x14ac:dyDescent="0.25">
      <c r="A251" s="160"/>
      <c r="B251" s="160"/>
      <c r="C251" s="184"/>
      <c r="D251" s="181"/>
      <c r="H251" s="161"/>
    </row>
    <row r="252" spans="1:8" x14ac:dyDescent="0.25">
      <c r="A252" s="160"/>
      <c r="B252" s="160"/>
      <c r="C252" s="184"/>
      <c r="D252" s="181"/>
      <c r="H252" s="161"/>
    </row>
    <row r="253" spans="1:8" x14ac:dyDescent="0.25">
      <c r="A253" s="160"/>
      <c r="B253" s="160"/>
      <c r="C253" s="184"/>
      <c r="D253" s="181"/>
      <c r="H253" s="161"/>
    </row>
    <row r="254" spans="1:8" x14ac:dyDescent="0.25">
      <c r="A254" s="160"/>
      <c r="B254" s="160"/>
      <c r="C254" s="184"/>
      <c r="D254" s="181"/>
      <c r="H254" s="161"/>
    </row>
    <row r="255" spans="1:8" x14ac:dyDescent="0.25">
      <c r="A255" s="160"/>
      <c r="B255" s="160"/>
      <c r="C255" s="184"/>
      <c r="D255" s="181"/>
      <c r="H255" s="161"/>
    </row>
    <row r="256" spans="1:8" x14ac:dyDescent="0.25">
      <c r="A256" s="160"/>
      <c r="B256" s="160"/>
      <c r="C256" s="184"/>
      <c r="D256" s="181"/>
      <c r="H256" s="161"/>
    </row>
    <row r="257" spans="1:8" x14ac:dyDescent="0.25">
      <c r="A257" s="160"/>
      <c r="B257" s="160"/>
      <c r="C257" s="184"/>
      <c r="D257" s="181"/>
      <c r="H257" s="161"/>
    </row>
    <row r="258" spans="1:8" x14ac:dyDescent="0.25">
      <c r="A258" s="160"/>
      <c r="B258" s="160"/>
      <c r="C258" s="184"/>
      <c r="D258" s="181"/>
      <c r="H258" s="161"/>
    </row>
    <row r="259" spans="1:8" x14ac:dyDescent="0.25">
      <c r="A259" s="160"/>
      <c r="B259" s="160"/>
      <c r="C259" s="184"/>
      <c r="D259" s="181"/>
      <c r="H259" s="161"/>
    </row>
    <row r="260" spans="1:8" x14ac:dyDescent="0.25">
      <c r="A260" s="160"/>
      <c r="B260" s="160"/>
      <c r="C260" s="184"/>
      <c r="D260" s="181"/>
      <c r="H260" s="161"/>
    </row>
    <row r="261" spans="1:8" x14ac:dyDescent="0.25">
      <c r="A261" s="160"/>
      <c r="B261" s="160"/>
      <c r="C261" s="184"/>
      <c r="D261" s="181"/>
      <c r="H261" s="161"/>
    </row>
    <row r="262" spans="1:8" x14ac:dyDescent="0.25">
      <c r="A262" s="160"/>
      <c r="B262" s="160"/>
      <c r="C262" s="184"/>
      <c r="D262" s="181"/>
      <c r="H262" s="161"/>
    </row>
    <row r="263" spans="1:8" x14ac:dyDescent="0.25">
      <c r="A263" s="160"/>
      <c r="B263" s="160"/>
      <c r="C263" s="184"/>
      <c r="D263" s="181"/>
      <c r="H263" s="161"/>
    </row>
    <row r="264" spans="1:8" x14ac:dyDescent="0.25">
      <c r="A264" s="160"/>
      <c r="B264" s="160"/>
      <c r="C264" s="184"/>
      <c r="D264" s="181"/>
      <c r="H264" s="161"/>
    </row>
    <row r="265" spans="1:8" x14ac:dyDescent="0.25">
      <c r="A265" s="160"/>
      <c r="B265" s="160"/>
      <c r="C265" s="184"/>
      <c r="D265" s="181"/>
      <c r="H265" s="161"/>
    </row>
    <row r="266" spans="1:8" x14ac:dyDescent="0.25">
      <c r="A266" s="160"/>
      <c r="B266" s="160"/>
      <c r="C266" s="184"/>
      <c r="D266" s="181"/>
      <c r="H266" s="161"/>
    </row>
    <row r="267" spans="1:8" x14ac:dyDescent="0.25">
      <c r="A267" s="160"/>
      <c r="B267" s="160"/>
      <c r="C267" s="184"/>
      <c r="D267" s="181"/>
      <c r="H267" s="161"/>
    </row>
    <row r="268" spans="1:8" x14ac:dyDescent="0.25">
      <c r="A268" s="160"/>
      <c r="B268" s="160"/>
      <c r="C268" s="184"/>
      <c r="D268" s="181"/>
      <c r="H268" s="161"/>
    </row>
    <row r="269" spans="1:8" x14ac:dyDescent="0.25">
      <c r="A269" s="160"/>
      <c r="B269" s="160"/>
      <c r="C269" s="184"/>
      <c r="D269" s="181"/>
      <c r="H269" s="161"/>
    </row>
    <row r="270" spans="1:8" x14ac:dyDescent="0.25">
      <c r="A270" s="160"/>
      <c r="B270" s="160"/>
      <c r="C270" s="184"/>
      <c r="D270" s="181"/>
      <c r="H270" s="161"/>
    </row>
    <row r="271" spans="1:8" x14ac:dyDescent="0.25">
      <c r="A271" s="160"/>
      <c r="B271" s="160"/>
      <c r="C271" s="184"/>
      <c r="D271" s="181"/>
      <c r="H271" s="161"/>
    </row>
    <row r="272" spans="1:8" x14ac:dyDescent="0.25">
      <c r="A272" s="160"/>
      <c r="B272" s="160"/>
      <c r="C272" s="184"/>
      <c r="D272" s="181"/>
      <c r="H272" s="161"/>
    </row>
    <row r="273" spans="1:8" x14ac:dyDescent="0.25">
      <c r="A273" s="160"/>
      <c r="B273" s="160"/>
      <c r="C273" s="184"/>
      <c r="D273" s="181"/>
      <c r="H273" s="161"/>
    </row>
    <row r="274" spans="1:8" x14ac:dyDescent="0.25">
      <c r="A274" s="160"/>
      <c r="B274" s="160"/>
      <c r="C274" s="184"/>
      <c r="D274" s="181"/>
      <c r="H274" s="161"/>
    </row>
    <row r="275" spans="1:8" x14ac:dyDescent="0.25">
      <c r="A275" s="160"/>
      <c r="B275" s="160"/>
      <c r="C275" s="184"/>
      <c r="D275" s="181"/>
      <c r="H275" s="161"/>
    </row>
    <row r="276" spans="1:8" x14ac:dyDescent="0.25">
      <c r="A276" s="160"/>
      <c r="B276" s="160"/>
      <c r="C276" s="184"/>
      <c r="D276" s="181"/>
      <c r="H276" s="161"/>
    </row>
    <row r="277" spans="1:8" x14ac:dyDescent="0.25">
      <c r="A277" s="160"/>
      <c r="B277" s="160"/>
      <c r="C277" s="184"/>
      <c r="D277" s="181"/>
      <c r="H277" s="161"/>
    </row>
    <row r="278" spans="1:8" x14ac:dyDescent="0.25">
      <c r="A278" s="160"/>
      <c r="B278" s="160"/>
      <c r="C278" s="184"/>
      <c r="D278" s="181"/>
      <c r="H278" s="161"/>
    </row>
    <row r="279" spans="1:8" x14ac:dyDescent="0.25">
      <c r="A279" s="160"/>
      <c r="B279" s="160"/>
      <c r="C279" s="184"/>
      <c r="D279" s="181"/>
      <c r="H279" s="161"/>
    </row>
    <row r="280" spans="1:8" x14ac:dyDescent="0.25">
      <c r="A280" s="160"/>
      <c r="B280" s="160"/>
      <c r="C280" s="184"/>
      <c r="D280" s="181"/>
      <c r="H280" s="161"/>
    </row>
    <row r="281" spans="1:8" x14ac:dyDescent="0.25">
      <c r="A281" s="160"/>
      <c r="B281" s="160"/>
      <c r="C281" s="184"/>
      <c r="D281" s="181"/>
      <c r="H281" s="161"/>
    </row>
    <row r="282" spans="1:8" x14ac:dyDescent="0.25">
      <c r="A282" s="160"/>
      <c r="B282" s="160"/>
      <c r="C282" s="184"/>
      <c r="D282" s="181"/>
      <c r="H282" s="161"/>
    </row>
    <row r="283" spans="1:8" x14ac:dyDescent="0.25">
      <c r="A283" s="160"/>
      <c r="B283" s="160"/>
      <c r="C283" s="184"/>
      <c r="D283" s="181"/>
      <c r="H283" s="161"/>
    </row>
    <row r="284" spans="1:8" x14ac:dyDescent="0.25">
      <c r="A284" s="160"/>
      <c r="B284" s="160"/>
      <c r="C284" s="184"/>
      <c r="D284" s="181"/>
      <c r="H284" s="161"/>
    </row>
    <row r="285" spans="1:8" x14ac:dyDescent="0.25">
      <c r="A285" s="160"/>
      <c r="B285" s="160"/>
      <c r="C285" s="184"/>
      <c r="D285" s="181"/>
      <c r="H285" s="161"/>
    </row>
    <row r="286" spans="1:8" x14ac:dyDescent="0.25">
      <c r="A286" s="160"/>
      <c r="B286" s="160"/>
      <c r="C286" s="184"/>
      <c r="D286" s="181"/>
      <c r="H286" s="161"/>
    </row>
    <row r="287" spans="1:8" x14ac:dyDescent="0.25">
      <c r="A287" s="160"/>
      <c r="B287" s="160"/>
      <c r="C287" s="184"/>
      <c r="D287" s="181"/>
      <c r="H287" s="161"/>
    </row>
    <row r="288" spans="1:8" x14ac:dyDescent="0.25">
      <c r="A288" s="160"/>
      <c r="B288" s="160"/>
      <c r="C288" s="184"/>
      <c r="D288" s="181"/>
      <c r="H288" s="161"/>
    </row>
    <row r="289" spans="1:8" x14ac:dyDescent="0.25">
      <c r="A289" s="160"/>
      <c r="B289" s="160"/>
      <c r="C289" s="184"/>
      <c r="D289" s="181"/>
      <c r="H289" s="161"/>
    </row>
    <row r="290" spans="1:8" x14ac:dyDescent="0.25">
      <c r="A290" s="160"/>
      <c r="B290" s="160"/>
      <c r="C290" s="184"/>
      <c r="D290" s="181"/>
      <c r="H290" s="161"/>
    </row>
    <row r="291" spans="1:8" x14ac:dyDescent="0.25">
      <c r="A291" s="160"/>
      <c r="B291" s="160"/>
      <c r="C291" s="184"/>
      <c r="D291" s="181"/>
      <c r="H291" s="161"/>
    </row>
    <row r="292" spans="1:8" x14ac:dyDescent="0.25">
      <c r="A292" s="160"/>
      <c r="B292" s="160"/>
      <c r="C292" s="184"/>
      <c r="D292" s="181"/>
      <c r="H292" s="161"/>
    </row>
    <row r="293" spans="1:8" x14ac:dyDescent="0.25">
      <c r="A293" s="160"/>
      <c r="B293" s="160"/>
      <c r="C293" s="184"/>
      <c r="D293" s="181"/>
      <c r="H293" s="161"/>
    </row>
    <row r="294" spans="1:8" x14ac:dyDescent="0.25">
      <c r="A294" s="160"/>
      <c r="B294" s="160"/>
      <c r="C294" s="184"/>
      <c r="D294" s="181"/>
      <c r="H294" s="161"/>
    </row>
    <row r="295" spans="1:8" x14ac:dyDescent="0.25">
      <c r="A295" s="160"/>
      <c r="B295" s="160"/>
      <c r="C295" s="184"/>
      <c r="D295" s="181"/>
      <c r="H295" s="161"/>
    </row>
    <row r="296" spans="1:8" x14ac:dyDescent="0.25">
      <c r="A296" s="160"/>
      <c r="B296" s="160"/>
      <c r="C296" s="184"/>
      <c r="D296" s="181"/>
      <c r="H296" s="161"/>
    </row>
    <row r="297" spans="1:8" x14ac:dyDescent="0.25">
      <c r="A297" s="160"/>
      <c r="B297" s="160"/>
      <c r="C297" s="184"/>
      <c r="D297" s="181"/>
      <c r="H297" s="161"/>
    </row>
    <row r="298" spans="1:8" x14ac:dyDescent="0.25">
      <c r="A298" s="160"/>
      <c r="B298" s="160"/>
      <c r="C298" s="184"/>
      <c r="D298" s="181"/>
      <c r="H298" s="161"/>
    </row>
    <row r="299" spans="1:8" x14ac:dyDescent="0.25">
      <c r="A299" s="160"/>
      <c r="B299" s="160"/>
      <c r="C299" s="184"/>
      <c r="D299" s="181"/>
      <c r="H299" s="161"/>
    </row>
    <row r="300" spans="1:8" x14ac:dyDescent="0.25">
      <c r="A300" s="160"/>
      <c r="B300" s="160"/>
      <c r="C300" s="184"/>
      <c r="D300" s="181"/>
      <c r="H300" s="161"/>
    </row>
    <row r="301" spans="1:8" x14ac:dyDescent="0.25">
      <c r="A301" s="160"/>
      <c r="B301" s="160"/>
      <c r="C301" s="184"/>
      <c r="D301" s="181"/>
      <c r="H301" s="161"/>
    </row>
    <row r="302" spans="1:8" x14ac:dyDescent="0.25">
      <c r="A302" s="160"/>
      <c r="B302" s="160"/>
      <c r="C302" s="184"/>
      <c r="D302" s="181"/>
      <c r="H302" s="161"/>
    </row>
    <row r="303" spans="1:8" x14ac:dyDescent="0.25">
      <c r="A303" s="160"/>
      <c r="B303" s="160"/>
      <c r="C303" s="184"/>
      <c r="D303" s="181"/>
      <c r="H303" s="161"/>
    </row>
    <row r="304" spans="1:8" x14ac:dyDescent="0.25">
      <c r="A304" s="160"/>
      <c r="B304" s="160"/>
      <c r="C304" s="184"/>
      <c r="D304" s="181"/>
      <c r="H304" s="161"/>
    </row>
    <row r="305" spans="1:8" x14ac:dyDescent="0.25">
      <c r="A305" s="160"/>
      <c r="B305" s="160"/>
      <c r="C305" s="184"/>
      <c r="D305" s="181"/>
      <c r="H305" s="161"/>
    </row>
    <row r="306" spans="1:8" x14ac:dyDescent="0.25">
      <c r="A306" s="160"/>
      <c r="B306" s="160"/>
      <c r="C306" s="184"/>
      <c r="D306" s="181"/>
      <c r="H306" s="161"/>
    </row>
    <row r="307" spans="1:8" x14ac:dyDescent="0.25">
      <c r="A307" s="160"/>
      <c r="B307" s="160"/>
      <c r="C307" s="184"/>
      <c r="D307" s="181"/>
      <c r="H307" s="161"/>
    </row>
    <row r="308" spans="1:8" x14ac:dyDescent="0.25">
      <c r="A308" s="160"/>
      <c r="B308" s="160"/>
      <c r="C308" s="184"/>
      <c r="D308" s="181"/>
      <c r="H308" s="161"/>
    </row>
    <row r="309" spans="1:8" x14ac:dyDescent="0.25">
      <c r="A309" s="160"/>
      <c r="B309" s="160"/>
      <c r="C309" s="184"/>
      <c r="D309" s="181"/>
      <c r="H309" s="161"/>
    </row>
    <row r="310" spans="1:8" x14ac:dyDescent="0.25">
      <c r="A310" s="160"/>
      <c r="B310" s="160"/>
      <c r="C310" s="184"/>
      <c r="D310" s="181"/>
      <c r="H310" s="161"/>
    </row>
    <row r="311" spans="1:8" x14ac:dyDescent="0.25">
      <c r="A311" s="160"/>
      <c r="B311" s="160"/>
      <c r="C311" s="184"/>
      <c r="D311" s="181"/>
      <c r="H311" s="161"/>
    </row>
    <row r="312" spans="1:8" x14ac:dyDescent="0.25">
      <c r="A312" s="160"/>
      <c r="B312" s="160"/>
      <c r="C312" s="184"/>
      <c r="D312" s="181"/>
      <c r="H312" s="161"/>
    </row>
    <row r="313" spans="1:8" x14ac:dyDescent="0.25">
      <c r="A313" s="160"/>
      <c r="B313" s="160"/>
      <c r="C313" s="184"/>
      <c r="D313" s="181"/>
      <c r="H313" s="161"/>
    </row>
    <row r="314" spans="1:8" x14ac:dyDescent="0.25">
      <c r="A314" s="160"/>
      <c r="B314" s="160"/>
      <c r="C314" s="184"/>
      <c r="D314" s="181"/>
      <c r="H314" s="161"/>
    </row>
    <row r="315" spans="1:8" x14ac:dyDescent="0.25">
      <c r="A315" s="160"/>
      <c r="B315" s="160"/>
      <c r="C315" s="184"/>
      <c r="D315" s="181"/>
      <c r="H315" s="161"/>
    </row>
    <row r="316" spans="1:8" x14ac:dyDescent="0.25">
      <c r="A316" s="160"/>
      <c r="B316" s="160"/>
      <c r="C316" s="184"/>
      <c r="D316" s="181"/>
      <c r="H316" s="161"/>
    </row>
    <row r="317" spans="1:8" x14ac:dyDescent="0.25">
      <c r="A317" s="160"/>
      <c r="B317" s="160"/>
      <c r="C317" s="184"/>
      <c r="D317" s="181"/>
      <c r="H317" s="161"/>
    </row>
    <row r="318" spans="1:8" x14ac:dyDescent="0.25">
      <c r="A318" s="160"/>
      <c r="B318" s="160"/>
      <c r="C318" s="184"/>
      <c r="D318" s="181"/>
      <c r="H318" s="161"/>
    </row>
    <row r="319" spans="1:8" x14ac:dyDescent="0.25">
      <c r="A319" s="160"/>
      <c r="B319" s="160"/>
      <c r="C319" s="184"/>
      <c r="D319" s="181"/>
      <c r="H319" s="161"/>
    </row>
    <row r="320" spans="1:8" x14ac:dyDescent="0.25">
      <c r="A320" s="160"/>
      <c r="B320" s="160"/>
      <c r="C320" s="184"/>
      <c r="D320" s="181"/>
      <c r="H320" s="161"/>
    </row>
    <row r="321" spans="1:8" x14ac:dyDescent="0.25">
      <c r="A321" s="160"/>
      <c r="B321" s="160"/>
      <c r="C321" s="184"/>
      <c r="D321" s="181"/>
      <c r="H321" s="161"/>
    </row>
    <row r="322" spans="1:8" x14ac:dyDescent="0.25">
      <c r="A322" s="160"/>
      <c r="B322" s="160"/>
      <c r="C322" s="184"/>
      <c r="D322" s="181"/>
      <c r="H322" s="161"/>
    </row>
    <row r="323" spans="1:8" x14ac:dyDescent="0.25">
      <c r="A323" s="160"/>
      <c r="B323" s="160"/>
      <c r="C323" s="184"/>
      <c r="D323" s="181"/>
      <c r="H323" s="161"/>
    </row>
    <row r="324" spans="1:8" x14ac:dyDescent="0.25">
      <c r="A324" s="160"/>
      <c r="B324" s="160"/>
      <c r="C324" s="184"/>
      <c r="D324" s="181"/>
      <c r="H324" s="161"/>
    </row>
    <row r="325" spans="1:8" x14ac:dyDescent="0.25">
      <c r="A325" s="160"/>
      <c r="B325" s="160"/>
      <c r="C325" s="184"/>
      <c r="D325" s="181"/>
      <c r="H325" s="161"/>
    </row>
    <row r="326" spans="1:8" x14ac:dyDescent="0.25">
      <c r="A326" s="160"/>
      <c r="B326" s="160"/>
      <c r="C326" s="184"/>
      <c r="D326" s="181"/>
      <c r="H326" s="161"/>
    </row>
    <row r="327" spans="1:8" x14ac:dyDescent="0.25">
      <c r="A327" s="160"/>
      <c r="B327" s="160"/>
      <c r="C327" s="184"/>
      <c r="D327" s="181"/>
      <c r="H327" s="161"/>
    </row>
    <row r="328" spans="1:8" x14ac:dyDescent="0.25">
      <c r="A328" s="160"/>
      <c r="B328" s="160"/>
      <c r="C328" s="184"/>
      <c r="D328" s="181"/>
      <c r="H328" s="161"/>
    </row>
    <row r="329" spans="1:8" x14ac:dyDescent="0.25">
      <c r="A329" s="160"/>
      <c r="B329" s="160"/>
      <c r="C329" s="184"/>
      <c r="D329" s="181"/>
      <c r="H329" s="161"/>
    </row>
    <row r="330" spans="1:8" x14ac:dyDescent="0.25">
      <c r="A330" s="160"/>
      <c r="B330" s="160"/>
      <c r="C330" s="184"/>
      <c r="D330" s="181"/>
      <c r="H330" s="161"/>
    </row>
    <row r="331" spans="1:8" x14ac:dyDescent="0.25">
      <c r="A331" s="160"/>
      <c r="B331" s="160"/>
      <c r="C331" s="184"/>
      <c r="D331" s="181"/>
      <c r="H331" s="161"/>
    </row>
    <row r="332" spans="1:8" x14ac:dyDescent="0.25">
      <c r="A332" s="160"/>
      <c r="B332" s="160"/>
      <c r="C332" s="184"/>
      <c r="D332" s="181"/>
      <c r="H332" s="161"/>
    </row>
    <row r="333" spans="1:8" x14ac:dyDescent="0.25">
      <c r="A333" s="160"/>
      <c r="B333" s="160"/>
      <c r="C333" s="184"/>
      <c r="D333" s="181"/>
      <c r="H333" s="161"/>
    </row>
    <row r="334" spans="1:8" x14ac:dyDescent="0.25">
      <c r="A334" s="160"/>
      <c r="B334" s="160"/>
      <c r="C334" s="184"/>
      <c r="D334" s="181"/>
      <c r="H334" s="161"/>
    </row>
    <row r="335" spans="1:8" x14ac:dyDescent="0.25">
      <c r="A335" s="160"/>
      <c r="B335" s="160"/>
      <c r="C335" s="184"/>
      <c r="D335" s="181"/>
      <c r="H335" s="161"/>
    </row>
    <row r="336" spans="1:8" x14ac:dyDescent="0.25">
      <c r="A336" s="160"/>
      <c r="B336" s="160"/>
      <c r="C336" s="184"/>
      <c r="D336" s="181"/>
      <c r="H336" s="161"/>
    </row>
    <row r="337" spans="1:8" x14ac:dyDescent="0.25">
      <c r="A337" s="160"/>
      <c r="B337" s="160"/>
      <c r="C337" s="184"/>
      <c r="D337" s="181"/>
      <c r="H337" s="161"/>
    </row>
    <row r="338" spans="1:8" x14ac:dyDescent="0.25">
      <c r="A338" s="160"/>
      <c r="B338" s="160"/>
      <c r="C338" s="184"/>
      <c r="D338" s="181"/>
      <c r="H338" s="161"/>
    </row>
    <row r="339" spans="1:8" x14ac:dyDescent="0.25">
      <c r="A339" s="160"/>
      <c r="B339" s="160"/>
      <c r="C339" s="184"/>
      <c r="D339" s="181"/>
      <c r="H339" s="161"/>
    </row>
    <row r="340" spans="1:8" x14ac:dyDescent="0.25">
      <c r="A340" s="160"/>
      <c r="B340" s="160"/>
      <c r="C340" s="184"/>
      <c r="D340" s="181"/>
      <c r="H340" s="161"/>
    </row>
    <row r="341" spans="1:8" x14ac:dyDescent="0.25">
      <c r="A341" s="160"/>
      <c r="B341" s="160"/>
      <c r="C341" s="184"/>
      <c r="D341" s="181"/>
      <c r="H341" s="161"/>
    </row>
    <row r="342" spans="1:8" x14ac:dyDescent="0.25">
      <c r="A342" s="160"/>
      <c r="B342" s="160"/>
      <c r="C342" s="184"/>
      <c r="D342" s="181"/>
      <c r="H342" s="161"/>
    </row>
    <row r="343" spans="1:8" x14ac:dyDescent="0.25">
      <c r="A343" s="160"/>
      <c r="B343" s="160"/>
      <c r="C343" s="184"/>
      <c r="D343" s="181"/>
      <c r="H343" s="161"/>
    </row>
    <row r="344" spans="1:8" x14ac:dyDescent="0.25">
      <c r="A344" s="160"/>
      <c r="B344" s="160"/>
      <c r="C344" s="184"/>
      <c r="D344" s="181"/>
      <c r="H344" s="161"/>
    </row>
    <row r="345" spans="1:8" x14ac:dyDescent="0.25">
      <c r="A345" s="160"/>
      <c r="B345" s="160"/>
      <c r="C345" s="184"/>
      <c r="D345" s="181"/>
      <c r="H345" s="161"/>
    </row>
    <row r="346" spans="1:8" x14ac:dyDescent="0.25">
      <c r="A346" s="160"/>
      <c r="B346" s="160"/>
      <c r="C346" s="184"/>
      <c r="D346" s="181"/>
      <c r="H346" s="161"/>
    </row>
    <row r="347" spans="1:8" x14ac:dyDescent="0.25">
      <c r="A347" s="160"/>
      <c r="B347" s="160"/>
      <c r="C347" s="184"/>
      <c r="D347" s="181"/>
      <c r="H347" s="161"/>
    </row>
    <row r="348" spans="1:8" x14ac:dyDescent="0.25">
      <c r="A348" s="160"/>
      <c r="B348" s="160"/>
      <c r="C348" s="184"/>
      <c r="D348" s="181"/>
      <c r="H348" s="161"/>
    </row>
    <row r="349" spans="1:8" x14ac:dyDescent="0.25">
      <c r="A349" s="160"/>
      <c r="B349" s="160"/>
      <c r="C349" s="184"/>
      <c r="D349" s="181"/>
      <c r="H349" s="161"/>
    </row>
    <row r="350" spans="1:8" x14ac:dyDescent="0.25">
      <c r="A350" s="160"/>
      <c r="B350" s="160"/>
      <c r="C350" s="184"/>
      <c r="D350" s="181"/>
      <c r="H350" s="161"/>
    </row>
    <row r="351" spans="1:8" x14ac:dyDescent="0.25">
      <c r="A351" s="160"/>
      <c r="B351" s="160"/>
      <c r="C351" s="184"/>
      <c r="D351" s="181"/>
      <c r="H351" s="161"/>
    </row>
    <row r="352" spans="1:8" x14ac:dyDescent="0.25">
      <c r="A352" s="160"/>
      <c r="B352" s="160"/>
      <c r="C352" s="184"/>
      <c r="D352" s="181"/>
      <c r="H352" s="161"/>
    </row>
    <row r="353" spans="1:8" x14ac:dyDescent="0.25">
      <c r="A353" s="160"/>
      <c r="B353" s="160"/>
      <c r="C353" s="184"/>
      <c r="D353" s="181"/>
      <c r="H353" s="161"/>
    </row>
    <row r="354" spans="1:8" x14ac:dyDescent="0.25">
      <c r="A354" s="160"/>
      <c r="B354" s="160"/>
      <c r="C354" s="184"/>
      <c r="D354" s="181"/>
      <c r="H354" s="161"/>
    </row>
    <row r="355" spans="1:8" x14ac:dyDescent="0.25">
      <c r="A355" s="160"/>
      <c r="B355" s="160"/>
      <c r="C355" s="184"/>
      <c r="D355" s="181"/>
      <c r="H355" s="161"/>
    </row>
    <row r="356" spans="1:8" x14ac:dyDescent="0.25">
      <c r="A356" s="160"/>
      <c r="B356" s="160"/>
      <c r="C356" s="184"/>
      <c r="D356" s="181"/>
      <c r="H356" s="161"/>
    </row>
    <row r="357" spans="1:8" x14ac:dyDescent="0.25">
      <c r="A357" s="160"/>
      <c r="B357" s="160"/>
      <c r="C357" s="184"/>
      <c r="D357" s="181"/>
      <c r="H357" s="161"/>
    </row>
    <row r="358" spans="1:8" x14ac:dyDescent="0.25">
      <c r="A358" s="160"/>
      <c r="B358" s="160"/>
      <c r="C358" s="184"/>
      <c r="D358" s="181"/>
      <c r="H358" s="161"/>
    </row>
    <row r="359" spans="1:8" x14ac:dyDescent="0.25">
      <c r="A359" s="160"/>
      <c r="B359" s="160"/>
      <c r="C359" s="184"/>
      <c r="D359" s="181"/>
      <c r="H359" s="161"/>
    </row>
    <row r="360" spans="1:8" x14ac:dyDescent="0.25">
      <c r="A360" s="160"/>
      <c r="B360" s="160"/>
      <c r="C360" s="184"/>
      <c r="D360" s="181"/>
      <c r="H360" s="161"/>
    </row>
    <row r="361" spans="1:8" x14ac:dyDescent="0.25">
      <c r="A361" s="160"/>
      <c r="B361" s="160"/>
      <c r="C361" s="184"/>
      <c r="D361" s="181"/>
      <c r="H361" s="161"/>
    </row>
    <row r="362" spans="1:8" x14ac:dyDescent="0.25">
      <c r="A362" s="160"/>
      <c r="B362" s="160"/>
      <c r="C362" s="184"/>
      <c r="D362" s="181"/>
      <c r="H362" s="161"/>
    </row>
    <row r="363" spans="1:8" x14ac:dyDescent="0.25">
      <c r="A363" s="160"/>
      <c r="B363" s="160"/>
      <c r="C363" s="184"/>
      <c r="D363" s="181"/>
      <c r="H363" s="161"/>
    </row>
    <row r="364" spans="1:8" x14ac:dyDescent="0.25">
      <c r="A364" s="160"/>
      <c r="B364" s="160"/>
      <c r="C364" s="184"/>
      <c r="D364" s="181"/>
      <c r="H364" s="161"/>
    </row>
    <row r="365" spans="1:8" x14ac:dyDescent="0.25">
      <c r="A365" s="160"/>
      <c r="B365" s="160"/>
      <c r="C365" s="184"/>
      <c r="D365" s="181"/>
      <c r="H365" s="161"/>
    </row>
    <row r="366" spans="1:8" x14ac:dyDescent="0.25">
      <c r="A366" s="160"/>
      <c r="B366" s="160"/>
      <c r="C366" s="184"/>
      <c r="D366" s="181"/>
      <c r="H366" s="161"/>
    </row>
    <row r="367" spans="1:8" x14ac:dyDescent="0.25">
      <c r="A367" s="160"/>
      <c r="B367" s="160"/>
      <c r="C367" s="184"/>
      <c r="D367" s="181"/>
      <c r="H367" s="161"/>
    </row>
    <row r="368" spans="1:8" x14ac:dyDescent="0.25">
      <c r="A368" s="160"/>
      <c r="B368" s="160"/>
      <c r="C368" s="184"/>
      <c r="D368" s="181"/>
      <c r="H368" s="161"/>
    </row>
    <row r="369" spans="1:8" x14ac:dyDescent="0.25">
      <c r="A369" s="160"/>
      <c r="B369" s="160"/>
      <c r="C369" s="184"/>
      <c r="D369" s="181"/>
      <c r="H369" s="161"/>
    </row>
    <row r="370" spans="1:8" x14ac:dyDescent="0.25">
      <c r="A370" s="160"/>
      <c r="B370" s="160"/>
      <c r="C370" s="184"/>
      <c r="D370" s="181"/>
      <c r="H370" s="161"/>
    </row>
    <row r="371" spans="1:8" x14ac:dyDescent="0.25">
      <c r="A371" s="160"/>
      <c r="B371" s="160"/>
      <c r="C371" s="184"/>
      <c r="D371" s="181"/>
      <c r="H371" s="161"/>
    </row>
    <row r="372" spans="1:8" x14ac:dyDescent="0.25">
      <c r="A372" s="160"/>
      <c r="B372" s="160"/>
      <c r="C372" s="184"/>
      <c r="D372" s="181"/>
      <c r="H372" s="161"/>
    </row>
    <row r="373" spans="1:8" x14ac:dyDescent="0.25">
      <c r="A373" s="160"/>
      <c r="B373" s="160"/>
      <c r="C373" s="184"/>
      <c r="D373" s="181"/>
      <c r="H373" s="161"/>
    </row>
    <row r="374" spans="1:8" x14ac:dyDescent="0.25">
      <c r="A374" s="160"/>
      <c r="B374" s="160"/>
      <c r="C374" s="184"/>
      <c r="D374" s="181"/>
      <c r="H374" s="161"/>
    </row>
    <row r="375" spans="1:8" x14ac:dyDescent="0.25">
      <c r="A375" s="160"/>
      <c r="B375" s="160"/>
      <c r="C375" s="184"/>
      <c r="D375" s="181"/>
      <c r="H375" s="161"/>
    </row>
    <row r="376" spans="1:8" x14ac:dyDescent="0.25">
      <c r="A376" s="160"/>
      <c r="B376" s="160"/>
      <c r="C376" s="184"/>
      <c r="D376" s="181"/>
      <c r="H376" s="161"/>
    </row>
    <row r="377" spans="1:8" x14ac:dyDescent="0.25">
      <c r="A377" s="160"/>
      <c r="B377" s="160"/>
      <c r="C377" s="184"/>
      <c r="D377" s="181"/>
      <c r="H377" s="161"/>
    </row>
    <row r="378" spans="1:8" x14ac:dyDescent="0.25">
      <c r="A378" s="160"/>
      <c r="B378" s="160"/>
      <c r="C378" s="184"/>
      <c r="D378" s="181"/>
      <c r="H378" s="161"/>
    </row>
    <row r="379" spans="1:8" x14ac:dyDescent="0.25">
      <c r="A379" s="160"/>
      <c r="B379" s="160"/>
      <c r="C379" s="184"/>
      <c r="D379" s="181"/>
      <c r="H379" s="161"/>
    </row>
    <row r="380" spans="1:8" x14ac:dyDescent="0.25">
      <c r="A380" s="160"/>
      <c r="B380" s="160"/>
      <c r="C380" s="184"/>
      <c r="D380" s="181"/>
      <c r="H380" s="161"/>
    </row>
    <row r="381" spans="1:8" x14ac:dyDescent="0.25">
      <c r="A381" s="160"/>
      <c r="B381" s="160"/>
      <c r="C381" s="184"/>
      <c r="D381" s="181"/>
      <c r="H381" s="161"/>
    </row>
    <row r="382" spans="1:8" x14ac:dyDescent="0.25">
      <c r="A382" s="160"/>
      <c r="B382" s="160"/>
      <c r="C382" s="184"/>
      <c r="D382" s="181"/>
      <c r="H382" s="161"/>
    </row>
    <row r="383" spans="1:8" x14ac:dyDescent="0.25">
      <c r="A383" s="160"/>
      <c r="B383" s="160"/>
      <c r="C383" s="184"/>
      <c r="D383" s="181"/>
      <c r="H383" s="161"/>
    </row>
    <row r="384" spans="1:8" x14ac:dyDescent="0.25">
      <c r="A384" s="160"/>
      <c r="B384" s="160"/>
      <c r="C384" s="184"/>
      <c r="D384" s="181"/>
      <c r="H384" s="161"/>
    </row>
    <row r="385" spans="1:8" x14ac:dyDescent="0.25">
      <c r="A385" s="160"/>
      <c r="B385" s="160"/>
      <c r="C385" s="184"/>
      <c r="D385" s="181"/>
      <c r="H385" s="161"/>
    </row>
    <row r="386" spans="1:8" x14ac:dyDescent="0.25">
      <c r="A386" s="160"/>
      <c r="B386" s="160"/>
      <c r="C386" s="184"/>
      <c r="D386" s="181"/>
      <c r="H386" s="161"/>
    </row>
    <row r="387" spans="1:8" x14ac:dyDescent="0.25">
      <c r="A387" s="160"/>
      <c r="B387" s="160"/>
      <c r="C387" s="184"/>
      <c r="D387" s="181"/>
      <c r="H387" s="161"/>
    </row>
    <row r="388" spans="1:8" x14ac:dyDescent="0.25">
      <c r="A388" s="160"/>
      <c r="B388" s="160"/>
      <c r="C388" s="184"/>
      <c r="D388" s="181"/>
      <c r="H388" s="161"/>
    </row>
    <row r="389" spans="1:8" x14ac:dyDescent="0.25">
      <c r="A389" s="160"/>
      <c r="B389" s="160"/>
      <c r="C389" s="184"/>
      <c r="D389" s="181"/>
      <c r="H389" s="161"/>
    </row>
    <row r="390" spans="1:8" x14ac:dyDescent="0.25">
      <c r="A390" s="160"/>
      <c r="B390" s="160"/>
      <c r="C390" s="184"/>
      <c r="D390" s="181"/>
      <c r="H390" s="161"/>
    </row>
    <row r="391" spans="1:8" x14ac:dyDescent="0.25">
      <c r="A391" s="160"/>
      <c r="B391" s="160"/>
      <c r="C391" s="184"/>
      <c r="D391" s="181"/>
      <c r="H391" s="161"/>
    </row>
    <row r="392" spans="1:8" x14ac:dyDescent="0.25">
      <c r="A392" s="160"/>
      <c r="B392" s="160"/>
      <c r="C392" s="184"/>
      <c r="D392" s="181"/>
      <c r="H392" s="161"/>
    </row>
    <row r="393" spans="1:8" x14ac:dyDescent="0.25">
      <c r="A393" s="160"/>
      <c r="B393" s="160"/>
      <c r="C393" s="184"/>
      <c r="D393" s="181"/>
      <c r="H393" s="161"/>
    </row>
    <row r="394" spans="1:8" x14ac:dyDescent="0.25">
      <c r="A394" s="160"/>
      <c r="B394" s="160"/>
      <c r="C394" s="184"/>
      <c r="D394" s="181"/>
      <c r="H394" s="161"/>
    </row>
    <row r="395" spans="1:8" x14ac:dyDescent="0.25">
      <c r="A395" s="160"/>
      <c r="B395" s="160"/>
      <c r="C395" s="184"/>
      <c r="D395" s="181"/>
      <c r="H395" s="161"/>
    </row>
    <row r="396" spans="1:8" x14ac:dyDescent="0.25">
      <c r="A396" s="160"/>
      <c r="B396" s="160"/>
      <c r="C396" s="184"/>
      <c r="D396" s="181"/>
      <c r="H396" s="161"/>
    </row>
    <row r="397" spans="1:8" x14ac:dyDescent="0.25">
      <c r="A397" s="160"/>
      <c r="B397" s="160"/>
      <c r="C397" s="184"/>
      <c r="D397" s="181"/>
      <c r="H397" s="161"/>
    </row>
    <row r="398" spans="1:8" x14ac:dyDescent="0.25">
      <c r="A398" s="160"/>
      <c r="B398" s="160"/>
      <c r="C398" s="184"/>
      <c r="D398" s="181"/>
      <c r="H398" s="161"/>
    </row>
    <row r="399" spans="1:8" x14ac:dyDescent="0.25">
      <c r="A399" s="160"/>
      <c r="B399" s="160"/>
      <c r="C399" s="184"/>
      <c r="D399" s="181"/>
      <c r="H399" s="161"/>
    </row>
    <row r="400" spans="1:8" x14ac:dyDescent="0.25">
      <c r="A400" s="160"/>
      <c r="B400" s="160"/>
      <c r="C400" s="184"/>
      <c r="D400" s="181"/>
      <c r="H400" s="161"/>
    </row>
    <row r="401" spans="1:8" x14ac:dyDescent="0.25">
      <c r="A401" s="160"/>
      <c r="B401" s="160"/>
      <c r="C401" s="184"/>
      <c r="D401" s="181"/>
      <c r="H401" s="161"/>
    </row>
    <row r="402" spans="1:8" x14ac:dyDescent="0.25">
      <c r="A402" s="160"/>
      <c r="B402" s="160"/>
      <c r="C402" s="184"/>
      <c r="D402" s="181"/>
      <c r="H402" s="161"/>
    </row>
    <row r="403" spans="1:8" x14ac:dyDescent="0.25">
      <c r="A403" s="160"/>
      <c r="B403" s="160"/>
      <c r="C403" s="184"/>
      <c r="D403" s="181"/>
      <c r="H403" s="161"/>
    </row>
    <row r="404" spans="1:8" x14ac:dyDescent="0.25">
      <c r="A404" s="160"/>
      <c r="B404" s="160"/>
      <c r="C404" s="184"/>
      <c r="D404" s="181"/>
      <c r="H404" s="161"/>
    </row>
    <row r="405" spans="1:8" x14ac:dyDescent="0.25">
      <c r="A405" s="160"/>
      <c r="B405" s="160"/>
      <c r="C405" s="184"/>
      <c r="D405" s="181"/>
      <c r="H405" s="161"/>
    </row>
    <row r="406" spans="1:8" x14ac:dyDescent="0.25">
      <c r="A406" s="160"/>
      <c r="B406" s="160"/>
      <c r="C406" s="184"/>
      <c r="D406" s="181"/>
      <c r="H406" s="161"/>
    </row>
    <row r="407" spans="1:8" x14ac:dyDescent="0.25">
      <c r="A407" s="160"/>
      <c r="B407" s="160"/>
      <c r="C407" s="184"/>
      <c r="D407" s="181"/>
      <c r="H407" s="161"/>
    </row>
    <row r="408" spans="1:8" x14ac:dyDescent="0.25">
      <c r="A408" s="160"/>
      <c r="B408" s="160"/>
      <c r="C408" s="184"/>
      <c r="D408" s="181"/>
      <c r="H408" s="161"/>
    </row>
    <row r="409" spans="1:8" x14ac:dyDescent="0.25">
      <c r="A409" s="160"/>
      <c r="B409" s="160"/>
      <c r="C409" s="184"/>
      <c r="D409" s="181"/>
      <c r="H409" s="161"/>
    </row>
    <row r="410" spans="1:8" x14ac:dyDescent="0.25">
      <c r="A410" s="160"/>
      <c r="B410" s="160"/>
      <c r="C410" s="184"/>
      <c r="D410" s="181"/>
      <c r="H410" s="161"/>
    </row>
    <row r="411" spans="1:8" x14ac:dyDescent="0.25">
      <c r="A411" s="160"/>
      <c r="B411" s="160"/>
      <c r="C411" s="184"/>
      <c r="D411" s="181"/>
      <c r="H411" s="161"/>
    </row>
    <row r="412" spans="1:8" x14ac:dyDescent="0.25">
      <c r="A412" s="160"/>
      <c r="B412" s="160"/>
      <c r="C412" s="184"/>
      <c r="D412" s="181"/>
      <c r="H412" s="161"/>
    </row>
    <row r="413" spans="1:8" x14ac:dyDescent="0.25">
      <c r="A413" s="160"/>
      <c r="B413" s="160"/>
      <c r="C413" s="184"/>
      <c r="D413" s="181"/>
      <c r="H413" s="161"/>
    </row>
    <row r="414" spans="1:8" x14ac:dyDescent="0.25">
      <c r="A414" s="160"/>
      <c r="B414" s="160"/>
      <c r="C414" s="184"/>
      <c r="D414" s="181"/>
      <c r="H414" s="161"/>
    </row>
    <row r="415" spans="1:8" x14ac:dyDescent="0.25">
      <c r="A415" s="160"/>
      <c r="B415" s="160"/>
      <c r="C415" s="184"/>
      <c r="D415" s="181"/>
      <c r="H415" s="161"/>
    </row>
    <row r="416" spans="1:8" x14ac:dyDescent="0.25">
      <c r="A416" s="160"/>
      <c r="B416" s="160"/>
      <c r="C416" s="184"/>
      <c r="D416" s="181"/>
      <c r="H416" s="161"/>
    </row>
    <row r="417" spans="1:8" x14ac:dyDescent="0.25">
      <c r="A417" s="160"/>
      <c r="B417" s="160"/>
      <c r="C417" s="184"/>
      <c r="D417" s="181"/>
      <c r="H417" s="161"/>
    </row>
    <row r="418" spans="1:8" x14ac:dyDescent="0.25">
      <c r="A418" s="160"/>
      <c r="B418" s="160"/>
      <c r="C418" s="184"/>
      <c r="D418" s="181"/>
      <c r="H418" s="161"/>
    </row>
    <row r="419" spans="1:8" x14ac:dyDescent="0.25">
      <c r="A419" s="160"/>
      <c r="B419" s="160"/>
      <c r="C419" s="184"/>
      <c r="D419" s="181"/>
      <c r="H419" s="161"/>
    </row>
    <row r="420" spans="1:8" x14ac:dyDescent="0.25">
      <c r="A420" s="160"/>
      <c r="B420" s="160"/>
      <c r="C420" s="184"/>
      <c r="D420" s="181"/>
      <c r="H420" s="161"/>
    </row>
    <row r="421" spans="1:8" x14ac:dyDescent="0.25">
      <c r="A421" s="160"/>
      <c r="B421" s="160"/>
      <c r="C421" s="184"/>
      <c r="D421" s="181"/>
      <c r="H421" s="161"/>
    </row>
    <row r="422" spans="1:8" x14ac:dyDescent="0.25">
      <c r="A422" s="160"/>
      <c r="B422" s="160"/>
      <c r="C422" s="184"/>
      <c r="D422" s="181"/>
      <c r="H422" s="161"/>
    </row>
    <row r="423" spans="1:8" x14ac:dyDescent="0.25">
      <c r="A423" s="160"/>
      <c r="B423" s="160"/>
      <c r="C423" s="184"/>
      <c r="D423" s="181"/>
      <c r="H423" s="161"/>
    </row>
    <row r="424" spans="1:8" x14ac:dyDescent="0.25">
      <c r="A424" s="160"/>
      <c r="B424" s="160"/>
      <c r="C424" s="184"/>
      <c r="D424" s="181"/>
      <c r="H424" s="161"/>
    </row>
    <row r="425" spans="1:8" x14ac:dyDescent="0.25">
      <c r="A425" s="160"/>
      <c r="B425" s="160"/>
      <c r="C425" s="184"/>
      <c r="D425" s="181"/>
      <c r="H425" s="161"/>
    </row>
    <row r="426" spans="1:8" x14ac:dyDescent="0.25">
      <c r="A426" s="160"/>
      <c r="B426" s="160"/>
      <c r="C426" s="184"/>
      <c r="D426" s="181"/>
      <c r="H426" s="161"/>
    </row>
    <row r="427" spans="1:8" x14ac:dyDescent="0.25">
      <c r="A427" s="160"/>
      <c r="B427" s="160"/>
      <c r="C427" s="184"/>
      <c r="D427" s="181"/>
      <c r="H427" s="161"/>
    </row>
    <row r="428" spans="1:8" x14ac:dyDescent="0.25">
      <c r="A428" s="160"/>
      <c r="B428" s="160"/>
      <c r="C428" s="184"/>
      <c r="D428" s="181"/>
      <c r="H428" s="161"/>
    </row>
    <row r="429" spans="1:8" x14ac:dyDescent="0.25">
      <c r="A429" s="160"/>
      <c r="B429" s="160"/>
      <c r="C429" s="184"/>
      <c r="D429" s="181"/>
      <c r="H429" s="161"/>
    </row>
    <row r="430" spans="1:8" x14ac:dyDescent="0.25">
      <c r="A430" s="160"/>
      <c r="B430" s="160"/>
      <c r="C430" s="184"/>
      <c r="D430" s="181"/>
      <c r="H430" s="161"/>
    </row>
    <row r="431" spans="1:8" x14ac:dyDescent="0.25">
      <c r="A431" s="160"/>
      <c r="B431" s="160"/>
      <c r="C431" s="184"/>
      <c r="D431" s="181"/>
      <c r="H431" s="161"/>
    </row>
    <row r="432" spans="1:8" x14ac:dyDescent="0.25">
      <c r="A432" s="160"/>
      <c r="B432" s="160"/>
      <c r="C432" s="184"/>
      <c r="D432" s="181"/>
      <c r="H432" s="161"/>
    </row>
    <row r="433" spans="1:8" x14ac:dyDescent="0.25">
      <c r="A433" s="160"/>
      <c r="B433" s="160"/>
      <c r="C433" s="184"/>
      <c r="D433" s="181"/>
      <c r="H433" s="161"/>
    </row>
    <row r="434" spans="1:8" x14ac:dyDescent="0.25">
      <c r="A434" s="160"/>
      <c r="B434" s="160"/>
      <c r="C434" s="184"/>
      <c r="D434" s="181"/>
      <c r="H434" s="161"/>
    </row>
    <row r="435" spans="1:8" x14ac:dyDescent="0.25">
      <c r="A435" s="160"/>
      <c r="B435" s="160"/>
      <c r="C435" s="184"/>
      <c r="D435" s="181"/>
      <c r="H435" s="161"/>
    </row>
    <row r="436" spans="1:8" x14ac:dyDescent="0.25">
      <c r="A436" s="160"/>
      <c r="B436" s="160"/>
      <c r="C436" s="184"/>
      <c r="D436" s="181"/>
      <c r="H436" s="161"/>
    </row>
    <row r="437" spans="1:8" x14ac:dyDescent="0.25">
      <c r="A437" s="160"/>
      <c r="B437" s="160"/>
      <c r="C437" s="184"/>
      <c r="D437" s="181"/>
      <c r="H437" s="161"/>
    </row>
    <row r="438" spans="1:8" x14ac:dyDescent="0.25">
      <c r="A438" s="160"/>
      <c r="B438" s="160"/>
      <c r="C438" s="184"/>
      <c r="D438" s="181"/>
      <c r="H438" s="161"/>
    </row>
    <row r="439" spans="1:8" x14ac:dyDescent="0.25">
      <c r="A439" s="160"/>
      <c r="B439" s="160"/>
      <c r="C439" s="184"/>
      <c r="D439" s="181"/>
      <c r="H439" s="161"/>
    </row>
    <row r="440" spans="1:8" x14ac:dyDescent="0.25">
      <c r="A440" s="160"/>
      <c r="B440" s="160"/>
      <c r="C440" s="184"/>
      <c r="D440" s="181"/>
      <c r="H440" s="161"/>
    </row>
    <row r="441" spans="1:8" x14ac:dyDescent="0.25">
      <c r="A441" s="160"/>
      <c r="B441" s="160"/>
      <c r="C441" s="184"/>
      <c r="D441" s="181"/>
      <c r="H441" s="161"/>
    </row>
    <row r="442" spans="1:8" x14ac:dyDescent="0.25">
      <c r="A442" s="160"/>
      <c r="B442" s="160"/>
      <c r="C442" s="184"/>
      <c r="D442" s="181"/>
      <c r="H442" s="161"/>
    </row>
    <row r="443" spans="1:8" x14ac:dyDescent="0.25">
      <c r="A443" s="160"/>
      <c r="B443" s="160"/>
      <c r="C443" s="184"/>
      <c r="D443" s="181"/>
      <c r="H443" s="161"/>
    </row>
    <row r="444" spans="1:8" x14ac:dyDescent="0.25">
      <c r="A444" s="160"/>
      <c r="B444" s="160"/>
      <c r="C444" s="184"/>
      <c r="D444" s="181"/>
      <c r="H444" s="161"/>
    </row>
    <row r="445" spans="1:8" x14ac:dyDescent="0.25">
      <c r="A445" s="160"/>
      <c r="B445" s="160"/>
      <c r="C445" s="184"/>
      <c r="D445" s="181"/>
      <c r="H445" s="161"/>
    </row>
    <row r="446" spans="1:8" x14ac:dyDescent="0.25">
      <c r="A446" s="160"/>
      <c r="B446" s="160"/>
      <c r="C446" s="184"/>
      <c r="D446" s="181"/>
      <c r="H446" s="161"/>
    </row>
    <row r="447" spans="1:8" x14ac:dyDescent="0.25">
      <c r="A447" s="160"/>
      <c r="B447" s="160"/>
      <c r="C447" s="184"/>
      <c r="D447" s="181"/>
      <c r="H447" s="161"/>
    </row>
    <row r="448" spans="1:8" x14ac:dyDescent="0.25">
      <c r="A448" s="160"/>
      <c r="B448" s="160"/>
      <c r="C448" s="184"/>
      <c r="D448" s="181"/>
      <c r="H448" s="161"/>
    </row>
    <row r="449" spans="1:8" x14ac:dyDescent="0.25">
      <c r="A449" s="160"/>
      <c r="B449" s="160"/>
      <c r="C449" s="184"/>
      <c r="D449" s="181"/>
      <c r="H449" s="161"/>
    </row>
    <row r="450" spans="1:8" x14ac:dyDescent="0.25">
      <c r="A450" s="160"/>
      <c r="B450" s="160"/>
      <c r="C450" s="184"/>
      <c r="D450" s="181"/>
      <c r="H450" s="161"/>
    </row>
    <row r="451" spans="1:8" x14ac:dyDescent="0.25">
      <c r="A451" s="160"/>
      <c r="B451" s="160"/>
      <c r="C451" s="184"/>
      <c r="D451" s="181"/>
      <c r="H451" s="161"/>
    </row>
    <row r="452" spans="1:8" x14ac:dyDescent="0.25">
      <c r="A452" s="160"/>
      <c r="B452" s="160"/>
      <c r="C452" s="184"/>
      <c r="D452" s="181"/>
      <c r="H452" s="161"/>
    </row>
    <row r="453" spans="1:8" x14ac:dyDescent="0.25">
      <c r="A453" s="160"/>
      <c r="B453" s="160"/>
      <c r="C453" s="184"/>
      <c r="D453" s="181"/>
    </row>
    <row r="454" spans="1:8" x14ac:dyDescent="0.25">
      <c r="A454" s="160"/>
      <c r="B454" s="160"/>
      <c r="C454" s="184"/>
      <c r="D454" s="181"/>
    </row>
    <row r="455" spans="1:8" x14ac:dyDescent="0.25">
      <c r="A455" s="160"/>
      <c r="B455" s="160"/>
      <c r="C455" s="184"/>
      <c r="D455" s="181"/>
    </row>
    <row r="456" spans="1:8" x14ac:dyDescent="0.25">
      <c r="A456" s="160"/>
      <c r="B456" s="160"/>
      <c r="C456" s="184"/>
      <c r="D456" s="181"/>
    </row>
    <row r="457" spans="1:8" x14ac:dyDescent="0.25">
      <c r="A457" s="160"/>
      <c r="B457" s="160"/>
      <c r="C457" s="184"/>
      <c r="D457" s="181"/>
    </row>
    <row r="458" spans="1:8" x14ac:dyDescent="0.25">
      <c r="A458" s="160"/>
      <c r="B458" s="160"/>
      <c r="C458" s="184"/>
      <c r="D458" s="181"/>
    </row>
    <row r="459" spans="1:8" x14ac:dyDescent="0.25">
      <c r="A459" s="160"/>
      <c r="B459" s="160"/>
      <c r="C459" s="184"/>
      <c r="D459" s="181"/>
    </row>
    <row r="460" spans="1:8" x14ac:dyDescent="0.25">
      <c r="A460" s="160"/>
      <c r="B460" s="160"/>
      <c r="C460" s="184"/>
      <c r="D460" s="181"/>
    </row>
    <row r="461" spans="1:8" x14ac:dyDescent="0.25">
      <c r="A461" s="160"/>
      <c r="B461" s="160"/>
      <c r="C461" s="184"/>
      <c r="D461" s="181"/>
    </row>
    <row r="462" spans="1:8" x14ac:dyDescent="0.25">
      <c r="A462" s="160"/>
      <c r="B462" s="160"/>
      <c r="C462" s="184"/>
      <c r="D462" s="181"/>
    </row>
    <row r="463" spans="1:8" x14ac:dyDescent="0.25">
      <c r="A463" s="160"/>
      <c r="B463" s="160"/>
      <c r="C463" s="184"/>
      <c r="D463" s="181"/>
    </row>
    <row r="464" spans="1:8" x14ac:dyDescent="0.25">
      <c r="A464" s="160"/>
      <c r="B464" s="160"/>
      <c r="C464" s="184"/>
      <c r="D464" s="181"/>
    </row>
    <row r="465" spans="1:4" x14ac:dyDescent="0.25">
      <c r="A465" s="160"/>
      <c r="B465" s="160"/>
      <c r="C465" s="184"/>
      <c r="D465" s="181"/>
    </row>
    <row r="466" spans="1:4" x14ac:dyDescent="0.25">
      <c r="A466" s="160"/>
      <c r="B466" s="160"/>
      <c r="C466" s="184"/>
      <c r="D466" s="181"/>
    </row>
    <row r="467" spans="1:4" x14ac:dyDescent="0.25">
      <c r="A467" s="160"/>
      <c r="B467" s="160"/>
      <c r="C467" s="184"/>
      <c r="D467" s="181"/>
    </row>
    <row r="468" spans="1:4" x14ac:dyDescent="0.25">
      <c r="A468" s="160"/>
      <c r="B468" s="160"/>
      <c r="C468" s="184"/>
      <c r="D468" s="181"/>
    </row>
    <row r="469" spans="1:4" x14ac:dyDescent="0.25">
      <c r="A469" s="160"/>
      <c r="B469" s="160"/>
      <c r="C469" s="184"/>
      <c r="D469" s="181"/>
    </row>
    <row r="470" spans="1:4" x14ac:dyDescent="0.25">
      <c r="A470" s="160"/>
      <c r="B470" s="160"/>
      <c r="C470" s="184"/>
      <c r="D470" s="181"/>
    </row>
    <row r="471" spans="1:4" x14ac:dyDescent="0.25">
      <c r="A471" s="160"/>
      <c r="B471" s="160"/>
      <c r="C471" s="184"/>
      <c r="D471" s="181"/>
    </row>
    <row r="472" spans="1:4" x14ac:dyDescent="0.25">
      <c r="A472" s="160"/>
      <c r="B472" s="160"/>
      <c r="C472" s="184"/>
      <c r="D472" s="181"/>
    </row>
    <row r="473" spans="1:4" x14ac:dyDescent="0.25">
      <c r="A473" s="160"/>
      <c r="B473" s="160"/>
      <c r="C473" s="184"/>
      <c r="D473" s="181"/>
    </row>
    <row r="474" spans="1:4" x14ac:dyDescent="0.25">
      <c r="A474" s="160"/>
      <c r="B474" s="160"/>
      <c r="C474" s="184"/>
      <c r="D474" s="181"/>
    </row>
    <row r="475" spans="1:4" x14ac:dyDescent="0.25">
      <c r="A475" s="160"/>
      <c r="B475" s="160"/>
      <c r="C475" s="184"/>
      <c r="D475" s="181"/>
    </row>
    <row r="476" spans="1:4" x14ac:dyDescent="0.25">
      <c r="A476" s="160"/>
      <c r="B476" s="160"/>
      <c r="C476" s="184"/>
      <c r="D476" s="181"/>
    </row>
    <row r="477" spans="1:4" x14ac:dyDescent="0.25">
      <c r="A477" s="160"/>
      <c r="B477" s="160"/>
      <c r="C477" s="184"/>
      <c r="D477" s="181"/>
    </row>
    <row r="478" spans="1:4" x14ac:dyDescent="0.25">
      <c r="A478" s="160"/>
      <c r="B478" s="160"/>
      <c r="C478" s="184"/>
      <c r="D478" s="181"/>
    </row>
    <row r="479" spans="1:4" x14ac:dyDescent="0.25">
      <c r="A479" s="160"/>
      <c r="B479" s="160"/>
      <c r="C479" s="184"/>
      <c r="D479" s="181"/>
    </row>
    <row r="480" spans="1:4" x14ac:dyDescent="0.25">
      <c r="A480" s="160"/>
      <c r="B480" s="160"/>
      <c r="C480" s="184"/>
      <c r="D480" s="181"/>
    </row>
    <row r="481" spans="1:4" x14ac:dyDescent="0.25">
      <c r="A481" s="160"/>
      <c r="B481" s="160"/>
      <c r="C481" s="184"/>
      <c r="D481" s="181"/>
    </row>
    <row r="482" spans="1:4" x14ac:dyDescent="0.25">
      <c r="A482" s="160"/>
      <c r="B482" s="160"/>
      <c r="C482" s="184"/>
      <c r="D482" s="181"/>
    </row>
    <row r="483" spans="1:4" x14ac:dyDescent="0.25">
      <c r="A483" s="160"/>
      <c r="B483" s="160"/>
      <c r="C483" s="184"/>
      <c r="D483" s="181"/>
    </row>
    <row r="484" spans="1:4" x14ac:dyDescent="0.25">
      <c r="A484" s="160"/>
      <c r="B484" s="160"/>
      <c r="C484" s="184"/>
      <c r="D484" s="181"/>
    </row>
    <row r="485" spans="1:4" x14ac:dyDescent="0.25">
      <c r="A485" s="160"/>
      <c r="B485" s="160"/>
      <c r="C485" s="184"/>
      <c r="D485" s="181"/>
    </row>
    <row r="486" spans="1:4" x14ac:dyDescent="0.25">
      <c r="A486" s="160"/>
      <c r="B486" s="160"/>
      <c r="C486" s="184"/>
      <c r="D486" s="181"/>
    </row>
    <row r="487" spans="1:4" x14ac:dyDescent="0.25">
      <c r="A487" s="160"/>
      <c r="B487" s="160"/>
      <c r="C487" s="184"/>
      <c r="D487" s="181"/>
    </row>
    <row r="488" spans="1:4" x14ac:dyDescent="0.25">
      <c r="A488" s="160"/>
      <c r="B488" s="160"/>
      <c r="C488" s="184"/>
      <c r="D488" s="181"/>
    </row>
    <row r="489" spans="1:4" x14ac:dyDescent="0.25">
      <c r="A489" s="160"/>
      <c r="B489" s="160"/>
      <c r="C489" s="184"/>
      <c r="D489" s="181"/>
    </row>
    <row r="490" spans="1:4" x14ac:dyDescent="0.25">
      <c r="A490" s="160"/>
      <c r="B490" s="160"/>
      <c r="C490" s="184"/>
      <c r="D490" s="181"/>
    </row>
    <row r="491" spans="1:4" x14ac:dyDescent="0.25">
      <c r="A491" s="160"/>
      <c r="B491" s="160"/>
      <c r="C491" s="184"/>
      <c r="D491" s="181"/>
    </row>
    <row r="492" spans="1:4" x14ac:dyDescent="0.25">
      <c r="A492" s="160"/>
      <c r="B492" s="160"/>
      <c r="C492" s="184"/>
      <c r="D492" s="181"/>
    </row>
    <row r="493" spans="1:4" x14ac:dyDescent="0.25">
      <c r="A493" s="160"/>
      <c r="B493" s="160"/>
      <c r="C493" s="184"/>
      <c r="D493" s="181"/>
    </row>
    <row r="494" spans="1:4" x14ac:dyDescent="0.25">
      <c r="A494" s="160"/>
      <c r="B494" s="160"/>
      <c r="C494" s="184"/>
      <c r="D494" s="181"/>
    </row>
    <row r="495" spans="1:4" x14ac:dyDescent="0.25">
      <c r="A495" s="160"/>
      <c r="B495" s="160"/>
      <c r="C495" s="184"/>
      <c r="D495" s="181"/>
    </row>
    <row r="496" spans="1:4" x14ac:dyDescent="0.25">
      <c r="A496" s="160"/>
      <c r="B496" s="160"/>
      <c r="C496" s="184"/>
      <c r="D496" s="181"/>
    </row>
    <row r="497" spans="1:4" x14ac:dyDescent="0.25">
      <c r="A497" s="160"/>
      <c r="B497" s="160"/>
      <c r="C497" s="184"/>
      <c r="D497" s="181"/>
    </row>
    <row r="498" spans="1:4" x14ac:dyDescent="0.25">
      <c r="A498" s="160"/>
      <c r="B498" s="160"/>
      <c r="C498" s="184"/>
      <c r="D498" s="181"/>
    </row>
    <row r="499" spans="1:4" x14ac:dyDescent="0.25">
      <c r="A499" s="160"/>
      <c r="B499" s="160"/>
      <c r="C499" s="184"/>
      <c r="D499" s="181"/>
    </row>
    <row r="500" spans="1:4" x14ac:dyDescent="0.25">
      <c r="A500" s="160"/>
      <c r="B500" s="160"/>
      <c r="C500" s="184"/>
      <c r="D500" s="181"/>
    </row>
    <row r="501" spans="1:4" x14ac:dyDescent="0.25">
      <c r="A501" s="160"/>
      <c r="B501" s="160"/>
      <c r="C501" s="184"/>
      <c r="D501" s="181"/>
    </row>
    <row r="502" spans="1:4" x14ac:dyDescent="0.25">
      <c r="A502" s="160"/>
      <c r="B502" s="160"/>
      <c r="C502" s="184"/>
      <c r="D502" s="181"/>
    </row>
    <row r="503" spans="1:4" x14ac:dyDescent="0.25">
      <c r="A503" s="160"/>
      <c r="B503" s="160"/>
      <c r="C503" s="184"/>
      <c r="D503" s="181"/>
    </row>
    <row r="504" spans="1:4" x14ac:dyDescent="0.25">
      <c r="A504" s="160"/>
      <c r="B504" s="160"/>
      <c r="C504" s="184"/>
      <c r="D504" s="181"/>
    </row>
    <row r="505" spans="1:4" x14ac:dyDescent="0.25">
      <c r="A505" s="160"/>
      <c r="B505" s="160"/>
      <c r="C505" s="184"/>
      <c r="D505" s="181"/>
    </row>
    <row r="506" spans="1:4" x14ac:dyDescent="0.25">
      <c r="A506" s="160"/>
      <c r="B506" s="160"/>
      <c r="C506" s="184"/>
      <c r="D506" s="181"/>
    </row>
    <row r="507" spans="1:4" x14ac:dyDescent="0.25">
      <c r="A507" s="160"/>
      <c r="B507" s="160"/>
      <c r="C507" s="184"/>
      <c r="D507" s="181"/>
    </row>
    <row r="508" spans="1:4" x14ac:dyDescent="0.25">
      <c r="A508" s="160"/>
      <c r="B508" s="160"/>
      <c r="C508" s="184"/>
      <c r="D508" s="181"/>
    </row>
    <row r="509" spans="1:4" x14ac:dyDescent="0.25">
      <c r="A509" s="160"/>
      <c r="B509" s="160"/>
      <c r="C509" s="184"/>
      <c r="D509" s="181"/>
    </row>
    <row r="510" spans="1:4" x14ac:dyDescent="0.25">
      <c r="A510" s="160"/>
      <c r="B510" s="160"/>
      <c r="C510" s="184"/>
      <c r="D510" s="181"/>
    </row>
    <row r="511" spans="1:4" x14ac:dyDescent="0.25">
      <c r="A511" s="160"/>
      <c r="B511" s="160"/>
      <c r="C511" s="184"/>
      <c r="D511" s="181"/>
    </row>
    <row r="512" spans="1:4" x14ac:dyDescent="0.25">
      <c r="A512" s="160"/>
      <c r="B512" s="160"/>
      <c r="C512" s="184"/>
      <c r="D512" s="181"/>
    </row>
    <row r="513" spans="1:4" x14ac:dyDescent="0.25">
      <c r="A513" s="160"/>
      <c r="B513" s="160"/>
      <c r="C513" s="184"/>
      <c r="D513" s="181"/>
    </row>
    <row r="514" spans="1:4" x14ac:dyDescent="0.25">
      <c r="A514" s="160"/>
      <c r="B514" s="160"/>
      <c r="C514" s="184"/>
      <c r="D514" s="181"/>
    </row>
    <row r="515" spans="1:4" x14ac:dyDescent="0.25">
      <c r="A515" s="160"/>
      <c r="B515" s="160"/>
      <c r="C515" s="184"/>
      <c r="D515" s="181"/>
    </row>
    <row r="516" spans="1:4" x14ac:dyDescent="0.25">
      <c r="A516" s="160"/>
      <c r="B516" s="160"/>
      <c r="C516" s="184"/>
      <c r="D516" s="181"/>
    </row>
    <row r="517" spans="1:4" x14ac:dyDescent="0.25">
      <c r="A517" s="160"/>
      <c r="B517" s="160"/>
      <c r="C517" s="184"/>
      <c r="D517" s="181"/>
    </row>
    <row r="518" spans="1:4" x14ac:dyDescent="0.25">
      <c r="A518" s="160"/>
      <c r="B518" s="160"/>
      <c r="C518" s="184"/>
      <c r="D518" s="181"/>
    </row>
    <row r="519" spans="1:4" x14ac:dyDescent="0.25">
      <c r="A519" s="160"/>
      <c r="B519" s="160"/>
      <c r="C519" s="184"/>
      <c r="D519" s="181"/>
    </row>
    <row r="520" spans="1:4" x14ac:dyDescent="0.25">
      <c r="A520" s="160"/>
      <c r="B520" s="160"/>
      <c r="C520" s="184"/>
      <c r="D520" s="181"/>
    </row>
    <row r="521" spans="1:4" x14ac:dyDescent="0.25">
      <c r="A521" s="160"/>
      <c r="B521" s="160"/>
      <c r="C521" s="184"/>
      <c r="D521" s="181"/>
    </row>
    <row r="522" spans="1:4" x14ac:dyDescent="0.25">
      <c r="A522" s="160"/>
      <c r="B522" s="160"/>
      <c r="C522" s="184"/>
      <c r="D522" s="181"/>
    </row>
    <row r="523" spans="1:4" x14ac:dyDescent="0.25">
      <c r="A523" s="160"/>
      <c r="B523" s="160"/>
      <c r="C523" s="184"/>
      <c r="D523" s="181"/>
    </row>
    <row r="524" spans="1:4" x14ac:dyDescent="0.25">
      <c r="A524" s="160"/>
      <c r="B524" s="160"/>
      <c r="C524" s="184"/>
      <c r="D524" s="181"/>
    </row>
    <row r="525" spans="1:4" x14ac:dyDescent="0.25">
      <c r="A525" s="160"/>
      <c r="B525" s="160"/>
      <c r="C525" s="184"/>
      <c r="D525" s="181"/>
    </row>
    <row r="526" spans="1:4" x14ac:dyDescent="0.25">
      <c r="A526" s="160"/>
      <c r="B526" s="160"/>
      <c r="C526" s="184"/>
      <c r="D526" s="181"/>
    </row>
    <row r="527" spans="1:4" x14ac:dyDescent="0.25">
      <c r="A527" s="160"/>
      <c r="B527" s="160"/>
      <c r="C527" s="184"/>
      <c r="D527" s="181"/>
    </row>
    <row r="528" spans="1:4" x14ac:dyDescent="0.25">
      <c r="A528" s="160"/>
      <c r="B528" s="160"/>
      <c r="C528" s="184"/>
      <c r="D528" s="181"/>
    </row>
    <row r="529" spans="1:4" x14ac:dyDescent="0.25">
      <c r="A529" s="160"/>
      <c r="B529" s="160"/>
      <c r="C529" s="184"/>
      <c r="D529" s="181"/>
    </row>
    <row r="530" spans="1:4" x14ac:dyDescent="0.25">
      <c r="A530" s="160"/>
      <c r="B530" s="160"/>
      <c r="C530" s="184"/>
      <c r="D530" s="181"/>
    </row>
    <row r="531" spans="1:4" x14ac:dyDescent="0.25">
      <c r="A531" s="160"/>
      <c r="B531" s="160"/>
      <c r="C531" s="184"/>
      <c r="D531" s="181"/>
    </row>
    <row r="532" spans="1:4" x14ac:dyDescent="0.25">
      <c r="A532" s="160"/>
      <c r="B532" s="160"/>
      <c r="C532" s="184"/>
      <c r="D532" s="181"/>
    </row>
    <row r="533" spans="1:4" x14ac:dyDescent="0.25">
      <c r="A533" s="160"/>
      <c r="B533" s="160"/>
      <c r="C533" s="184"/>
      <c r="D533" s="181"/>
    </row>
    <row r="534" spans="1:4" x14ac:dyDescent="0.25">
      <c r="A534" s="160"/>
      <c r="B534" s="160"/>
      <c r="C534" s="184"/>
      <c r="D534" s="181"/>
    </row>
    <row r="535" spans="1:4" x14ac:dyDescent="0.25">
      <c r="A535" s="160"/>
      <c r="B535" s="160"/>
      <c r="C535" s="184"/>
      <c r="D535" s="181"/>
    </row>
    <row r="536" spans="1:4" x14ac:dyDescent="0.25">
      <c r="A536" s="160"/>
      <c r="B536" s="160"/>
      <c r="C536" s="184"/>
      <c r="D536" s="181"/>
    </row>
    <row r="537" spans="1:4" x14ac:dyDescent="0.25">
      <c r="A537" s="160"/>
      <c r="B537" s="160"/>
      <c r="C537" s="184"/>
      <c r="D537" s="181"/>
    </row>
    <row r="538" spans="1:4" x14ac:dyDescent="0.25">
      <c r="A538" s="160"/>
      <c r="B538" s="160"/>
      <c r="C538" s="184"/>
      <c r="D538" s="181"/>
    </row>
    <row r="539" spans="1:4" x14ac:dyDescent="0.25">
      <c r="A539" s="160"/>
      <c r="B539" s="160"/>
      <c r="C539" s="184"/>
      <c r="D539" s="181"/>
    </row>
    <row r="540" spans="1:4" x14ac:dyDescent="0.25">
      <c r="A540" s="160"/>
      <c r="B540" s="160"/>
      <c r="C540" s="184"/>
      <c r="D540" s="181"/>
    </row>
    <row r="541" spans="1:4" x14ac:dyDescent="0.25">
      <c r="A541" s="160"/>
      <c r="B541" s="160"/>
      <c r="C541" s="184"/>
      <c r="D541" s="181"/>
    </row>
    <row r="542" spans="1:4" x14ac:dyDescent="0.25">
      <c r="A542" s="160"/>
      <c r="B542" s="160"/>
      <c r="C542" s="184"/>
      <c r="D542" s="181"/>
    </row>
    <row r="543" spans="1:4" x14ac:dyDescent="0.25">
      <c r="A543" s="160"/>
      <c r="B543" s="160"/>
      <c r="C543" s="184"/>
      <c r="D543" s="181"/>
    </row>
    <row r="544" spans="1:4" x14ac:dyDescent="0.25">
      <c r="A544" s="160"/>
      <c r="B544" s="160"/>
      <c r="C544" s="184"/>
      <c r="D544" s="181"/>
    </row>
    <row r="545" spans="1:4" x14ac:dyDescent="0.25">
      <c r="A545" s="160"/>
      <c r="B545" s="160"/>
      <c r="C545" s="184"/>
      <c r="D545" s="181"/>
    </row>
    <row r="546" spans="1:4" x14ac:dyDescent="0.25">
      <c r="A546" s="160"/>
      <c r="B546" s="160"/>
      <c r="C546" s="184"/>
      <c r="D546" s="181"/>
    </row>
    <row r="547" spans="1:4" x14ac:dyDescent="0.25">
      <c r="A547" s="160"/>
      <c r="B547" s="160"/>
      <c r="C547" s="184"/>
      <c r="D547" s="181"/>
    </row>
    <row r="548" spans="1:4" x14ac:dyDescent="0.25">
      <c r="A548" s="160"/>
      <c r="B548" s="160"/>
      <c r="C548" s="184"/>
      <c r="D548" s="181"/>
    </row>
    <row r="549" spans="1:4" x14ac:dyDescent="0.25">
      <c r="A549" s="160"/>
      <c r="B549" s="160"/>
      <c r="C549" s="184"/>
      <c r="D549" s="181"/>
    </row>
    <row r="550" spans="1:4" x14ac:dyDescent="0.25">
      <c r="A550" s="160"/>
      <c r="B550" s="160"/>
      <c r="C550" s="184"/>
      <c r="D550" s="181"/>
    </row>
    <row r="551" spans="1:4" x14ac:dyDescent="0.25">
      <c r="A551" s="160"/>
      <c r="B551" s="160"/>
      <c r="C551" s="184"/>
      <c r="D551" s="181"/>
    </row>
    <row r="552" spans="1:4" x14ac:dyDescent="0.25">
      <c r="A552" s="160"/>
      <c r="B552" s="160"/>
      <c r="C552" s="184"/>
      <c r="D552" s="181"/>
    </row>
    <row r="553" spans="1:4" x14ac:dyDescent="0.25">
      <c r="A553" s="160"/>
      <c r="B553" s="160"/>
      <c r="C553" s="184"/>
      <c r="D553" s="181"/>
    </row>
    <row r="554" spans="1:4" x14ac:dyDescent="0.25">
      <c r="A554" s="160"/>
      <c r="B554" s="160"/>
      <c r="C554" s="184"/>
      <c r="D554" s="181"/>
    </row>
    <row r="555" spans="1:4" x14ac:dyDescent="0.25">
      <c r="A555" s="160"/>
      <c r="B555" s="160"/>
      <c r="C555" s="184"/>
      <c r="D555" s="181"/>
    </row>
    <row r="556" spans="1:4" x14ac:dyDescent="0.25">
      <c r="A556" s="160"/>
      <c r="B556" s="160"/>
      <c r="C556" s="184"/>
      <c r="D556" s="181"/>
    </row>
    <row r="557" spans="1:4" x14ac:dyDescent="0.25">
      <c r="A557" s="160"/>
      <c r="B557" s="160"/>
      <c r="C557" s="184"/>
      <c r="D557" s="181"/>
    </row>
    <row r="558" spans="1:4" x14ac:dyDescent="0.25">
      <c r="A558" s="160"/>
      <c r="B558" s="160"/>
      <c r="C558" s="184"/>
      <c r="D558" s="181"/>
    </row>
    <row r="559" spans="1:4" x14ac:dyDescent="0.25">
      <c r="A559" s="160"/>
      <c r="B559" s="160"/>
      <c r="C559" s="184"/>
      <c r="D559" s="181"/>
    </row>
    <row r="560" spans="1:4" x14ac:dyDescent="0.25">
      <c r="A560" s="160"/>
      <c r="B560" s="160"/>
      <c r="C560" s="184"/>
      <c r="D560" s="181"/>
    </row>
    <row r="561" spans="1:4" x14ac:dyDescent="0.25">
      <c r="A561" s="160"/>
      <c r="B561" s="160"/>
      <c r="C561" s="184"/>
      <c r="D561" s="181"/>
    </row>
    <row r="562" spans="1:4" x14ac:dyDescent="0.25">
      <c r="A562" s="160"/>
      <c r="B562" s="160"/>
      <c r="C562" s="184"/>
      <c r="D562" s="181"/>
    </row>
    <row r="563" spans="1:4" x14ac:dyDescent="0.25">
      <c r="A563" s="160"/>
      <c r="B563" s="160"/>
      <c r="C563" s="184"/>
      <c r="D563" s="181"/>
    </row>
    <row r="564" spans="1:4" x14ac:dyDescent="0.25">
      <c r="A564" s="160"/>
      <c r="B564" s="160"/>
      <c r="C564" s="184"/>
      <c r="D564" s="181"/>
    </row>
    <row r="565" spans="1:4" x14ac:dyDescent="0.25">
      <c r="A565" s="160"/>
      <c r="B565" s="160"/>
      <c r="C565" s="184"/>
      <c r="D565" s="181"/>
    </row>
    <row r="566" spans="1:4" x14ac:dyDescent="0.25">
      <c r="A566" s="160"/>
      <c r="B566" s="160"/>
      <c r="C566" s="184"/>
      <c r="D566" s="181"/>
    </row>
    <row r="567" spans="1:4" x14ac:dyDescent="0.25">
      <c r="A567" s="160"/>
      <c r="B567" s="160"/>
      <c r="C567" s="184"/>
      <c r="D567" s="181"/>
    </row>
    <row r="568" spans="1:4" x14ac:dyDescent="0.25">
      <c r="A568" s="160"/>
      <c r="B568" s="160"/>
      <c r="C568" s="184"/>
      <c r="D568" s="181"/>
    </row>
    <row r="569" spans="1:4" x14ac:dyDescent="0.25">
      <c r="A569" s="160"/>
      <c r="B569" s="160"/>
      <c r="C569" s="184"/>
      <c r="D569" s="181"/>
    </row>
    <row r="570" spans="1:4" x14ac:dyDescent="0.25">
      <c r="A570" s="160"/>
      <c r="B570" s="160"/>
      <c r="C570" s="184"/>
      <c r="D570" s="181"/>
    </row>
    <row r="571" spans="1:4" x14ac:dyDescent="0.25">
      <c r="A571" s="160"/>
      <c r="B571" s="160"/>
      <c r="C571" s="184"/>
      <c r="D571" s="181"/>
    </row>
    <row r="572" spans="1:4" x14ac:dyDescent="0.25">
      <c r="A572" s="160"/>
      <c r="B572" s="160"/>
      <c r="C572" s="184"/>
      <c r="D572" s="181"/>
    </row>
    <row r="573" spans="1:4" x14ac:dyDescent="0.25">
      <c r="A573" s="160"/>
      <c r="B573" s="160"/>
      <c r="C573" s="184"/>
      <c r="D573" s="181"/>
    </row>
    <row r="574" spans="1:4" x14ac:dyDescent="0.25">
      <c r="A574" s="160"/>
      <c r="B574" s="160"/>
      <c r="C574" s="184"/>
      <c r="D574" s="181"/>
    </row>
    <row r="575" spans="1:4" x14ac:dyDescent="0.25">
      <c r="A575" s="160"/>
      <c r="B575" s="160"/>
      <c r="C575" s="184"/>
      <c r="D575" s="181"/>
    </row>
    <row r="576" spans="1:4" x14ac:dyDescent="0.25">
      <c r="A576" s="160"/>
      <c r="B576" s="160"/>
      <c r="C576" s="184"/>
      <c r="D576" s="181"/>
    </row>
    <row r="577" spans="1:4" x14ac:dyDescent="0.25">
      <c r="A577" s="160"/>
      <c r="B577" s="160"/>
      <c r="C577" s="184"/>
      <c r="D577" s="181"/>
    </row>
    <row r="578" spans="1:4" x14ac:dyDescent="0.25">
      <c r="A578" s="160"/>
      <c r="B578" s="160"/>
      <c r="C578" s="184"/>
      <c r="D578" s="181"/>
    </row>
    <row r="579" spans="1:4" x14ac:dyDescent="0.25">
      <c r="A579" s="160"/>
      <c r="B579" s="160"/>
      <c r="C579" s="184"/>
      <c r="D579" s="181"/>
    </row>
    <row r="580" spans="1:4" x14ac:dyDescent="0.25">
      <c r="A580" s="160"/>
      <c r="B580" s="160"/>
      <c r="C580" s="184"/>
      <c r="D580" s="181"/>
    </row>
    <row r="581" spans="1:4" x14ac:dyDescent="0.25">
      <c r="A581" s="160"/>
      <c r="B581" s="160"/>
      <c r="C581" s="184"/>
      <c r="D581" s="181"/>
    </row>
    <row r="582" spans="1:4" x14ac:dyDescent="0.25">
      <c r="A582" s="160"/>
      <c r="B582" s="160"/>
      <c r="C582" s="184"/>
      <c r="D582" s="181"/>
    </row>
    <row r="583" spans="1:4" x14ac:dyDescent="0.25">
      <c r="A583" s="160"/>
      <c r="B583" s="160"/>
      <c r="C583" s="184"/>
      <c r="D583" s="181"/>
    </row>
    <row r="584" spans="1:4" x14ac:dyDescent="0.25">
      <c r="A584" s="160"/>
      <c r="B584" s="160"/>
      <c r="C584" s="184"/>
      <c r="D584" s="181"/>
    </row>
    <row r="585" spans="1:4" x14ac:dyDescent="0.25">
      <c r="A585" s="160"/>
      <c r="B585" s="160"/>
      <c r="C585" s="184"/>
      <c r="D585" s="181"/>
    </row>
    <row r="586" spans="1:4" x14ac:dyDescent="0.25">
      <c r="A586" s="160"/>
      <c r="B586" s="160"/>
      <c r="C586" s="184"/>
      <c r="D586" s="181"/>
    </row>
    <row r="587" spans="1:4" x14ac:dyDescent="0.25">
      <c r="A587" s="160"/>
      <c r="B587" s="160"/>
      <c r="C587" s="184"/>
      <c r="D587" s="181"/>
    </row>
    <row r="588" spans="1:4" x14ac:dyDescent="0.25">
      <c r="A588" s="160"/>
      <c r="B588" s="160"/>
      <c r="C588" s="184"/>
      <c r="D588" s="181"/>
    </row>
    <row r="589" spans="1:4" x14ac:dyDescent="0.25">
      <c r="A589" s="160"/>
      <c r="B589" s="160"/>
      <c r="C589" s="184"/>
      <c r="D589" s="181"/>
    </row>
    <row r="590" spans="1:4" x14ac:dyDescent="0.25">
      <c r="A590" s="160"/>
      <c r="B590" s="160"/>
      <c r="C590" s="184"/>
      <c r="D590" s="181"/>
    </row>
    <row r="591" spans="1:4" x14ac:dyDescent="0.25">
      <c r="A591" s="160"/>
      <c r="B591" s="160"/>
      <c r="C591" s="184"/>
      <c r="D591" s="181"/>
    </row>
    <row r="592" spans="1:4" x14ac:dyDescent="0.25">
      <c r="A592" s="160"/>
      <c r="B592" s="160"/>
      <c r="C592" s="184"/>
      <c r="D592" s="181"/>
    </row>
    <row r="593" spans="1:4" x14ac:dyDescent="0.25">
      <c r="A593" s="160"/>
      <c r="B593" s="160"/>
      <c r="C593" s="184"/>
      <c r="D593" s="181"/>
    </row>
    <row r="594" spans="1:4" x14ac:dyDescent="0.25">
      <c r="A594" s="160"/>
      <c r="B594" s="160"/>
      <c r="C594" s="184"/>
      <c r="D594" s="181"/>
    </row>
    <row r="595" spans="1:4" x14ac:dyDescent="0.25">
      <c r="A595" s="160"/>
      <c r="B595" s="160"/>
      <c r="C595" s="184"/>
      <c r="D595" s="181"/>
    </row>
    <row r="596" spans="1:4" x14ac:dyDescent="0.25">
      <c r="A596" s="160"/>
      <c r="B596" s="160"/>
      <c r="C596" s="184"/>
      <c r="D596" s="181"/>
    </row>
    <row r="597" spans="1:4" x14ac:dyDescent="0.25">
      <c r="A597" s="160"/>
      <c r="B597" s="160"/>
      <c r="C597" s="184"/>
      <c r="D597" s="181"/>
    </row>
    <row r="598" spans="1:4" x14ac:dyDescent="0.25">
      <c r="A598" s="160"/>
      <c r="B598" s="160"/>
      <c r="C598" s="184"/>
      <c r="D598" s="181"/>
    </row>
    <row r="599" spans="1:4" x14ac:dyDescent="0.25">
      <c r="A599" s="160"/>
      <c r="B599" s="160"/>
      <c r="C599" s="184"/>
      <c r="D599" s="181"/>
    </row>
    <row r="600" spans="1:4" x14ac:dyDescent="0.25">
      <c r="A600" s="160"/>
      <c r="B600" s="160"/>
      <c r="C600" s="184"/>
      <c r="D600" s="181"/>
    </row>
    <row r="601" spans="1:4" x14ac:dyDescent="0.25">
      <c r="A601" s="160"/>
      <c r="B601" s="160"/>
      <c r="C601" s="184"/>
      <c r="D601" s="181"/>
    </row>
    <row r="602" spans="1:4" x14ac:dyDescent="0.25">
      <c r="A602" s="160"/>
      <c r="B602" s="160"/>
      <c r="C602" s="184"/>
      <c r="D602" s="181"/>
    </row>
    <row r="603" spans="1:4" x14ac:dyDescent="0.25">
      <c r="A603" s="160"/>
      <c r="B603" s="160"/>
      <c r="C603" s="184"/>
      <c r="D603" s="181"/>
    </row>
    <row r="604" spans="1:4" x14ac:dyDescent="0.25">
      <c r="A604" s="160"/>
      <c r="B604" s="160"/>
      <c r="C604" s="184"/>
      <c r="D604" s="181"/>
    </row>
    <row r="605" spans="1:4" x14ac:dyDescent="0.25">
      <c r="A605" s="160"/>
      <c r="B605" s="160"/>
      <c r="C605" s="184"/>
      <c r="D605" s="181"/>
    </row>
    <row r="606" spans="1:4" x14ac:dyDescent="0.25">
      <c r="A606" s="160"/>
      <c r="B606" s="160"/>
      <c r="C606" s="184"/>
      <c r="D606" s="181"/>
    </row>
    <row r="607" spans="1:4" x14ac:dyDescent="0.25">
      <c r="A607" s="160"/>
      <c r="B607" s="160"/>
      <c r="C607" s="184"/>
      <c r="D607" s="181"/>
    </row>
    <row r="608" spans="1:4" x14ac:dyDescent="0.25">
      <c r="A608" s="160"/>
      <c r="B608" s="160"/>
      <c r="C608" s="184"/>
      <c r="D608" s="181"/>
    </row>
    <row r="609" spans="1:4" x14ac:dyDescent="0.25">
      <c r="A609" s="160"/>
      <c r="B609" s="160"/>
      <c r="C609" s="184"/>
      <c r="D609" s="181"/>
    </row>
    <row r="610" spans="1:4" x14ac:dyDescent="0.25">
      <c r="A610" s="160"/>
      <c r="B610" s="160"/>
      <c r="C610" s="184"/>
      <c r="D610" s="181"/>
    </row>
    <row r="611" spans="1:4" x14ac:dyDescent="0.25">
      <c r="A611" s="160"/>
      <c r="B611" s="160"/>
      <c r="C611" s="184"/>
      <c r="D611" s="181"/>
    </row>
    <row r="612" spans="1:4" x14ac:dyDescent="0.25">
      <c r="A612" s="160"/>
      <c r="B612" s="160"/>
      <c r="C612" s="184"/>
      <c r="D612" s="181"/>
    </row>
    <row r="613" spans="1:4" x14ac:dyDescent="0.25">
      <c r="A613" s="160"/>
      <c r="B613" s="160"/>
      <c r="C613" s="184"/>
      <c r="D613" s="181"/>
    </row>
    <row r="614" spans="1:4" x14ac:dyDescent="0.25">
      <c r="A614" s="160"/>
      <c r="B614" s="160"/>
      <c r="C614" s="184"/>
      <c r="D614" s="181"/>
    </row>
    <row r="615" spans="1:4" x14ac:dyDescent="0.25">
      <c r="A615" s="160"/>
      <c r="B615" s="160"/>
      <c r="C615" s="184"/>
      <c r="D615" s="181"/>
    </row>
    <row r="616" spans="1:4" x14ac:dyDescent="0.25">
      <c r="A616" s="160"/>
      <c r="B616" s="160"/>
      <c r="C616" s="184"/>
      <c r="D616" s="181"/>
    </row>
    <row r="617" spans="1:4" x14ac:dyDescent="0.25">
      <c r="A617" s="160"/>
      <c r="B617" s="160"/>
      <c r="C617" s="184"/>
      <c r="D617" s="181"/>
    </row>
    <row r="618" spans="1:4" x14ac:dyDescent="0.25">
      <c r="A618" s="160"/>
      <c r="B618" s="160"/>
      <c r="C618" s="184"/>
      <c r="D618" s="181"/>
    </row>
    <row r="619" spans="1:4" x14ac:dyDescent="0.25">
      <c r="A619" s="160"/>
      <c r="B619" s="160"/>
      <c r="C619" s="184"/>
      <c r="D619" s="181"/>
    </row>
    <row r="620" spans="1:4" x14ac:dyDescent="0.25">
      <c r="A620" s="160"/>
      <c r="B620" s="160"/>
      <c r="C620" s="184"/>
      <c r="D620" s="181"/>
    </row>
    <row r="621" spans="1:4" x14ac:dyDescent="0.25">
      <c r="A621" s="160"/>
      <c r="B621" s="160"/>
      <c r="C621" s="184"/>
      <c r="D621" s="181"/>
    </row>
    <row r="622" spans="1:4" x14ac:dyDescent="0.25">
      <c r="A622" s="160"/>
      <c r="B622" s="160"/>
      <c r="C622" s="184"/>
      <c r="D622" s="181"/>
    </row>
    <row r="623" spans="1:4" x14ac:dyDescent="0.25">
      <c r="A623" s="160"/>
      <c r="B623" s="160"/>
      <c r="C623" s="184"/>
      <c r="D623" s="181"/>
    </row>
    <row r="624" spans="1:4" x14ac:dyDescent="0.25">
      <c r="A624" s="160"/>
      <c r="B624" s="160"/>
      <c r="C624" s="184"/>
      <c r="D624" s="181"/>
    </row>
    <row r="625" spans="1:4" x14ac:dyDescent="0.25">
      <c r="A625" s="160"/>
      <c r="B625" s="160"/>
      <c r="C625" s="184"/>
      <c r="D625" s="181"/>
    </row>
    <row r="626" spans="1:4" x14ac:dyDescent="0.25">
      <c r="A626" s="160"/>
      <c r="B626" s="160"/>
      <c r="C626" s="184"/>
      <c r="D626" s="181"/>
    </row>
    <row r="627" spans="1:4" x14ac:dyDescent="0.25">
      <c r="A627" s="160"/>
      <c r="B627" s="160"/>
      <c r="C627" s="184"/>
      <c r="D627" s="181"/>
    </row>
    <row r="628" spans="1:4" x14ac:dyDescent="0.25">
      <c r="A628" s="160"/>
      <c r="B628" s="160"/>
      <c r="C628" s="184"/>
      <c r="D628" s="181"/>
    </row>
    <row r="629" spans="1:4" x14ac:dyDescent="0.25">
      <c r="A629" s="160"/>
      <c r="B629" s="160"/>
      <c r="C629" s="184"/>
      <c r="D629" s="181"/>
    </row>
    <row r="630" spans="1:4" x14ac:dyDescent="0.25">
      <c r="A630" s="160"/>
      <c r="B630" s="160"/>
      <c r="C630" s="184"/>
      <c r="D630" s="181"/>
    </row>
    <row r="631" spans="1:4" x14ac:dyDescent="0.25">
      <c r="A631" s="160"/>
      <c r="B631" s="160"/>
      <c r="C631" s="184"/>
      <c r="D631" s="181"/>
    </row>
    <row r="632" spans="1:4" x14ac:dyDescent="0.25">
      <c r="A632" s="160"/>
      <c r="B632" s="160"/>
      <c r="C632" s="184"/>
      <c r="D632" s="181"/>
    </row>
    <row r="633" spans="1:4" x14ac:dyDescent="0.25">
      <c r="A633" s="160"/>
      <c r="B633" s="160"/>
      <c r="C633" s="184"/>
      <c r="D633" s="181"/>
    </row>
    <row r="634" spans="1:4" x14ac:dyDescent="0.25">
      <c r="A634" s="160"/>
      <c r="B634" s="160"/>
      <c r="C634" s="184"/>
      <c r="D634" s="181"/>
    </row>
    <row r="635" spans="1:4" x14ac:dyDescent="0.25">
      <c r="A635" s="160"/>
      <c r="B635" s="160"/>
      <c r="C635" s="184"/>
      <c r="D635" s="181"/>
    </row>
    <row r="636" spans="1:4" x14ac:dyDescent="0.25">
      <c r="A636" s="160"/>
      <c r="B636" s="160"/>
      <c r="C636" s="184"/>
      <c r="D636" s="181"/>
    </row>
    <row r="637" spans="1:4" x14ac:dyDescent="0.25">
      <c r="A637" s="160"/>
      <c r="B637" s="160"/>
      <c r="C637" s="184"/>
      <c r="D637" s="181"/>
    </row>
    <row r="638" spans="1:4" x14ac:dyDescent="0.25">
      <c r="A638" s="160"/>
      <c r="B638" s="160"/>
      <c r="C638" s="184"/>
      <c r="D638" s="181"/>
    </row>
    <row r="639" spans="1:4" x14ac:dyDescent="0.25">
      <c r="A639" s="160"/>
      <c r="B639" s="160"/>
      <c r="C639" s="184"/>
      <c r="D639" s="181"/>
    </row>
    <row r="640" spans="1:4" x14ac:dyDescent="0.25">
      <c r="A640" s="160"/>
      <c r="B640" s="160"/>
      <c r="C640" s="184"/>
      <c r="D640" s="181"/>
    </row>
    <row r="641" spans="1:4" x14ac:dyDescent="0.25">
      <c r="A641" s="160"/>
      <c r="B641" s="160"/>
      <c r="C641" s="184"/>
      <c r="D641" s="181"/>
    </row>
    <row r="642" spans="1:4" x14ac:dyDescent="0.25">
      <c r="A642" s="160"/>
      <c r="B642" s="160"/>
      <c r="C642" s="184"/>
      <c r="D642" s="181"/>
    </row>
    <row r="643" spans="1:4" x14ac:dyDescent="0.25">
      <c r="A643" s="160"/>
      <c r="B643" s="160"/>
      <c r="C643" s="184"/>
      <c r="D643" s="181"/>
    </row>
    <row r="644" spans="1:4" x14ac:dyDescent="0.25">
      <c r="A644" s="160"/>
      <c r="B644" s="160"/>
      <c r="C644" s="184"/>
      <c r="D644" s="181"/>
    </row>
    <row r="645" spans="1:4" x14ac:dyDescent="0.25">
      <c r="A645" s="160"/>
      <c r="B645" s="160"/>
      <c r="C645" s="184"/>
      <c r="D645" s="181"/>
    </row>
    <row r="646" spans="1:4" x14ac:dyDescent="0.25">
      <c r="A646" s="160"/>
      <c r="B646" s="160"/>
      <c r="C646" s="184"/>
      <c r="D646" s="181"/>
    </row>
    <row r="647" spans="1:4" x14ac:dyDescent="0.25">
      <c r="A647" s="160"/>
      <c r="B647" s="160"/>
      <c r="C647" s="184"/>
      <c r="D647" s="181"/>
    </row>
    <row r="648" spans="1:4" x14ac:dyDescent="0.25">
      <c r="A648" s="160"/>
      <c r="B648" s="160"/>
      <c r="C648" s="184"/>
      <c r="D648" s="181"/>
    </row>
    <row r="649" spans="1:4" x14ac:dyDescent="0.25">
      <c r="A649" s="160"/>
      <c r="B649" s="160"/>
      <c r="C649" s="184"/>
      <c r="D649" s="181"/>
    </row>
    <row r="650" spans="1:4" x14ac:dyDescent="0.25">
      <c r="A650" s="160"/>
      <c r="B650" s="160"/>
      <c r="C650" s="184"/>
      <c r="D650" s="181"/>
    </row>
    <row r="651" spans="1:4" x14ac:dyDescent="0.25">
      <c r="A651" s="160"/>
      <c r="B651" s="160"/>
      <c r="C651" s="184"/>
      <c r="D651" s="181"/>
    </row>
    <row r="652" spans="1:4" x14ac:dyDescent="0.25">
      <c r="A652" s="160"/>
      <c r="B652" s="160"/>
      <c r="C652" s="184"/>
      <c r="D652" s="181"/>
    </row>
    <row r="653" spans="1:4" x14ac:dyDescent="0.25">
      <c r="A653" s="160"/>
      <c r="B653" s="160"/>
      <c r="C653" s="184"/>
      <c r="D653" s="181"/>
    </row>
    <row r="654" spans="1:4" x14ac:dyDescent="0.25">
      <c r="A654" s="160"/>
      <c r="B654" s="160"/>
      <c r="C654" s="184"/>
      <c r="D654" s="181"/>
    </row>
    <row r="655" spans="1:4" x14ac:dyDescent="0.25">
      <c r="A655" s="160"/>
      <c r="B655" s="160"/>
      <c r="C655" s="184"/>
      <c r="D655" s="181"/>
    </row>
    <row r="656" spans="1:4" x14ac:dyDescent="0.25">
      <c r="A656" s="160"/>
      <c r="B656" s="160"/>
      <c r="C656" s="184"/>
      <c r="D656" s="181"/>
    </row>
    <row r="657" spans="1:4" x14ac:dyDescent="0.25">
      <c r="A657" s="160"/>
      <c r="B657" s="160"/>
      <c r="C657" s="184"/>
      <c r="D657" s="181"/>
    </row>
    <row r="658" spans="1:4" x14ac:dyDescent="0.25">
      <c r="A658" s="160"/>
      <c r="B658" s="160"/>
      <c r="C658" s="184"/>
      <c r="D658" s="181"/>
    </row>
    <row r="659" spans="1:4" x14ac:dyDescent="0.25">
      <c r="A659" s="160"/>
      <c r="B659" s="160"/>
      <c r="C659" s="184"/>
      <c r="D659" s="181"/>
    </row>
    <row r="660" spans="1:4" x14ac:dyDescent="0.25">
      <c r="A660" s="160"/>
      <c r="B660" s="160"/>
      <c r="C660" s="184"/>
      <c r="D660" s="181"/>
    </row>
    <row r="661" spans="1:4" x14ac:dyDescent="0.25">
      <c r="A661" s="160"/>
      <c r="B661" s="160"/>
      <c r="C661" s="184"/>
      <c r="D661" s="181"/>
    </row>
    <row r="662" spans="1:4" x14ac:dyDescent="0.25">
      <c r="A662" s="160"/>
      <c r="B662" s="160"/>
      <c r="C662" s="184"/>
      <c r="D662" s="181"/>
    </row>
    <row r="663" spans="1:4" x14ac:dyDescent="0.25">
      <c r="A663" s="160"/>
      <c r="B663" s="160"/>
      <c r="C663" s="184"/>
      <c r="D663" s="181"/>
    </row>
    <row r="664" spans="1:4" x14ac:dyDescent="0.25">
      <c r="A664" s="160"/>
      <c r="B664" s="160"/>
      <c r="C664" s="184"/>
      <c r="D664" s="181"/>
    </row>
    <row r="665" spans="1:4" x14ac:dyDescent="0.25">
      <c r="A665" s="160"/>
      <c r="B665" s="160"/>
      <c r="C665" s="184"/>
      <c r="D665" s="181"/>
    </row>
    <row r="666" spans="1:4" x14ac:dyDescent="0.25">
      <c r="A666" s="160"/>
      <c r="B666" s="160"/>
      <c r="C666" s="184"/>
      <c r="D666" s="181"/>
    </row>
    <row r="667" spans="1:4" x14ac:dyDescent="0.25">
      <c r="A667" s="160"/>
      <c r="B667" s="160"/>
      <c r="C667" s="184"/>
      <c r="D667" s="181"/>
    </row>
    <row r="668" spans="1:4" x14ac:dyDescent="0.25">
      <c r="A668" s="160"/>
      <c r="B668" s="160"/>
      <c r="C668" s="184"/>
      <c r="D668" s="181"/>
    </row>
    <row r="669" spans="1:4" x14ac:dyDescent="0.25">
      <c r="A669" s="160"/>
      <c r="B669" s="160"/>
      <c r="C669" s="184"/>
      <c r="D669" s="181"/>
    </row>
    <row r="670" spans="1:4" x14ac:dyDescent="0.25">
      <c r="A670" s="160"/>
      <c r="B670" s="160"/>
      <c r="C670" s="184"/>
      <c r="D670" s="181"/>
    </row>
    <row r="671" spans="1:4" x14ac:dyDescent="0.25">
      <c r="A671" s="160"/>
      <c r="B671" s="160"/>
      <c r="C671" s="184"/>
      <c r="D671" s="181"/>
    </row>
    <row r="672" spans="1:4" x14ac:dyDescent="0.25">
      <c r="A672" s="160"/>
      <c r="B672" s="160"/>
      <c r="C672" s="184"/>
      <c r="D672" s="181"/>
    </row>
    <row r="673" spans="1:4" x14ac:dyDescent="0.25">
      <c r="A673" s="160"/>
      <c r="B673" s="160"/>
      <c r="C673" s="184"/>
      <c r="D673" s="181"/>
    </row>
    <row r="674" spans="1:4" x14ac:dyDescent="0.25">
      <c r="A674" s="160"/>
      <c r="B674" s="160"/>
      <c r="C674" s="184"/>
      <c r="D674" s="181"/>
    </row>
    <row r="675" spans="1:4" x14ac:dyDescent="0.25">
      <c r="A675" s="160"/>
      <c r="B675" s="160"/>
      <c r="C675" s="184"/>
      <c r="D675" s="181"/>
    </row>
    <row r="676" spans="1:4" x14ac:dyDescent="0.25">
      <c r="A676" s="160"/>
      <c r="B676" s="160"/>
      <c r="C676" s="184"/>
      <c r="D676" s="181"/>
    </row>
    <row r="677" spans="1:4" x14ac:dyDescent="0.25">
      <c r="A677" s="160"/>
      <c r="B677" s="160"/>
      <c r="C677" s="184"/>
      <c r="D677" s="181"/>
    </row>
    <row r="678" spans="1:4" x14ac:dyDescent="0.25">
      <c r="A678" s="160"/>
      <c r="B678" s="160"/>
      <c r="C678" s="184"/>
      <c r="D678" s="181"/>
    </row>
    <row r="679" spans="1:4" x14ac:dyDescent="0.25">
      <c r="A679" s="160"/>
      <c r="B679" s="160"/>
      <c r="C679" s="184"/>
      <c r="D679" s="181"/>
    </row>
    <row r="680" spans="1:4" x14ac:dyDescent="0.25">
      <c r="A680" s="160"/>
      <c r="B680" s="160"/>
      <c r="C680" s="184"/>
      <c r="D680" s="181"/>
    </row>
    <row r="681" spans="1:4" x14ac:dyDescent="0.25">
      <c r="A681" s="160"/>
      <c r="B681" s="160"/>
      <c r="C681" s="184"/>
      <c r="D681" s="181"/>
    </row>
    <row r="682" spans="1:4" x14ac:dyDescent="0.25">
      <c r="A682" s="160"/>
      <c r="B682" s="160"/>
      <c r="C682" s="184"/>
      <c r="D682" s="181"/>
    </row>
    <row r="683" spans="1:4" x14ac:dyDescent="0.25">
      <c r="A683" s="160"/>
      <c r="B683" s="160"/>
      <c r="C683" s="184"/>
      <c r="D683" s="181"/>
    </row>
    <row r="684" spans="1:4" x14ac:dyDescent="0.25">
      <c r="A684" s="160"/>
      <c r="B684" s="160"/>
      <c r="C684" s="184"/>
      <c r="D684" s="181"/>
    </row>
    <row r="685" spans="1:4" x14ac:dyDescent="0.25">
      <c r="A685" s="160"/>
      <c r="B685" s="160"/>
      <c r="C685" s="184"/>
      <c r="D685" s="181"/>
    </row>
    <row r="686" spans="1:4" x14ac:dyDescent="0.25">
      <c r="A686" s="160"/>
      <c r="B686" s="160"/>
      <c r="C686" s="184"/>
      <c r="D686" s="181"/>
    </row>
    <row r="687" spans="1:4" x14ac:dyDescent="0.25">
      <c r="A687" s="160"/>
      <c r="B687" s="160"/>
      <c r="C687" s="184"/>
      <c r="D687" s="181"/>
    </row>
    <row r="688" spans="1:4" x14ac:dyDescent="0.25">
      <c r="A688" s="160"/>
      <c r="B688" s="160"/>
      <c r="C688" s="184"/>
      <c r="D688" s="181"/>
    </row>
    <row r="689" spans="1:4" x14ac:dyDescent="0.25">
      <c r="A689" s="160"/>
      <c r="B689" s="160"/>
      <c r="C689" s="184"/>
      <c r="D689" s="181"/>
    </row>
    <row r="690" spans="1:4" x14ac:dyDescent="0.25">
      <c r="A690" s="160"/>
      <c r="B690" s="160"/>
      <c r="C690" s="184"/>
      <c r="D690" s="181"/>
    </row>
    <row r="691" spans="1:4" x14ac:dyDescent="0.25">
      <c r="A691" s="160"/>
      <c r="B691" s="160"/>
      <c r="C691" s="184"/>
      <c r="D691" s="181"/>
    </row>
    <row r="692" spans="1:4" x14ac:dyDescent="0.25">
      <c r="A692" s="160"/>
      <c r="B692" s="160"/>
      <c r="C692" s="184"/>
      <c r="D692" s="181"/>
    </row>
    <row r="693" spans="1:4" x14ac:dyDescent="0.25">
      <c r="A693" s="160"/>
      <c r="B693" s="160"/>
      <c r="C693" s="184"/>
      <c r="D693" s="181"/>
    </row>
    <row r="694" spans="1:4" x14ac:dyDescent="0.25">
      <c r="A694" s="160"/>
      <c r="B694" s="160"/>
      <c r="C694" s="184"/>
      <c r="D694" s="181"/>
    </row>
    <row r="695" spans="1:4" x14ac:dyDescent="0.25">
      <c r="A695" s="160"/>
      <c r="B695" s="160"/>
      <c r="C695" s="184"/>
      <c r="D695" s="181"/>
    </row>
    <row r="696" spans="1:4" x14ac:dyDescent="0.25">
      <c r="A696" s="160"/>
      <c r="B696" s="160"/>
      <c r="C696" s="184"/>
      <c r="D696" s="181"/>
    </row>
    <row r="697" spans="1:4" x14ac:dyDescent="0.25">
      <c r="A697" s="160"/>
      <c r="B697" s="160"/>
      <c r="C697" s="184"/>
      <c r="D697" s="181"/>
    </row>
    <row r="698" spans="1:4" x14ac:dyDescent="0.25">
      <c r="A698" s="160"/>
      <c r="B698" s="160"/>
      <c r="C698" s="184"/>
      <c r="D698" s="181"/>
    </row>
    <row r="699" spans="1:4" x14ac:dyDescent="0.25">
      <c r="A699" s="160"/>
      <c r="B699" s="160"/>
      <c r="C699" s="184"/>
      <c r="D699" s="181"/>
    </row>
    <row r="700" spans="1:4" x14ac:dyDescent="0.25">
      <c r="A700" s="160"/>
      <c r="B700" s="160"/>
      <c r="C700" s="184"/>
      <c r="D700" s="181"/>
    </row>
    <row r="701" spans="1:4" x14ac:dyDescent="0.25">
      <c r="A701" s="160"/>
      <c r="B701" s="160"/>
      <c r="C701" s="184"/>
      <c r="D701" s="181"/>
    </row>
    <row r="702" spans="1:4" x14ac:dyDescent="0.25">
      <c r="A702" s="160"/>
      <c r="B702" s="160"/>
      <c r="C702" s="184"/>
      <c r="D702" s="181"/>
    </row>
    <row r="703" spans="1:4" x14ac:dyDescent="0.25">
      <c r="A703" s="160"/>
      <c r="B703" s="160"/>
      <c r="C703" s="184"/>
      <c r="D703" s="181"/>
    </row>
    <row r="704" spans="1:4" x14ac:dyDescent="0.25">
      <c r="A704" s="160"/>
      <c r="B704" s="160"/>
      <c r="C704" s="184"/>
      <c r="D704" s="181"/>
    </row>
    <row r="705" spans="1:4" x14ac:dyDescent="0.25">
      <c r="A705" s="160"/>
      <c r="B705" s="160"/>
      <c r="C705" s="184"/>
      <c r="D705" s="181"/>
    </row>
    <row r="706" spans="1:4" x14ac:dyDescent="0.25">
      <c r="A706" s="160"/>
      <c r="B706" s="160"/>
      <c r="C706" s="184"/>
      <c r="D706" s="181"/>
    </row>
    <row r="707" spans="1:4" x14ac:dyDescent="0.25">
      <c r="A707" s="160"/>
      <c r="B707" s="160"/>
      <c r="C707" s="184"/>
      <c r="D707" s="181"/>
    </row>
    <row r="708" spans="1:4" x14ac:dyDescent="0.25">
      <c r="A708" s="160"/>
      <c r="B708" s="160"/>
      <c r="C708" s="184"/>
      <c r="D708" s="181"/>
    </row>
    <row r="709" spans="1:4" x14ac:dyDescent="0.25">
      <c r="A709" s="160"/>
      <c r="B709" s="160"/>
      <c r="C709" s="184"/>
      <c r="D709" s="181"/>
    </row>
    <row r="710" spans="1:4" x14ac:dyDescent="0.25">
      <c r="A710" s="160"/>
      <c r="B710" s="160"/>
      <c r="C710" s="184"/>
      <c r="D710" s="181"/>
    </row>
    <row r="711" spans="1:4" x14ac:dyDescent="0.25">
      <c r="A711" s="160"/>
      <c r="B711" s="160"/>
      <c r="C711" s="184"/>
      <c r="D711" s="181"/>
    </row>
    <row r="712" spans="1:4" x14ac:dyDescent="0.25">
      <c r="A712" s="160"/>
      <c r="B712" s="160"/>
      <c r="C712" s="184"/>
      <c r="D712" s="181"/>
    </row>
    <row r="713" spans="1:4" x14ac:dyDescent="0.25">
      <c r="A713" s="160"/>
      <c r="B713" s="160"/>
      <c r="C713" s="184"/>
      <c r="D713" s="181"/>
    </row>
    <row r="714" spans="1:4" x14ac:dyDescent="0.25">
      <c r="A714" s="160"/>
      <c r="B714" s="160"/>
      <c r="C714" s="184"/>
      <c r="D714" s="181"/>
    </row>
    <row r="715" spans="1:4" x14ac:dyDescent="0.25">
      <c r="A715" s="160"/>
      <c r="B715" s="160"/>
      <c r="C715" s="184"/>
      <c r="D715" s="181"/>
    </row>
    <row r="716" spans="1:4" x14ac:dyDescent="0.25">
      <c r="A716" s="160"/>
      <c r="B716" s="160"/>
      <c r="C716" s="184"/>
      <c r="D716" s="181"/>
    </row>
    <row r="717" spans="1:4" x14ac:dyDescent="0.25">
      <c r="A717" s="160"/>
      <c r="B717" s="160"/>
      <c r="C717" s="184"/>
      <c r="D717" s="181"/>
    </row>
    <row r="718" spans="1:4" x14ac:dyDescent="0.25">
      <c r="A718" s="160"/>
      <c r="B718" s="160"/>
      <c r="C718" s="184"/>
      <c r="D718" s="181"/>
    </row>
    <row r="719" spans="1:4" x14ac:dyDescent="0.25">
      <c r="A719" s="160"/>
      <c r="B719" s="160"/>
      <c r="C719" s="184"/>
      <c r="D719" s="181"/>
    </row>
    <row r="720" spans="1:4" x14ac:dyDescent="0.25">
      <c r="A720" s="160"/>
      <c r="B720" s="160"/>
      <c r="C720" s="184"/>
      <c r="D720" s="181"/>
    </row>
    <row r="721" spans="1:4" x14ac:dyDescent="0.25">
      <c r="A721" s="160"/>
      <c r="B721" s="160"/>
      <c r="C721" s="184"/>
      <c r="D721" s="181"/>
    </row>
    <row r="722" spans="1:4" x14ac:dyDescent="0.25">
      <c r="A722" s="160"/>
      <c r="B722" s="160"/>
      <c r="C722" s="184"/>
      <c r="D722" s="181"/>
    </row>
    <row r="723" spans="1:4" x14ac:dyDescent="0.25">
      <c r="A723" s="160"/>
      <c r="B723" s="160"/>
      <c r="C723" s="184"/>
      <c r="D723" s="181"/>
    </row>
    <row r="724" spans="1:4" x14ac:dyDescent="0.25">
      <c r="A724" s="160"/>
      <c r="B724" s="160"/>
      <c r="C724" s="184"/>
      <c r="D724" s="181"/>
    </row>
    <row r="725" spans="1:4" x14ac:dyDescent="0.25">
      <c r="A725" s="160"/>
      <c r="B725" s="160"/>
      <c r="C725" s="184"/>
      <c r="D725" s="181"/>
    </row>
    <row r="726" spans="1:4" x14ac:dyDescent="0.25">
      <c r="A726" s="160"/>
      <c r="B726" s="160"/>
      <c r="C726" s="184"/>
      <c r="D726" s="181"/>
    </row>
    <row r="727" spans="1:4" x14ac:dyDescent="0.25">
      <c r="A727" s="160"/>
      <c r="B727" s="160"/>
      <c r="C727" s="184"/>
      <c r="D727" s="181"/>
    </row>
    <row r="728" spans="1:4" x14ac:dyDescent="0.25">
      <c r="A728" s="160"/>
      <c r="B728" s="160"/>
      <c r="C728" s="184"/>
      <c r="D728" s="181"/>
    </row>
    <row r="729" spans="1:4" x14ac:dyDescent="0.25">
      <c r="A729" s="160"/>
      <c r="B729" s="160"/>
      <c r="C729" s="184"/>
      <c r="D729" s="181"/>
    </row>
    <row r="730" spans="1:4" x14ac:dyDescent="0.25">
      <c r="A730" s="160"/>
      <c r="B730" s="160"/>
      <c r="C730" s="184"/>
      <c r="D730" s="181"/>
    </row>
    <row r="731" spans="1:4" x14ac:dyDescent="0.25">
      <c r="A731" s="160"/>
      <c r="B731" s="160"/>
      <c r="C731" s="184"/>
      <c r="D731" s="181"/>
    </row>
    <row r="732" spans="1:4" x14ac:dyDescent="0.25">
      <c r="A732" s="160"/>
      <c r="B732" s="160"/>
      <c r="C732" s="184"/>
      <c r="D732" s="181"/>
    </row>
    <row r="733" spans="1:4" x14ac:dyDescent="0.25">
      <c r="A733" s="160"/>
      <c r="B733" s="160"/>
      <c r="C733" s="184"/>
      <c r="D733" s="181"/>
    </row>
    <row r="734" spans="1:4" x14ac:dyDescent="0.25">
      <c r="A734" s="160"/>
      <c r="B734" s="160"/>
      <c r="C734" s="184"/>
      <c r="D734" s="181"/>
    </row>
    <row r="735" spans="1:4" x14ac:dyDescent="0.25">
      <c r="A735" s="160"/>
      <c r="B735" s="160"/>
      <c r="C735" s="184"/>
      <c r="D735" s="181"/>
    </row>
    <row r="736" spans="1:4" x14ac:dyDescent="0.25">
      <c r="A736" s="160"/>
      <c r="B736" s="160"/>
      <c r="C736" s="184"/>
      <c r="D736" s="181"/>
    </row>
    <row r="737" spans="1:4" x14ac:dyDescent="0.25">
      <c r="A737" s="160"/>
      <c r="B737" s="160"/>
      <c r="C737" s="184"/>
      <c r="D737" s="181"/>
    </row>
    <row r="738" spans="1:4" x14ac:dyDescent="0.25">
      <c r="A738" s="160"/>
      <c r="B738" s="160"/>
      <c r="C738" s="184"/>
      <c r="D738" s="181"/>
    </row>
    <row r="739" spans="1:4" x14ac:dyDescent="0.25">
      <c r="A739" s="160"/>
      <c r="B739" s="160"/>
      <c r="C739" s="184"/>
      <c r="D739" s="181"/>
    </row>
    <row r="740" spans="1:4" x14ac:dyDescent="0.25">
      <c r="A740" s="160"/>
      <c r="B740" s="160"/>
      <c r="C740" s="184"/>
      <c r="D740" s="181"/>
    </row>
    <row r="741" spans="1:4" x14ac:dyDescent="0.25">
      <c r="A741" s="160"/>
      <c r="B741" s="160"/>
      <c r="C741" s="184"/>
      <c r="D741" s="181"/>
    </row>
    <row r="742" spans="1:4" x14ac:dyDescent="0.25">
      <c r="A742" s="160"/>
      <c r="B742" s="160"/>
      <c r="C742" s="184"/>
      <c r="D742" s="181"/>
    </row>
    <row r="743" spans="1:4" x14ac:dyDescent="0.25">
      <c r="A743" s="160"/>
      <c r="B743" s="160"/>
      <c r="C743" s="184"/>
      <c r="D743" s="181"/>
    </row>
    <row r="744" spans="1:4" x14ac:dyDescent="0.25">
      <c r="A744" s="160"/>
      <c r="B744" s="160"/>
      <c r="C744" s="184"/>
      <c r="D744" s="181"/>
    </row>
    <row r="745" spans="1:4" x14ac:dyDescent="0.25">
      <c r="A745" s="160"/>
      <c r="B745" s="160"/>
      <c r="C745" s="184"/>
      <c r="D745" s="181"/>
    </row>
    <row r="746" spans="1:4" x14ac:dyDescent="0.25">
      <c r="A746" s="160"/>
      <c r="B746" s="160"/>
      <c r="C746" s="184"/>
      <c r="D746" s="181"/>
    </row>
    <row r="747" spans="1:4" x14ac:dyDescent="0.25">
      <c r="A747" s="160"/>
      <c r="B747" s="160"/>
      <c r="C747" s="184"/>
      <c r="D747" s="181"/>
    </row>
    <row r="748" spans="1:4" x14ac:dyDescent="0.25">
      <c r="A748" s="160"/>
      <c r="B748" s="160"/>
      <c r="C748" s="184"/>
      <c r="D748" s="181"/>
    </row>
    <row r="749" spans="1:4" x14ac:dyDescent="0.25">
      <c r="A749" s="160"/>
      <c r="B749" s="160"/>
      <c r="C749" s="184"/>
      <c r="D749" s="181"/>
    </row>
    <row r="750" spans="1:4" x14ac:dyDescent="0.25">
      <c r="A750" s="160"/>
      <c r="B750" s="160"/>
      <c r="C750" s="184"/>
      <c r="D750" s="181"/>
    </row>
    <row r="751" spans="1:4" x14ac:dyDescent="0.25">
      <c r="A751" s="160"/>
      <c r="B751" s="160"/>
      <c r="C751" s="184"/>
      <c r="D751" s="181"/>
    </row>
    <row r="752" spans="1:4" x14ac:dyDescent="0.25">
      <c r="A752" s="160"/>
      <c r="B752" s="160"/>
      <c r="C752" s="184"/>
      <c r="D752" s="181"/>
    </row>
    <row r="753" spans="1:4" x14ac:dyDescent="0.25">
      <c r="A753" s="160"/>
      <c r="B753" s="160"/>
      <c r="C753" s="184"/>
      <c r="D753" s="181"/>
    </row>
    <row r="754" spans="1:4" x14ac:dyDescent="0.25">
      <c r="A754" s="160"/>
      <c r="B754" s="160"/>
      <c r="C754" s="184"/>
      <c r="D754" s="181"/>
    </row>
    <row r="755" spans="1:4" x14ac:dyDescent="0.25">
      <c r="A755" s="160"/>
      <c r="B755" s="160"/>
      <c r="C755" s="184"/>
      <c r="D755" s="181"/>
    </row>
    <row r="756" spans="1:4" x14ac:dyDescent="0.25">
      <c r="A756" s="160"/>
      <c r="B756" s="160"/>
      <c r="C756" s="184"/>
      <c r="D756" s="181"/>
    </row>
    <row r="757" spans="1:4" x14ac:dyDescent="0.25">
      <c r="A757" s="160"/>
      <c r="B757" s="160"/>
      <c r="C757" s="184"/>
      <c r="D757" s="181"/>
    </row>
    <row r="758" spans="1:4" x14ac:dyDescent="0.25">
      <c r="A758" s="160"/>
      <c r="B758" s="160"/>
      <c r="C758" s="184"/>
      <c r="D758" s="181"/>
    </row>
    <row r="759" spans="1:4" x14ac:dyDescent="0.25">
      <c r="A759" s="160"/>
      <c r="B759" s="160"/>
      <c r="C759" s="184"/>
      <c r="D759" s="181"/>
    </row>
    <row r="760" spans="1:4" x14ac:dyDescent="0.25">
      <c r="A760" s="160"/>
      <c r="B760" s="160"/>
      <c r="C760" s="184"/>
      <c r="D760" s="181"/>
    </row>
    <row r="761" spans="1:4" x14ac:dyDescent="0.25">
      <c r="A761" s="160"/>
      <c r="B761" s="160"/>
      <c r="C761" s="184"/>
      <c r="D761" s="181"/>
    </row>
    <row r="762" spans="1:4" x14ac:dyDescent="0.25">
      <c r="A762" s="160"/>
      <c r="B762" s="160"/>
      <c r="C762" s="184"/>
      <c r="D762" s="181"/>
    </row>
    <row r="763" spans="1:4" x14ac:dyDescent="0.25">
      <c r="A763" s="160"/>
      <c r="B763" s="160"/>
      <c r="C763" s="184"/>
      <c r="D763" s="181"/>
    </row>
    <row r="764" spans="1:4" x14ac:dyDescent="0.25">
      <c r="A764" s="160"/>
      <c r="B764" s="160"/>
      <c r="C764" s="184"/>
      <c r="D764" s="181"/>
    </row>
    <row r="765" spans="1:4" x14ac:dyDescent="0.25">
      <c r="A765" s="160"/>
      <c r="B765" s="160"/>
      <c r="C765" s="184"/>
      <c r="D765" s="181"/>
    </row>
    <row r="766" spans="1:4" x14ac:dyDescent="0.25">
      <c r="A766" s="160"/>
      <c r="B766" s="160"/>
      <c r="C766" s="184"/>
      <c r="D766" s="181"/>
    </row>
    <row r="767" spans="1:4" x14ac:dyDescent="0.25">
      <c r="A767" s="160"/>
      <c r="B767" s="160"/>
      <c r="C767" s="184"/>
      <c r="D767" s="181"/>
    </row>
    <row r="768" spans="1:4" x14ac:dyDescent="0.25">
      <c r="A768" s="160"/>
      <c r="B768" s="160"/>
      <c r="C768" s="184"/>
      <c r="D768" s="181"/>
    </row>
    <row r="769" spans="1:4" x14ac:dyDescent="0.25">
      <c r="A769" s="160"/>
      <c r="B769" s="160"/>
      <c r="C769" s="184"/>
      <c r="D769" s="181"/>
    </row>
    <row r="770" spans="1:4" x14ac:dyDescent="0.25">
      <c r="A770" s="160"/>
      <c r="B770" s="160"/>
      <c r="C770" s="184"/>
      <c r="D770" s="181"/>
    </row>
    <row r="771" spans="1:4" x14ac:dyDescent="0.25">
      <c r="A771" s="160"/>
      <c r="B771" s="160"/>
      <c r="C771" s="184"/>
      <c r="D771" s="181"/>
    </row>
    <row r="772" spans="1:4" x14ac:dyDescent="0.25">
      <c r="A772" s="160"/>
      <c r="B772" s="160"/>
      <c r="C772" s="184"/>
      <c r="D772" s="181"/>
    </row>
    <row r="773" spans="1:4" x14ac:dyDescent="0.25">
      <c r="A773" s="160"/>
      <c r="B773" s="160"/>
      <c r="C773" s="184"/>
      <c r="D773" s="181"/>
    </row>
    <row r="774" spans="1:4" x14ac:dyDescent="0.25">
      <c r="A774" s="160"/>
      <c r="B774" s="160"/>
      <c r="C774" s="184"/>
      <c r="D774" s="181"/>
    </row>
    <row r="775" spans="1:4" x14ac:dyDescent="0.25">
      <c r="A775" s="160"/>
      <c r="B775" s="160"/>
      <c r="C775" s="184"/>
      <c r="D775" s="181"/>
    </row>
    <row r="776" spans="1:4" x14ac:dyDescent="0.25">
      <c r="A776" s="160"/>
      <c r="B776" s="160"/>
      <c r="C776" s="184"/>
      <c r="D776" s="181"/>
    </row>
    <row r="777" spans="1:4" x14ac:dyDescent="0.25">
      <c r="A777" s="160"/>
      <c r="B777" s="160"/>
      <c r="C777" s="184"/>
      <c r="D777" s="181"/>
    </row>
    <row r="778" spans="1:4" x14ac:dyDescent="0.25">
      <c r="A778" s="160"/>
      <c r="B778" s="160"/>
      <c r="C778" s="184"/>
      <c r="D778" s="181"/>
    </row>
    <row r="779" spans="1:4" x14ac:dyDescent="0.25">
      <c r="A779" s="160"/>
      <c r="B779" s="160"/>
      <c r="C779" s="184"/>
      <c r="D779" s="181"/>
    </row>
    <row r="780" spans="1:4" x14ac:dyDescent="0.25">
      <c r="A780" s="160"/>
      <c r="B780" s="160"/>
      <c r="C780" s="184"/>
      <c r="D780" s="181"/>
    </row>
    <row r="781" spans="1:4" x14ac:dyDescent="0.25">
      <c r="A781" s="160"/>
      <c r="B781" s="160"/>
      <c r="C781" s="184"/>
      <c r="D781" s="181"/>
    </row>
    <row r="782" spans="1:4" x14ac:dyDescent="0.25">
      <c r="A782" s="160"/>
      <c r="B782" s="160"/>
      <c r="C782" s="184"/>
      <c r="D782" s="181"/>
    </row>
    <row r="783" spans="1:4" x14ac:dyDescent="0.25">
      <c r="A783" s="160"/>
      <c r="B783" s="160"/>
      <c r="C783" s="184"/>
      <c r="D783" s="181"/>
    </row>
    <row r="784" spans="1:4" x14ac:dyDescent="0.25">
      <c r="A784" s="160"/>
      <c r="B784" s="160"/>
      <c r="C784" s="184"/>
      <c r="D784" s="181"/>
    </row>
    <row r="785" spans="1:4" x14ac:dyDescent="0.25">
      <c r="A785" s="160"/>
      <c r="B785" s="160"/>
      <c r="C785" s="184"/>
      <c r="D785" s="181"/>
    </row>
    <row r="786" spans="1:4" x14ac:dyDescent="0.25">
      <c r="A786" s="160"/>
      <c r="B786" s="160"/>
      <c r="C786" s="184"/>
      <c r="D786" s="181"/>
    </row>
    <row r="787" spans="1:4" x14ac:dyDescent="0.25">
      <c r="A787" s="160"/>
      <c r="B787" s="160"/>
      <c r="C787" s="184"/>
      <c r="D787" s="181"/>
    </row>
    <row r="788" spans="1:4" x14ac:dyDescent="0.25">
      <c r="A788" s="160"/>
      <c r="B788" s="160"/>
      <c r="C788" s="184"/>
      <c r="D788" s="181"/>
    </row>
    <row r="789" spans="1:4" x14ac:dyDescent="0.25">
      <c r="A789" s="160"/>
      <c r="B789" s="160"/>
      <c r="C789" s="184"/>
      <c r="D789" s="181"/>
    </row>
    <row r="790" spans="1:4" x14ac:dyDescent="0.25">
      <c r="A790" s="160"/>
      <c r="B790" s="160"/>
      <c r="C790" s="184"/>
      <c r="D790" s="181"/>
    </row>
    <row r="791" spans="1:4" x14ac:dyDescent="0.25">
      <c r="A791" s="160"/>
      <c r="B791" s="160"/>
      <c r="C791" s="184"/>
      <c r="D791" s="181"/>
    </row>
    <row r="792" spans="1:4" x14ac:dyDescent="0.25">
      <c r="A792" s="160"/>
      <c r="B792" s="160"/>
      <c r="C792" s="184"/>
      <c r="D792" s="181"/>
    </row>
    <row r="793" spans="1:4" x14ac:dyDescent="0.25">
      <c r="A793" s="160"/>
      <c r="B793" s="160"/>
      <c r="C793" s="184"/>
      <c r="D793" s="181"/>
    </row>
    <row r="794" spans="1:4" x14ac:dyDescent="0.25">
      <c r="A794" s="160"/>
      <c r="B794" s="160"/>
      <c r="C794" s="184"/>
      <c r="D794" s="181"/>
    </row>
    <row r="795" spans="1:4" x14ac:dyDescent="0.25">
      <c r="A795" s="160"/>
      <c r="B795" s="160"/>
      <c r="C795" s="184"/>
      <c r="D795" s="181"/>
    </row>
    <row r="796" spans="1:4" x14ac:dyDescent="0.25">
      <c r="A796" s="160"/>
      <c r="B796" s="160"/>
      <c r="C796" s="184"/>
      <c r="D796" s="181"/>
    </row>
    <row r="797" spans="1:4" x14ac:dyDescent="0.25">
      <c r="A797" s="160"/>
      <c r="B797" s="160"/>
      <c r="C797" s="184"/>
      <c r="D797" s="181"/>
    </row>
    <row r="798" spans="1:4" x14ac:dyDescent="0.25">
      <c r="A798" s="160"/>
      <c r="B798" s="160"/>
      <c r="C798" s="184"/>
      <c r="D798" s="181"/>
    </row>
    <row r="799" spans="1:4" x14ac:dyDescent="0.25">
      <c r="A799" s="160"/>
      <c r="B799" s="160"/>
      <c r="C799" s="184"/>
      <c r="D799" s="181"/>
    </row>
    <row r="800" spans="1:4" x14ac:dyDescent="0.25">
      <c r="A800" s="160"/>
      <c r="B800" s="160"/>
      <c r="C800" s="184"/>
      <c r="D800" s="181"/>
    </row>
    <row r="801" spans="1:4" x14ac:dyDescent="0.25">
      <c r="A801" s="160"/>
      <c r="B801" s="160"/>
      <c r="C801" s="184"/>
      <c r="D801" s="181"/>
    </row>
    <row r="802" spans="1:4" x14ac:dyDescent="0.25">
      <c r="A802" s="160"/>
      <c r="B802" s="160"/>
      <c r="C802" s="184"/>
      <c r="D802" s="181"/>
    </row>
    <row r="803" spans="1:4" x14ac:dyDescent="0.25">
      <c r="A803" s="160"/>
      <c r="B803" s="160"/>
      <c r="C803" s="184"/>
      <c r="D803" s="181"/>
    </row>
    <row r="804" spans="1:4" x14ac:dyDescent="0.25">
      <c r="A804" s="160"/>
      <c r="B804" s="160"/>
      <c r="C804" s="184"/>
      <c r="D804" s="181"/>
    </row>
    <row r="805" spans="1:4" x14ac:dyDescent="0.25">
      <c r="A805" s="160"/>
      <c r="B805" s="160"/>
      <c r="C805" s="184"/>
      <c r="D805" s="181"/>
    </row>
    <row r="806" spans="1:4" x14ac:dyDescent="0.25">
      <c r="A806" s="160"/>
      <c r="B806" s="160"/>
      <c r="C806" s="184"/>
      <c r="D806" s="181"/>
    </row>
    <row r="807" spans="1:4" x14ac:dyDescent="0.25">
      <c r="A807" s="160"/>
      <c r="B807" s="160"/>
      <c r="C807" s="184"/>
      <c r="D807" s="181"/>
    </row>
    <row r="808" spans="1:4" x14ac:dyDescent="0.25">
      <c r="A808" s="160"/>
      <c r="B808" s="160"/>
      <c r="C808" s="184"/>
      <c r="D808" s="181"/>
    </row>
    <row r="809" spans="1:4" x14ac:dyDescent="0.25">
      <c r="A809" s="160"/>
      <c r="B809" s="160"/>
      <c r="C809" s="184"/>
      <c r="D809" s="181"/>
    </row>
    <row r="810" spans="1:4" x14ac:dyDescent="0.25">
      <c r="A810" s="160"/>
      <c r="B810" s="160"/>
      <c r="C810" s="184"/>
      <c r="D810" s="181"/>
    </row>
    <row r="811" spans="1:4" x14ac:dyDescent="0.25">
      <c r="A811" s="160"/>
      <c r="B811" s="160"/>
      <c r="C811" s="184"/>
      <c r="D811" s="181"/>
    </row>
    <row r="812" spans="1:4" x14ac:dyDescent="0.25">
      <c r="A812" s="160"/>
      <c r="B812" s="160"/>
      <c r="C812" s="184"/>
      <c r="D812" s="181"/>
    </row>
    <row r="813" spans="1:4" x14ac:dyDescent="0.25">
      <c r="A813" s="160"/>
      <c r="B813" s="160"/>
      <c r="C813" s="184"/>
      <c r="D813" s="181"/>
    </row>
    <row r="814" spans="1:4" x14ac:dyDescent="0.25">
      <c r="A814" s="160"/>
      <c r="B814" s="160"/>
      <c r="C814" s="184"/>
      <c r="D814" s="181"/>
    </row>
    <row r="815" spans="1:4" x14ac:dyDescent="0.25">
      <c r="A815" s="160"/>
      <c r="B815" s="160"/>
      <c r="C815" s="184"/>
      <c r="D815" s="181"/>
    </row>
    <row r="816" spans="1:4" x14ac:dyDescent="0.25">
      <c r="A816" s="160"/>
      <c r="B816" s="160"/>
      <c r="C816" s="184"/>
      <c r="D816" s="181"/>
    </row>
    <row r="817" spans="1:4" x14ac:dyDescent="0.25">
      <c r="A817" s="160"/>
      <c r="B817" s="160"/>
      <c r="C817" s="184"/>
      <c r="D817" s="181"/>
    </row>
    <row r="818" spans="1:4" x14ac:dyDescent="0.25">
      <c r="A818" s="160"/>
      <c r="B818" s="160"/>
      <c r="C818" s="184"/>
      <c r="D818" s="181"/>
    </row>
    <row r="819" spans="1:4" x14ac:dyDescent="0.25">
      <c r="A819" s="160"/>
      <c r="B819" s="160"/>
      <c r="C819" s="184"/>
      <c r="D819" s="181"/>
    </row>
    <row r="820" spans="1:4" x14ac:dyDescent="0.25">
      <c r="A820" s="160"/>
      <c r="B820" s="160"/>
      <c r="C820" s="184"/>
      <c r="D820" s="181"/>
    </row>
    <row r="821" spans="1:4" x14ac:dyDescent="0.25">
      <c r="A821" s="160"/>
      <c r="B821" s="160"/>
      <c r="C821" s="184"/>
      <c r="D821" s="181"/>
    </row>
    <row r="822" spans="1:4" x14ac:dyDescent="0.25">
      <c r="A822" s="160"/>
      <c r="B822" s="160"/>
      <c r="C822" s="184"/>
      <c r="D822" s="181"/>
    </row>
    <row r="823" spans="1:4" x14ac:dyDescent="0.25">
      <c r="A823" s="160"/>
      <c r="B823" s="160"/>
      <c r="C823" s="184"/>
      <c r="D823" s="181"/>
    </row>
    <row r="824" spans="1:4" x14ac:dyDescent="0.25">
      <c r="A824" s="160"/>
      <c r="B824" s="160"/>
      <c r="C824" s="184"/>
      <c r="D824" s="181"/>
    </row>
    <row r="825" spans="1:4" x14ac:dyDescent="0.25">
      <c r="A825" s="160"/>
      <c r="B825" s="160"/>
      <c r="C825" s="184"/>
      <c r="D825" s="181"/>
    </row>
    <row r="826" spans="1:4" x14ac:dyDescent="0.25">
      <c r="A826" s="160"/>
      <c r="B826" s="160"/>
      <c r="C826" s="184"/>
      <c r="D826" s="181"/>
    </row>
    <row r="827" spans="1:4" x14ac:dyDescent="0.25">
      <c r="A827" s="160"/>
      <c r="B827" s="160"/>
      <c r="C827" s="184"/>
      <c r="D827" s="181"/>
    </row>
    <row r="828" spans="1:4" x14ac:dyDescent="0.25">
      <c r="A828" s="160"/>
      <c r="B828" s="160"/>
      <c r="C828" s="184"/>
      <c r="D828" s="181"/>
    </row>
    <row r="829" spans="1:4" x14ac:dyDescent="0.25">
      <c r="A829" s="160"/>
      <c r="B829" s="160"/>
      <c r="C829" s="184"/>
      <c r="D829" s="181"/>
    </row>
    <row r="830" spans="1:4" x14ac:dyDescent="0.25">
      <c r="A830" s="160"/>
      <c r="B830" s="160"/>
      <c r="C830" s="184"/>
      <c r="D830" s="181"/>
    </row>
    <row r="831" spans="1:4" x14ac:dyDescent="0.25">
      <c r="A831" s="160"/>
      <c r="B831" s="160"/>
      <c r="C831" s="184"/>
      <c r="D831" s="181"/>
    </row>
    <row r="832" spans="1:4" x14ac:dyDescent="0.25">
      <c r="A832" s="160"/>
      <c r="B832" s="160"/>
      <c r="C832" s="184"/>
      <c r="D832" s="181"/>
    </row>
    <row r="833" spans="1:4" x14ac:dyDescent="0.25">
      <c r="A833" s="160"/>
      <c r="B833" s="160"/>
      <c r="C833" s="184"/>
      <c r="D833" s="181"/>
    </row>
    <row r="834" spans="1:4" x14ac:dyDescent="0.25">
      <c r="A834" s="160"/>
      <c r="B834" s="160"/>
      <c r="C834" s="184"/>
      <c r="D834" s="181"/>
    </row>
    <row r="835" spans="1:4" x14ac:dyDescent="0.25">
      <c r="A835" s="160"/>
      <c r="B835" s="160"/>
      <c r="C835" s="184"/>
      <c r="D835" s="181"/>
    </row>
    <row r="836" spans="1:4" x14ac:dyDescent="0.25">
      <c r="A836" s="160"/>
      <c r="B836" s="160"/>
      <c r="C836" s="184"/>
      <c r="D836" s="181"/>
    </row>
    <row r="837" spans="1:4" x14ac:dyDescent="0.25">
      <c r="A837" s="160"/>
      <c r="B837" s="160"/>
      <c r="C837" s="184"/>
      <c r="D837" s="181"/>
    </row>
    <row r="838" spans="1:4" x14ac:dyDescent="0.25">
      <c r="A838" s="160"/>
      <c r="B838" s="160"/>
      <c r="C838" s="184"/>
      <c r="D838" s="181"/>
    </row>
    <row r="839" spans="1:4" x14ac:dyDescent="0.25">
      <c r="A839" s="160"/>
      <c r="B839" s="160"/>
      <c r="C839" s="184"/>
      <c r="D839" s="181"/>
    </row>
    <row r="840" spans="1:4" x14ac:dyDescent="0.25">
      <c r="A840" s="160"/>
      <c r="B840" s="160"/>
      <c r="C840" s="184"/>
      <c r="D840" s="181"/>
    </row>
    <row r="841" spans="1:4" x14ac:dyDescent="0.25">
      <c r="A841" s="160"/>
      <c r="B841" s="160"/>
      <c r="C841" s="184"/>
      <c r="D841" s="181"/>
    </row>
    <row r="842" spans="1:4" x14ac:dyDescent="0.25">
      <c r="A842" s="160"/>
      <c r="B842" s="160"/>
      <c r="C842" s="184"/>
      <c r="D842" s="181"/>
    </row>
    <row r="843" spans="1:4" x14ac:dyDescent="0.25">
      <c r="A843" s="160"/>
      <c r="B843" s="160"/>
      <c r="C843" s="184"/>
      <c r="D843" s="181"/>
    </row>
    <row r="844" spans="1:4" x14ac:dyDescent="0.25">
      <c r="A844" s="160"/>
      <c r="B844" s="160"/>
      <c r="C844" s="184"/>
      <c r="D844" s="181"/>
    </row>
    <row r="845" spans="1:4" x14ac:dyDescent="0.25">
      <c r="A845" s="160"/>
      <c r="B845" s="160"/>
      <c r="C845" s="184"/>
      <c r="D845" s="181"/>
    </row>
    <row r="846" spans="1:4" x14ac:dyDescent="0.25">
      <c r="A846" s="160"/>
      <c r="B846" s="160"/>
      <c r="C846" s="184"/>
      <c r="D846" s="181"/>
    </row>
    <row r="847" spans="1:4" x14ac:dyDescent="0.25">
      <c r="A847" s="160"/>
      <c r="B847" s="160"/>
      <c r="C847" s="184"/>
      <c r="D847" s="181"/>
    </row>
    <row r="848" spans="1:4" x14ac:dyDescent="0.25">
      <c r="A848" s="160"/>
      <c r="B848" s="160"/>
      <c r="C848" s="184"/>
      <c r="D848" s="181"/>
    </row>
    <row r="849" spans="1:4" x14ac:dyDescent="0.25">
      <c r="A849" s="160"/>
      <c r="B849" s="160"/>
      <c r="C849" s="184"/>
      <c r="D849" s="181"/>
    </row>
    <row r="850" spans="1:4" x14ac:dyDescent="0.25">
      <c r="A850" s="160"/>
      <c r="B850" s="160"/>
      <c r="C850" s="184"/>
      <c r="D850" s="181"/>
    </row>
    <row r="851" spans="1:4" x14ac:dyDescent="0.25">
      <c r="A851" s="160"/>
      <c r="B851" s="160"/>
      <c r="C851" s="184"/>
      <c r="D851" s="181"/>
    </row>
    <row r="852" spans="1:4" x14ac:dyDescent="0.25">
      <c r="A852" s="160"/>
      <c r="B852" s="160"/>
      <c r="C852" s="184"/>
      <c r="D852" s="181"/>
    </row>
    <row r="853" spans="1:4" x14ac:dyDescent="0.25">
      <c r="A853" s="160"/>
      <c r="B853" s="160"/>
      <c r="C853" s="184"/>
      <c r="D853" s="181"/>
    </row>
    <row r="854" spans="1:4" x14ac:dyDescent="0.25">
      <c r="A854" s="160"/>
      <c r="B854" s="160"/>
      <c r="C854" s="184"/>
      <c r="D854" s="181"/>
    </row>
    <row r="855" spans="1:4" x14ac:dyDescent="0.25">
      <c r="A855" s="160"/>
      <c r="B855" s="160"/>
      <c r="C855" s="184"/>
      <c r="D855" s="181"/>
    </row>
    <row r="856" spans="1:4" x14ac:dyDescent="0.25">
      <c r="A856" s="160"/>
      <c r="B856" s="160"/>
      <c r="C856" s="184"/>
      <c r="D856" s="181"/>
    </row>
    <row r="857" spans="1:4" x14ac:dyDescent="0.25">
      <c r="A857" s="160"/>
      <c r="B857" s="160"/>
      <c r="C857" s="184"/>
      <c r="D857" s="181"/>
    </row>
    <row r="858" spans="1:4" x14ac:dyDescent="0.25">
      <c r="A858" s="160"/>
      <c r="B858" s="160"/>
      <c r="C858" s="184"/>
      <c r="D858" s="181"/>
    </row>
    <row r="859" spans="1:4" x14ac:dyDescent="0.25">
      <c r="A859" s="160"/>
      <c r="B859" s="160"/>
      <c r="C859" s="184"/>
      <c r="D859" s="181"/>
    </row>
    <row r="860" spans="1:4" x14ac:dyDescent="0.25">
      <c r="A860" s="160"/>
      <c r="B860" s="160"/>
      <c r="C860" s="184"/>
      <c r="D860" s="181"/>
    </row>
    <row r="861" spans="1:4" x14ac:dyDescent="0.25">
      <c r="A861" s="160"/>
      <c r="B861" s="160"/>
      <c r="C861" s="184"/>
      <c r="D861" s="181"/>
    </row>
    <row r="862" spans="1:4" x14ac:dyDescent="0.25">
      <c r="A862" s="160"/>
      <c r="B862" s="160"/>
      <c r="C862" s="184"/>
      <c r="D862" s="181"/>
    </row>
    <row r="863" spans="1:4" x14ac:dyDescent="0.25">
      <c r="A863" s="160"/>
      <c r="B863" s="160"/>
      <c r="C863" s="184"/>
      <c r="D863" s="181"/>
    </row>
    <row r="864" spans="1:4" x14ac:dyDescent="0.25">
      <c r="A864" s="160"/>
      <c r="B864" s="160"/>
      <c r="C864" s="184"/>
      <c r="D864" s="181"/>
    </row>
    <row r="865" spans="1:4" x14ac:dyDescent="0.25">
      <c r="A865" s="160"/>
      <c r="B865" s="160"/>
      <c r="C865" s="184"/>
      <c r="D865" s="181"/>
    </row>
    <row r="866" spans="1:4" x14ac:dyDescent="0.25">
      <c r="A866" s="160"/>
      <c r="B866" s="160"/>
      <c r="C866" s="184"/>
      <c r="D866" s="181"/>
    </row>
    <row r="867" spans="1:4" x14ac:dyDescent="0.25">
      <c r="A867" s="160"/>
      <c r="B867" s="160"/>
      <c r="C867" s="184"/>
      <c r="D867" s="181"/>
    </row>
    <row r="868" spans="1:4" x14ac:dyDescent="0.25">
      <c r="A868" s="160"/>
      <c r="B868" s="160"/>
      <c r="C868" s="184"/>
      <c r="D868" s="181"/>
    </row>
    <row r="869" spans="1:4" x14ac:dyDescent="0.25">
      <c r="A869" s="160"/>
      <c r="B869" s="160"/>
      <c r="C869" s="184"/>
      <c r="D869" s="181"/>
    </row>
    <row r="870" spans="1:4" x14ac:dyDescent="0.25">
      <c r="A870" s="160"/>
      <c r="B870" s="160"/>
      <c r="C870" s="184"/>
      <c r="D870" s="181"/>
    </row>
    <row r="871" spans="1:4" x14ac:dyDescent="0.25">
      <c r="A871" s="160"/>
      <c r="B871" s="160"/>
      <c r="C871" s="184"/>
      <c r="D871" s="181"/>
    </row>
    <row r="872" spans="1:4" x14ac:dyDescent="0.25">
      <c r="A872" s="160"/>
      <c r="B872" s="160"/>
      <c r="C872" s="184"/>
      <c r="D872" s="181"/>
    </row>
    <row r="873" spans="1:4" x14ac:dyDescent="0.25">
      <c r="A873" s="160"/>
      <c r="B873" s="160"/>
      <c r="C873" s="184"/>
      <c r="D873" s="181"/>
    </row>
    <row r="874" spans="1:4" x14ac:dyDescent="0.25">
      <c r="A874" s="160"/>
      <c r="B874" s="160"/>
      <c r="C874" s="184"/>
      <c r="D874" s="181"/>
    </row>
    <row r="875" spans="1:4" x14ac:dyDescent="0.25">
      <c r="A875" s="160"/>
      <c r="B875" s="160"/>
      <c r="C875" s="184"/>
      <c r="D875" s="181"/>
    </row>
    <row r="876" spans="1:4" x14ac:dyDescent="0.25">
      <c r="A876" s="160"/>
      <c r="B876" s="160"/>
      <c r="C876" s="184"/>
      <c r="D876" s="181"/>
    </row>
    <row r="877" spans="1:4" x14ac:dyDescent="0.25">
      <c r="A877" s="160"/>
      <c r="B877" s="160"/>
      <c r="C877" s="184"/>
      <c r="D877" s="181"/>
    </row>
    <row r="878" spans="1:4" x14ac:dyDescent="0.25">
      <c r="A878" s="160"/>
      <c r="B878" s="160"/>
      <c r="C878" s="184"/>
      <c r="D878" s="181"/>
    </row>
    <row r="879" spans="1:4" x14ac:dyDescent="0.25">
      <c r="A879" s="160"/>
      <c r="B879" s="160"/>
      <c r="C879" s="184"/>
      <c r="D879" s="181"/>
    </row>
    <row r="880" spans="1:4" x14ac:dyDescent="0.25">
      <c r="A880" s="160"/>
      <c r="B880" s="160"/>
      <c r="C880" s="184"/>
      <c r="D880" s="181"/>
    </row>
    <row r="881" spans="1:4" x14ac:dyDescent="0.25">
      <c r="A881" s="160"/>
      <c r="B881" s="160"/>
      <c r="C881" s="184"/>
      <c r="D881" s="181"/>
    </row>
    <row r="882" spans="1:4" x14ac:dyDescent="0.25">
      <c r="A882" s="160"/>
      <c r="B882" s="160"/>
      <c r="C882" s="184"/>
      <c r="D882" s="181"/>
    </row>
    <row r="883" spans="1:4" x14ac:dyDescent="0.25">
      <c r="A883" s="160"/>
      <c r="B883" s="160"/>
      <c r="C883" s="184"/>
      <c r="D883" s="181"/>
    </row>
    <row r="884" spans="1:4" x14ac:dyDescent="0.25">
      <c r="A884" s="160"/>
      <c r="B884" s="160"/>
      <c r="C884" s="184"/>
      <c r="D884" s="181"/>
    </row>
    <row r="885" spans="1:4" x14ac:dyDescent="0.25">
      <c r="A885" s="160"/>
      <c r="B885" s="160"/>
      <c r="C885" s="184"/>
      <c r="D885" s="181"/>
    </row>
    <row r="886" spans="1:4" x14ac:dyDescent="0.25">
      <c r="A886" s="160"/>
      <c r="B886" s="160"/>
      <c r="C886" s="184"/>
      <c r="D886" s="181"/>
    </row>
    <row r="887" spans="1:4" x14ac:dyDescent="0.25">
      <c r="A887" s="160"/>
      <c r="B887" s="160"/>
      <c r="C887" s="184"/>
      <c r="D887" s="181"/>
    </row>
    <row r="888" spans="1:4" x14ac:dyDescent="0.25">
      <c r="A888" s="160"/>
      <c r="B888" s="160"/>
      <c r="C888" s="184"/>
      <c r="D888" s="181"/>
    </row>
    <row r="889" spans="1:4" x14ac:dyDescent="0.25">
      <c r="A889" s="160"/>
      <c r="B889" s="160"/>
      <c r="C889" s="184"/>
      <c r="D889" s="181"/>
    </row>
    <row r="890" spans="1:4" x14ac:dyDescent="0.25">
      <c r="A890" s="160"/>
      <c r="B890" s="160"/>
      <c r="C890" s="184"/>
      <c r="D890" s="181"/>
    </row>
    <row r="891" spans="1:4" x14ac:dyDescent="0.25">
      <c r="A891" s="160"/>
      <c r="B891" s="160"/>
      <c r="C891" s="184"/>
      <c r="D891" s="181"/>
    </row>
    <row r="892" spans="1:4" x14ac:dyDescent="0.25">
      <c r="A892" s="160"/>
      <c r="B892" s="160"/>
      <c r="C892" s="184"/>
      <c r="D892" s="181"/>
    </row>
    <row r="893" spans="1:4" x14ac:dyDescent="0.25">
      <c r="A893" s="160"/>
      <c r="B893" s="160"/>
      <c r="C893" s="184"/>
      <c r="D893" s="181"/>
    </row>
    <row r="894" spans="1:4" x14ac:dyDescent="0.25">
      <c r="A894" s="160"/>
      <c r="B894" s="160"/>
      <c r="C894" s="184"/>
      <c r="D894" s="181"/>
    </row>
    <row r="895" spans="1:4" x14ac:dyDescent="0.25">
      <c r="A895" s="160"/>
      <c r="B895" s="160"/>
      <c r="C895" s="184"/>
      <c r="D895" s="181"/>
    </row>
    <row r="896" spans="1:4" x14ac:dyDescent="0.25">
      <c r="A896" s="160"/>
      <c r="B896" s="160"/>
      <c r="C896" s="184"/>
      <c r="D896" s="181"/>
    </row>
    <row r="897" spans="1:4" x14ac:dyDescent="0.25">
      <c r="A897" s="160"/>
      <c r="B897" s="160"/>
      <c r="C897" s="184"/>
      <c r="D897" s="181"/>
    </row>
    <row r="898" spans="1:4" x14ac:dyDescent="0.25">
      <c r="A898" s="160"/>
      <c r="B898" s="160"/>
      <c r="C898" s="184"/>
      <c r="D898" s="181"/>
    </row>
    <row r="899" spans="1:4" x14ac:dyDescent="0.25">
      <c r="A899" s="160"/>
      <c r="B899" s="160"/>
      <c r="C899" s="184"/>
      <c r="D899" s="181"/>
    </row>
    <row r="900" spans="1:4" x14ac:dyDescent="0.25">
      <c r="A900" s="160"/>
      <c r="B900" s="160"/>
      <c r="C900" s="184"/>
      <c r="D900" s="181"/>
    </row>
    <row r="901" spans="1:4" x14ac:dyDescent="0.25">
      <c r="A901" s="160"/>
      <c r="B901" s="160"/>
      <c r="C901" s="184"/>
      <c r="D901" s="181"/>
    </row>
    <row r="902" spans="1:4" x14ac:dyDescent="0.25">
      <c r="A902" s="160"/>
      <c r="B902" s="160"/>
      <c r="C902" s="184"/>
      <c r="D902" s="181"/>
    </row>
    <row r="903" spans="1:4" x14ac:dyDescent="0.25">
      <c r="A903" s="160"/>
      <c r="B903" s="160"/>
      <c r="C903" s="184"/>
      <c r="D903" s="181"/>
    </row>
    <row r="904" spans="1:4" x14ac:dyDescent="0.25">
      <c r="A904" s="160"/>
      <c r="B904" s="160"/>
      <c r="C904" s="184"/>
      <c r="D904" s="181"/>
    </row>
    <row r="905" spans="1:4" x14ac:dyDescent="0.25">
      <c r="A905" s="160"/>
      <c r="B905" s="160"/>
      <c r="C905" s="184"/>
      <c r="D905" s="181"/>
    </row>
    <row r="906" spans="1:4" x14ac:dyDescent="0.25">
      <c r="A906" s="160"/>
      <c r="B906" s="160"/>
      <c r="C906" s="184"/>
      <c r="D906" s="181"/>
    </row>
    <row r="907" spans="1:4" x14ac:dyDescent="0.25">
      <c r="A907" s="160"/>
      <c r="B907" s="160"/>
      <c r="C907" s="184"/>
      <c r="D907" s="181"/>
    </row>
    <row r="908" spans="1:4" x14ac:dyDescent="0.25">
      <c r="A908" s="160"/>
      <c r="B908" s="160"/>
      <c r="C908" s="184"/>
      <c r="D908" s="181"/>
    </row>
    <row r="909" spans="1:4" x14ac:dyDescent="0.25">
      <c r="A909" s="160"/>
      <c r="B909" s="160"/>
      <c r="C909" s="184"/>
      <c r="D909" s="181"/>
    </row>
    <row r="910" spans="1:4" x14ac:dyDescent="0.25">
      <c r="A910" s="160"/>
      <c r="B910" s="160"/>
      <c r="C910" s="184"/>
      <c r="D910" s="181"/>
    </row>
    <row r="911" spans="1:4" x14ac:dyDescent="0.25">
      <c r="A911" s="160"/>
      <c r="B911" s="160"/>
      <c r="C911" s="184"/>
      <c r="D911" s="181"/>
    </row>
    <row r="912" spans="1:4" x14ac:dyDescent="0.25">
      <c r="A912" s="160"/>
      <c r="B912" s="160"/>
      <c r="C912" s="184"/>
      <c r="D912" s="181"/>
    </row>
    <row r="913" spans="1:4" x14ac:dyDescent="0.25">
      <c r="A913" s="160"/>
      <c r="B913" s="160"/>
      <c r="C913" s="184"/>
      <c r="D913" s="181"/>
    </row>
    <row r="914" spans="1:4" x14ac:dyDescent="0.25">
      <c r="A914" s="160"/>
      <c r="B914" s="160"/>
      <c r="C914" s="184"/>
      <c r="D914" s="181"/>
    </row>
    <row r="915" spans="1:4" x14ac:dyDescent="0.25">
      <c r="A915" s="160"/>
      <c r="B915" s="160"/>
      <c r="C915" s="184"/>
      <c r="D915" s="181"/>
    </row>
    <row r="916" spans="1:4" x14ac:dyDescent="0.25">
      <c r="A916" s="160"/>
      <c r="B916" s="160"/>
      <c r="C916" s="184"/>
      <c r="D916" s="181"/>
    </row>
    <row r="917" spans="1:4" x14ac:dyDescent="0.25">
      <c r="A917" s="160"/>
      <c r="B917" s="160"/>
      <c r="C917" s="184"/>
      <c r="D917" s="181"/>
    </row>
    <row r="918" spans="1:4" x14ac:dyDescent="0.25">
      <c r="A918" s="160"/>
      <c r="B918" s="160"/>
      <c r="C918" s="184"/>
      <c r="D918" s="181"/>
    </row>
    <row r="919" spans="1:4" x14ac:dyDescent="0.25">
      <c r="A919" s="160"/>
      <c r="B919" s="160"/>
      <c r="C919" s="184"/>
      <c r="D919" s="181"/>
    </row>
    <row r="920" spans="1:4" x14ac:dyDescent="0.25">
      <c r="A920" s="160"/>
      <c r="B920" s="160"/>
      <c r="C920" s="184"/>
      <c r="D920" s="181"/>
    </row>
    <row r="921" spans="1:4" x14ac:dyDescent="0.25">
      <c r="A921" s="160"/>
      <c r="B921" s="160"/>
      <c r="C921" s="184"/>
      <c r="D921" s="181"/>
    </row>
    <row r="922" spans="1:4" x14ac:dyDescent="0.25">
      <c r="A922" s="160"/>
      <c r="B922" s="160"/>
      <c r="C922" s="184"/>
      <c r="D922" s="181"/>
    </row>
    <row r="923" spans="1:4" x14ac:dyDescent="0.25">
      <c r="A923" s="160"/>
      <c r="B923" s="160"/>
      <c r="C923" s="184"/>
      <c r="D923" s="181"/>
    </row>
    <row r="924" spans="1:4" x14ac:dyDescent="0.25">
      <c r="A924" s="160"/>
      <c r="B924" s="160"/>
      <c r="C924" s="184"/>
      <c r="D924" s="181"/>
    </row>
    <row r="925" spans="1:4" x14ac:dyDescent="0.25">
      <c r="A925" s="160"/>
      <c r="B925" s="160"/>
      <c r="C925" s="184"/>
      <c r="D925" s="181"/>
    </row>
    <row r="926" spans="1:4" x14ac:dyDescent="0.25">
      <c r="A926" s="160"/>
      <c r="B926" s="160"/>
      <c r="C926" s="184"/>
      <c r="D926" s="181"/>
    </row>
    <row r="927" spans="1:4" x14ac:dyDescent="0.25">
      <c r="A927" s="160"/>
      <c r="B927" s="160"/>
      <c r="C927" s="184"/>
      <c r="D927" s="181"/>
    </row>
    <row r="928" spans="1:4" x14ac:dyDescent="0.25">
      <c r="A928" s="160"/>
      <c r="B928" s="160"/>
      <c r="C928" s="184"/>
      <c r="D928" s="181"/>
    </row>
    <row r="929" spans="1:4" x14ac:dyDescent="0.25">
      <c r="A929" s="160"/>
      <c r="B929" s="160"/>
      <c r="C929" s="184"/>
      <c r="D929" s="181"/>
    </row>
    <row r="930" spans="1:4" x14ac:dyDescent="0.25">
      <c r="A930" s="160"/>
      <c r="B930" s="160"/>
      <c r="C930" s="184"/>
      <c r="D930" s="181"/>
    </row>
    <row r="931" spans="1:4" x14ac:dyDescent="0.25">
      <c r="A931" s="160"/>
      <c r="B931" s="160"/>
      <c r="C931" s="184"/>
      <c r="D931" s="181"/>
    </row>
    <row r="932" spans="1:4" x14ac:dyDescent="0.25">
      <c r="A932" s="160"/>
      <c r="B932" s="160"/>
      <c r="C932" s="184"/>
      <c r="D932" s="181"/>
    </row>
    <row r="933" spans="1:4" x14ac:dyDescent="0.25">
      <c r="A933" s="160"/>
      <c r="B933" s="160"/>
      <c r="C933" s="184"/>
      <c r="D933" s="181"/>
    </row>
    <row r="934" spans="1:4" x14ac:dyDescent="0.25">
      <c r="A934" s="160"/>
      <c r="B934" s="160"/>
      <c r="C934" s="184"/>
      <c r="D934" s="181"/>
    </row>
    <row r="935" spans="1:4" x14ac:dyDescent="0.25">
      <c r="A935" s="160"/>
      <c r="B935" s="160"/>
      <c r="C935" s="184"/>
      <c r="D935" s="181"/>
    </row>
    <row r="936" spans="1:4" x14ac:dyDescent="0.25">
      <c r="A936" s="160"/>
      <c r="B936" s="160"/>
      <c r="C936" s="184"/>
      <c r="D936" s="181"/>
    </row>
    <row r="937" spans="1:4" x14ac:dyDescent="0.25">
      <c r="A937" s="160"/>
      <c r="B937" s="160"/>
      <c r="C937" s="184"/>
      <c r="D937" s="181"/>
    </row>
    <row r="938" spans="1:4" x14ac:dyDescent="0.25">
      <c r="A938" s="160"/>
      <c r="B938" s="160"/>
      <c r="C938" s="184"/>
      <c r="D938" s="181"/>
    </row>
    <row r="939" spans="1:4" x14ac:dyDescent="0.25">
      <c r="A939" s="160"/>
      <c r="B939" s="160"/>
      <c r="C939" s="184"/>
      <c r="D939" s="181"/>
    </row>
    <row r="940" spans="1:4" x14ac:dyDescent="0.25">
      <c r="A940" s="160"/>
      <c r="B940" s="160"/>
      <c r="C940" s="184"/>
      <c r="D940" s="181"/>
    </row>
    <row r="941" spans="1:4" x14ac:dyDescent="0.25">
      <c r="A941" s="160"/>
      <c r="B941" s="160"/>
      <c r="C941" s="184"/>
      <c r="D941" s="181"/>
    </row>
    <row r="942" spans="1:4" x14ac:dyDescent="0.25">
      <c r="A942" s="160"/>
      <c r="B942" s="160"/>
      <c r="C942" s="184"/>
      <c r="D942" s="181"/>
    </row>
    <row r="943" spans="1:4" x14ac:dyDescent="0.25">
      <c r="A943" s="160"/>
      <c r="B943" s="160"/>
      <c r="C943" s="184"/>
      <c r="D943" s="181"/>
    </row>
    <row r="944" spans="1:4" x14ac:dyDescent="0.25">
      <c r="A944" s="160"/>
      <c r="B944" s="160"/>
      <c r="C944" s="184"/>
      <c r="D944" s="181"/>
    </row>
    <row r="945" spans="1:4" x14ac:dyDescent="0.25">
      <c r="A945" s="160"/>
      <c r="B945" s="160"/>
      <c r="C945" s="184"/>
      <c r="D945" s="181"/>
    </row>
    <row r="946" spans="1:4" x14ac:dyDescent="0.25">
      <c r="A946" s="160"/>
      <c r="B946" s="160"/>
      <c r="C946" s="184"/>
      <c r="D946" s="181"/>
    </row>
    <row r="947" spans="1:4" x14ac:dyDescent="0.25">
      <c r="A947" s="160"/>
      <c r="B947" s="160"/>
      <c r="C947" s="184"/>
      <c r="D947" s="181"/>
    </row>
    <row r="948" spans="1:4" x14ac:dyDescent="0.25">
      <c r="A948" s="160"/>
      <c r="B948" s="160"/>
      <c r="C948" s="184"/>
      <c r="D948" s="181"/>
    </row>
    <row r="949" spans="1:4" x14ac:dyDescent="0.25">
      <c r="A949" s="160"/>
      <c r="B949" s="160"/>
      <c r="C949" s="184"/>
      <c r="D949" s="181"/>
    </row>
    <row r="950" spans="1:4" x14ac:dyDescent="0.25">
      <c r="A950" s="160"/>
      <c r="B950" s="160"/>
      <c r="C950" s="184"/>
      <c r="D950" s="181"/>
    </row>
    <row r="951" spans="1:4" x14ac:dyDescent="0.25">
      <c r="A951" s="160"/>
      <c r="B951" s="160"/>
      <c r="C951" s="184"/>
      <c r="D951" s="181"/>
    </row>
    <row r="952" spans="1:4" x14ac:dyDescent="0.25">
      <c r="A952" s="160"/>
      <c r="B952" s="160"/>
      <c r="C952" s="184"/>
      <c r="D952" s="181"/>
    </row>
    <row r="953" spans="1:4" x14ac:dyDescent="0.25">
      <c r="A953" s="160"/>
      <c r="B953" s="160"/>
      <c r="C953" s="184"/>
      <c r="D953" s="181"/>
    </row>
    <row r="954" spans="1:4" x14ac:dyDescent="0.25">
      <c r="A954" s="160"/>
      <c r="B954" s="160"/>
      <c r="C954" s="184"/>
      <c r="D954" s="181"/>
    </row>
    <row r="955" spans="1:4" x14ac:dyDescent="0.25">
      <c r="A955" s="160"/>
      <c r="B955" s="160"/>
      <c r="C955" s="184"/>
      <c r="D955" s="181"/>
    </row>
    <row r="956" spans="1:4" x14ac:dyDescent="0.25">
      <c r="A956" s="160"/>
      <c r="B956" s="160"/>
      <c r="C956" s="184"/>
      <c r="D956" s="181"/>
    </row>
    <row r="957" spans="1:4" x14ac:dyDescent="0.25">
      <c r="A957" s="160"/>
      <c r="B957" s="160"/>
      <c r="C957" s="184"/>
      <c r="D957" s="181"/>
    </row>
    <row r="958" spans="1:4" x14ac:dyDescent="0.25">
      <c r="A958" s="160"/>
      <c r="B958" s="160"/>
      <c r="C958" s="184"/>
      <c r="D958" s="181"/>
    </row>
    <row r="959" spans="1:4" x14ac:dyDescent="0.25">
      <c r="A959" s="160"/>
      <c r="B959" s="160"/>
      <c r="C959" s="184"/>
      <c r="D959" s="181"/>
    </row>
    <row r="960" spans="1:4" x14ac:dyDescent="0.25">
      <c r="A960" s="160"/>
      <c r="B960" s="160"/>
      <c r="C960" s="184"/>
      <c r="D960" s="181"/>
    </row>
    <row r="961" spans="1:4" x14ac:dyDescent="0.25">
      <c r="A961" s="160"/>
      <c r="B961" s="160"/>
      <c r="C961" s="184"/>
      <c r="D961" s="181"/>
    </row>
    <row r="962" spans="1:4" x14ac:dyDescent="0.25">
      <c r="A962" s="160"/>
      <c r="B962" s="160"/>
      <c r="C962" s="184"/>
      <c r="D962" s="181"/>
    </row>
    <row r="963" spans="1:4" x14ac:dyDescent="0.25">
      <c r="A963" s="160"/>
      <c r="B963" s="160"/>
      <c r="C963" s="184"/>
      <c r="D963" s="181"/>
    </row>
    <row r="964" spans="1:4" x14ac:dyDescent="0.25">
      <c r="A964" s="160"/>
      <c r="B964" s="160"/>
      <c r="C964" s="184"/>
      <c r="D964" s="181"/>
    </row>
    <row r="965" spans="1:4" x14ac:dyDescent="0.25">
      <c r="A965" s="160"/>
      <c r="B965" s="160"/>
      <c r="C965" s="184"/>
      <c r="D965" s="181"/>
    </row>
    <row r="966" spans="1:4" x14ac:dyDescent="0.25">
      <c r="A966" s="160"/>
      <c r="B966" s="160"/>
      <c r="C966" s="184"/>
      <c r="D966" s="181"/>
    </row>
    <row r="967" spans="1:4" x14ac:dyDescent="0.25">
      <c r="A967" s="160"/>
      <c r="B967" s="160"/>
      <c r="C967" s="184"/>
      <c r="D967" s="181"/>
    </row>
    <row r="968" spans="1:4" x14ac:dyDescent="0.25">
      <c r="A968" s="160"/>
      <c r="B968" s="160"/>
      <c r="C968" s="184"/>
      <c r="D968" s="181"/>
    </row>
    <row r="969" spans="1:4" x14ac:dyDescent="0.25">
      <c r="A969" s="160"/>
      <c r="B969" s="160"/>
      <c r="C969" s="184"/>
      <c r="D969" s="181"/>
    </row>
    <row r="970" spans="1:4" x14ac:dyDescent="0.25">
      <c r="A970" s="160"/>
      <c r="B970" s="160"/>
      <c r="C970" s="184"/>
      <c r="D970" s="181"/>
    </row>
    <row r="971" spans="1:4" x14ac:dyDescent="0.25">
      <c r="A971" s="160"/>
      <c r="B971" s="160"/>
      <c r="C971" s="184"/>
      <c r="D971" s="181"/>
    </row>
    <row r="972" spans="1:4" x14ac:dyDescent="0.25">
      <c r="A972" s="160"/>
      <c r="B972" s="160"/>
      <c r="C972" s="184"/>
      <c r="D972" s="181"/>
    </row>
    <row r="973" spans="1:4" x14ac:dyDescent="0.25">
      <c r="A973" s="160"/>
      <c r="B973" s="160"/>
      <c r="C973" s="184"/>
      <c r="D973" s="181"/>
    </row>
    <row r="974" spans="1:4" x14ac:dyDescent="0.25">
      <c r="A974" s="160"/>
      <c r="B974" s="160"/>
      <c r="C974" s="184"/>
      <c r="D974" s="181"/>
    </row>
    <row r="975" spans="1:4" x14ac:dyDescent="0.25">
      <c r="A975" s="160"/>
      <c r="B975" s="160"/>
      <c r="C975" s="184"/>
      <c r="D975" s="181"/>
    </row>
    <row r="976" spans="1:4" x14ac:dyDescent="0.25">
      <c r="A976" s="160"/>
      <c r="B976" s="160"/>
      <c r="C976" s="184"/>
      <c r="D976" s="181"/>
    </row>
    <row r="977" spans="1:4" x14ac:dyDescent="0.25">
      <c r="A977" s="160"/>
      <c r="B977" s="160"/>
      <c r="C977" s="184"/>
      <c r="D977" s="181"/>
    </row>
    <row r="978" spans="1:4" x14ac:dyDescent="0.25">
      <c r="A978" s="160"/>
      <c r="B978" s="160"/>
      <c r="C978" s="184"/>
      <c r="D978" s="181"/>
    </row>
    <row r="979" spans="1:4" x14ac:dyDescent="0.25">
      <c r="A979" s="160"/>
      <c r="B979" s="160"/>
      <c r="C979" s="184"/>
      <c r="D979" s="181"/>
    </row>
    <row r="980" spans="1:4" x14ac:dyDescent="0.25">
      <c r="A980" s="160"/>
      <c r="B980" s="160"/>
      <c r="C980" s="184"/>
      <c r="D980" s="181"/>
    </row>
    <row r="981" spans="1:4" x14ac:dyDescent="0.25">
      <c r="A981" s="160"/>
      <c r="B981" s="160"/>
      <c r="C981" s="184"/>
      <c r="D981" s="181"/>
    </row>
    <row r="982" spans="1:4" x14ac:dyDescent="0.25">
      <c r="A982" s="160"/>
      <c r="B982" s="160"/>
      <c r="C982" s="184"/>
      <c r="D982" s="181"/>
    </row>
    <row r="983" spans="1:4" x14ac:dyDescent="0.25">
      <c r="A983" s="160"/>
      <c r="B983" s="160"/>
      <c r="C983" s="184"/>
      <c r="D983" s="181"/>
    </row>
    <row r="984" spans="1:4" x14ac:dyDescent="0.25">
      <c r="A984" s="160"/>
      <c r="B984" s="160"/>
      <c r="C984" s="184"/>
      <c r="D984" s="181"/>
    </row>
    <row r="985" spans="1:4" x14ac:dyDescent="0.25">
      <c r="A985" s="160"/>
      <c r="B985" s="160"/>
      <c r="C985" s="184"/>
      <c r="D985" s="181"/>
    </row>
    <row r="986" spans="1:4" x14ac:dyDescent="0.25">
      <c r="A986" s="160"/>
      <c r="B986" s="160"/>
      <c r="C986" s="184"/>
      <c r="D986" s="181"/>
    </row>
    <row r="987" spans="1:4" x14ac:dyDescent="0.25">
      <c r="A987" s="160"/>
      <c r="B987" s="160"/>
      <c r="C987" s="184"/>
      <c r="D987" s="181"/>
    </row>
    <row r="988" spans="1:4" x14ac:dyDescent="0.25">
      <c r="A988" s="160"/>
      <c r="B988" s="160"/>
      <c r="C988" s="184"/>
      <c r="D988" s="181"/>
    </row>
    <row r="989" spans="1:4" x14ac:dyDescent="0.25">
      <c r="A989" s="160"/>
      <c r="B989" s="160"/>
      <c r="C989" s="184"/>
      <c r="D989" s="181"/>
    </row>
    <row r="990" spans="1:4" x14ac:dyDescent="0.25">
      <c r="A990" s="160"/>
      <c r="B990" s="160"/>
      <c r="C990" s="184"/>
      <c r="D990" s="181"/>
    </row>
    <row r="991" spans="1:4" x14ac:dyDescent="0.25">
      <c r="A991" s="160"/>
      <c r="B991" s="160"/>
      <c r="C991" s="184"/>
      <c r="D991" s="181"/>
    </row>
    <row r="992" spans="1:4" x14ac:dyDescent="0.25">
      <c r="A992" s="160"/>
      <c r="B992" s="160"/>
      <c r="C992" s="184"/>
      <c r="D992" s="181"/>
    </row>
    <row r="993" spans="1:4" x14ac:dyDescent="0.25">
      <c r="A993" s="160"/>
      <c r="B993" s="160"/>
      <c r="C993" s="184"/>
      <c r="D993" s="181"/>
    </row>
    <row r="994" spans="1:4" x14ac:dyDescent="0.25">
      <c r="A994" s="160"/>
      <c r="B994" s="160"/>
      <c r="C994" s="184"/>
      <c r="D994" s="181"/>
    </row>
    <row r="995" spans="1:4" x14ac:dyDescent="0.25">
      <c r="A995" s="160"/>
      <c r="B995" s="160"/>
      <c r="C995" s="184"/>
      <c r="D995" s="181"/>
    </row>
    <row r="996" spans="1:4" x14ac:dyDescent="0.25">
      <c r="A996" s="160"/>
      <c r="B996" s="160"/>
      <c r="C996" s="184"/>
      <c r="D996" s="181"/>
    </row>
    <row r="997" spans="1:4" x14ac:dyDescent="0.25">
      <c r="A997" s="160"/>
      <c r="B997" s="160"/>
      <c r="C997" s="184"/>
      <c r="D997" s="181"/>
    </row>
    <row r="998" spans="1:4" x14ac:dyDescent="0.25">
      <c r="A998" s="160"/>
      <c r="B998" s="160"/>
      <c r="C998" s="184"/>
      <c r="D998" s="181"/>
    </row>
    <row r="999" spans="1:4" x14ac:dyDescent="0.25">
      <c r="A999" s="160"/>
      <c r="B999" s="160"/>
      <c r="C999" s="184"/>
      <c r="D999" s="181"/>
    </row>
    <row r="1000" spans="1:4" x14ac:dyDescent="0.25">
      <c r="A1000" s="160"/>
      <c r="B1000" s="160"/>
      <c r="C1000" s="184"/>
      <c r="D1000" s="181"/>
    </row>
    <row r="1001" spans="1:4" x14ac:dyDescent="0.25">
      <c r="A1001" s="160"/>
      <c r="B1001" s="160"/>
      <c r="C1001" s="184"/>
      <c r="D1001" s="181"/>
    </row>
    <row r="1002" spans="1:4" x14ac:dyDescent="0.25">
      <c r="A1002" s="160"/>
      <c r="B1002" s="160"/>
      <c r="C1002" s="184"/>
      <c r="D1002" s="181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461" r:id="rId4" name="Button 1125">
              <controlPr defaultSize="0" print="0" autoFill="0" autoPict="0" macro="[0]!Feuil9.Initialise" altText="Effacer tout">
                <anchor moveWithCells="1" sizeWithCells="1">
                  <from>
                    <xdr:col>1</xdr:col>
                    <xdr:colOff>666750</xdr:colOff>
                    <xdr:row>0</xdr:row>
                    <xdr:rowOff>114300</xdr:rowOff>
                  </from>
                  <to>
                    <xdr:col>2</xdr:col>
                    <xdr:colOff>666750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4" r:id="rId5" name="Button 1128">
              <controlPr defaultSize="0" print="0" autoFill="0" autoPict="0" macro="[0]!ImpressionPageEnCours">
                <anchor moveWithCells="1" sizeWithCells="1">
                  <from>
                    <xdr:col>2</xdr:col>
                    <xdr:colOff>933450</xdr:colOff>
                    <xdr:row>0</xdr:row>
                    <xdr:rowOff>114300</xdr:rowOff>
                  </from>
                  <to>
                    <xdr:col>2</xdr:col>
                    <xdr:colOff>2390775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6" r:id="rId6" name="Button 1130">
              <controlPr defaultSize="0" print="0" autoFill="0" autoPict="0" macro="[0]!OuvresheetAccueil">
                <anchor moveWithCells="1" sizeWithCells="1">
                  <from>
                    <xdr:col>2</xdr:col>
                    <xdr:colOff>2647950</xdr:colOff>
                    <xdr:row>0</xdr:row>
                    <xdr:rowOff>123825</xdr:rowOff>
                  </from>
                  <to>
                    <xdr:col>3</xdr:col>
                    <xdr:colOff>609600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P156"/>
  <sheetViews>
    <sheetView showGridLines="0" zoomScale="90" zoomScaleNormal="90" workbookViewId="0">
      <selection activeCell="L7" sqref="L7"/>
    </sheetView>
  </sheetViews>
  <sheetFormatPr baseColWidth="10" defaultColWidth="10.85546875" defaultRowHeight="15" x14ac:dyDescent="0.25"/>
  <cols>
    <col min="1" max="1" width="31.140625" style="2" customWidth="1"/>
    <col min="2" max="15" width="11.5703125" style="2" customWidth="1"/>
    <col min="16" max="16" width="8" style="2" hidden="1" customWidth="1"/>
    <col min="17" max="18" width="17" style="2" customWidth="1"/>
    <col min="19" max="19" width="3.7109375" style="2" customWidth="1"/>
    <col min="20" max="16384" width="10.85546875" style="2"/>
  </cols>
  <sheetData>
    <row r="1" spans="1:15" ht="23.25" x14ac:dyDescent="0.25">
      <c r="A1" s="22" t="s">
        <v>54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ht="20.25" customHeight="1" x14ac:dyDescent="0.3">
      <c r="A2" s="71"/>
    </row>
    <row r="3" spans="1:15" ht="20.25" customHeight="1" x14ac:dyDescent="0.3">
      <c r="A3" s="33"/>
    </row>
    <row r="4" spans="1:15" ht="20.25" customHeight="1" x14ac:dyDescent="0.25">
      <c r="D4" s="37"/>
      <c r="E4" s="37"/>
      <c r="F4" s="52" t="s">
        <v>81</v>
      </c>
      <c r="G4" s="147" t="s">
        <v>50</v>
      </c>
      <c r="H4" s="148"/>
      <c r="I4" s="148"/>
    </row>
    <row r="5" spans="1:15" ht="20.25" customHeight="1" x14ac:dyDescent="0.25">
      <c r="D5" s="37"/>
      <c r="E5" s="37"/>
      <c r="F5" s="52"/>
      <c r="G5" s="103"/>
      <c r="H5" s="103"/>
      <c r="I5" s="103"/>
    </row>
    <row r="6" spans="1:15" ht="20.25" customHeight="1" x14ac:dyDescent="0.3">
      <c r="A6" s="104" t="s">
        <v>61</v>
      </c>
      <c r="B6" s="209" t="str">
        <f>IFERROR(VLOOKUP(G4,tab_client[],2,FALSE),"")</f>
        <v/>
      </c>
      <c r="C6" s="210"/>
      <c r="D6" s="210"/>
      <c r="E6" s="210"/>
      <c r="F6" s="52" t="s">
        <v>66</v>
      </c>
      <c r="G6" s="217" t="str">
        <f>IFERROR(VLOOKUP(G4,tab_client[],3,FALSE),"")</f>
        <v/>
      </c>
      <c r="H6" s="218"/>
      <c r="I6" s="219"/>
      <c r="J6" s="219"/>
    </row>
    <row r="7" spans="1:15" ht="20.25" customHeight="1" x14ac:dyDescent="0.3">
      <c r="A7" s="104" t="s">
        <v>60</v>
      </c>
      <c r="B7" s="214" t="str">
        <f>IFERROR(VLOOKUP(G4,tab_client[],6,FALSE),"")</f>
        <v/>
      </c>
      <c r="C7" s="215"/>
      <c r="D7" s="215"/>
      <c r="E7" s="215"/>
      <c r="F7" s="52" t="s">
        <v>67</v>
      </c>
      <c r="G7" s="217" t="str">
        <f>IFERROR(VLOOKUP(G4,tab_client[],4,FALSE),"")</f>
        <v/>
      </c>
      <c r="H7" s="218"/>
      <c r="I7" s="219"/>
      <c r="J7" s="219"/>
    </row>
    <row r="8" spans="1:15" ht="20.25" customHeight="1" x14ac:dyDescent="0.25">
      <c r="B8" s="215"/>
      <c r="C8" s="215"/>
      <c r="D8" s="215"/>
      <c r="E8" s="215"/>
      <c r="F8" s="52" t="s">
        <v>62</v>
      </c>
      <c r="G8" s="211" t="str">
        <f>IFERROR(VLOOKUP(G4,tab_client[],5,FALSE),"")</f>
        <v/>
      </c>
      <c r="H8" s="212"/>
      <c r="I8" s="213"/>
      <c r="J8" s="213"/>
    </row>
    <row r="9" spans="1:15" ht="20.25" customHeight="1" x14ac:dyDescent="0.25">
      <c r="B9" s="216"/>
      <c r="C9" s="216"/>
      <c r="D9" s="216"/>
      <c r="E9" s="216"/>
      <c r="G9" s="15"/>
      <c r="H9" s="15"/>
      <c r="I9" s="15"/>
      <c r="J9" s="15"/>
    </row>
    <row r="10" spans="1:15" ht="24.75" customHeight="1" thickBot="1" x14ac:dyDescent="0.3">
      <c r="A10" s="207" t="s">
        <v>56</v>
      </c>
      <c r="B10" s="207"/>
      <c r="C10" s="207"/>
      <c r="D10" s="207"/>
      <c r="E10" s="207"/>
      <c r="F10" s="207"/>
      <c r="G10" s="207"/>
      <c r="H10" s="207"/>
      <c r="I10" s="207"/>
      <c r="J10" s="207"/>
      <c r="K10" s="207"/>
      <c r="L10" s="207"/>
      <c r="M10" s="207"/>
      <c r="N10" s="208"/>
      <c r="O10" s="208"/>
    </row>
    <row r="11" spans="1:15" ht="20.25" customHeight="1" x14ac:dyDescent="0.25">
      <c r="A11" s="25" t="s">
        <v>27</v>
      </c>
      <c r="B11" s="27" t="s">
        <v>3</v>
      </c>
      <c r="C11" s="27" t="s">
        <v>11</v>
      </c>
      <c r="D11" s="27" t="s">
        <v>12</v>
      </c>
      <c r="E11" s="27" t="s">
        <v>13</v>
      </c>
      <c r="F11" s="27" t="s">
        <v>14</v>
      </c>
      <c r="G11" s="27" t="s">
        <v>15</v>
      </c>
      <c r="H11" s="27" t="s">
        <v>16</v>
      </c>
      <c r="I11" s="27" t="s">
        <v>17</v>
      </c>
      <c r="J11" s="27" t="s">
        <v>18</v>
      </c>
      <c r="K11" s="27" t="s">
        <v>19</v>
      </c>
      <c r="L11" s="27" t="s">
        <v>4</v>
      </c>
      <c r="M11" s="121" t="s">
        <v>28</v>
      </c>
      <c r="N11" s="124" t="s">
        <v>9</v>
      </c>
      <c r="O11" s="125" t="s">
        <v>5</v>
      </c>
    </row>
    <row r="12" spans="1:15" ht="20.25" customHeight="1" x14ac:dyDescent="0.25">
      <c r="A12" s="23" t="str">
        <f>IF(ISBLANK(BDD!A7),"",BDD!A7)</f>
        <v xml:space="preserve">Appel </v>
      </c>
      <c r="B12" s="28" t="e">
        <f>IF(SUMIFS(#REF!,#REF!,$A12,#REF!,B$11,#REF!,$G$4)=0,"",SUMIFS(#REF!,#REF!,$A12,#REF!,B$11,#REF!,$G$4))</f>
        <v>#REF!</v>
      </c>
      <c r="C12" s="28" t="e">
        <f>IF(SUMIFS(#REF!,#REF!,$A12,#REF!,C$11,#REF!,$G$4)=0,"",SUMIFS(#REF!,#REF!,$A12,#REF!,C$11,#REF!,$G$4))</f>
        <v>#REF!</v>
      </c>
      <c r="D12" s="28" t="e">
        <f>IF(SUMIFS(#REF!,#REF!,$A12,#REF!,D$11,#REF!,$G$4)=0,"",SUMIFS(#REF!,#REF!,$A12,#REF!,D$11,#REF!,$G$4))</f>
        <v>#REF!</v>
      </c>
      <c r="E12" s="28" t="e">
        <f>IF(SUMIFS(#REF!,#REF!,$A12,#REF!,E$11,#REF!,$G$4)=0,"",SUMIFS(#REF!,#REF!,$A12,#REF!,E$11,#REF!,$G$4))</f>
        <v>#REF!</v>
      </c>
      <c r="F12" s="28" t="e">
        <f>IF(SUMIFS(#REF!,#REF!,$A12,#REF!,F$11,#REF!,$G$4)=0,"",SUMIFS(#REF!,#REF!,$A12,#REF!,F$11,#REF!,$G$4))</f>
        <v>#REF!</v>
      </c>
      <c r="G12" s="28" t="e">
        <f>IF(SUMIFS(#REF!,#REF!,$A12,#REF!,G$11,#REF!,$G$4)=0,"",SUMIFS(#REF!,#REF!,$A12,#REF!,G$11,#REF!,$G$4))</f>
        <v>#REF!</v>
      </c>
      <c r="H12" s="28" t="e">
        <f>IF(SUMIFS(#REF!,#REF!,$A12,#REF!,H$11,#REF!,$G$4)=0,"",SUMIFS(#REF!,#REF!,$A12,#REF!,H$11,#REF!,$G$4))</f>
        <v>#REF!</v>
      </c>
      <c r="I12" s="28" t="e">
        <f>IF(SUMIFS(#REF!,#REF!,$A12,#REF!,I$11,#REF!,$G$4)=0,"",SUMIFS(#REF!,#REF!,$A12,#REF!,I$11,#REF!,$G$4))</f>
        <v>#REF!</v>
      </c>
      <c r="J12" s="28" t="e">
        <f>IF(SUMIFS(#REF!,#REF!,$A12,#REF!,J$11,#REF!,$G$4)=0,"",SUMIFS(#REF!,#REF!,$A12,#REF!,J$11,#REF!,$G$4))</f>
        <v>#REF!</v>
      </c>
      <c r="K12" s="28" t="e">
        <f>IF(SUMIFS(#REF!,#REF!,$A12,#REF!,K$11,#REF!,$G$4)=0,"",SUMIFS(#REF!,#REF!,$A12,#REF!,K$11,#REF!,$G$4))</f>
        <v>#REF!</v>
      </c>
      <c r="L12" s="28" t="e">
        <f>IF(SUMIFS(#REF!,#REF!,$A12,#REF!,L$11,#REF!,$G$4)=0,"",SUMIFS(#REF!,#REF!,$A12,#REF!,L$11,#REF!,$G$4))</f>
        <v>#REF!</v>
      </c>
      <c r="M12" s="122" t="e">
        <f>IF(SUMIFS(#REF!,#REF!,$A12,#REF!,M$11,#REF!,$G$4)=0,"",SUMIFS(#REF!,#REF!,$A12,#REF!,M$11,#REF!,$G$4))</f>
        <v>#REF!</v>
      </c>
      <c r="N12" s="126" t="e">
        <f t="shared" ref="N12:N23" si="0">SUM(B12:M12)</f>
        <v>#REF!</v>
      </c>
      <c r="O12" s="127" t="str">
        <f>IFERROR(N12/$N$24,"")</f>
        <v/>
      </c>
    </row>
    <row r="13" spans="1:15" ht="20.25" customHeight="1" x14ac:dyDescent="0.25">
      <c r="A13" s="23" t="str">
        <f>IF(ISBLANK(BDD!A8),"",BDD!A8)</f>
        <v>Contact e-mail</v>
      </c>
      <c r="B13" s="28" t="e">
        <f>IF(SUMIFS(#REF!,#REF!,$A13,#REF!,B$11,#REF!,$G$4)=0,"",SUMIFS(#REF!,#REF!,$A13,#REF!,B$11,#REF!,$G$4))</f>
        <v>#REF!</v>
      </c>
      <c r="C13" s="28" t="e">
        <f>IF(SUMIFS(#REF!,#REF!,$A13,#REF!,C$11,#REF!,$G$4)=0,"",SUMIFS(#REF!,#REF!,$A13,#REF!,C$11,#REF!,$G$4))</f>
        <v>#REF!</v>
      </c>
      <c r="D13" s="28" t="e">
        <f>IF(SUMIFS(#REF!,#REF!,$A13,#REF!,D$11,#REF!,$G$4)=0,"",SUMIFS(#REF!,#REF!,$A13,#REF!,D$11,#REF!,$G$4))</f>
        <v>#REF!</v>
      </c>
      <c r="E13" s="28" t="e">
        <f>IF(SUMIFS(#REF!,#REF!,$A13,#REF!,E$11,#REF!,$G$4)=0,"",SUMIFS(#REF!,#REF!,$A13,#REF!,E$11,#REF!,$G$4))</f>
        <v>#REF!</v>
      </c>
      <c r="F13" s="28" t="e">
        <f>IF(SUMIFS(#REF!,#REF!,$A13,#REF!,F$11,#REF!,$G$4)=0,"",SUMIFS(#REF!,#REF!,$A13,#REF!,F$11,#REF!,$G$4))</f>
        <v>#REF!</v>
      </c>
      <c r="G13" s="28" t="e">
        <f>IF(SUMIFS(#REF!,#REF!,$A13,#REF!,G$11,#REF!,$G$4)=0,"",SUMIFS(#REF!,#REF!,$A13,#REF!,G$11,#REF!,$G$4))</f>
        <v>#REF!</v>
      </c>
      <c r="H13" s="28" t="e">
        <f>IF(SUMIFS(#REF!,#REF!,$A13,#REF!,H$11,#REF!,$G$4)=0,"",SUMIFS(#REF!,#REF!,$A13,#REF!,H$11,#REF!,$G$4))</f>
        <v>#REF!</v>
      </c>
      <c r="I13" s="28" t="e">
        <f>IF(SUMIFS(#REF!,#REF!,$A13,#REF!,I$11,#REF!,$G$4)=0,"",SUMIFS(#REF!,#REF!,$A13,#REF!,I$11,#REF!,$G$4))</f>
        <v>#REF!</v>
      </c>
      <c r="J13" s="28" t="e">
        <f>IF(SUMIFS(#REF!,#REF!,$A13,#REF!,J$11,#REF!,$G$4)=0,"",SUMIFS(#REF!,#REF!,$A13,#REF!,J$11,#REF!,$G$4))</f>
        <v>#REF!</v>
      </c>
      <c r="K13" s="28" t="e">
        <f>IF(SUMIFS(#REF!,#REF!,$A13,#REF!,K$11,#REF!,$G$4)=0,"",SUMIFS(#REF!,#REF!,$A13,#REF!,K$11,#REF!,$G$4))</f>
        <v>#REF!</v>
      </c>
      <c r="L13" s="28" t="e">
        <f>IF(SUMIFS(#REF!,#REF!,$A13,#REF!,L$11,#REF!,$G$4)=0,"",SUMIFS(#REF!,#REF!,$A13,#REF!,L$11,#REF!,$G$4))</f>
        <v>#REF!</v>
      </c>
      <c r="M13" s="122" t="e">
        <f>IF(SUMIFS(#REF!,#REF!,$A13,#REF!,M$11,#REF!,$G$4)=0,"",SUMIFS(#REF!,#REF!,$A13,#REF!,M$11,#REF!,$G$4))</f>
        <v>#REF!</v>
      </c>
      <c r="N13" s="126" t="e">
        <f t="shared" si="0"/>
        <v>#REF!</v>
      </c>
      <c r="O13" s="127" t="str">
        <f t="shared" ref="O13:O23" si="1">IFERROR(N13/$N$24,"")</f>
        <v/>
      </c>
    </row>
    <row r="14" spans="1:15" ht="20.25" customHeight="1" x14ac:dyDescent="0.25">
      <c r="A14" s="23" t="str">
        <f>IF(ISBLANK(BDD!A9),"",BDD!A9)</f>
        <v>RDV</v>
      </c>
      <c r="B14" s="28" t="e">
        <f>IF(SUMIFS(#REF!,#REF!,$A14,#REF!,B$11,#REF!,$G$4)=0,"",SUMIFS(#REF!,#REF!,$A14,#REF!,B$11,#REF!,$G$4))</f>
        <v>#REF!</v>
      </c>
      <c r="C14" s="28" t="e">
        <f>IF(SUMIFS(#REF!,#REF!,$A14,#REF!,C$11,#REF!,$G$4)=0,"",SUMIFS(#REF!,#REF!,$A14,#REF!,C$11,#REF!,$G$4))</f>
        <v>#REF!</v>
      </c>
      <c r="D14" s="28" t="e">
        <f>IF(SUMIFS(#REF!,#REF!,$A14,#REF!,D$11,#REF!,$G$4)=0,"",SUMIFS(#REF!,#REF!,$A14,#REF!,D$11,#REF!,$G$4))</f>
        <v>#REF!</v>
      </c>
      <c r="E14" s="28" t="e">
        <f>IF(SUMIFS(#REF!,#REF!,$A14,#REF!,E$11,#REF!,$G$4)=0,"",SUMIFS(#REF!,#REF!,$A14,#REF!,E$11,#REF!,$G$4))</f>
        <v>#REF!</v>
      </c>
      <c r="F14" s="28" t="e">
        <f>IF(SUMIFS(#REF!,#REF!,$A14,#REF!,F$11,#REF!,$G$4)=0,"",SUMIFS(#REF!,#REF!,$A14,#REF!,F$11,#REF!,$G$4))</f>
        <v>#REF!</v>
      </c>
      <c r="G14" s="28" t="e">
        <f>IF(SUMIFS(#REF!,#REF!,$A14,#REF!,G$11,#REF!,$G$4)=0,"",SUMIFS(#REF!,#REF!,$A14,#REF!,G$11,#REF!,$G$4))</f>
        <v>#REF!</v>
      </c>
      <c r="H14" s="28" t="e">
        <f>IF(SUMIFS(#REF!,#REF!,$A14,#REF!,H$11,#REF!,$G$4)=0,"",SUMIFS(#REF!,#REF!,$A14,#REF!,H$11,#REF!,$G$4))</f>
        <v>#REF!</v>
      </c>
      <c r="I14" s="28" t="e">
        <f>IF(SUMIFS(#REF!,#REF!,$A14,#REF!,I$11,#REF!,$G$4)=0,"",SUMIFS(#REF!,#REF!,$A14,#REF!,I$11,#REF!,$G$4))</f>
        <v>#REF!</v>
      </c>
      <c r="J14" s="28" t="e">
        <f>IF(SUMIFS(#REF!,#REF!,$A14,#REF!,J$11,#REF!,$G$4)=0,"",SUMIFS(#REF!,#REF!,$A14,#REF!,J$11,#REF!,$G$4))</f>
        <v>#REF!</v>
      </c>
      <c r="K14" s="28" t="e">
        <f>IF(SUMIFS(#REF!,#REF!,$A14,#REF!,K$11,#REF!,$G$4)=0,"",SUMIFS(#REF!,#REF!,$A14,#REF!,K$11,#REF!,$G$4))</f>
        <v>#REF!</v>
      </c>
      <c r="L14" s="28" t="e">
        <f>IF(SUMIFS(#REF!,#REF!,$A14,#REF!,L$11,#REF!,$G$4)=0,"",SUMIFS(#REF!,#REF!,$A14,#REF!,L$11,#REF!,$G$4))</f>
        <v>#REF!</v>
      </c>
      <c r="M14" s="122" t="e">
        <f>IF(SUMIFS(#REF!,#REF!,$A14,#REF!,M$11,#REF!,$G$4)=0,"",SUMIFS(#REF!,#REF!,$A14,#REF!,M$11,#REF!,$G$4))</f>
        <v>#REF!</v>
      </c>
      <c r="N14" s="126" t="e">
        <f t="shared" si="0"/>
        <v>#REF!</v>
      </c>
      <c r="O14" s="127" t="str">
        <f t="shared" si="1"/>
        <v/>
      </c>
    </row>
    <row r="15" spans="1:15" ht="20.25" customHeight="1" x14ac:dyDescent="0.25">
      <c r="A15" s="23" t="str">
        <f>IF(ISBLANK(BDD!A10),"",BDD!A10)</f>
        <v>Parrainage</v>
      </c>
      <c r="B15" s="28" t="e">
        <f>IF(SUMIFS(#REF!,#REF!,$A15,#REF!,B$11,#REF!,$G$4)=0,"",SUMIFS(#REF!,#REF!,$A15,#REF!,B$11,#REF!,$G$4))</f>
        <v>#REF!</v>
      </c>
      <c r="C15" s="28" t="e">
        <f>IF(SUMIFS(#REF!,#REF!,$A15,#REF!,C$11,#REF!,$G$4)=0,"",SUMIFS(#REF!,#REF!,$A15,#REF!,C$11,#REF!,$G$4))</f>
        <v>#REF!</v>
      </c>
      <c r="D15" s="28" t="e">
        <f>IF(SUMIFS(#REF!,#REF!,$A15,#REF!,D$11,#REF!,$G$4)=0,"",SUMIFS(#REF!,#REF!,$A15,#REF!,D$11,#REF!,$G$4))</f>
        <v>#REF!</v>
      </c>
      <c r="E15" s="28" t="e">
        <f>IF(SUMIFS(#REF!,#REF!,$A15,#REF!,E$11,#REF!,$G$4)=0,"",SUMIFS(#REF!,#REF!,$A15,#REF!,E$11,#REF!,$G$4))</f>
        <v>#REF!</v>
      </c>
      <c r="F15" s="28" t="e">
        <f>IF(SUMIFS(#REF!,#REF!,$A15,#REF!,F$11,#REF!,$G$4)=0,"",SUMIFS(#REF!,#REF!,$A15,#REF!,F$11,#REF!,$G$4))</f>
        <v>#REF!</v>
      </c>
      <c r="G15" s="28" t="e">
        <f>IF(SUMIFS(#REF!,#REF!,$A15,#REF!,G$11,#REF!,$G$4)=0,"",SUMIFS(#REF!,#REF!,$A15,#REF!,G$11,#REF!,$G$4))</f>
        <v>#REF!</v>
      </c>
      <c r="H15" s="28" t="e">
        <f>IF(SUMIFS(#REF!,#REF!,$A15,#REF!,H$11,#REF!,$G$4)=0,"",SUMIFS(#REF!,#REF!,$A15,#REF!,H$11,#REF!,$G$4))</f>
        <v>#REF!</v>
      </c>
      <c r="I15" s="28" t="e">
        <f>IF(SUMIFS(#REF!,#REF!,$A15,#REF!,I$11,#REF!,$G$4)=0,"",SUMIFS(#REF!,#REF!,$A15,#REF!,I$11,#REF!,$G$4))</f>
        <v>#REF!</v>
      </c>
      <c r="J15" s="28" t="e">
        <f>IF(SUMIFS(#REF!,#REF!,$A15,#REF!,J$11,#REF!,$G$4)=0,"",SUMIFS(#REF!,#REF!,$A15,#REF!,J$11,#REF!,$G$4))</f>
        <v>#REF!</v>
      </c>
      <c r="K15" s="28" t="e">
        <f>IF(SUMIFS(#REF!,#REF!,$A15,#REF!,K$11,#REF!,$G$4)=0,"",SUMIFS(#REF!,#REF!,$A15,#REF!,K$11,#REF!,$G$4))</f>
        <v>#REF!</v>
      </c>
      <c r="L15" s="28" t="e">
        <f>IF(SUMIFS(#REF!,#REF!,$A15,#REF!,L$11,#REF!,$G$4)=0,"",SUMIFS(#REF!,#REF!,$A15,#REF!,L$11,#REF!,$G$4))</f>
        <v>#REF!</v>
      </c>
      <c r="M15" s="122" t="e">
        <f>IF(SUMIFS(#REF!,#REF!,$A15,#REF!,M$11,#REF!,$G$4)=0,"",SUMIFS(#REF!,#REF!,$A15,#REF!,M$11,#REF!,$G$4))</f>
        <v>#REF!</v>
      </c>
      <c r="N15" s="126" t="e">
        <f t="shared" si="0"/>
        <v>#REF!</v>
      </c>
      <c r="O15" s="127" t="str">
        <f t="shared" si="1"/>
        <v/>
      </c>
    </row>
    <row r="16" spans="1:15" ht="20.25" customHeight="1" x14ac:dyDescent="0.25">
      <c r="A16" s="23" t="str">
        <f>IF(ISBLANK(BDD!A11),"",BDD!A11)</f>
        <v>Prospection directe</v>
      </c>
      <c r="B16" s="28" t="e">
        <f>IF(SUMIFS(#REF!,#REF!,$A16,#REF!,B$11,#REF!,$G$4)=0,"",SUMIFS(#REF!,#REF!,$A16,#REF!,B$11,#REF!,$G$4))</f>
        <v>#REF!</v>
      </c>
      <c r="C16" s="28" t="e">
        <f>IF(SUMIFS(#REF!,#REF!,$A16,#REF!,C$11,#REF!,$G$4)=0,"",SUMIFS(#REF!,#REF!,$A16,#REF!,C$11,#REF!,$G$4))</f>
        <v>#REF!</v>
      </c>
      <c r="D16" s="28" t="e">
        <f>IF(SUMIFS(#REF!,#REF!,$A16,#REF!,D$11,#REF!,$G$4)=0,"",SUMIFS(#REF!,#REF!,$A16,#REF!,D$11,#REF!,$G$4))</f>
        <v>#REF!</v>
      </c>
      <c r="E16" s="28" t="e">
        <f>IF(SUMIFS(#REF!,#REF!,$A16,#REF!,E$11,#REF!,$G$4)=0,"",SUMIFS(#REF!,#REF!,$A16,#REF!,E$11,#REF!,$G$4))</f>
        <v>#REF!</v>
      </c>
      <c r="F16" s="28" t="e">
        <f>IF(SUMIFS(#REF!,#REF!,$A16,#REF!,F$11,#REF!,$G$4)=0,"",SUMIFS(#REF!,#REF!,$A16,#REF!,F$11,#REF!,$G$4))</f>
        <v>#REF!</v>
      </c>
      <c r="G16" s="28" t="e">
        <f>IF(SUMIFS(#REF!,#REF!,$A16,#REF!,G$11,#REF!,$G$4)=0,"",SUMIFS(#REF!,#REF!,$A16,#REF!,G$11,#REF!,$G$4))</f>
        <v>#REF!</v>
      </c>
      <c r="H16" s="28" t="e">
        <f>IF(SUMIFS(#REF!,#REF!,$A16,#REF!,H$11,#REF!,$G$4)=0,"",SUMIFS(#REF!,#REF!,$A16,#REF!,H$11,#REF!,$G$4))</f>
        <v>#REF!</v>
      </c>
      <c r="I16" s="28" t="e">
        <f>IF(SUMIFS(#REF!,#REF!,$A16,#REF!,I$11,#REF!,$G$4)=0,"",SUMIFS(#REF!,#REF!,$A16,#REF!,I$11,#REF!,$G$4))</f>
        <v>#REF!</v>
      </c>
      <c r="J16" s="28" t="e">
        <f>IF(SUMIFS(#REF!,#REF!,$A16,#REF!,J$11,#REF!,$G$4)=0,"",SUMIFS(#REF!,#REF!,$A16,#REF!,J$11,#REF!,$G$4))</f>
        <v>#REF!</v>
      </c>
      <c r="K16" s="28" t="e">
        <f>IF(SUMIFS(#REF!,#REF!,$A16,#REF!,K$11,#REF!,$G$4)=0,"",SUMIFS(#REF!,#REF!,$A16,#REF!,K$11,#REF!,$G$4))</f>
        <v>#REF!</v>
      </c>
      <c r="L16" s="28" t="e">
        <f>IF(SUMIFS(#REF!,#REF!,$A16,#REF!,L$11,#REF!,$G$4)=0,"",SUMIFS(#REF!,#REF!,$A16,#REF!,L$11,#REF!,$G$4))</f>
        <v>#REF!</v>
      </c>
      <c r="M16" s="122" t="e">
        <f>IF(SUMIFS(#REF!,#REF!,$A16,#REF!,M$11,#REF!,$G$4)=0,"",SUMIFS(#REF!,#REF!,$A16,#REF!,M$11,#REF!,$G$4))</f>
        <v>#REF!</v>
      </c>
      <c r="N16" s="126" t="e">
        <f t="shared" si="0"/>
        <v>#REF!</v>
      </c>
      <c r="O16" s="127" t="str">
        <f t="shared" si="1"/>
        <v/>
      </c>
    </row>
    <row r="17" spans="1:15" ht="20.25" customHeight="1" x14ac:dyDescent="0.25">
      <c r="A17" s="23" t="str">
        <f>IF(ISBLANK(BDD!A12),"",BDD!A12)</f>
        <v>Salon</v>
      </c>
      <c r="B17" s="28" t="e">
        <f>IF(SUMIFS(#REF!,#REF!,$A17,#REF!,B$11,#REF!,$G$4)=0,"",SUMIFS(#REF!,#REF!,$A17,#REF!,B$11,#REF!,$G$4))</f>
        <v>#REF!</v>
      </c>
      <c r="C17" s="28" t="e">
        <f>IF(SUMIFS(#REF!,#REF!,$A17,#REF!,C$11,#REF!,$G$4)=0,"",SUMIFS(#REF!,#REF!,$A17,#REF!,C$11,#REF!,$G$4))</f>
        <v>#REF!</v>
      </c>
      <c r="D17" s="28" t="e">
        <f>IF(SUMIFS(#REF!,#REF!,$A17,#REF!,D$11,#REF!,$G$4)=0,"",SUMIFS(#REF!,#REF!,$A17,#REF!,D$11,#REF!,$G$4))</f>
        <v>#REF!</v>
      </c>
      <c r="E17" s="28" t="e">
        <f>IF(SUMIFS(#REF!,#REF!,$A17,#REF!,E$11,#REF!,$G$4)=0,"",SUMIFS(#REF!,#REF!,$A17,#REF!,E$11,#REF!,$G$4))</f>
        <v>#REF!</v>
      </c>
      <c r="F17" s="28" t="e">
        <f>IF(SUMIFS(#REF!,#REF!,$A17,#REF!,F$11,#REF!,$G$4)=0,"",SUMIFS(#REF!,#REF!,$A17,#REF!,F$11,#REF!,$G$4))</f>
        <v>#REF!</v>
      </c>
      <c r="G17" s="28" t="e">
        <f>IF(SUMIFS(#REF!,#REF!,$A17,#REF!,G$11,#REF!,$G$4)=0,"",SUMIFS(#REF!,#REF!,$A17,#REF!,G$11,#REF!,$G$4))</f>
        <v>#REF!</v>
      </c>
      <c r="H17" s="28" t="e">
        <f>IF(SUMIFS(#REF!,#REF!,$A17,#REF!,H$11,#REF!,$G$4)=0,"",SUMIFS(#REF!,#REF!,$A17,#REF!,H$11,#REF!,$G$4))</f>
        <v>#REF!</v>
      </c>
      <c r="I17" s="28" t="e">
        <f>IF(SUMIFS(#REF!,#REF!,$A17,#REF!,I$11,#REF!,$G$4)=0,"",SUMIFS(#REF!,#REF!,$A17,#REF!,I$11,#REF!,$G$4))</f>
        <v>#REF!</v>
      </c>
      <c r="J17" s="28" t="e">
        <f>IF(SUMIFS(#REF!,#REF!,$A17,#REF!,J$11,#REF!,$G$4)=0,"",SUMIFS(#REF!,#REF!,$A17,#REF!,J$11,#REF!,$G$4))</f>
        <v>#REF!</v>
      </c>
      <c r="K17" s="28" t="e">
        <f>IF(SUMIFS(#REF!,#REF!,$A17,#REF!,K$11,#REF!,$G$4)=0,"",SUMIFS(#REF!,#REF!,$A17,#REF!,K$11,#REF!,$G$4))</f>
        <v>#REF!</v>
      </c>
      <c r="L17" s="28" t="e">
        <f>IF(SUMIFS(#REF!,#REF!,$A17,#REF!,L$11,#REF!,$G$4)=0,"",SUMIFS(#REF!,#REF!,$A17,#REF!,L$11,#REF!,$G$4))</f>
        <v>#REF!</v>
      </c>
      <c r="M17" s="122" t="e">
        <f>IF(SUMIFS(#REF!,#REF!,$A17,#REF!,M$11,#REF!,$G$4)=0,"",SUMIFS(#REF!,#REF!,$A17,#REF!,M$11,#REF!,$G$4))</f>
        <v>#REF!</v>
      </c>
      <c r="N17" s="126" t="e">
        <f t="shared" si="0"/>
        <v>#REF!</v>
      </c>
      <c r="O17" s="127" t="str">
        <f t="shared" si="1"/>
        <v/>
      </c>
    </row>
    <row r="18" spans="1:15" ht="20.25" customHeight="1" x14ac:dyDescent="0.25">
      <c r="A18" s="23" t="str">
        <f>IF(ISBLANK(BDD!A13),"",BDD!A13)</f>
        <v>RDV chantier</v>
      </c>
      <c r="B18" s="28" t="e">
        <f>IF(SUMIFS(#REF!,#REF!,$A18,#REF!,B$11,#REF!,$G$4)=0,"",SUMIFS(#REF!,#REF!,$A18,#REF!,B$11,#REF!,$G$4))</f>
        <v>#REF!</v>
      </c>
      <c r="C18" s="28" t="e">
        <f>IF(SUMIFS(#REF!,#REF!,$A18,#REF!,C$11,#REF!,$G$4)=0,"",SUMIFS(#REF!,#REF!,$A18,#REF!,C$11,#REF!,$G$4))</f>
        <v>#REF!</v>
      </c>
      <c r="D18" s="28" t="e">
        <f>IF(SUMIFS(#REF!,#REF!,$A18,#REF!,D$11,#REF!,$G$4)=0,"",SUMIFS(#REF!,#REF!,$A18,#REF!,D$11,#REF!,$G$4))</f>
        <v>#REF!</v>
      </c>
      <c r="E18" s="28" t="e">
        <f>IF(SUMIFS(#REF!,#REF!,$A18,#REF!,E$11,#REF!,$G$4)=0,"",SUMIFS(#REF!,#REF!,$A18,#REF!,E$11,#REF!,$G$4))</f>
        <v>#REF!</v>
      </c>
      <c r="F18" s="28" t="e">
        <f>IF(SUMIFS(#REF!,#REF!,$A18,#REF!,F$11,#REF!,$G$4)=0,"",SUMIFS(#REF!,#REF!,$A18,#REF!,F$11,#REF!,$G$4))</f>
        <v>#REF!</v>
      </c>
      <c r="G18" s="28" t="e">
        <f>IF(SUMIFS(#REF!,#REF!,$A18,#REF!,G$11,#REF!,$G$4)=0,"",SUMIFS(#REF!,#REF!,$A18,#REF!,G$11,#REF!,$G$4))</f>
        <v>#REF!</v>
      </c>
      <c r="H18" s="28" t="e">
        <f>IF(SUMIFS(#REF!,#REF!,$A18,#REF!,H$11,#REF!,$G$4)=0,"",SUMIFS(#REF!,#REF!,$A18,#REF!,H$11,#REF!,$G$4))</f>
        <v>#REF!</v>
      </c>
      <c r="I18" s="28" t="e">
        <f>IF(SUMIFS(#REF!,#REF!,$A18,#REF!,I$11,#REF!,$G$4)=0,"",SUMIFS(#REF!,#REF!,$A18,#REF!,I$11,#REF!,$G$4))</f>
        <v>#REF!</v>
      </c>
      <c r="J18" s="28" t="e">
        <f>IF(SUMIFS(#REF!,#REF!,$A18,#REF!,J$11,#REF!,$G$4)=0,"",SUMIFS(#REF!,#REF!,$A18,#REF!,J$11,#REF!,$G$4))</f>
        <v>#REF!</v>
      </c>
      <c r="K18" s="28" t="e">
        <f>IF(SUMIFS(#REF!,#REF!,$A18,#REF!,K$11,#REF!,$G$4)=0,"",SUMIFS(#REF!,#REF!,$A18,#REF!,K$11,#REF!,$G$4))</f>
        <v>#REF!</v>
      </c>
      <c r="L18" s="28" t="e">
        <f>IF(SUMIFS(#REF!,#REF!,$A18,#REF!,L$11,#REF!,$G$4)=0,"",SUMIFS(#REF!,#REF!,$A18,#REF!,L$11,#REF!,$G$4))</f>
        <v>#REF!</v>
      </c>
      <c r="M18" s="122" t="e">
        <f>IF(SUMIFS(#REF!,#REF!,$A18,#REF!,M$11,#REF!,$G$4)=0,"",SUMIFS(#REF!,#REF!,$A18,#REF!,M$11,#REF!,$G$4))</f>
        <v>#REF!</v>
      </c>
      <c r="N18" s="126" t="e">
        <f t="shared" si="0"/>
        <v>#REF!</v>
      </c>
      <c r="O18" s="127" t="str">
        <f t="shared" si="1"/>
        <v/>
      </c>
    </row>
    <row r="19" spans="1:15" ht="20.25" hidden="1" customHeight="1" x14ac:dyDescent="0.25">
      <c r="A19" s="23" t="str">
        <f>IF(ISBLANK(BDD!A14),"",BDD!A14)</f>
        <v>Commande</v>
      </c>
      <c r="B19" s="28" t="e">
        <f>IF(SUMIFS(#REF!,#REF!,$A19,#REF!,B$11,#REF!,$G$4)=0,"",SUMIFS(#REF!,#REF!,$A19,#REF!,B$11,#REF!,$G$4))</f>
        <v>#REF!</v>
      </c>
      <c r="C19" s="28" t="e">
        <f>IF(SUMIFS(#REF!,#REF!,$A19,#REF!,C$11,#REF!,$G$4)=0,"",SUMIFS(#REF!,#REF!,$A19,#REF!,C$11,#REF!,$G$4))</f>
        <v>#REF!</v>
      </c>
      <c r="D19" s="28" t="e">
        <f>IF(SUMIFS(#REF!,#REF!,$A19,#REF!,D$11,#REF!,$G$4)=0,"",SUMIFS(#REF!,#REF!,$A19,#REF!,D$11,#REF!,$G$4))</f>
        <v>#REF!</v>
      </c>
      <c r="E19" s="28" t="e">
        <f>IF(SUMIFS(#REF!,#REF!,$A19,#REF!,E$11,#REF!,$G$4)=0,"",SUMIFS(#REF!,#REF!,$A19,#REF!,E$11,#REF!,$G$4))</f>
        <v>#REF!</v>
      </c>
      <c r="F19" s="28" t="e">
        <f>IF(SUMIFS(#REF!,#REF!,$A19,#REF!,F$11,#REF!,$G$4)=0,"",SUMIFS(#REF!,#REF!,$A19,#REF!,F$11,#REF!,$G$4))</f>
        <v>#REF!</v>
      </c>
      <c r="G19" s="28" t="e">
        <f>IF(SUMIFS(#REF!,#REF!,$A19,#REF!,G$11,#REF!,$G$4)=0,"",SUMIFS(#REF!,#REF!,$A19,#REF!,G$11,#REF!,$G$4))</f>
        <v>#REF!</v>
      </c>
      <c r="H19" s="28" t="e">
        <f>IF(SUMIFS(#REF!,#REF!,$A19,#REF!,H$11,#REF!,$G$4)=0,"",SUMIFS(#REF!,#REF!,$A19,#REF!,H$11,#REF!,$G$4))</f>
        <v>#REF!</v>
      </c>
      <c r="I19" s="28" t="e">
        <f>IF(SUMIFS(#REF!,#REF!,$A19,#REF!,I$11,#REF!,$G$4)=0,"",SUMIFS(#REF!,#REF!,$A19,#REF!,I$11,#REF!,$G$4))</f>
        <v>#REF!</v>
      </c>
      <c r="J19" s="28" t="e">
        <f>IF(SUMIFS(#REF!,#REF!,$A19,#REF!,J$11,#REF!,$G$4)=0,"",SUMIFS(#REF!,#REF!,$A19,#REF!,J$11,#REF!,$G$4))</f>
        <v>#REF!</v>
      </c>
      <c r="K19" s="28" t="e">
        <f>IF(SUMIFS(#REF!,#REF!,$A19,#REF!,K$11,#REF!,$G$4)=0,"",SUMIFS(#REF!,#REF!,$A19,#REF!,K$11,#REF!,$G$4))</f>
        <v>#REF!</v>
      </c>
      <c r="L19" s="28" t="e">
        <f>IF(SUMIFS(#REF!,#REF!,$A19,#REF!,L$11,#REF!,$G$4)=0,"",SUMIFS(#REF!,#REF!,$A19,#REF!,L$11,#REF!,$G$4))</f>
        <v>#REF!</v>
      </c>
      <c r="M19" s="122" t="e">
        <f>IF(SUMIFS(#REF!,#REF!,$A19,#REF!,M$11,#REF!,$G$4)=0,"",SUMIFS(#REF!,#REF!,$A19,#REF!,M$11,#REF!,$G$4))</f>
        <v>#REF!</v>
      </c>
      <c r="N19" s="126" t="e">
        <f t="shared" si="0"/>
        <v>#REF!</v>
      </c>
      <c r="O19" s="127" t="str">
        <f t="shared" si="1"/>
        <v/>
      </c>
    </row>
    <row r="20" spans="1:15" ht="20.25" hidden="1" customHeight="1" x14ac:dyDescent="0.25">
      <c r="A20" s="23" t="str">
        <f>IF(ISBLANK(BDD!A15),"",BDD!A15)</f>
        <v/>
      </c>
      <c r="B20" s="28" t="e">
        <f>IF(SUMIFS(#REF!,#REF!,$A20,#REF!,B$11,#REF!,$G$4)=0,"",SUMIFS(#REF!,#REF!,$A20,#REF!,B$11,#REF!,$G$4))</f>
        <v>#REF!</v>
      </c>
      <c r="C20" s="28" t="e">
        <f>IF(SUMIFS(#REF!,#REF!,$A20,#REF!,C$11,#REF!,$G$4)=0,"",SUMIFS(#REF!,#REF!,$A20,#REF!,C$11,#REF!,$G$4))</f>
        <v>#REF!</v>
      </c>
      <c r="D20" s="28" t="e">
        <f>IF(SUMIFS(#REF!,#REF!,$A20,#REF!,D$11,#REF!,$G$4)=0,"",SUMIFS(#REF!,#REF!,$A20,#REF!,D$11,#REF!,$G$4))</f>
        <v>#REF!</v>
      </c>
      <c r="E20" s="28" t="e">
        <f>IF(SUMIFS(#REF!,#REF!,$A20,#REF!,E$11,#REF!,$G$4)=0,"",SUMIFS(#REF!,#REF!,$A20,#REF!,E$11,#REF!,$G$4))</f>
        <v>#REF!</v>
      </c>
      <c r="F20" s="28" t="e">
        <f>IF(SUMIFS(#REF!,#REF!,$A20,#REF!,F$11,#REF!,$G$4)=0,"",SUMIFS(#REF!,#REF!,$A20,#REF!,F$11,#REF!,$G$4))</f>
        <v>#REF!</v>
      </c>
      <c r="G20" s="28" t="e">
        <f>IF(SUMIFS(#REF!,#REF!,$A20,#REF!,G$11,#REF!,$G$4)=0,"",SUMIFS(#REF!,#REF!,$A20,#REF!,G$11,#REF!,$G$4))</f>
        <v>#REF!</v>
      </c>
      <c r="H20" s="28" t="e">
        <f>IF(SUMIFS(#REF!,#REF!,$A20,#REF!,H$11,#REF!,$G$4)=0,"",SUMIFS(#REF!,#REF!,$A20,#REF!,H$11,#REF!,$G$4))</f>
        <v>#REF!</v>
      </c>
      <c r="I20" s="28" t="e">
        <f>IF(SUMIFS(#REF!,#REF!,$A20,#REF!,I$11,#REF!,$G$4)=0,"",SUMIFS(#REF!,#REF!,$A20,#REF!,I$11,#REF!,$G$4))</f>
        <v>#REF!</v>
      </c>
      <c r="J20" s="28" t="e">
        <f>IF(SUMIFS(#REF!,#REF!,$A20,#REF!,J$11,#REF!,$G$4)=0,"",SUMIFS(#REF!,#REF!,$A20,#REF!,J$11,#REF!,$G$4))</f>
        <v>#REF!</v>
      </c>
      <c r="K20" s="28" t="e">
        <f>IF(SUMIFS(#REF!,#REF!,$A20,#REF!,K$11,#REF!,$G$4)=0,"",SUMIFS(#REF!,#REF!,$A20,#REF!,K$11,#REF!,$G$4))</f>
        <v>#REF!</v>
      </c>
      <c r="L20" s="28" t="e">
        <f>IF(SUMIFS(#REF!,#REF!,$A20,#REF!,L$11,#REF!,$G$4)=0,"",SUMIFS(#REF!,#REF!,$A20,#REF!,L$11,#REF!,$G$4))</f>
        <v>#REF!</v>
      </c>
      <c r="M20" s="122" t="e">
        <f>IF(SUMIFS(#REF!,#REF!,$A20,#REF!,M$11,#REF!,$G$4)=0,"",SUMIFS(#REF!,#REF!,$A20,#REF!,M$11,#REF!,$G$4))</f>
        <v>#REF!</v>
      </c>
      <c r="N20" s="126" t="e">
        <f t="shared" si="0"/>
        <v>#REF!</v>
      </c>
      <c r="O20" s="127" t="str">
        <f t="shared" si="1"/>
        <v/>
      </c>
    </row>
    <row r="21" spans="1:15" ht="20.25" hidden="1" customHeight="1" x14ac:dyDescent="0.25">
      <c r="A21" s="23" t="str">
        <f>IF(ISBLANK(BDD!A16),"",BDD!A16)</f>
        <v/>
      </c>
      <c r="B21" s="28" t="e">
        <f>IF(SUMIFS(#REF!,#REF!,$A21,#REF!,B$11,#REF!,$G$4)=0,"",SUMIFS(#REF!,#REF!,$A21,#REF!,B$11,#REF!,$G$4))</f>
        <v>#REF!</v>
      </c>
      <c r="C21" s="28" t="e">
        <f>IF(SUMIFS(#REF!,#REF!,$A21,#REF!,C$11,#REF!,$G$4)=0,"",SUMIFS(#REF!,#REF!,$A21,#REF!,C$11,#REF!,$G$4))</f>
        <v>#REF!</v>
      </c>
      <c r="D21" s="28" t="e">
        <f>IF(SUMIFS(#REF!,#REF!,$A21,#REF!,D$11,#REF!,$G$4)=0,"",SUMIFS(#REF!,#REF!,$A21,#REF!,D$11,#REF!,$G$4))</f>
        <v>#REF!</v>
      </c>
      <c r="E21" s="28" t="e">
        <f>IF(SUMIFS(#REF!,#REF!,$A21,#REF!,E$11,#REF!,$G$4)=0,"",SUMIFS(#REF!,#REF!,$A21,#REF!,E$11,#REF!,$G$4))</f>
        <v>#REF!</v>
      </c>
      <c r="F21" s="28" t="e">
        <f>IF(SUMIFS(#REF!,#REF!,$A21,#REF!,F$11,#REF!,$G$4)=0,"",SUMIFS(#REF!,#REF!,$A21,#REF!,F$11,#REF!,$G$4))</f>
        <v>#REF!</v>
      </c>
      <c r="G21" s="28" t="e">
        <f>IF(SUMIFS(#REF!,#REF!,$A21,#REF!,G$11,#REF!,$G$4)=0,"",SUMIFS(#REF!,#REF!,$A21,#REF!,G$11,#REF!,$G$4))</f>
        <v>#REF!</v>
      </c>
      <c r="H21" s="28" t="e">
        <f>IF(SUMIFS(#REF!,#REF!,$A21,#REF!,H$11,#REF!,$G$4)=0,"",SUMIFS(#REF!,#REF!,$A21,#REF!,H$11,#REF!,$G$4))</f>
        <v>#REF!</v>
      </c>
      <c r="I21" s="28" t="e">
        <f>IF(SUMIFS(#REF!,#REF!,$A21,#REF!,I$11,#REF!,$G$4)=0,"",SUMIFS(#REF!,#REF!,$A21,#REF!,I$11,#REF!,$G$4))</f>
        <v>#REF!</v>
      </c>
      <c r="J21" s="28" t="e">
        <f>IF(SUMIFS(#REF!,#REF!,$A21,#REF!,J$11,#REF!,$G$4)=0,"",SUMIFS(#REF!,#REF!,$A21,#REF!,J$11,#REF!,$G$4))</f>
        <v>#REF!</v>
      </c>
      <c r="K21" s="28" t="e">
        <f>IF(SUMIFS(#REF!,#REF!,$A21,#REF!,K$11,#REF!,$G$4)=0,"",SUMIFS(#REF!,#REF!,$A21,#REF!,K$11,#REF!,$G$4))</f>
        <v>#REF!</v>
      </c>
      <c r="L21" s="28" t="e">
        <f>IF(SUMIFS(#REF!,#REF!,$A21,#REF!,L$11,#REF!,$G$4)=0,"",SUMIFS(#REF!,#REF!,$A21,#REF!,L$11,#REF!,$G$4))</f>
        <v>#REF!</v>
      </c>
      <c r="M21" s="122" t="e">
        <f>IF(SUMIFS(#REF!,#REF!,$A21,#REF!,M$11,#REF!,$G$4)=0,"",SUMIFS(#REF!,#REF!,$A21,#REF!,M$11,#REF!,$G$4))</f>
        <v>#REF!</v>
      </c>
      <c r="N21" s="126" t="e">
        <f t="shared" si="0"/>
        <v>#REF!</v>
      </c>
      <c r="O21" s="127" t="str">
        <f t="shared" si="1"/>
        <v/>
      </c>
    </row>
    <row r="22" spans="1:15" ht="20.25" hidden="1" customHeight="1" x14ac:dyDescent="0.25">
      <c r="A22" s="23" t="str">
        <f>IF(ISBLANK(BDD!A17),"",BDD!A17)</f>
        <v/>
      </c>
      <c r="B22" s="28" t="e">
        <f>IF(SUMIFS(#REF!,#REF!,$A22,#REF!,B$11,#REF!,$G$4)=0,"",SUMIFS(#REF!,#REF!,$A22,#REF!,B$11,#REF!,$G$4))</f>
        <v>#REF!</v>
      </c>
      <c r="C22" s="28" t="e">
        <f>IF(SUMIFS(#REF!,#REF!,$A22,#REF!,C$11,#REF!,$G$4)=0,"",SUMIFS(#REF!,#REF!,$A22,#REF!,C$11,#REF!,$G$4))</f>
        <v>#REF!</v>
      </c>
      <c r="D22" s="28" t="e">
        <f>IF(SUMIFS(#REF!,#REF!,$A22,#REF!,D$11,#REF!,$G$4)=0,"",SUMIFS(#REF!,#REF!,$A22,#REF!,D$11,#REF!,$G$4))</f>
        <v>#REF!</v>
      </c>
      <c r="E22" s="28" t="e">
        <f>IF(SUMIFS(#REF!,#REF!,$A22,#REF!,E$11,#REF!,$G$4)=0,"",SUMIFS(#REF!,#REF!,$A22,#REF!,E$11,#REF!,$G$4))</f>
        <v>#REF!</v>
      </c>
      <c r="F22" s="28" t="e">
        <f>IF(SUMIFS(#REF!,#REF!,$A22,#REF!,F$11,#REF!,$G$4)=0,"",SUMIFS(#REF!,#REF!,$A22,#REF!,F$11,#REF!,$G$4))</f>
        <v>#REF!</v>
      </c>
      <c r="G22" s="28" t="e">
        <f>IF(SUMIFS(#REF!,#REF!,$A22,#REF!,G$11,#REF!,$G$4)=0,"",SUMIFS(#REF!,#REF!,$A22,#REF!,G$11,#REF!,$G$4))</f>
        <v>#REF!</v>
      </c>
      <c r="H22" s="28" t="e">
        <f>IF(SUMIFS(#REF!,#REF!,$A22,#REF!,H$11,#REF!,$G$4)=0,"",SUMIFS(#REF!,#REF!,$A22,#REF!,H$11,#REF!,$G$4))</f>
        <v>#REF!</v>
      </c>
      <c r="I22" s="28" t="e">
        <f>IF(SUMIFS(#REF!,#REF!,$A22,#REF!,I$11,#REF!,$G$4)=0,"",SUMIFS(#REF!,#REF!,$A22,#REF!,I$11,#REF!,$G$4))</f>
        <v>#REF!</v>
      </c>
      <c r="J22" s="28" t="e">
        <f>IF(SUMIFS(#REF!,#REF!,$A22,#REF!,J$11,#REF!,$G$4)=0,"",SUMIFS(#REF!,#REF!,$A22,#REF!,J$11,#REF!,$G$4))</f>
        <v>#REF!</v>
      </c>
      <c r="K22" s="28" t="e">
        <f>IF(SUMIFS(#REF!,#REF!,$A22,#REF!,K$11,#REF!,$G$4)=0,"",SUMIFS(#REF!,#REF!,$A22,#REF!,K$11,#REF!,$G$4))</f>
        <v>#REF!</v>
      </c>
      <c r="L22" s="28" t="e">
        <f>IF(SUMIFS(#REF!,#REF!,$A22,#REF!,L$11,#REF!,$G$4)=0,"",SUMIFS(#REF!,#REF!,$A22,#REF!,L$11,#REF!,$G$4))</f>
        <v>#REF!</v>
      </c>
      <c r="M22" s="122" t="e">
        <f>IF(SUMIFS(#REF!,#REF!,$A22,#REF!,M$11,#REF!,$G$4)=0,"",SUMIFS(#REF!,#REF!,$A22,#REF!,M$11,#REF!,$G$4))</f>
        <v>#REF!</v>
      </c>
      <c r="N22" s="126" t="e">
        <f t="shared" si="0"/>
        <v>#REF!</v>
      </c>
      <c r="O22" s="127" t="str">
        <f t="shared" si="1"/>
        <v/>
      </c>
    </row>
    <row r="23" spans="1:15" ht="20.25" hidden="1" customHeight="1" x14ac:dyDescent="0.25">
      <c r="A23" s="23" t="str">
        <f>IF(ISBLANK(BDD!A18),"",BDD!A18)</f>
        <v/>
      </c>
      <c r="B23" s="28" t="e">
        <f>IF(SUMIFS(#REF!,#REF!,$A23,#REF!,B$11,#REF!,$G$4)=0,"",SUMIFS(#REF!,#REF!,$A23,#REF!,B$11,#REF!,$G$4))</f>
        <v>#REF!</v>
      </c>
      <c r="C23" s="28" t="e">
        <f>IF(SUMIFS(#REF!,#REF!,$A23,#REF!,C$11,#REF!,$G$4)=0,"",SUMIFS(#REF!,#REF!,$A23,#REF!,C$11,#REF!,$G$4))</f>
        <v>#REF!</v>
      </c>
      <c r="D23" s="28" t="e">
        <f>IF(SUMIFS(#REF!,#REF!,$A23,#REF!,D$11,#REF!,$G$4)=0,"",SUMIFS(#REF!,#REF!,$A23,#REF!,D$11,#REF!,$G$4))</f>
        <v>#REF!</v>
      </c>
      <c r="E23" s="28" t="e">
        <f>IF(SUMIFS(#REF!,#REF!,$A23,#REF!,E$11,#REF!,$G$4)=0,"",SUMIFS(#REF!,#REF!,$A23,#REF!,E$11,#REF!,$G$4))</f>
        <v>#REF!</v>
      </c>
      <c r="F23" s="28" t="e">
        <f>IF(SUMIFS(#REF!,#REF!,$A23,#REF!,F$11,#REF!,$G$4)=0,"",SUMIFS(#REF!,#REF!,$A23,#REF!,F$11,#REF!,$G$4))</f>
        <v>#REF!</v>
      </c>
      <c r="G23" s="28" t="e">
        <f>IF(SUMIFS(#REF!,#REF!,$A23,#REF!,G$11,#REF!,$G$4)=0,"",SUMIFS(#REF!,#REF!,$A23,#REF!,G$11,#REF!,$G$4))</f>
        <v>#REF!</v>
      </c>
      <c r="H23" s="28" t="e">
        <f>IF(SUMIFS(#REF!,#REF!,$A23,#REF!,H$11,#REF!,$G$4)=0,"",SUMIFS(#REF!,#REF!,$A23,#REF!,H$11,#REF!,$G$4))</f>
        <v>#REF!</v>
      </c>
      <c r="I23" s="28" t="e">
        <f>IF(SUMIFS(#REF!,#REF!,$A23,#REF!,I$11,#REF!,$G$4)=0,"",SUMIFS(#REF!,#REF!,$A23,#REF!,I$11,#REF!,$G$4))</f>
        <v>#REF!</v>
      </c>
      <c r="J23" s="28" t="e">
        <f>IF(SUMIFS(#REF!,#REF!,$A23,#REF!,J$11,#REF!,$G$4)=0,"",SUMIFS(#REF!,#REF!,$A23,#REF!,J$11,#REF!,$G$4))</f>
        <v>#REF!</v>
      </c>
      <c r="K23" s="28" t="e">
        <f>IF(SUMIFS(#REF!,#REF!,$A23,#REF!,K$11,#REF!,$G$4)=0,"",SUMIFS(#REF!,#REF!,$A23,#REF!,K$11,#REF!,$G$4))</f>
        <v>#REF!</v>
      </c>
      <c r="L23" s="28" t="e">
        <f>IF(SUMIFS(#REF!,#REF!,$A23,#REF!,L$11,#REF!,$G$4)=0,"",SUMIFS(#REF!,#REF!,$A23,#REF!,L$11,#REF!,$G$4))</f>
        <v>#REF!</v>
      </c>
      <c r="M23" s="122" t="e">
        <f>IF(SUMIFS(#REF!,#REF!,$A23,#REF!,M$11,#REF!,$G$4)=0,"",SUMIFS(#REF!,#REF!,$A23,#REF!,M$11,#REF!,$G$4))</f>
        <v>#REF!</v>
      </c>
      <c r="N23" s="126" t="e">
        <f t="shared" si="0"/>
        <v>#REF!</v>
      </c>
      <c r="O23" s="127" t="str">
        <f t="shared" si="1"/>
        <v/>
      </c>
    </row>
    <row r="24" spans="1:15" ht="20.25" customHeight="1" thickBot="1" x14ac:dyDescent="0.3">
      <c r="A24" s="8" t="s">
        <v>9</v>
      </c>
      <c r="B24" s="29" t="e">
        <f t="shared" ref="B24:N24" si="2">SUM(B12:B23)</f>
        <v>#REF!</v>
      </c>
      <c r="C24" s="29" t="e">
        <f t="shared" si="2"/>
        <v>#REF!</v>
      </c>
      <c r="D24" s="29" t="e">
        <f t="shared" si="2"/>
        <v>#REF!</v>
      </c>
      <c r="E24" s="29" t="e">
        <f t="shared" si="2"/>
        <v>#REF!</v>
      </c>
      <c r="F24" s="29" t="e">
        <f t="shared" si="2"/>
        <v>#REF!</v>
      </c>
      <c r="G24" s="29" t="e">
        <f t="shared" si="2"/>
        <v>#REF!</v>
      </c>
      <c r="H24" s="29" t="e">
        <f t="shared" si="2"/>
        <v>#REF!</v>
      </c>
      <c r="I24" s="29" t="e">
        <f t="shared" si="2"/>
        <v>#REF!</v>
      </c>
      <c r="J24" s="29" t="e">
        <f t="shared" si="2"/>
        <v>#REF!</v>
      </c>
      <c r="K24" s="29" t="e">
        <f t="shared" si="2"/>
        <v>#REF!</v>
      </c>
      <c r="L24" s="29" t="e">
        <f t="shared" si="2"/>
        <v>#REF!</v>
      </c>
      <c r="M24" s="123" t="e">
        <f t="shared" si="2"/>
        <v>#REF!</v>
      </c>
      <c r="N24" s="128" t="e">
        <f t="shared" si="2"/>
        <v>#REF!</v>
      </c>
      <c r="O24" s="129" t="str">
        <f>IFERROR(N24/$N$24,"")</f>
        <v/>
      </c>
    </row>
    <row r="25" spans="1:15" ht="20.25" customHeight="1" x14ac:dyDescent="0.25"/>
    <row r="26" spans="1:15" s="5" customFormat="1" ht="25.5" customHeight="1" thickBot="1" x14ac:dyDescent="0.3">
      <c r="A26" s="201" t="s">
        <v>55</v>
      </c>
      <c r="B26" s="202"/>
      <c r="C26" s="202"/>
      <c r="D26" s="203"/>
      <c r="E26" s="203"/>
      <c r="F26" s="203"/>
      <c r="G26" s="203"/>
      <c r="H26" s="203"/>
      <c r="I26" s="203"/>
      <c r="J26" s="203"/>
      <c r="K26" s="203"/>
      <c r="L26" s="203"/>
      <c r="M26" s="203"/>
      <c r="N26" s="203"/>
      <c r="O26" s="204"/>
    </row>
    <row r="27" spans="1:15" s="3" customFormat="1" ht="20.25" customHeight="1" x14ac:dyDescent="0.25">
      <c r="A27" s="51" t="s">
        <v>35</v>
      </c>
      <c r="B27" s="27" t="s">
        <v>3</v>
      </c>
      <c r="C27" s="27" t="s">
        <v>11</v>
      </c>
      <c r="D27" s="27" t="s">
        <v>12</v>
      </c>
      <c r="E27" s="27" t="s">
        <v>13</v>
      </c>
      <c r="F27" s="27" t="s">
        <v>14</v>
      </c>
      <c r="G27" s="27" t="s">
        <v>15</v>
      </c>
      <c r="H27" s="27" t="s">
        <v>16</v>
      </c>
      <c r="I27" s="27" t="s">
        <v>17</v>
      </c>
      <c r="J27" s="27" t="s">
        <v>18</v>
      </c>
      <c r="K27" s="27" t="s">
        <v>19</v>
      </c>
      <c r="L27" s="27" t="s">
        <v>4</v>
      </c>
      <c r="M27" s="27" t="s">
        <v>28</v>
      </c>
      <c r="N27" s="44" t="s">
        <v>9</v>
      </c>
      <c r="O27" s="45" t="s">
        <v>5</v>
      </c>
    </row>
    <row r="28" spans="1:15" ht="20.25" customHeight="1" x14ac:dyDescent="0.25">
      <c r="A28" s="12" t="str">
        <f>IF(ISBLANK(BDD!I7),"",BDD!I7)</f>
        <v>Prospect</v>
      </c>
      <c r="B28" s="9" t="e">
        <f>IF(SUMIFS(#REF!,#REF!,$A28,#REF!,$G$4,#REF!,B$27)=0,"",SUMIFS(#REF!,#REF!,$A28,#REF!,$G$4,#REF!,B$27))</f>
        <v>#REF!</v>
      </c>
      <c r="C28" s="9" t="e">
        <f>IF(SUMIFS(#REF!,#REF!,$A28,#REF!,$G$4,#REF!,C$27)=0,"",SUMIFS(#REF!,#REF!,$A28,#REF!,$G$4,#REF!,C$27))</f>
        <v>#REF!</v>
      </c>
      <c r="D28" s="9" t="e">
        <f>IF(SUMIFS(#REF!,#REF!,$A28,#REF!,$G$4,#REF!,D$27)=0,"",SUMIFS(#REF!,#REF!,$A28,#REF!,$G$4,#REF!,D$27))</f>
        <v>#REF!</v>
      </c>
      <c r="E28" s="9" t="e">
        <f>IF(SUMIFS(#REF!,#REF!,$A28,#REF!,$G$4,#REF!,E$27)=0,"",SUMIFS(#REF!,#REF!,$A28,#REF!,$G$4,#REF!,E$27))</f>
        <v>#REF!</v>
      </c>
      <c r="F28" s="9" t="e">
        <f>IF(SUMIFS(#REF!,#REF!,$A28,#REF!,$G$4,#REF!,F$27)=0,"",SUMIFS(#REF!,#REF!,$A28,#REF!,$G$4,#REF!,F$27))</f>
        <v>#REF!</v>
      </c>
      <c r="G28" s="9" t="e">
        <f>IF(SUMIFS(#REF!,#REF!,$A28,#REF!,$G$4,#REF!,G$27)=0,"",SUMIFS(#REF!,#REF!,$A28,#REF!,$G$4,#REF!,G$27))</f>
        <v>#REF!</v>
      </c>
      <c r="H28" s="9" t="e">
        <f>IF(SUMIFS(#REF!,#REF!,$A28,#REF!,$G$4,#REF!,H$27)=0,"",SUMIFS(#REF!,#REF!,$A28,#REF!,$G$4,#REF!,H$27))</f>
        <v>#REF!</v>
      </c>
      <c r="I28" s="9" t="e">
        <f>IF(SUMIFS(#REF!,#REF!,$A28,#REF!,$G$4,#REF!,I$27)=0,"",SUMIFS(#REF!,#REF!,$A28,#REF!,$G$4,#REF!,I$27))</f>
        <v>#REF!</v>
      </c>
      <c r="J28" s="9" t="e">
        <f>IF(SUMIFS(#REF!,#REF!,$A28,#REF!,$G$4,#REF!,J$27)=0,"",SUMIFS(#REF!,#REF!,$A28,#REF!,$G$4,#REF!,J$27))</f>
        <v>#REF!</v>
      </c>
      <c r="K28" s="9" t="e">
        <f>IF(SUMIFS(#REF!,#REF!,$A28,#REF!,$G$4,#REF!,K$27)=0,"",SUMIFS(#REF!,#REF!,$A28,#REF!,$G$4,#REF!,K$27))</f>
        <v>#REF!</v>
      </c>
      <c r="L28" s="9" t="e">
        <f>IF(SUMIFS(#REF!,#REF!,$A28,#REF!,$G$4,#REF!,L$27)=0,"",SUMIFS(#REF!,#REF!,$A28,#REF!,$G$4,#REF!,L$27))</f>
        <v>#REF!</v>
      </c>
      <c r="M28" s="9" t="e">
        <f>IF(SUMIFS(#REF!,#REF!,$A28,#REF!,$G$4,#REF!,M$27)=0,"",SUMIFS(#REF!,#REF!,$A28,#REF!,$G$4,#REF!,M$27))</f>
        <v>#REF!</v>
      </c>
      <c r="N28" s="46" t="e">
        <f>IF(SUMIFS(#REF!,#REF!,$A28,#REF!,$G$4)=0,"",SUMIFS(#REF!,#REF!,$A28,#REF!,$G$4))</f>
        <v>#REF!</v>
      </c>
      <c r="O28" s="47" t="str">
        <f t="shared" ref="O28:O40" si="3">IF(ISERROR(N28/$N$40),"",N28/$N$40)</f>
        <v/>
      </c>
    </row>
    <row r="29" spans="1:15" ht="20.25" customHeight="1" x14ac:dyDescent="0.25">
      <c r="A29" s="12" t="str">
        <f>IF(ISBLANK(BDD!I8),"",BDD!I8)</f>
        <v>RDV 1 pris</v>
      </c>
      <c r="B29" s="9" t="e">
        <f>IF(SUMIFS(#REF!,#REF!,$A29,#REF!,$G$4,#REF!,B$27)=0,"",SUMIFS(#REF!,#REF!,$A29,#REF!,$G$4,#REF!,B$27))</f>
        <v>#REF!</v>
      </c>
      <c r="C29" s="9" t="e">
        <f>IF(SUMIFS(#REF!,#REF!,$A29,#REF!,$G$4,#REF!,C$27)=0,"",SUMIFS(#REF!,#REF!,$A29,#REF!,$G$4,#REF!,C$27))</f>
        <v>#REF!</v>
      </c>
      <c r="D29" s="9" t="e">
        <f>IF(SUMIFS(#REF!,#REF!,$A29,#REF!,$G$4,#REF!,D$27)=0,"",SUMIFS(#REF!,#REF!,$A29,#REF!,$G$4,#REF!,D$27))</f>
        <v>#REF!</v>
      </c>
      <c r="E29" s="9" t="e">
        <f>IF(SUMIFS(#REF!,#REF!,$A29,#REF!,$G$4,#REF!,E$27)=0,"",SUMIFS(#REF!,#REF!,$A29,#REF!,$G$4,#REF!,E$27))</f>
        <v>#REF!</v>
      </c>
      <c r="F29" s="9" t="e">
        <f>IF(SUMIFS(#REF!,#REF!,$A29,#REF!,$G$4,#REF!,F$27)=0,"",SUMIFS(#REF!,#REF!,$A29,#REF!,$G$4,#REF!,F$27))</f>
        <v>#REF!</v>
      </c>
      <c r="G29" s="9" t="e">
        <f>IF(SUMIFS(#REF!,#REF!,$A29,#REF!,$G$4,#REF!,G$27)=0,"",SUMIFS(#REF!,#REF!,$A29,#REF!,$G$4,#REF!,G$27))</f>
        <v>#REF!</v>
      </c>
      <c r="H29" s="9" t="e">
        <f>IF(SUMIFS(#REF!,#REF!,$A29,#REF!,$G$4,#REF!,H$27)=0,"",SUMIFS(#REF!,#REF!,$A29,#REF!,$G$4,#REF!,H$27))</f>
        <v>#REF!</v>
      </c>
      <c r="I29" s="9" t="e">
        <f>IF(SUMIFS(#REF!,#REF!,$A29,#REF!,$G$4,#REF!,I$27)=0,"",SUMIFS(#REF!,#REF!,$A29,#REF!,$G$4,#REF!,I$27))</f>
        <v>#REF!</v>
      </c>
      <c r="J29" s="9" t="e">
        <f>IF(SUMIFS(#REF!,#REF!,$A29,#REF!,$G$4,#REF!,J$27)=0,"",SUMIFS(#REF!,#REF!,$A29,#REF!,$G$4,#REF!,J$27))</f>
        <v>#REF!</v>
      </c>
      <c r="K29" s="9" t="e">
        <f>IF(SUMIFS(#REF!,#REF!,$A29,#REF!,$G$4,#REF!,K$27)=0,"",SUMIFS(#REF!,#REF!,$A29,#REF!,$G$4,#REF!,K$27))</f>
        <v>#REF!</v>
      </c>
      <c r="L29" s="9" t="e">
        <f>IF(SUMIFS(#REF!,#REF!,$A29,#REF!,$G$4,#REF!,L$27)=0,"",SUMIFS(#REF!,#REF!,$A29,#REF!,$G$4,#REF!,L$27))</f>
        <v>#REF!</v>
      </c>
      <c r="M29" s="9" t="e">
        <f>IF(SUMIFS(#REF!,#REF!,$A29,#REF!,$G$4,#REF!,M$27)=0,"",SUMIFS(#REF!,#REF!,$A29,#REF!,$G$4,#REF!,M$27))</f>
        <v>#REF!</v>
      </c>
      <c r="N29" s="46" t="e">
        <f>IF(SUMIFS(#REF!,#REF!,$A29,#REF!,$G$4)=0,"",SUMIFS(#REF!,#REF!,$A29,#REF!,$G$4))</f>
        <v>#REF!</v>
      </c>
      <c r="O29" s="47" t="str">
        <f t="shared" si="3"/>
        <v/>
      </c>
    </row>
    <row r="30" spans="1:15" ht="20.25" customHeight="1" x14ac:dyDescent="0.25">
      <c r="A30" s="12" t="str">
        <f>IF(ISBLANK(BDD!I9),"",BDD!I9)</f>
        <v>RDV 1 fait</v>
      </c>
      <c r="B30" s="9" t="e">
        <f>IF(SUMIFS(#REF!,#REF!,$A30,#REF!,$G$4,#REF!,B$27)=0,"",SUMIFS(#REF!,#REF!,$A30,#REF!,$G$4,#REF!,B$27))</f>
        <v>#REF!</v>
      </c>
      <c r="C30" s="9" t="e">
        <f>IF(SUMIFS(#REF!,#REF!,$A30,#REF!,$G$4,#REF!,C$27)=0,"",SUMIFS(#REF!,#REF!,$A30,#REF!,$G$4,#REF!,C$27))</f>
        <v>#REF!</v>
      </c>
      <c r="D30" s="9" t="e">
        <f>IF(SUMIFS(#REF!,#REF!,$A30,#REF!,$G$4,#REF!,D$27)=0,"",SUMIFS(#REF!,#REF!,$A30,#REF!,$G$4,#REF!,D$27))</f>
        <v>#REF!</v>
      </c>
      <c r="E30" s="9" t="e">
        <f>IF(SUMIFS(#REF!,#REF!,$A30,#REF!,$G$4,#REF!,E$27)=0,"",SUMIFS(#REF!,#REF!,$A30,#REF!,$G$4,#REF!,E$27))</f>
        <v>#REF!</v>
      </c>
      <c r="F30" s="9" t="e">
        <f>IF(SUMIFS(#REF!,#REF!,$A30,#REF!,$G$4,#REF!,F$27)=0,"",SUMIFS(#REF!,#REF!,$A30,#REF!,$G$4,#REF!,F$27))</f>
        <v>#REF!</v>
      </c>
      <c r="G30" s="9" t="e">
        <f>IF(SUMIFS(#REF!,#REF!,$A30,#REF!,$G$4,#REF!,G$27)=0,"",SUMIFS(#REF!,#REF!,$A30,#REF!,$G$4,#REF!,G$27))</f>
        <v>#REF!</v>
      </c>
      <c r="H30" s="9" t="e">
        <f>IF(SUMIFS(#REF!,#REF!,$A30,#REF!,$G$4,#REF!,H$27)=0,"",SUMIFS(#REF!,#REF!,$A30,#REF!,$G$4,#REF!,H$27))</f>
        <v>#REF!</v>
      </c>
      <c r="I30" s="9" t="e">
        <f>IF(SUMIFS(#REF!,#REF!,$A30,#REF!,$G$4,#REF!,I$27)=0,"",SUMIFS(#REF!,#REF!,$A30,#REF!,$G$4,#REF!,I$27))</f>
        <v>#REF!</v>
      </c>
      <c r="J30" s="9" t="e">
        <f>IF(SUMIFS(#REF!,#REF!,$A30,#REF!,$G$4,#REF!,J$27)=0,"",SUMIFS(#REF!,#REF!,$A30,#REF!,$G$4,#REF!,J$27))</f>
        <v>#REF!</v>
      </c>
      <c r="K30" s="9" t="e">
        <f>IF(SUMIFS(#REF!,#REF!,$A30,#REF!,$G$4,#REF!,K$27)=0,"",SUMIFS(#REF!,#REF!,$A30,#REF!,$G$4,#REF!,K$27))</f>
        <v>#REF!</v>
      </c>
      <c r="L30" s="9" t="e">
        <f>IF(SUMIFS(#REF!,#REF!,$A30,#REF!,$G$4,#REF!,L$27)=0,"",SUMIFS(#REF!,#REF!,$A30,#REF!,$G$4,#REF!,L$27))</f>
        <v>#REF!</v>
      </c>
      <c r="M30" s="9" t="e">
        <f>IF(SUMIFS(#REF!,#REF!,$A30,#REF!,$G$4,#REF!,M$27)=0,"",SUMIFS(#REF!,#REF!,$A30,#REF!,$G$4,#REF!,M$27))</f>
        <v>#REF!</v>
      </c>
      <c r="N30" s="46" t="e">
        <f>IF(SUMIFS(#REF!,#REF!,$A30,#REF!,$G$4)=0,"",SUMIFS(#REF!,#REF!,$A30,#REF!,$G$4))</f>
        <v>#REF!</v>
      </c>
      <c r="O30" s="47" t="str">
        <f t="shared" si="3"/>
        <v/>
      </c>
    </row>
    <row r="31" spans="1:15" ht="20.25" customHeight="1" x14ac:dyDescent="0.25">
      <c r="A31" s="12" t="str">
        <f>IF(ISBLANK(BDD!I10),"",BDD!I10)</f>
        <v>Devis remis - négo</v>
      </c>
      <c r="B31" s="9" t="e">
        <f>IF(SUMIFS(#REF!,#REF!,$A31,#REF!,$G$4,#REF!,B$27)=0,"",SUMIFS(#REF!,#REF!,$A31,#REF!,$G$4,#REF!,B$27))</f>
        <v>#REF!</v>
      </c>
      <c r="C31" s="9" t="e">
        <f>IF(SUMIFS(#REF!,#REF!,$A31,#REF!,$G$4,#REF!,C$27)=0,"",SUMIFS(#REF!,#REF!,$A31,#REF!,$G$4,#REF!,C$27))</f>
        <v>#REF!</v>
      </c>
      <c r="D31" s="9" t="e">
        <f>IF(SUMIFS(#REF!,#REF!,$A31,#REF!,$G$4,#REF!,D$27)=0,"",SUMIFS(#REF!,#REF!,$A31,#REF!,$G$4,#REF!,D$27))</f>
        <v>#REF!</v>
      </c>
      <c r="E31" s="9" t="e">
        <f>IF(SUMIFS(#REF!,#REF!,$A31,#REF!,$G$4,#REF!,E$27)=0,"",SUMIFS(#REF!,#REF!,$A31,#REF!,$G$4,#REF!,E$27))</f>
        <v>#REF!</v>
      </c>
      <c r="F31" s="9" t="e">
        <f>IF(SUMIFS(#REF!,#REF!,$A31,#REF!,$G$4,#REF!,F$27)=0,"",SUMIFS(#REF!,#REF!,$A31,#REF!,$G$4,#REF!,F$27))</f>
        <v>#REF!</v>
      </c>
      <c r="G31" s="9" t="e">
        <f>IF(SUMIFS(#REF!,#REF!,$A31,#REF!,$G$4,#REF!,G$27)=0,"",SUMIFS(#REF!,#REF!,$A31,#REF!,$G$4,#REF!,G$27))</f>
        <v>#REF!</v>
      </c>
      <c r="H31" s="9" t="e">
        <f>IF(SUMIFS(#REF!,#REF!,$A31,#REF!,$G$4,#REF!,H$27)=0,"",SUMIFS(#REF!,#REF!,$A31,#REF!,$G$4,#REF!,H$27))</f>
        <v>#REF!</v>
      </c>
      <c r="I31" s="9" t="e">
        <f>IF(SUMIFS(#REF!,#REF!,$A31,#REF!,$G$4,#REF!,I$27)=0,"",SUMIFS(#REF!,#REF!,$A31,#REF!,$G$4,#REF!,I$27))</f>
        <v>#REF!</v>
      </c>
      <c r="J31" s="9" t="e">
        <f>IF(SUMIFS(#REF!,#REF!,$A31,#REF!,$G$4,#REF!,J$27)=0,"",SUMIFS(#REF!,#REF!,$A31,#REF!,$G$4,#REF!,J$27))</f>
        <v>#REF!</v>
      </c>
      <c r="K31" s="9" t="e">
        <f>IF(SUMIFS(#REF!,#REF!,$A31,#REF!,$G$4,#REF!,K$27)=0,"",SUMIFS(#REF!,#REF!,$A31,#REF!,$G$4,#REF!,K$27))</f>
        <v>#REF!</v>
      </c>
      <c r="L31" s="9" t="e">
        <f>IF(SUMIFS(#REF!,#REF!,$A31,#REF!,$G$4,#REF!,L$27)=0,"",SUMIFS(#REF!,#REF!,$A31,#REF!,$G$4,#REF!,L$27))</f>
        <v>#REF!</v>
      </c>
      <c r="M31" s="9" t="e">
        <f>IF(SUMIFS(#REF!,#REF!,$A31,#REF!,$G$4,#REF!,M$27)=0,"",SUMIFS(#REF!,#REF!,$A31,#REF!,$G$4,#REF!,M$27))</f>
        <v>#REF!</v>
      </c>
      <c r="N31" s="46" t="e">
        <f>IF(SUMIFS(#REF!,#REF!,$A31,#REF!,$G$4)=0,"",SUMIFS(#REF!,#REF!,$A31,#REF!,$G$4))</f>
        <v>#REF!</v>
      </c>
      <c r="O31" s="47" t="str">
        <f t="shared" si="3"/>
        <v/>
      </c>
    </row>
    <row r="32" spans="1:15" ht="20.25" customHeight="1" x14ac:dyDescent="0.25">
      <c r="A32" s="12" t="str">
        <f>IF(ISBLANK(BDD!I11),"",BDD!I11)</f>
        <v>Signé - Validé</v>
      </c>
      <c r="B32" s="9" t="e">
        <f>IF(SUMIFS(#REF!,#REF!,$A32,#REF!,$G$4,#REF!,B$27)=0,"",SUMIFS(#REF!,#REF!,$A32,#REF!,$G$4,#REF!,B$27))</f>
        <v>#REF!</v>
      </c>
      <c r="C32" s="9" t="e">
        <f>IF(SUMIFS(#REF!,#REF!,$A32,#REF!,$G$4,#REF!,C$27)=0,"",SUMIFS(#REF!,#REF!,$A32,#REF!,$G$4,#REF!,C$27))</f>
        <v>#REF!</v>
      </c>
      <c r="D32" s="9" t="e">
        <f>IF(SUMIFS(#REF!,#REF!,$A32,#REF!,$G$4,#REF!,D$27)=0,"",SUMIFS(#REF!,#REF!,$A32,#REF!,$G$4,#REF!,D$27))</f>
        <v>#REF!</v>
      </c>
      <c r="E32" s="9" t="e">
        <f>IF(SUMIFS(#REF!,#REF!,$A32,#REF!,$G$4,#REF!,E$27)=0,"",SUMIFS(#REF!,#REF!,$A32,#REF!,$G$4,#REF!,E$27))</f>
        <v>#REF!</v>
      </c>
      <c r="F32" s="9" t="e">
        <f>IF(SUMIFS(#REF!,#REF!,$A32,#REF!,$G$4,#REF!,F$27)=0,"",SUMIFS(#REF!,#REF!,$A32,#REF!,$G$4,#REF!,F$27))</f>
        <v>#REF!</v>
      </c>
      <c r="G32" s="9" t="e">
        <f>IF(SUMIFS(#REF!,#REF!,$A32,#REF!,$G$4,#REF!,G$27)=0,"",SUMIFS(#REF!,#REF!,$A32,#REF!,$G$4,#REF!,G$27))</f>
        <v>#REF!</v>
      </c>
      <c r="H32" s="9" t="e">
        <f>IF(SUMIFS(#REF!,#REF!,$A32,#REF!,$G$4,#REF!,H$27)=0,"",SUMIFS(#REF!,#REF!,$A32,#REF!,$G$4,#REF!,H$27))</f>
        <v>#REF!</v>
      </c>
      <c r="I32" s="9" t="e">
        <f>IF(SUMIFS(#REF!,#REF!,$A32,#REF!,$G$4,#REF!,I$27)=0,"",SUMIFS(#REF!,#REF!,$A32,#REF!,$G$4,#REF!,I$27))</f>
        <v>#REF!</v>
      </c>
      <c r="J32" s="9" t="e">
        <f>IF(SUMIFS(#REF!,#REF!,$A32,#REF!,$G$4,#REF!,J$27)=0,"",SUMIFS(#REF!,#REF!,$A32,#REF!,$G$4,#REF!,J$27))</f>
        <v>#REF!</v>
      </c>
      <c r="K32" s="9" t="e">
        <f>IF(SUMIFS(#REF!,#REF!,$A32,#REF!,$G$4,#REF!,K$27)=0,"",SUMIFS(#REF!,#REF!,$A32,#REF!,$G$4,#REF!,K$27))</f>
        <v>#REF!</v>
      </c>
      <c r="L32" s="9" t="e">
        <f>IF(SUMIFS(#REF!,#REF!,$A32,#REF!,$G$4,#REF!,L$27)=0,"",SUMIFS(#REF!,#REF!,$A32,#REF!,$G$4,#REF!,L$27))</f>
        <v>#REF!</v>
      </c>
      <c r="M32" s="9" t="e">
        <f>IF(SUMIFS(#REF!,#REF!,$A32,#REF!,$G$4,#REF!,M$27)=0,"",SUMIFS(#REF!,#REF!,$A32,#REF!,$G$4,#REF!,M$27))</f>
        <v>#REF!</v>
      </c>
      <c r="N32" s="46" t="e">
        <f>IF(SUMIFS(#REF!,#REF!,$A32,#REF!,$G$4)=0,"",SUMIFS(#REF!,#REF!,$A32,#REF!,$G$4))</f>
        <v>#REF!</v>
      </c>
      <c r="O32" s="47" t="str">
        <f t="shared" si="3"/>
        <v/>
      </c>
    </row>
    <row r="33" spans="1:15" ht="20.25" customHeight="1" x14ac:dyDescent="0.25">
      <c r="A33" s="12" t="str">
        <f>IF(ISBLANK(BDD!I12),"",BDD!I12)</f>
        <v>Nouveau Client</v>
      </c>
      <c r="B33" s="9" t="e">
        <f>IF(SUMIFS(#REF!,#REF!,$A33,#REF!,$G$4,#REF!,B$27)=0,"",SUMIFS(#REF!,#REF!,$A33,#REF!,$G$4,#REF!,B$27))</f>
        <v>#REF!</v>
      </c>
      <c r="C33" s="9" t="e">
        <f>IF(SUMIFS(#REF!,#REF!,$A33,#REF!,$G$4,#REF!,C$27)=0,"",SUMIFS(#REF!,#REF!,$A33,#REF!,$G$4,#REF!,C$27))</f>
        <v>#REF!</v>
      </c>
      <c r="D33" s="9" t="e">
        <f>IF(SUMIFS(#REF!,#REF!,$A33,#REF!,$G$4,#REF!,D$27)=0,"",SUMIFS(#REF!,#REF!,$A33,#REF!,$G$4,#REF!,D$27))</f>
        <v>#REF!</v>
      </c>
      <c r="E33" s="9" t="e">
        <f>IF(SUMIFS(#REF!,#REF!,$A33,#REF!,$G$4,#REF!,E$27)=0,"",SUMIFS(#REF!,#REF!,$A33,#REF!,$G$4,#REF!,E$27))</f>
        <v>#REF!</v>
      </c>
      <c r="F33" s="9" t="e">
        <f>IF(SUMIFS(#REF!,#REF!,$A33,#REF!,$G$4,#REF!,F$27)=0,"",SUMIFS(#REF!,#REF!,$A33,#REF!,$G$4,#REF!,F$27))</f>
        <v>#REF!</v>
      </c>
      <c r="G33" s="9" t="e">
        <f>IF(SUMIFS(#REF!,#REF!,$A33,#REF!,$G$4,#REF!,G$27)=0,"",SUMIFS(#REF!,#REF!,$A33,#REF!,$G$4,#REF!,G$27))</f>
        <v>#REF!</v>
      </c>
      <c r="H33" s="9" t="e">
        <f>IF(SUMIFS(#REF!,#REF!,$A33,#REF!,$G$4,#REF!,H$27)=0,"",SUMIFS(#REF!,#REF!,$A33,#REF!,$G$4,#REF!,H$27))</f>
        <v>#REF!</v>
      </c>
      <c r="I33" s="9" t="e">
        <f>IF(SUMIFS(#REF!,#REF!,$A33,#REF!,$G$4,#REF!,I$27)=0,"",SUMIFS(#REF!,#REF!,$A33,#REF!,$G$4,#REF!,I$27))</f>
        <v>#REF!</v>
      </c>
      <c r="J33" s="9" t="e">
        <f>IF(SUMIFS(#REF!,#REF!,$A33,#REF!,$G$4,#REF!,J$27)=0,"",SUMIFS(#REF!,#REF!,$A33,#REF!,$G$4,#REF!,J$27))</f>
        <v>#REF!</v>
      </c>
      <c r="K33" s="9" t="e">
        <f>IF(SUMIFS(#REF!,#REF!,$A33,#REF!,$G$4,#REF!,K$27)=0,"",SUMIFS(#REF!,#REF!,$A33,#REF!,$G$4,#REF!,K$27))</f>
        <v>#REF!</v>
      </c>
      <c r="L33" s="9" t="e">
        <f>IF(SUMIFS(#REF!,#REF!,$A33,#REF!,$G$4,#REF!,L$27)=0,"",SUMIFS(#REF!,#REF!,$A33,#REF!,$G$4,#REF!,L$27))</f>
        <v>#REF!</v>
      </c>
      <c r="M33" s="9" t="e">
        <f>IF(SUMIFS(#REF!,#REF!,$A33,#REF!,$G$4,#REF!,M$27)=0,"",SUMIFS(#REF!,#REF!,$A33,#REF!,$G$4,#REF!,M$27))</f>
        <v>#REF!</v>
      </c>
      <c r="N33" s="46" t="e">
        <f>IF(SUMIFS(#REF!,#REF!,$A33,#REF!,$G$4)=0,"",SUMIFS(#REF!,#REF!,$A33,#REF!,$G$4))</f>
        <v>#REF!</v>
      </c>
      <c r="O33" s="47" t="str">
        <f t="shared" si="3"/>
        <v/>
      </c>
    </row>
    <row r="34" spans="1:15" ht="20.25" customHeight="1" x14ac:dyDescent="0.25">
      <c r="A34" s="12" t="str">
        <f>IF(ISBLANK(BDD!I13),"",BDD!I13)</f>
        <v>Client</v>
      </c>
      <c r="B34" s="9" t="e">
        <f>IF(SUMIFS(#REF!,#REF!,$A34,#REF!,$G$4,#REF!,B$27)=0,"",SUMIFS(#REF!,#REF!,$A34,#REF!,$G$4,#REF!,B$27))</f>
        <v>#REF!</v>
      </c>
      <c r="C34" s="9" t="e">
        <f>IF(SUMIFS(#REF!,#REF!,$A34,#REF!,$G$4,#REF!,C$27)=0,"",SUMIFS(#REF!,#REF!,$A34,#REF!,$G$4,#REF!,C$27))</f>
        <v>#REF!</v>
      </c>
      <c r="D34" s="9" t="e">
        <f>IF(SUMIFS(#REF!,#REF!,$A34,#REF!,$G$4,#REF!,D$27)=0,"",SUMIFS(#REF!,#REF!,$A34,#REF!,$G$4,#REF!,D$27))</f>
        <v>#REF!</v>
      </c>
      <c r="E34" s="9" t="e">
        <f>IF(SUMIFS(#REF!,#REF!,$A34,#REF!,$G$4,#REF!,E$27)=0,"",SUMIFS(#REF!,#REF!,$A34,#REF!,$G$4,#REF!,E$27))</f>
        <v>#REF!</v>
      </c>
      <c r="F34" s="9" t="e">
        <f>IF(SUMIFS(#REF!,#REF!,$A34,#REF!,$G$4,#REF!,F$27)=0,"",SUMIFS(#REF!,#REF!,$A34,#REF!,$G$4,#REF!,F$27))</f>
        <v>#REF!</v>
      </c>
      <c r="G34" s="9" t="e">
        <f>IF(SUMIFS(#REF!,#REF!,$A34,#REF!,$G$4,#REF!,G$27)=0,"",SUMIFS(#REF!,#REF!,$A34,#REF!,$G$4,#REF!,G$27))</f>
        <v>#REF!</v>
      </c>
      <c r="H34" s="9" t="e">
        <f>IF(SUMIFS(#REF!,#REF!,$A34,#REF!,$G$4,#REF!,H$27)=0,"",SUMIFS(#REF!,#REF!,$A34,#REF!,$G$4,#REF!,H$27))</f>
        <v>#REF!</v>
      </c>
      <c r="I34" s="9" t="e">
        <f>IF(SUMIFS(#REF!,#REF!,$A34,#REF!,$G$4,#REF!,I$27)=0,"",SUMIFS(#REF!,#REF!,$A34,#REF!,$G$4,#REF!,I$27))</f>
        <v>#REF!</v>
      </c>
      <c r="J34" s="9" t="e">
        <f>IF(SUMIFS(#REF!,#REF!,$A34,#REF!,$G$4,#REF!,J$27)=0,"",SUMIFS(#REF!,#REF!,$A34,#REF!,$G$4,#REF!,J$27))</f>
        <v>#REF!</v>
      </c>
      <c r="K34" s="9" t="e">
        <f>IF(SUMIFS(#REF!,#REF!,$A34,#REF!,$G$4,#REF!,K$27)=0,"",SUMIFS(#REF!,#REF!,$A34,#REF!,$G$4,#REF!,K$27))</f>
        <v>#REF!</v>
      </c>
      <c r="L34" s="9" t="e">
        <f>IF(SUMIFS(#REF!,#REF!,$A34,#REF!,$G$4,#REF!,L$27)=0,"",SUMIFS(#REF!,#REF!,$A34,#REF!,$G$4,#REF!,L$27))</f>
        <v>#REF!</v>
      </c>
      <c r="M34" s="9" t="e">
        <f>IF(SUMIFS(#REF!,#REF!,$A34,#REF!,$G$4,#REF!,M$27)=0,"",SUMIFS(#REF!,#REF!,$A34,#REF!,$G$4,#REF!,M$27))</f>
        <v>#REF!</v>
      </c>
      <c r="N34" s="46" t="e">
        <f>IF(SUMIFS(#REF!,#REF!,$A34,#REF!,$G$4)=0,"",SUMIFS(#REF!,#REF!,$A34,#REF!,$G$4))</f>
        <v>#REF!</v>
      </c>
      <c r="O34" s="47" t="str">
        <f t="shared" si="3"/>
        <v/>
      </c>
    </row>
    <row r="35" spans="1:15" ht="20.25" customHeight="1" x14ac:dyDescent="0.25">
      <c r="A35" s="12" t="str">
        <f>IF(ISBLANK(BDD!I14),"",BDD!I14)</f>
        <v>Sans Suite - Abandonné</v>
      </c>
      <c r="B35" s="9" t="e">
        <f>IF(SUMIFS(#REF!,#REF!,$A35,#REF!,$G$4,#REF!,B$27)=0,"",SUMIFS(#REF!,#REF!,$A35,#REF!,$G$4,#REF!,B$27))</f>
        <v>#REF!</v>
      </c>
      <c r="C35" s="9" t="e">
        <f>IF(SUMIFS(#REF!,#REF!,$A35,#REF!,$G$4,#REF!,C$27)=0,"",SUMIFS(#REF!,#REF!,$A35,#REF!,$G$4,#REF!,C$27))</f>
        <v>#REF!</v>
      </c>
      <c r="D35" s="9" t="e">
        <f>IF(SUMIFS(#REF!,#REF!,$A35,#REF!,$G$4,#REF!,D$27)=0,"",SUMIFS(#REF!,#REF!,$A35,#REF!,$G$4,#REF!,D$27))</f>
        <v>#REF!</v>
      </c>
      <c r="E35" s="9" t="e">
        <f>IF(SUMIFS(#REF!,#REF!,$A35,#REF!,$G$4,#REF!,E$27)=0,"",SUMIFS(#REF!,#REF!,$A35,#REF!,$G$4,#REF!,E$27))</f>
        <v>#REF!</v>
      </c>
      <c r="F35" s="9" t="e">
        <f>IF(SUMIFS(#REF!,#REF!,$A35,#REF!,$G$4,#REF!,F$27)=0,"",SUMIFS(#REF!,#REF!,$A35,#REF!,$G$4,#REF!,F$27))</f>
        <v>#REF!</v>
      </c>
      <c r="G35" s="9" t="e">
        <f>IF(SUMIFS(#REF!,#REF!,$A35,#REF!,$G$4,#REF!,G$27)=0,"",SUMIFS(#REF!,#REF!,$A35,#REF!,$G$4,#REF!,G$27))</f>
        <v>#REF!</v>
      </c>
      <c r="H35" s="9" t="e">
        <f>IF(SUMIFS(#REF!,#REF!,$A35,#REF!,$G$4,#REF!,H$27)=0,"",SUMIFS(#REF!,#REF!,$A35,#REF!,$G$4,#REF!,H$27))</f>
        <v>#REF!</v>
      </c>
      <c r="I35" s="9" t="e">
        <f>IF(SUMIFS(#REF!,#REF!,$A35,#REF!,$G$4,#REF!,I$27)=0,"",SUMIFS(#REF!,#REF!,$A35,#REF!,$G$4,#REF!,I$27))</f>
        <v>#REF!</v>
      </c>
      <c r="J35" s="9" t="e">
        <f>IF(SUMIFS(#REF!,#REF!,$A35,#REF!,$G$4,#REF!,J$27)=0,"",SUMIFS(#REF!,#REF!,$A35,#REF!,$G$4,#REF!,J$27))</f>
        <v>#REF!</v>
      </c>
      <c r="K35" s="9" t="e">
        <f>IF(SUMIFS(#REF!,#REF!,$A35,#REF!,$G$4,#REF!,K$27)=0,"",SUMIFS(#REF!,#REF!,$A35,#REF!,$G$4,#REF!,K$27))</f>
        <v>#REF!</v>
      </c>
      <c r="L35" s="9" t="e">
        <f>IF(SUMIFS(#REF!,#REF!,$A35,#REF!,$G$4,#REF!,L$27)=0,"",SUMIFS(#REF!,#REF!,$A35,#REF!,$G$4,#REF!,L$27))</f>
        <v>#REF!</v>
      </c>
      <c r="M35" s="9" t="e">
        <f>IF(SUMIFS(#REF!,#REF!,$A35,#REF!,$G$4,#REF!,M$27)=0,"",SUMIFS(#REF!,#REF!,$A35,#REF!,$G$4,#REF!,M$27))</f>
        <v>#REF!</v>
      </c>
      <c r="N35" s="46" t="e">
        <f>IF(SUMIFS(#REF!,#REF!,$A35,#REF!,$G$4)=0,"",SUMIFS(#REF!,#REF!,$A35,#REF!,$G$4))</f>
        <v>#REF!</v>
      </c>
      <c r="O35" s="47" t="str">
        <f t="shared" si="3"/>
        <v/>
      </c>
    </row>
    <row r="36" spans="1:15" ht="20.25" customHeight="1" x14ac:dyDescent="0.25">
      <c r="A36" s="12" t="str">
        <f>IF(ISBLANK(BDD!I15),"",BDD!I15)</f>
        <v>Perdu</v>
      </c>
      <c r="B36" s="9" t="e">
        <f>IF(SUMIFS(#REF!,#REF!,$A36,#REF!,$G$4,#REF!,B$27)=0,"",SUMIFS(#REF!,#REF!,$A36,#REF!,$G$4,#REF!,B$27))</f>
        <v>#REF!</v>
      </c>
      <c r="C36" s="9" t="e">
        <f>IF(SUMIFS(#REF!,#REF!,$A36,#REF!,$G$4,#REF!,C$27)=0,"",SUMIFS(#REF!,#REF!,$A36,#REF!,$G$4,#REF!,C$27))</f>
        <v>#REF!</v>
      </c>
      <c r="D36" s="9" t="e">
        <f>IF(SUMIFS(#REF!,#REF!,$A36,#REF!,$G$4,#REF!,D$27)=0,"",SUMIFS(#REF!,#REF!,$A36,#REF!,$G$4,#REF!,D$27))</f>
        <v>#REF!</v>
      </c>
      <c r="E36" s="9" t="e">
        <f>IF(SUMIFS(#REF!,#REF!,$A36,#REF!,$G$4,#REF!,E$27)=0,"",SUMIFS(#REF!,#REF!,$A36,#REF!,$G$4,#REF!,E$27))</f>
        <v>#REF!</v>
      </c>
      <c r="F36" s="9" t="e">
        <f>IF(SUMIFS(#REF!,#REF!,$A36,#REF!,$G$4,#REF!,F$27)=0,"",SUMIFS(#REF!,#REF!,$A36,#REF!,$G$4,#REF!,F$27))</f>
        <v>#REF!</v>
      </c>
      <c r="G36" s="9" t="e">
        <f>IF(SUMIFS(#REF!,#REF!,$A36,#REF!,$G$4,#REF!,G$27)=0,"",SUMIFS(#REF!,#REF!,$A36,#REF!,$G$4,#REF!,G$27))</f>
        <v>#REF!</v>
      </c>
      <c r="H36" s="9" t="e">
        <f>IF(SUMIFS(#REF!,#REF!,$A36,#REF!,$G$4,#REF!,H$27)=0,"",SUMIFS(#REF!,#REF!,$A36,#REF!,$G$4,#REF!,H$27))</f>
        <v>#REF!</v>
      </c>
      <c r="I36" s="9" t="e">
        <f>IF(SUMIFS(#REF!,#REF!,$A36,#REF!,$G$4,#REF!,I$27)=0,"",SUMIFS(#REF!,#REF!,$A36,#REF!,$G$4,#REF!,I$27))</f>
        <v>#REF!</v>
      </c>
      <c r="J36" s="9" t="e">
        <f>IF(SUMIFS(#REF!,#REF!,$A36,#REF!,$G$4,#REF!,J$27)=0,"",SUMIFS(#REF!,#REF!,$A36,#REF!,$G$4,#REF!,J$27))</f>
        <v>#REF!</v>
      </c>
      <c r="K36" s="9" t="e">
        <f>IF(SUMIFS(#REF!,#REF!,$A36,#REF!,$G$4,#REF!,K$27)=0,"",SUMIFS(#REF!,#REF!,$A36,#REF!,$G$4,#REF!,K$27))</f>
        <v>#REF!</v>
      </c>
      <c r="L36" s="9" t="e">
        <f>IF(SUMIFS(#REF!,#REF!,$A36,#REF!,$G$4,#REF!,L$27)=0,"",SUMIFS(#REF!,#REF!,$A36,#REF!,$G$4,#REF!,L$27))</f>
        <v>#REF!</v>
      </c>
      <c r="M36" s="9" t="e">
        <f>IF(SUMIFS(#REF!,#REF!,$A36,#REF!,$G$4,#REF!,M$27)=0,"",SUMIFS(#REF!,#REF!,$A36,#REF!,$G$4,#REF!,M$27))</f>
        <v>#REF!</v>
      </c>
      <c r="N36" s="46" t="e">
        <f>IF(SUMIFS(#REF!,#REF!,$A36,#REF!,$G$4)=0,"",SUMIFS(#REF!,#REF!,$A36,#REF!,$G$4))</f>
        <v>#REF!</v>
      </c>
      <c r="O36" s="47" t="str">
        <f t="shared" si="3"/>
        <v/>
      </c>
    </row>
    <row r="37" spans="1:15" ht="20.25" customHeight="1" x14ac:dyDescent="0.25">
      <c r="A37" s="12" t="str">
        <f>IF(ISBLANK(BDD!I16),"",BDD!I16)</f>
        <v>Stand-by</v>
      </c>
      <c r="B37" s="9" t="e">
        <f>IF(SUMIFS(#REF!,#REF!,$A37,#REF!,$G$4,#REF!,B$27)=0,"",SUMIFS(#REF!,#REF!,$A37,#REF!,$G$4,#REF!,B$27))</f>
        <v>#REF!</v>
      </c>
      <c r="C37" s="9" t="e">
        <f>IF(SUMIFS(#REF!,#REF!,$A37,#REF!,$G$4,#REF!,C$27)=0,"",SUMIFS(#REF!,#REF!,$A37,#REF!,$G$4,#REF!,C$27))</f>
        <v>#REF!</v>
      </c>
      <c r="D37" s="9" t="e">
        <f>IF(SUMIFS(#REF!,#REF!,$A37,#REF!,$G$4,#REF!,D$27)=0,"",SUMIFS(#REF!,#REF!,$A37,#REF!,$G$4,#REF!,D$27))</f>
        <v>#REF!</v>
      </c>
      <c r="E37" s="9" t="e">
        <f>IF(SUMIFS(#REF!,#REF!,$A37,#REF!,$G$4,#REF!,E$27)=0,"",SUMIFS(#REF!,#REF!,$A37,#REF!,$G$4,#REF!,E$27))</f>
        <v>#REF!</v>
      </c>
      <c r="F37" s="9" t="e">
        <f>IF(SUMIFS(#REF!,#REF!,$A37,#REF!,$G$4,#REF!,F$27)=0,"",SUMIFS(#REF!,#REF!,$A37,#REF!,$G$4,#REF!,F$27))</f>
        <v>#REF!</v>
      </c>
      <c r="G37" s="9" t="e">
        <f>IF(SUMIFS(#REF!,#REF!,$A37,#REF!,$G$4,#REF!,G$27)=0,"",SUMIFS(#REF!,#REF!,$A37,#REF!,$G$4,#REF!,G$27))</f>
        <v>#REF!</v>
      </c>
      <c r="H37" s="9" t="e">
        <f>IF(SUMIFS(#REF!,#REF!,$A37,#REF!,$G$4,#REF!,H$27)=0,"",SUMIFS(#REF!,#REF!,$A37,#REF!,$G$4,#REF!,H$27))</f>
        <v>#REF!</v>
      </c>
      <c r="I37" s="9" t="e">
        <f>IF(SUMIFS(#REF!,#REF!,$A37,#REF!,$G$4,#REF!,I$27)=0,"",SUMIFS(#REF!,#REF!,$A37,#REF!,$G$4,#REF!,I$27))</f>
        <v>#REF!</v>
      </c>
      <c r="J37" s="9" t="e">
        <f>IF(SUMIFS(#REF!,#REF!,$A37,#REF!,$G$4,#REF!,J$27)=0,"",SUMIFS(#REF!,#REF!,$A37,#REF!,$G$4,#REF!,J$27))</f>
        <v>#REF!</v>
      </c>
      <c r="K37" s="9" t="e">
        <f>IF(SUMIFS(#REF!,#REF!,$A37,#REF!,$G$4,#REF!,K$27)=0,"",SUMIFS(#REF!,#REF!,$A37,#REF!,$G$4,#REF!,K$27))</f>
        <v>#REF!</v>
      </c>
      <c r="L37" s="9" t="e">
        <f>IF(SUMIFS(#REF!,#REF!,$A37,#REF!,$G$4,#REF!,L$27)=0,"",SUMIFS(#REF!,#REF!,$A37,#REF!,$G$4,#REF!,L$27))</f>
        <v>#REF!</v>
      </c>
      <c r="M37" s="9" t="e">
        <f>IF(SUMIFS(#REF!,#REF!,$A37,#REF!,$G$4,#REF!,M$27)=0,"",SUMIFS(#REF!,#REF!,$A37,#REF!,$G$4,#REF!,M$27))</f>
        <v>#REF!</v>
      </c>
      <c r="N37" s="46" t="e">
        <f>IF(SUMIFS(#REF!,#REF!,$A37,#REF!,$G$4)=0,"",SUMIFS(#REF!,#REF!,$A37,#REF!,$G$4))</f>
        <v>#REF!</v>
      </c>
      <c r="O37" s="47" t="str">
        <f t="shared" si="3"/>
        <v/>
      </c>
    </row>
    <row r="38" spans="1:15" ht="20.25" hidden="1" customHeight="1" x14ac:dyDescent="0.25">
      <c r="A38" s="12" t="str">
        <f>IF(ISBLANK(BDD!I17),"",BDD!I17)</f>
        <v/>
      </c>
      <c r="B38" s="9" t="e">
        <f>IF(SUMIFS(#REF!,#REF!,$A38,#REF!,$G$4,#REF!,B$27)=0,"",SUMIFS(#REF!,#REF!,$A38,#REF!,$G$4,#REF!,B$27))</f>
        <v>#REF!</v>
      </c>
      <c r="C38" s="9" t="e">
        <f>IF(SUMIFS(#REF!,#REF!,$A38,#REF!,$G$4,#REF!,C$27)=0,"",SUMIFS(#REF!,#REF!,$A38,#REF!,$G$4,#REF!,C$27))</f>
        <v>#REF!</v>
      </c>
      <c r="D38" s="9" t="e">
        <f>IF(SUMIFS(#REF!,#REF!,$A38,#REF!,$G$4,#REF!,D$27)=0,"",SUMIFS(#REF!,#REF!,$A38,#REF!,$G$4,#REF!,D$27))</f>
        <v>#REF!</v>
      </c>
      <c r="E38" s="9" t="e">
        <f>IF(SUMIFS(#REF!,#REF!,$A38,#REF!,$G$4,#REF!,E$27)=0,"",SUMIFS(#REF!,#REF!,$A38,#REF!,$G$4,#REF!,E$27))</f>
        <v>#REF!</v>
      </c>
      <c r="F38" s="9" t="e">
        <f>IF(SUMIFS(#REF!,#REF!,$A38,#REF!,$G$4,#REF!,F$27)=0,"",SUMIFS(#REF!,#REF!,$A38,#REF!,$G$4,#REF!,F$27))</f>
        <v>#REF!</v>
      </c>
      <c r="G38" s="9" t="e">
        <f>IF(SUMIFS(#REF!,#REF!,$A38,#REF!,$G$4,#REF!,G$27)=0,"",SUMIFS(#REF!,#REF!,$A38,#REF!,$G$4,#REF!,G$27))</f>
        <v>#REF!</v>
      </c>
      <c r="H38" s="9" t="e">
        <f>IF(SUMIFS(#REF!,#REF!,$A38,#REF!,$G$4,#REF!,H$27)=0,"",SUMIFS(#REF!,#REF!,$A38,#REF!,$G$4,#REF!,H$27))</f>
        <v>#REF!</v>
      </c>
      <c r="I38" s="9" t="e">
        <f>IF(SUMIFS(#REF!,#REF!,$A38,#REF!,$G$4,#REF!,I$27)=0,"",SUMIFS(#REF!,#REF!,$A38,#REF!,$G$4,#REF!,I$27))</f>
        <v>#REF!</v>
      </c>
      <c r="J38" s="9" t="e">
        <f>IF(SUMIFS(#REF!,#REF!,$A38,#REF!,$G$4,#REF!,J$27)=0,"",SUMIFS(#REF!,#REF!,$A38,#REF!,$G$4,#REF!,J$27))</f>
        <v>#REF!</v>
      </c>
      <c r="K38" s="9" t="e">
        <f>IF(SUMIFS(#REF!,#REF!,$A38,#REF!,$G$4,#REF!,K$27)=0,"",SUMIFS(#REF!,#REF!,$A38,#REF!,$G$4,#REF!,K$27))</f>
        <v>#REF!</v>
      </c>
      <c r="L38" s="9" t="e">
        <f>IF(SUMIFS(#REF!,#REF!,$A38,#REF!,$G$4,#REF!,L$27)=0,"",SUMIFS(#REF!,#REF!,$A38,#REF!,$G$4,#REF!,L$27))</f>
        <v>#REF!</v>
      </c>
      <c r="M38" s="9" t="e">
        <f>IF(SUMIFS(#REF!,#REF!,$A38,#REF!,$G$4,#REF!,M$27)=0,"",SUMIFS(#REF!,#REF!,$A38,#REF!,$G$4,#REF!,M$27))</f>
        <v>#REF!</v>
      </c>
      <c r="N38" s="46" t="e">
        <f>IF(SUMIFS(#REF!,#REF!,$A38,#REF!,$G$4)=0,"",SUMIFS(#REF!,#REF!,$A38,#REF!,$G$4))</f>
        <v>#REF!</v>
      </c>
      <c r="O38" s="47" t="str">
        <f t="shared" si="3"/>
        <v/>
      </c>
    </row>
    <row r="39" spans="1:15" ht="20.25" hidden="1" customHeight="1" x14ac:dyDescent="0.25">
      <c r="A39" s="12" t="str">
        <f>IF(ISBLANK(BDD!I18),"",BDD!I18)</f>
        <v/>
      </c>
      <c r="B39" s="9" t="e">
        <f>IF(SUMIFS(#REF!,#REF!,$A39,#REF!,$G$4,#REF!,B$27)=0,"",SUMIFS(#REF!,#REF!,$A39,#REF!,$G$4,#REF!,B$27))</f>
        <v>#REF!</v>
      </c>
      <c r="C39" s="9" t="e">
        <f>IF(SUMIFS(#REF!,#REF!,$A39,#REF!,$G$4,#REF!,C$27)=0,"",SUMIFS(#REF!,#REF!,$A39,#REF!,$G$4,#REF!,C$27))</f>
        <v>#REF!</v>
      </c>
      <c r="D39" s="9" t="e">
        <f>IF(SUMIFS(#REF!,#REF!,$A39,#REF!,$G$4,#REF!,D$27)=0,"",SUMIFS(#REF!,#REF!,$A39,#REF!,$G$4,#REF!,D$27))</f>
        <v>#REF!</v>
      </c>
      <c r="E39" s="9" t="e">
        <f>IF(SUMIFS(#REF!,#REF!,$A39,#REF!,$G$4,#REF!,E$27)=0,"",SUMIFS(#REF!,#REF!,$A39,#REF!,$G$4,#REF!,E$27))</f>
        <v>#REF!</v>
      </c>
      <c r="F39" s="9" t="e">
        <f>IF(SUMIFS(#REF!,#REF!,$A39,#REF!,$G$4,#REF!,F$27)=0,"",SUMIFS(#REF!,#REF!,$A39,#REF!,$G$4,#REF!,F$27))</f>
        <v>#REF!</v>
      </c>
      <c r="G39" s="9" t="e">
        <f>IF(SUMIFS(#REF!,#REF!,$A39,#REF!,$G$4,#REF!,G$27)=0,"",SUMIFS(#REF!,#REF!,$A39,#REF!,$G$4,#REF!,G$27))</f>
        <v>#REF!</v>
      </c>
      <c r="H39" s="9" t="e">
        <f>IF(SUMIFS(#REF!,#REF!,$A39,#REF!,$G$4,#REF!,H$27)=0,"",SUMIFS(#REF!,#REF!,$A39,#REF!,$G$4,#REF!,H$27))</f>
        <v>#REF!</v>
      </c>
      <c r="I39" s="9" t="e">
        <f>IF(SUMIFS(#REF!,#REF!,$A39,#REF!,$G$4,#REF!,I$27)=0,"",SUMIFS(#REF!,#REF!,$A39,#REF!,$G$4,#REF!,I$27))</f>
        <v>#REF!</v>
      </c>
      <c r="J39" s="9" t="e">
        <f>IF(SUMIFS(#REF!,#REF!,$A39,#REF!,$G$4,#REF!,J$27)=0,"",SUMIFS(#REF!,#REF!,$A39,#REF!,$G$4,#REF!,J$27))</f>
        <v>#REF!</v>
      </c>
      <c r="K39" s="9" t="e">
        <f>IF(SUMIFS(#REF!,#REF!,$A39,#REF!,$G$4,#REF!,K$27)=0,"",SUMIFS(#REF!,#REF!,$A39,#REF!,$G$4,#REF!,K$27))</f>
        <v>#REF!</v>
      </c>
      <c r="L39" s="9" t="e">
        <f>IF(SUMIFS(#REF!,#REF!,$A39,#REF!,$G$4,#REF!,L$27)=0,"",SUMIFS(#REF!,#REF!,$A39,#REF!,$G$4,#REF!,L$27))</f>
        <v>#REF!</v>
      </c>
      <c r="M39" s="9" t="e">
        <f>IF(SUMIFS(#REF!,#REF!,$A39,#REF!,$G$4,#REF!,M$27)=0,"",SUMIFS(#REF!,#REF!,$A39,#REF!,$G$4,#REF!,M$27))</f>
        <v>#REF!</v>
      </c>
      <c r="N39" s="46" t="e">
        <f>IF(SUMIFS(#REF!,#REF!,$A39,#REF!,$G$4)=0,"",SUMIFS(#REF!,#REF!,$A39,#REF!,$G$4))</f>
        <v>#REF!</v>
      </c>
      <c r="O39" s="47" t="str">
        <f t="shared" si="3"/>
        <v/>
      </c>
    </row>
    <row r="40" spans="1:15" ht="20.25" customHeight="1" thickBot="1" x14ac:dyDescent="0.3">
      <c r="A40" s="43" t="s">
        <v>9</v>
      </c>
      <c r="B40" s="41" t="e">
        <f t="shared" ref="B40:N40" si="4">SUM(B28:B39)</f>
        <v>#REF!</v>
      </c>
      <c r="C40" s="41" t="e">
        <f t="shared" si="4"/>
        <v>#REF!</v>
      </c>
      <c r="D40" s="41" t="e">
        <f t="shared" si="4"/>
        <v>#REF!</v>
      </c>
      <c r="E40" s="41" t="e">
        <f t="shared" si="4"/>
        <v>#REF!</v>
      </c>
      <c r="F40" s="41" t="e">
        <f t="shared" si="4"/>
        <v>#REF!</v>
      </c>
      <c r="G40" s="41" t="e">
        <f t="shared" si="4"/>
        <v>#REF!</v>
      </c>
      <c r="H40" s="41" t="e">
        <f t="shared" si="4"/>
        <v>#REF!</v>
      </c>
      <c r="I40" s="41" t="e">
        <f t="shared" si="4"/>
        <v>#REF!</v>
      </c>
      <c r="J40" s="41" t="e">
        <f t="shared" si="4"/>
        <v>#REF!</v>
      </c>
      <c r="K40" s="41" t="e">
        <f t="shared" si="4"/>
        <v>#REF!</v>
      </c>
      <c r="L40" s="41" t="e">
        <f t="shared" si="4"/>
        <v>#REF!</v>
      </c>
      <c r="M40" s="41" t="e">
        <f t="shared" si="4"/>
        <v>#REF!</v>
      </c>
      <c r="N40" s="48" t="e">
        <f t="shared" si="4"/>
        <v>#REF!</v>
      </c>
      <c r="O40" s="49" t="str">
        <f t="shared" si="3"/>
        <v/>
      </c>
    </row>
    <row r="41" spans="1:15" ht="22.5" customHeight="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ht="27" customHeight="1" thickBot="1" x14ac:dyDescent="0.3">
      <c r="A42" s="205" t="s">
        <v>57</v>
      </c>
      <c r="B42" s="202"/>
      <c r="C42" s="202"/>
      <c r="D42" s="202"/>
      <c r="E42" s="202"/>
      <c r="F42" s="202"/>
      <c r="G42" s="202"/>
      <c r="H42" s="202"/>
      <c r="I42" s="202"/>
      <c r="J42" s="202"/>
      <c r="K42" s="202"/>
      <c r="L42" s="202"/>
      <c r="M42" s="202"/>
      <c r="N42" s="206"/>
      <c r="O42" s="35"/>
    </row>
    <row r="43" spans="1:15" ht="21" customHeight="1" x14ac:dyDescent="0.25">
      <c r="A43" s="42"/>
      <c r="B43" s="27" t="s">
        <v>3</v>
      </c>
      <c r="C43" s="27" t="s">
        <v>11</v>
      </c>
      <c r="D43" s="27" t="s">
        <v>12</v>
      </c>
      <c r="E43" s="27" t="s">
        <v>13</v>
      </c>
      <c r="F43" s="27" t="s">
        <v>14</v>
      </c>
      <c r="G43" s="27" t="s">
        <v>15</v>
      </c>
      <c r="H43" s="27" t="s">
        <v>16</v>
      </c>
      <c r="I43" s="27" t="s">
        <v>17</v>
      </c>
      <c r="J43" s="27" t="s">
        <v>18</v>
      </c>
      <c r="K43" s="27" t="s">
        <v>19</v>
      </c>
      <c r="L43" s="27" t="s">
        <v>4</v>
      </c>
      <c r="M43" s="27" t="s">
        <v>28</v>
      </c>
      <c r="N43" s="55" t="s">
        <v>9</v>
      </c>
      <c r="O43" s="24"/>
    </row>
    <row r="44" spans="1:15" ht="21" customHeight="1" x14ac:dyDescent="0.25">
      <c r="A44" s="53" t="s">
        <v>68</v>
      </c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56"/>
      <c r="O44" s="36"/>
    </row>
    <row r="45" spans="1:15" ht="21" customHeight="1" x14ac:dyDescent="0.25">
      <c r="A45" s="59" t="s">
        <v>33</v>
      </c>
      <c r="B45" s="61" t="str">
        <f>IF(SUMIFS('Suivi Commande'!$L$4:$L$998,'Suivi Commande'!$J$4:$J$998,B$43,'Suivi Commande'!$K$4:$K$998,$G$4)=0,"",SUMIFS('Suivi Commande'!$L$4:$L$998,'Suivi Commande'!$J$4:$J$998,B$43,'Suivi Commande'!$K$4:$K$998,$G$4))</f>
        <v/>
      </c>
      <c r="C45" s="61" t="str">
        <f>IF(SUMIFS('Suivi Commande'!$L$4:$L$998,'Suivi Commande'!$J$4:$J$998,C$43,'Suivi Commande'!$K$4:$K$998,$G$4)=0,"",SUMIFS('Suivi Commande'!$L$4:$L$998,'Suivi Commande'!$J$4:$J$998,C$43,'Suivi Commande'!$K$4:$K$998,$G$4))</f>
        <v/>
      </c>
      <c r="D45" s="61" t="str">
        <f>IF(SUMIFS('Suivi Commande'!$L$4:$L$998,'Suivi Commande'!$J$4:$J$998,D$43,'Suivi Commande'!$K$4:$K$998,$G$4)=0,"",SUMIFS('Suivi Commande'!$L$4:$L$998,'Suivi Commande'!$J$4:$J$998,D$43,'Suivi Commande'!$K$4:$K$998,$G$4))</f>
        <v/>
      </c>
      <c r="E45" s="61" t="str">
        <f>IF(SUMIFS('Suivi Commande'!$L$4:$L$998,'Suivi Commande'!$J$4:$J$998,E$43,'Suivi Commande'!$K$4:$K$998,$G$4)=0,"",SUMIFS('Suivi Commande'!$L$4:$L$998,'Suivi Commande'!$J$4:$J$998,E$43,'Suivi Commande'!$K$4:$K$998,$G$4))</f>
        <v/>
      </c>
      <c r="F45" s="61" t="str">
        <f>IF(SUMIFS('Suivi Commande'!$L$4:$L$998,'Suivi Commande'!$J$4:$J$998,F$43,'Suivi Commande'!$K$4:$K$998,$G$4)=0,"",SUMIFS('Suivi Commande'!$L$4:$L$998,'Suivi Commande'!$J$4:$J$998,F$43,'Suivi Commande'!$K$4:$K$998,$G$4))</f>
        <v/>
      </c>
      <c r="G45" s="61" t="str">
        <f>IF(SUMIFS('Suivi Commande'!$L$4:$L$998,'Suivi Commande'!$J$4:$J$998,G$43,'Suivi Commande'!$K$4:$K$998,$G$4)=0,"",SUMIFS('Suivi Commande'!$L$4:$L$998,'Suivi Commande'!$J$4:$J$998,G$43,'Suivi Commande'!$K$4:$K$998,$G$4))</f>
        <v/>
      </c>
      <c r="H45" s="61" t="str">
        <f>IF(SUMIFS('Suivi Commande'!$L$4:$L$998,'Suivi Commande'!$J$4:$J$998,H$43,'Suivi Commande'!$K$4:$K$998,$G$4)=0,"",SUMIFS('Suivi Commande'!$L$4:$L$998,'Suivi Commande'!$J$4:$J$998,H$43,'Suivi Commande'!$K$4:$K$998,$G$4))</f>
        <v/>
      </c>
      <c r="I45" s="61" t="str">
        <f>IF(SUMIFS('Suivi Commande'!$L$4:$L$998,'Suivi Commande'!$J$4:$J$998,I$43,'Suivi Commande'!$K$4:$K$998,$G$4)=0,"",SUMIFS('Suivi Commande'!$L$4:$L$998,'Suivi Commande'!$J$4:$J$998,I$43,'Suivi Commande'!$K$4:$K$998,$G$4))</f>
        <v/>
      </c>
      <c r="J45" s="61" t="str">
        <f>IF(SUMIFS('Suivi Commande'!$L$4:$L$998,'Suivi Commande'!$J$4:$J$998,J$43,'Suivi Commande'!$K$4:$K$998,$G$4)=0,"",SUMIFS('Suivi Commande'!$L$4:$L$998,'Suivi Commande'!$J$4:$J$998,J$43,'Suivi Commande'!$K$4:$K$998,$G$4))</f>
        <v/>
      </c>
      <c r="K45" s="61" t="str">
        <f>IF(SUMIFS('Suivi Commande'!$L$4:$L$998,'Suivi Commande'!$J$4:$J$998,K$43,'Suivi Commande'!$K$4:$K$998,$G$4)=0,"",SUMIFS('Suivi Commande'!$L$4:$L$998,'Suivi Commande'!$J$4:$J$998,K$43,'Suivi Commande'!$K$4:$K$998,$G$4))</f>
        <v/>
      </c>
      <c r="L45" s="61" t="str">
        <f>IF(SUMIFS('Suivi Commande'!$L$4:$L$998,'Suivi Commande'!$J$4:$J$998,L$43,'Suivi Commande'!$K$4:$K$998,$G$4)=0,"",SUMIFS('Suivi Commande'!$L$4:$L$998,'Suivi Commande'!$J$4:$J$998,L$43,'Suivi Commande'!$K$4:$K$998,$G$4))</f>
        <v/>
      </c>
      <c r="M45" s="61" t="str">
        <f>IF(SUMIFS('Suivi Commande'!$L$4:$L$998,'Suivi Commande'!$J$4:$J$998,M$43,'Suivi Commande'!$K$4:$K$998,$G$4)=0,"",SUMIFS('Suivi Commande'!$L$4:$L$998,'Suivi Commande'!$J$4:$J$998,M$43,'Suivi Commande'!$K$4:$K$998,$G$4))</f>
        <v/>
      </c>
      <c r="N45" s="62">
        <f>SUM(B45:M45)</f>
        <v>0</v>
      </c>
      <c r="O45" s="36"/>
    </row>
    <row r="46" spans="1:15" ht="21" customHeight="1" x14ac:dyDescent="0.25">
      <c r="A46" s="53" t="s">
        <v>63</v>
      </c>
      <c r="B46" s="60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4"/>
      <c r="O46" s="36"/>
    </row>
    <row r="47" spans="1:15" ht="21" customHeight="1" x14ac:dyDescent="0.25">
      <c r="A47" s="59" t="s">
        <v>69</v>
      </c>
      <c r="B47" s="61" t="str">
        <f>IF(SUMIFS('Suivi Commande'!$F$4:$F$999,'Suivi Commande'!$D$4:$D$999,B$43,'Suivi Commande'!$E$4:$E$999,$G$4)=0,"",SUMIFS('Suivi Commande'!$F$4:$F$999,'Suivi Commande'!$D$4:$D$999,B$43,'Suivi Commande'!$E$4:$E$999,$G$4))</f>
        <v/>
      </c>
      <c r="C47" s="61" t="str">
        <f>IF(SUMIFS('Suivi Commande'!$F$4:$F$999,'Suivi Commande'!$D$4:$D$999,C$43,'Suivi Commande'!$E$4:$E$999,$G$4)=0,"",SUMIFS('Suivi Commande'!$F$4:$F$999,'Suivi Commande'!$D$4:$D$999,C$43,'Suivi Commande'!$E$4:$E$999,$G$4))</f>
        <v/>
      </c>
      <c r="D47" s="61" t="str">
        <f>IF(SUMIFS('Suivi Commande'!$F$4:$F$999,'Suivi Commande'!$D$4:$D$999,D$43,'Suivi Commande'!$E$4:$E$999,$G$4)=0,"",SUMIFS('Suivi Commande'!$F$4:$F$999,'Suivi Commande'!$D$4:$D$999,D$43,'Suivi Commande'!$E$4:$E$999,$G$4))</f>
        <v/>
      </c>
      <c r="E47" s="61" t="str">
        <f>IF(SUMIFS('Suivi Commande'!$F$4:$F$999,'Suivi Commande'!$D$4:$D$999,E$43,'Suivi Commande'!$E$4:$E$999,$G$4)=0,"",SUMIFS('Suivi Commande'!$F$4:$F$999,'Suivi Commande'!$D$4:$D$999,E$43,'Suivi Commande'!$E$4:$E$999,$G$4))</f>
        <v/>
      </c>
      <c r="F47" s="61" t="str">
        <f>IF(SUMIFS('Suivi Commande'!$F$4:$F$999,'Suivi Commande'!$D$4:$D$999,F$43,'Suivi Commande'!$E$4:$E$999,$G$4)=0,"",SUMIFS('Suivi Commande'!$F$4:$F$999,'Suivi Commande'!$D$4:$D$999,F$43,'Suivi Commande'!$E$4:$E$999,$G$4))</f>
        <v/>
      </c>
      <c r="G47" s="61" t="str">
        <f>IF(SUMIFS('Suivi Commande'!$F$4:$F$999,'Suivi Commande'!$D$4:$D$999,G$43,'Suivi Commande'!$E$4:$E$999,$G$4)=0,"",SUMIFS('Suivi Commande'!$F$4:$F$999,'Suivi Commande'!$D$4:$D$999,G$43,'Suivi Commande'!$E$4:$E$999,$G$4))</f>
        <v/>
      </c>
      <c r="H47" s="61" t="str">
        <f>IF(SUMIFS('Suivi Commande'!$F$4:$F$999,'Suivi Commande'!$D$4:$D$999,H$43,'Suivi Commande'!$E$4:$E$999,$G$4)=0,"",SUMIFS('Suivi Commande'!$F$4:$F$999,'Suivi Commande'!$D$4:$D$999,H$43,'Suivi Commande'!$E$4:$E$999,$G$4))</f>
        <v/>
      </c>
      <c r="I47" s="61" t="str">
        <f>IF(SUMIFS('Suivi Commande'!$F$4:$F$999,'Suivi Commande'!$D$4:$D$999,I$43,'Suivi Commande'!$E$4:$E$999,$G$4)=0,"",SUMIFS('Suivi Commande'!$F$4:$F$999,'Suivi Commande'!$D$4:$D$999,I$43,'Suivi Commande'!$E$4:$E$999,$G$4))</f>
        <v/>
      </c>
      <c r="J47" s="61" t="str">
        <f>IF(SUMIFS('Suivi Commande'!$F$4:$F$999,'Suivi Commande'!$D$4:$D$999,J$43,'Suivi Commande'!$E$4:$E$999,$G$4)=0,"",SUMIFS('Suivi Commande'!$F$4:$F$999,'Suivi Commande'!$D$4:$D$999,J$43,'Suivi Commande'!$E$4:$E$999,$G$4))</f>
        <v/>
      </c>
      <c r="K47" s="61" t="str">
        <f>IF(SUMIFS('Suivi Commande'!$F$4:$F$999,'Suivi Commande'!$D$4:$D$999,K$43,'Suivi Commande'!$E$4:$E$999,$G$4)=0,"",SUMIFS('Suivi Commande'!$F$4:$F$999,'Suivi Commande'!$D$4:$D$999,K$43,'Suivi Commande'!$E$4:$E$999,$G$4))</f>
        <v/>
      </c>
      <c r="L47" s="61" t="str">
        <f>IF(SUMIFS('Suivi Commande'!$F$4:$F$999,'Suivi Commande'!$D$4:$D$999,L$43,'Suivi Commande'!$E$4:$E$999,$G$4)=0,"",SUMIFS('Suivi Commande'!$F$4:$F$999,'Suivi Commande'!$D$4:$D$999,L$43,'Suivi Commande'!$E$4:$E$999,$G$4))</f>
        <v/>
      </c>
      <c r="M47" s="61" t="str">
        <f>IF(SUMIFS('Suivi Commande'!$F$4:$F$999,'Suivi Commande'!$D$4:$D$999,M$43,'Suivi Commande'!$E$4:$E$999,$G$4)=0,"",SUMIFS('Suivi Commande'!$F$4:$F$999,'Suivi Commande'!$D$4:$D$999,M$43,'Suivi Commande'!$E$4:$E$999,$G$4))</f>
        <v/>
      </c>
      <c r="N47" s="62">
        <f>SUM(B47:M47)</f>
        <v>0</v>
      </c>
      <c r="O47" s="36"/>
    </row>
    <row r="48" spans="1:15" ht="21" customHeight="1" x14ac:dyDescent="0.25">
      <c r="A48" s="53" t="s">
        <v>65</v>
      </c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4"/>
      <c r="O48" s="36"/>
    </row>
    <row r="49" spans="1:15" ht="21" customHeight="1" thickBot="1" x14ac:dyDescent="0.3">
      <c r="A49" s="65" t="s">
        <v>34</v>
      </c>
      <c r="B49" s="66" t="str">
        <f>IF(SUMIFS('Suivi Commande'!$M$4:$M$998,'Suivi Commande'!$J$4:$J$998,B$43,'Suivi Commande'!$K$4:$K$998,$G$4)=0,"",SUMIFS('Suivi Commande'!$M$4:$M$998,'Suivi Commande'!$J$4:$J$998,B$43,'Suivi Commande'!$K$4:$K$998,$G$4))</f>
        <v/>
      </c>
      <c r="C49" s="66" t="str">
        <f>IF(SUMIFS('Suivi Commande'!$M$4:$M$998,'Suivi Commande'!$J$4:$J$998,C$43,'Suivi Commande'!$K$4:$K$998,$G$4)=0,"",SUMIFS('Suivi Commande'!$M$4:$M$998,'Suivi Commande'!$J$4:$J$998,C$43,'Suivi Commande'!$K$4:$K$998,$G$4))</f>
        <v/>
      </c>
      <c r="D49" s="66" t="str">
        <f>IF(SUMIFS('Suivi Commande'!$M$4:$M$998,'Suivi Commande'!$J$4:$J$998,D$43,'Suivi Commande'!$K$4:$K$998,$G$4)=0,"",SUMIFS('Suivi Commande'!$M$4:$M$998,'Suivi Commande'!$J$4:$J$998,D$43,'Suivi Commande'!$K$4:$K$998,$G$4))</f>
        <v/>
      </c>
      <c r="E49" s="66" t="str">
        <f>IF(SUMIFS('Suivi Commande'!$M$4:$M$998,'Suivi Commande'!$J$4:$J$998,E$43,'Suivi Commande'!$K$4:$K$998,$G$4)=0,"",SUMIFS('Suivi Commande'!$M$4:$M$998,'Suivi Commande'!$J$4:$J$998,E$43,'Suivi Commande'!$K$4:$K$998,$G$4))</f>
        <v/>
      </c>
      <c r="F49" s="66" t="str">
        <f>IF(SUMIFS('Suivi Commande'!$M$4:$M$998,'Suivi Commande'!$J$4:$J$998,F$43,'Suivi Commande'!$K$4:$K$998,$G$4)=0,"",SUMIFS('Suivi Commande'!$M$4:$M$998,'Suivi Commande'!$J$4:$J$998,F$43,'Suivi Commande'!$K$4:$K$998,$G$4))</f>
        <v/>
      </c>
      <c r="G49" s="66" t="str">
        <f>IF(SUMIFS('Suivi Commande'!$M$4:$M$998,'Suivi Commande'!$J$4:$J$998,G$43,'Suivi Commande'!$K$4:$K$998,$G$4)=0,"",SUMIFS('Suivi Commande'!$M$4:$M$998,'Suivi Commande'!$J$4:$J$998,G$43,'Suivi Commande'!$K$4:$K$998,$G$4))</f>
        <v/>
      </c>
      <c r="H49" s="66" t="str">
        <f>IF(SUMIFS('Suivi Commande'!$M$4:$M$998,'Suivi Commande'!$J$4:$J$998,H$43,'Suivi Commande'!$K$4:$K$998,$G$4)=0,"",SUMIFS('Suivi Commande'!$M$4:$M$998,'Suivi Commande'!$J$4:$J$998,H$43,'Suivi Commande'!$K$4:$K$998,$G$4))</f>
        <v/>
      </c>
      <c r="I49" s="66" t="str">
        <f>IF(SUMIFS('Suivi Commande'!$M$4:$M$998,'Suivi Commande'!$J$4:$J$998,I$43,'Suivi Commande'!$K$4:$K$998,$G$4)=0,"",SUMIFS('Suivi Commande'!$M$4:$M$998,'Suivi Commande'!$J$4:$J$998,I$43,'Suivi Commande'!$K$4:$K$998,$G$4))</f>
        <v/>
      </c>
      <c r="J49" s="66" t="str">
        <f>IF(SUMIFS('Suivi Commande'!$M$4:$M$998,'Suivi Commande'!$J$4:$J$998,J$43,'Suivi Commande'!$K$4:$K$998,$G$4)=0,"",SUMIFS('Suivi Commande'!$M$4:$M$998,'Suivi Commande'!$J$4:$J$998,J$43,'Suivi Commande'!$K$4:$K$998,$G$4))</f>
        <v/>
      </c>
      <c r="K49" s="66" t="str">
        <f>IF(SUMIFS('Suivi Commande'!$M$4:$M$998,'Suivi Commande'!$J$4:$J$998,K$43,'Suivi Commande'!$K$4:$K$998,$G$4)=0,"",SUMIFS('Suivi Commande'!$M$4:$M$998,'Suivi Commande'!$J$4:$J$998,K$43,'Suivi Commande'!$K$4:$K$998,$G$4))</f>
        <v/>
      </c>
      <c r="L49" s="66" t="str">
        <f>IF(SUMIFS('Suivi Commande'!$M$4:$M$998,'Suivi Commande'!$J$4:$J$998,L$43,'Suivi Commande'!$K$4:$K$998,$G$4)=0,"",SUMIFS('Suivi Commande'!$M$4:$M$998,'Suivi Commande'!$J$4:$J$998,L$43,'Suivi Commande'!$K$4:$K$998,$G$4))</f>
        <v/>
      </c>
      <c r="M49" s="66" t="str">
        <f>IF(SUMIFS('Suivi Commande'!$M$4:$M$998,'Suivi Commande'!$J$4:$J$998,M$43,'Suivi Commande'!$K$4:$K$998,$G$4)=0,"",SUMIFS('Suivi Commande'!$M$4:$M$998,'Suivi Commande'!$J$4:$J$998,M$43,'Suivi Commande'!$K$4:$K$998,$G$4))</f>
        <v/>
      </c>
      <c r="N49" s="67">
        <f>SUM(B49:M49)</f>
        <v>0</v>
      </c>
      <c r="O49" s="36"/>
    </row>
    <row r="50" spans="1:15" ht="4.5" customHeight="1" thickBot="1" x14ac:dyDescent="0.3"/>
    <row r="51" spans="1:15" ht="20.25" customHeight="1" thickBot="1" x14ac:dyDescent="0.3">
      <c r="A51" s="94" t="s">
        <v>40</v>
      </c>
      <c r="B51" s="95">
        <f t="shared" ref="B51:M51" si="5">SUM(B45,B47)</f>
        <v>0</v>
      </c>
      <c r="C51" s="95">
        <f t="shared" si="5"/>
        <v>0</v>
      </c>
      <c r="D51" s="95">
        <f t="shared" si="5"/>
        <v>0</v>
      </c>
      <c r="E51" s="95">
        <f t="shared" si="5"/>
        <v>0</v>
      </c>
      <c r="F51" s="95">
        <f t="shared" si="5"/>
        <v>0</v>
      </c>
      <c r="G51" s="95">
        <f t="shared" si="5"/>
        <v>0</v>
      </c>
      <c r="H51" s="95">
        <f t="shared" si="5"/>
        <v>0</v>
      </c>
      <c r="I51" s="95">
        <f t="shared" si="5"/>
        <v>0</v>
      </c>
      <c r="J51" s="95">
        <f t="shared" si="5"/>
        <v>0</v>
      </c>
      <c r="K51" s="95">
        <f t="shared" si="5"/>
        <v>0</v>
      </c>
      <c r="L51" s="95">
        <f t="shared" si="5"/>
        <v>0</v>
      </c>
      <c r="M51" s="95">
        <f t="shared" si="5"/>
        <v>0</v>
      </c>
      <c r="N51" s="96">
        <f>SUM(B51:M51)</f>
        <v>0</v>
      </c>
    </row>
    <row r="52" spans="1:15" ht="20.25" customHeight="1" thickBot="1" x14ac:dyDescent="0.3">
      <c r="A52" s="94" t="s">
        <v>41</v>
      </c>
      <c r="B52" s="95">
        <f t="shared" ref="B52:M52" si="6">$D$57/12</f>
        <v>0</v>
      </c>
      <c r="C52" s="95">
        <f t="shared" si="6"/>
        <v>0</v>
      </c>
      <c r="D52" s="95">
        <f t="shared" si="6"/>
        <v>0</v>
      </c>
      <c r="E52" s="95">
        <f t="shared" si="6"/>
        <v>0</v>
      </c>
      <c r="F52" s="95">
        <f t="shared" si="6"/>
        <v>0</v>
      </c>
      <c r="G52" s="95">
        <f t="shared" si="6"/>
        <v>0</v>
      </c>
      <c r="H52" s="95">
        <f t="shared" si="6"/>
        <v>0</v>
      </c>
      <c r="I52" s="95">
        <f t="shared" si="6"/>
        <v>0</v>
      </c>
      <c r="J52" s="95">
        <f t="shared" si="6"/>
        <v>0</v>
      </c>
      <c r="K52" s="95">
        <f t="shared" si="6"/>
        <v>0</v>
      </c>
      <c r="L52" s="95">
        <f t="shared" si="6"/>
        <v>0</v>
      </c>
      <c r="M52" s="95">
        <f t="shared" si="6"/>
        <v>0</v>
      </c>
      <c r="N52" s="96">
        <f>SUM(B52:M52)</f>
        <v>0</v>
      </c>
    </row>
    <row r="53" spans="1:15" ht="5.25" customHeight="1" x14ac:dyDescent="0.25"/>
    <row r="54" spans="1:15" ht="20.25" customHeight="1" x14ac:dyDescent="0.25">
      <c r="A54" s="98" t="s">
        <v>42</v>
      </c>
      <c r="B54" s="99">
        <f>B51</f>
        <v>0</v>
      </c>
      <c r="C54" s="99">
        <f t="shared" ref="C54:M54" si="7">C51+B54</f>
        <v>0</v>
      </c>
      <c r="D54" s="99">
        <f t="shared" si="7"/>
        <v>0</v>
      </c>
      <c r="E54" s="99">
        <f t="shared" si="7"/>
        <v>0</v>
      </c>
      <c r="F54" s="99">
        <f t="shared" si="7"/>
        <v>0</v>
      </c>
      <c r="G54" s="99">
        <f t="shared" si="7"/>
        <v>0</v>
      </c>
      <c r="H54" s="99">
        <f t="shared" si="7"/>
        <v>0</v>
      </c>
      <c r="I54" s="99">
        <f t="shared" si="7"/>
        <v>0</v>
      </c>
      <c r="J54" s="99">
        <f t="shared" si="7"/>
        <v>0</v>
      </c>
      <c r="K54" s="99">
        <f t="shared" si="7"/>
        <v>0</v>
      </c>
      <c r="L54" s="99">
        <f t="shared" si="7"/>
        <v>0</v>
      </c>
      <c r="M54" s="100">
        <f t="shared" si="7"/>
        <v>0</v>
      </c>
      <c r="N54" s="97"/>
    </row>
    <row r="55" spans="1:15" ht="20.25" customHeight="1" x14ac:dyDescent="0.25">
      <c r="A55" s="98" t="s">
        <v>43</v>
      </c>
      <c r="B55" s="99">
        <f>$D$57/12</f>
        <v>0</v>
      </c>
      <c r="C55" s="99">
        <f t="shared" ref="C55:M55" si="8">B55+C52</f>
        <v>0</v>
      </c>
      <c r="D55" s="99">
        <f t="shared" si="8"/>
        <v>0</v>
      </c>
      <c r="E55" s="99">
        <f t="shared" si="8"/>
        <v>0</v>
      </c>
      <c r="F55" s="99">
        <f t="shared" si="8"/>
        <v>0</v>
      </c>
      <c r="G55" s="99">
        <f t="shared" si="8"/>
        <v>0</v>
      </c>
      <c r="H55" s="99">
        <f t="shared" si="8"/>
        <v>0</v>
      </c>
      <c r="I55" s="99">
        <f t="shared" si="8"/>
        <v>0</v>
      </c>
      <c r="J55" s="99">
        <f t="shared" si="8"/>
        <v>0</v>
      </c>
      <c r="K55" s="99">
        <f t="shared" si="8"/>
        <v>0</v>
      </c>
      <c r="L55" s="99">
        <f t="shared" si="8"/>
        <v>0</v>
      </c>
      <c r="M55" s="99">
        <f t="shared" si="8"/>
        <v>0</v>
      </c>
      <c r="N55" s="97"/>
    </row>
    <row r="57" spans="1:15" x14ac:dyDescent="0.25">
      <c r="C57" s="34" t="s">
        <v>59</v>
      </c>
      <c r="D57" s="197">
        <v>0</v>
      </c>
      <c r="E57" s="198"/>
    </row>
    <row r="58" spans="1:15" ht="6" customHeight="1" x14ac:dyDescent="0.25"/>
    <row r="59" spans="1:15" ht="15.75" x14ac:dyDescent="0.25">
      <c r="C59" s="34" t="s">
        <v>58</v>
      </c>
      <c r="D59" s="199" t="e">
        <f>N51/D57</f>
        <v>#DIV/0!</v>
      </c>
      <c r="E59" s="200"/>
    </row>
    <row r="78" spans="1:16" x14ac:dyDescent="0.25">
      <c r="A78" s="220" t="s">
        <v>70</v>
      </c>
      <c r="B78" s="221"/>
      <c r="C78" s="221"/>
      <c r="D78" s="221"/>
      <c r="E78" s="221"/>
      <c r="F78" s="221"/>
      <c r="G78" s="221"/>
      <c r="H78" s="221"/>
      <c r="I78" s="221"/>
      <c r="J78" s="221"/>
      <c r="K78" s="221"/>
      <c r="L78" s="221"/>
      <c r="M78" s="221"/>
      <c r="N78" s="221"/>
      <c r="O78" s="221"/>
      <c r="P78" s="222"/>
    </row>
    <row r="79" spans="1:16" x14ac:dyDescent="0.25">
      <c r="A79" s="171" t="s">
        <v>51</v>
      </c>
      <c r="B79" s="223" t="s">
        <v>88</v>
      </c>
      <c r="C79" s="221"/>
      <c r="D79" s="221"/>
      <c r="E79" s="221"/>
      <c r="F79" s="221"/>
      <c r="G79" s="221"/>
      <c r="H79" s="221"/>
      <c r="I79" s="221"/>
      <c r="J79" s="221"/>
      <c r="K79" s="221"/>
      <c r="L79" s="221"/>
      <c r="M79" s="221"/>
      <c r="N79" s="221"/>
      <c r="O79" s="222"/>
      <c r="P79" s="172" t="s">
        <v>87</v>
      </c>
    </row>
    <row r="80" spans="1:16" x14ac:dyDescent="0.25">
      <c r="A80" s="173" t="e">
        <f>IF(P80="","",INDEX(#REF!,MATCH(P80,#REF!,0)))</f>
        <v>#REF!</v>
      </c>
      <c r="B80" s="194" t="e">
        <f>IF(P80="","",INDEX(#REF!,MATCH(P80,#REF!,0)))</f>
        <v>#REF!</v>
      </c>
      <c r="C80" s="195"/>
      <c r="D80" s="195"/>
      <c r="E80" s="195"/>
      <c r="F80" s="195"/>
      <c r="G80" s="195"/>
      <c r="H80" s="195"/>
      <c r="I80" s="195"/>
      <c r="J80" s="195"/>
      <c r="K80" s="195"/>
      <c r="L80" s="195"/>
      <c r="M80" s="195"/>
      <c r="N80" s="195"/>
      <c r="O80" s="196"/>
      <c r="P80" s="170" t="e">
        <f>IF(OR('Analyses par client'!$G$4="",MAX(ROW()-79)&gt;MAX(#REF!)),"",INDEX(#REF!,MATCH(ROW()-79,#REF!,0)))</f>
        <v>#REF!</v>
      </c>
    </row>
    <row r="81" spans="1:16" x14ac:dyDescent="0.25">
      <c r="A81" s="173" t="e">
        <f>IF(P81="","",INDEX(#REF!,MATCH(P81,#REF!,0)))</f>
        <v>#REF!</v>
      </c>
      <c r="B81" s="194" t="e">
        <f>IF(P81="","",INDEX(#REF!,MATCH(P81,#REF!,0)))</f>
        <v>#REF!</v>
      </c>
      <c r="C81" s="195"/>
      <c r="D81" s="195"/>
      <c r="E81" s="195"/>
      <c r="F81" s="195"/>
      <c r="G81" s="195"/>
      <c r="H81" s="195"/>
      <c r="I81" s="195"/>
      <c r="J81" s="195"/>
      <c r="K81" s="195"/>
      <c r="L81" s="195"/>
      <c r="M81" s="195"/>
      <c r="N81" s="195"/>
      <c r="O81" s="196"/>
      <c r="P81" s="170" t="e">
        <f>IF(OR('Analyses par client'!$G$4="",MAX(ROW()-79)&gt;MAX(#REF!)),"",INDEX(#REF!,MATCH(ROW()-79,#REF!,0)))</f>
        <v>#REF!</v>
      </c>
    </row>
    <row r="82" spans="1:16" x14ac:dyDescent="0.25">
      <c r="A82" s="173" t="e">
        <f>IF(P82="","",INDEX(#REF!,MATCH(P82,#REF!,0)))</f>
        <v>#REF!</v>
      </c>
      <c r="B82" s="194" t="e">
        <f>IF(P82="","",INDEX(#REF!,MATCH(P82,#REF!,0)))</f>
        <v>#REF!</v>
      </c>
      <c r="C82" s="195"/>
      <c r="D82" s="195"/>
      <c r="E82" s="195"/>
      <c r="F82" s="195"/>
      <c r="G82" s="195"/>
      <c r="H82" s="195"/>
      <c r="I82" s="195"/>
      <c r="J82" s="195"/>
      <c r="K82" s="195"/>
      <c r="L82" s="195"/>
      <c r="M82" s="195"/>
      <c r="N82" s="195"/>
      <c r="O82" s="196"/>
      <c r="P82" s="170" t="e">
        <f>IF(OR('Analyses par client'!$G$4="",MAX(ROW()-79)&gt;MAX(#REF!)),"",INDEX(#REF!,MATCH(ROW()-79,#REF!,0)))</f>
        <v>#REF!</v>
      </c>
    </row>
    <row r="83" spans="1:16" x14ac:dyDescent="0.25">
      <c r="A83" s="173" t="e">
        <f>IF(P83="","",INDEX(#REF!,MATCH(P83,#REF!,0)))</f>
        <v>#REF!</v>
      </c>
      <c r="B83" s="194" t="e">
        <f>IF(P83="","",INDEX(#REF!,MATCH(P83,#REF!,0)))</f>
        <v>#REF!</v>
      </c>
      <c r="C83" s="195"/>
      <c r="D83" s="195"/>
      <c r="E83" s="195"/>
      <c r="F83" s="195"/>
      <c r="G83" s="195"/>
      <c r="H83" s="195"/>
      <c r="I83" s="195"/>
      <c r="J83" s="195"/>
      <c r="K83" s="195"/>
      <c r="L83" s="195"/>
      <c r="M83" s="195"/>
      <c r="N83" s="195"/>
      <c r="O83" s="196"/>
      <c r="P83" s="170" t="e">
        <f>IF(OR('Analyses par client'!$G$4="",MAX(ROW()-79)&gt;MAX(#REF!)),"",INDEX(#REF!,MATCH(ROW()-79,#REF!,0)))</f>
        <v>#REF!</v>
      </c>
    </row>
    <row r="84" spans="1:16" x14ac:dyDescent="0.25">
      <c r="A84" s="173" t="e">
        <f>IF(P84="","",INDEX(#REF!,MATCH(P84,#REF!,0)))</f>
        <v>#REF!</v>
      </c>
      <c r="B84" s="194" t="e">
        <f>IF(P84="","",INDEX(#REF!,MATCH(P84,#REF!,0)))</f>
        <v>#REF!</v>
      </c>
      <c r="C84" s="195"/>
      <c r="D84" s="195"/>
      <c r="E84" s="195"/>
      <c r="F84" s="195"/>
      <c r="G84" s="195"/>
      <c r="H84" s="195"/>
      <c r="I84" s="195"/>
      <c r="J84" s="195"/>
      <c r="K84" s="195"/>
      <c r="L84" s="195"/>
      <c r="M84" s="195"/>
      <c r="N84" s="195"/>
      <c r="O84" s="196"/>
      <c r="P84" s="170" t="e">
        <f>IF(OR('Analyses par client'!$G$4="",MAX(ROW()-79)&gt;MAX(#REF!)),"",INDEX(#REF!,MATCH(ROW()-79,#REF!,0)))</f>
        <v>#REF!</v>
      </c>
    </row>
    <row r="85" spans="1:16" x14ac:dyDescent="0.25">
      <c r="A85" s="173" t="e">
        <f>IF(P85="","",INDEX(#REF!,MATCH(P85,#REF!,0)))</f>
        <v>#REF!</v>
      </c>
      <c r="B85" s="194" t="e">
        <f>IF(P85="","",INDEX(#REF!,MATCH(P85,#REF!,0)))</f>
        <v>#REF!</v>
      </c>
      <c r="C85" s="195"/>
      <c r="D85" s="195"/>
      <c r="E85" s="195"/>
      <c r="F85" s="195"/>
      <c r="G85" s="195"/>
      <c r="H85" s="195"/>
      <c r="I85" s="195"/>
      <c r="J85" s="195"/>
      <c r="K85" s="195"/>
      <c r="L85" s="195"/>
      <c r="M85" s="195"/>
      <c r="N85" s="195"/>
      <c r="O85" s="196"/>
      <c r="P85" s="170" t="e">
        <f>IF(OR('Analyses par client'!$G$4="",MAX(ROW()-79)&gt;MAX(#REF!)),"",INDEX(#REF!,MATCH(ROW()-79,#REF!,0)))</f>
        <v>#REF!</v>
      </c>
    </row>
    <row r="86" spans="1:16" x14ac:dyDescent="0.25">
      <c r="A86" s="173" t="e">
        <f>IF(P86="","",INDEX(#REF!,MATCH(P86,#REF!,0)))</f>
        <v>#REF!</v>
      </c>
      <c r="B86" s="194" t="e">
        <f>IF(P86="","",INDEX(#REF!,MATCH(P86,#REF!,0)))</f>
        <v>#REF!</v>
      </c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6"/>
      <c r="P86" s="170" t="e">
        <f>IF(OR('Analyses par client'!$G$4="",MAX(ROW()-79)&gt;MAX(#REF!)),"",INDEX(#REF!,MATCH(ROW()-79,#REF!,0)))</f>
        <v>#REF!</v>
      </c>
    </row>
    <row r="87" spans="1:16" x14ac:dyDescent="0.25">
      <c r="A87" s="173" t="e">
        <f>IF(P87="","",INDEX(#REF!,MATCH(P87,#REF!,0)))</f>
        <v>#REF!</v>
      </c>
      <c r="B87" s="194" t="e">
        <f>IF(P87="","",INDEX(#REF!,MATCH(P87,#REF!,0)))</f>
        <v>#REF!</v>
      </c>
      <c r="C87" s="195"/>
      <c r="D87" s="195"/>
      <c r="E87" s="195"/>
      <c r="F87" s="195"/>
      <c r="G87" s="195"/>
      <c r="H87" s="195"/>
      <c r="I87" s="195"/>
      <c r="J87" s="195"/>
      <c r="K87" s="195"/>
      <c r="L87" s="195"/>
      <c r="M87" s="195"/>
      <c r="N87" s="195"/>
      <c r="O87" s="196"/>
      <c r="P87" s="170" t="e">
        <f>IF(OR('Analyses par client'!$G$4="",MAX(ROW()-79)&gt;MAX(#REF!)),"",INDEX(#REF!,MATCH(ROW()-79,#REF!,0)))</f>
        <v>#REF!</v>
      </c>
    </row>
    <row r="88" spans="1:16" x14ac:dyDescent="0.25">
      <c r="A88" s="173" t="e">
        <f>IF(P88="","",INDEX(#REF!,MATCH(P88,#REF!,0)))</f>
        <v>#REF!</v>
      </c>
      <c r="B88" s="194" t="e">
        <f>IF(P88="","",INDEX(#REF!,MATCH(P88,#REF!,0)))</f>
        <v>#REF!</v>
      </c>
      <c r="C88" s="195"/>
      <c r="D88" s="195"/>
      <c r="E88" s="195"/>
      <c r="F88" s="195"/>
      <c r="G88" s="195"/>
      <c r="H88" s="195"/>
      <c r="I88" s="195"/>
      <c r="J88" s="195"/>
      <c r="K88" s="195"/>
      <c r="L88" s="195"/>
      <c r="M88" s="195"/>
      <c r="N88" s="195"/>
      <c r="O88" s="196"/>
      <c r="P88" s="170" t="e">
        <f>IF(OR('Analyses par client'!$G$4="",MAX(ROW()-79)&gt;MAX(#REF!)),"",INDEX(#REF!,MATCH(ROW()-79,#REF!,0)))</f>
        <v>#REF!</v>
      </c>
    </row>
    <row r="89" spans="1:16" x14ac:dyDescent="0.25">
      <c r="A89" s="173" t="e">
        <f>IF(P89="","",INDEX(#REF!,MATCH(P89,#REF!,0)))</f>
        <v>#REF!</v>
      </c>
      <c r="B89" s="194" t="e">
        <f>IF(P89="","",INDEX(#REF!,MATCH(P89,#REF!,0)))</f>
        <v>#REF!</v>
      </c>
      <c r="C89" s="195"/>
      <c r="D89" s="195"/>
      <c r="E89" s="195"/>
      <c r="F89" s="195"/>
      <c r="G89" s="195"/>
      <c r="H89" s="195"/>
      <c r="I89" s="195"/>
      <c r="J89" s="195"/>
      <c r="K89" s="195"/>
      <c r="L89" s="195"/>
      <c r="M89" s="195"/>
      <c r="N89" s="195"/>
      <c r="O89" s="196"/>
      <c r="P89" s="170" t="e">
        <f>IF(OR('Analyses par client'!$G$4="",MAX(ROW()-79)&gt;MAX(#REF!)),"",INDEX(#REF!,MATCH(ROW()-79,#REF!,0)))</f>
        <v>#REF!</v>
      </c>
    </row>
    <row r="90" spans="1:16" x14ac:dyDescent="0.25">
      <c r="A90" s="173" t="e">
        <f>IF(P90="","",INDEX(#REF!,MATCH(P90,#REF!,0)))</f>
        <v>#REF!</v>
      </c>
      <c r="B90" s="194" t="e">
        <f>IF(P90="","",INDEX(#REF!,MATCH(P90,#REF!,0)))</f>
        <v>#REF!</v>
      </c>
      <c r="C90" s="195"/>
      <c r="D90" s="195"/>
      <c r="E90" s="195"/>
      <c r="F90" s="195"/>
      <c r="G90" s="195"/>
      <c r="H90" s="195"/>
      <c r="I90" s="195"/>
      <c r="J90" s="195"/>
      <c r="K90" s="195"/>
      <c r="L90" s="195"/>
      <c r="M90" s="195"/>
      <c r="N90" s="195"/>
      <c r="O90" s="196"/>
      <c r="P90" s="170" t="e">
        <f>IF(OR('Analyses par client'!$G$4="",MAX(ROW()-79)&gt;MAX(#REF!)),"",INDEX(#REF!,MATCH(ROW()-79,#REF!,0)))</f>
        <v>#REF!</v>
      </c>
    </row>
    <row r="91" spans="1:16" x14ac:dyDescent="0.25">
      <c r="A91" s="173" t="e">
        <f>IF(P91="","",INDEX(#REF!,MATCH(P91,#REF!,0)))</f>
        <v>#REF!</v>
      </c>
      <c r="B91" s="194" t="e">
        <f>IF(P91="","",INDEX(#REF!,MATCH(P91,#REF!,0)))</f>
        <v>#REF!</v>
      </c>
      <c r="C91" s="195"/>
      <c r="D91" s="195"/>
      <c r="E91" s="195"/>
      <c r="F91" s="195"/>
      <c r="G91" s="195"/>
      <c r="H91" s="195"/>
      <c r="I91" s="195"/>
      <c r="J91" s="195"/>
      <c r="K91" s="195"/>
      <c r="L91" s="195"/>
      <c r="M91" s="195"/>
      <c r="N91" s="195"/>
      <c r="O91" s="196"/>
      <c r="P91" s="170" t="e">
        <f>IF(OR('Analyses par client'!$G$4="",MAX(ROW()-79)&gt;MAX(#REF!)),"",INDEX(#REF!,MATCH(ROW()-79,#REF!,0)))</f>
        <v>#REF!</v>
      </c>
    </row>
    <row r="92" spans="1:16" x14ac:dyDescent="0.25">
      <c r="A92" s="173" t="e">
        <f>IF(P92="","",INDEX(#REF!,MATCH(P92,#REF!,0)))</f>
        <v>#REF!</v>
      </c>
      <c r="B92" s="194" t="e">
        <f>IF(P92="","",INDEX(#REF!,MATCH(P92,#REF!,0)))</f>
        <v>#REF!</v>
      </c>
      <c r="C92" s="195"/>
      <c r="D92" s="195"/>
      <c r="E92" s="195"/>
      <c r="F92" s="195"/>
      <c r="G92" s="195"/>
      <c r="H92" s="195"/>
      <c r="I92" s="195"/>
      <c r="J92" s="195"/>
      <c r="K92" s="195"/>
      <c r="L92" s="195"/>
      <c r="M92" s="195"/>
      <c r="N92" s="195"/>
      <c r="O92" s="196"/>
      <c r="P92" s="170" t="e">
        <f>IF(OR('Analyses par client'!$G$4="",MAX(ROW()-79)&gt;MAX(#REF!)),"",INDEX(#REF!,MATCH(ROW()-79,#REF!,0)))</f>
        <v>#REF!</v>
      </c>
    </row>
    <row r="93" spans="1:16" x14ac:dyDescent="0.25">
      <c r="A93" s="173" t="e">
        <f>IF(P93="","",INDEX(#REF!,MATCH(P93,#REF!,0)))</f>
        <v>#REF!</v>
      </c>
      <c r="B93" s="194" t="e">
        <f>IF(P93="","",INDEX(#REF!,MATCH(P93,#REF!,0)))</f>
        <v>#REF!</v>
      </c>
      <c r="C93" s="195"/>
      <c r="D93" s="195"/>
      <c r="E93" s="195"/>
      <c r="F93" s="195"/>
      <c r="G93" s="195"/>
      <c r="H93" s="195"/>
      <c r="I93" s="195"/>
      <c r="J93" s="195"/>
      <c r="K93" s="195"/>
      <c r="L93" s="195"/>
      <c r="M93" s="195"/>
      <c r="N93" s="195"/>
      <c r="O93" s="196"/>
      <c r="P93" s="170" t="e">
        <f>IF(OR('Analyses par client'!$G$4="",MAX(ROW()-79)&gt;MAX(#REF!)),"",INDEX(#REF!,MATCH(ROW()-79,#REF!,0)))</f>
        <v>#REF!</v>
      </c>
    </row>
    <row r="94" spans="1:16" x14ac:dyDescent="0.25">
      <c r="A94" s="173" t="e">
        <f>IF(P94="","",INDEX(#REF!,MATCH(P94,#REF!,0)))</f>
        <v>#REF!</v>
      </c>
      <c r="B94" s="194" t="e">
        <f>IF(P94="","",INDEX(#REF!,MATCH(P94,#REF!,0)))</f>
        <v>#REF!</v>
      </c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6"/>
      <c r="P94" s="170" t="e">
        <f>IF(OR('Analyses par client'!$G$4="",MAX(ROW()-79)&gt;MAX(#REF!)),"",INDEX(#REF!,MATCH(ROW()-79,#REF!,0)))</f>
        <v>#REF!</v>
      </c>
    </row>
    <row r="95" spans="1:16" x14ac:dyDescent="0.25">
      <c r="A95" s="173" t="e">
        <f>IF(P95="","",INDEX(#REF!,MATCH(P95,#REF!,0)))</f>
        <v>#REF!</v>
      </c>
      <c r="B95" s="194" t="e">
        <f>IF(P95="","",INDEX(#REF!,MATCH(P95,#REF!,0)))</f>
        <v>#REF!</v>
      </c>
      <c r="C95" s="195"/>
      <c r="D95" s="195"/>
      <c r="E95" s="195"/>
      <c r="F95" s="195"/>
      <c r="G95" s="195"/>
      <c r="H95" s="195"/>
      <c r="I95" s="195"/>
      <c r="J95" s="195"/>
      <c r="K95" s="195"/>
      <c r="L95" s="195"/>
      <c r="M95" s="195"/>
      <c r="N95" s="195"/>
      <c r="O95" s="196"/>
      <c r="P95" s="170" t="e">
        <f>IF(OR('Analyses par client'!$G$4="",MAX(ROW()-79)&gt;MAX(#REF!)),"",INDEX(#REF!,MATCH(ROW()-79,#REF!,0)))</f>
        <v>#REF!</v>
      </c>
    </row>
    <row r="96" spans="1:16" x14ac:dyDescent="0.25">
      <c r="A96" s="173" t="e">
        <f>IF(P96="","",INDEX(#REF!,MATCH(P96,#REF!,0)))</f>
        <v>#REF!</v>
      </c>
      <c r="B96" s="194" t="e">
        <f>IF(P96="","",INDEX(#REF!,MATCH(P96,#REF!,0)))</f>
        <v>#REF!</v>
      </c>
      <c r="C96" s="195"/>
      <c r="D96" s="195"/>
      <c r="E96" s="195"/>
      <c r="F96" s="195"/>
      <c r="G96" s="195"/>
      <c r="H96" s="195"/>
      <c r="I96" s="195"/>
      <c r="J96" s="195"/>
      <c r="K96" s="195"/>
      <c r="L96" s="195"/>
      <c r="M96" s="195"/>
      <c r="N96" s="195"/>
      <c r="O96" s="196"/>
      <c r="P96" s="170" t="e">
        <f>IF(OR('Analyses par client'!$G$4="",MAX(ROW()-79)&gt;MAX(#REF!)),"",INDEX(#REF!,MATCH(ROW()-79,#REF!,0)))</f>
        <v>#REF!</v>
      </c>
    </row>
    <row r="97" spans="1:16" x14ac:dyDescent="0.25">
      <c r="A97" s="173" t="e">
        <f>IF(P97="","",INDEX(#REF!,MATCH(P97,#REF!,0)))</f>
        <v>#REF!</v>
      </c>
      <c r="B97" s="194" t="e">
        <f>IF(P97="","",INDEX(#REF!,MATCH(P97,#REF!,0)))</f>
        <v>#REF!</v>
      </c>
      <c r="C97" s="195"/>
      <c r="D97" s="195"/>
      <c r="E97" s="195"/>
      <c r="F97" s="195"/>
      <c r="G97" s="195"/>
      <c r="H97" s="195"/>
      <c r="I97" s="195"/>
      <c r="J97" s="195"/>
      <c r="K97" s="195"/>
      <c r="L97" s="195"/>
      <c r="M97" s="195"/>
      <c r="N97" s="195"/>
      <c r="O97" s="196"/>
      <c r="P97" s="170" t="e">
        <f>IF(OR('Analyses par client'!$G$4="",MAX(ROW()-79)&gt;MAX(#REF!)),"",INDEX(#REF!,MATCH(ROW()-79,#REF!,0)))</f>
        <v>#REF!</v>
      </c>
    </row>
    <row r="98" spans="1:16" x14ac:dyDescent="0.25">
      <c r="A98" s="173" t="e">
        <f>IF(P98="","",INDEX(#REF!,MATCH(P98,#REF!,0)))</f>
        <v>#REF!</v>
      </c>
      <c r="B98" s="194" t="e">
        <f>IF(P98="","",INDEX(#REF!,MATCH(P98,#REF!,0)))</f>
        <v>#REF!</v>
      </c>
      <c r="C98" s="195"/>
      <c r="D98" s="195"/>
      <c r="E98" s="195"/>
      <c r="F98" s="195"/>
      <c r="G98" s="195"/>
      <c r="H98" s="195"/>
      <c r="I98" s="195"/>
      <c r="J98" s="195"/>
      <c r="K98" s="195"/>
      <c r="L98" s="195"/>
      <c r="M98" s="195"/>
      <c r="N98" s="195"/>
      <c r="O98" s="196"/>
      <c r="P98" s="170" t="e">
        <f>IF(OR('Analyses par client'!$G$4="",MAX(ROW()-79)&gt;MAX(#REF!)),"",INDEX(#REF!,MATCH(ROW()-79,#REF!,0)))</f>
        <v>#REF!</v>
      </c>
    </row>
    <row r="99" spans="1:16" x14ac:dyDescent="0.25">
      <c r="A99" s="173" t="e">
        <f>IF(P99="","",INDEX(#REF!,MATCH(P99,#REF!,0)))</f>
        <v>#REF!</v>
      </c>
      <c r="B99" s="194" t="e">
        <f>IF(P99="","",INDEX(#REF!,MATCH(P99,#REF!,0)))</f>
        <v>#REF!</v>
      </c>
      <c r="C99" s="195"/>
      <c r="D99" s="195"/>
      <c r="E99" s="195"/>
      <c r="F99" s="195"/>
      <c r="G99" s="195"/>
      <c r="H99" s="195"/>
      <c r="I99" s="195"/>
      <c r="J99" s="195"/>
      <c r="K99" s="195"/>
      <c r="L99" s="195"/>
      <c r="M99" s="195"/>
      <c r="N99" s="195"/>
      <c r="O99" s="196"/>
      <c r="P99" s="170" t="e">
        <f>IF(OR('Analyses par client'!$G$4="",MAX(ROW()-79)&gt;MAX(#REF!)),"",INDEX(#REF!,MATCH(ROW()-79,#REF!,0)))</f>
        <v>#REF!</v>
      </c>
    </row>
    <row r="100" spans="1:16" x14ac:dyDescent="0.25">
      <c r="A100" s="173" t="e">
        <f>IF(P100="","",INDEX(#REF!,MATCH(P100,#REF!,0)))</f>
        <v>#REF!</v>
      </c>
      <c r="B100" s="194" t="e">
        <f>IF(P100="","",INDEX(#REF!,MATCH(P100,#REF!,0)))</f>
        <v>#REF!</v>
      </c>
      <c r="C100" s="195"/>
      <c r="D100" s="195"/>
      <c r="E100" s="195"/>
      <c r="F100" s="195"/>
      <c r="G100" s="195"/>
      <c r="H100" s="195"/>
      <c r="I100" s="195"/>
      <c r="J100" s="195"/>
      <c r="K100" s="195"/>
      <c r="L100" s="195"/>
      <c r="M100" s="195"/>
      <c r="N100" s="195"/>
      <c r="O100" s="196"/>
      <c r="P100" s="170" t="e">
        <f>IF(OR('Analyses par client'!$G$4="",MAX(ROW()-79)&gt;MAX(#REF!)),"",INDEX(#REF!,MATCH(ROW()-79,#REF!,0)))</f>
        <v>#REF!</v>
      </c>
    </row>
    <row r="101" spans="1:16" x14ac:dyDescent="0.25">
      <c r="A101" s="173" t="e">
        <f>IF(P101="","",INDEX(#REF!,MATCH(P101,#REF!,0)))</f>
        <v>#REF!</v>
      </c>
      <c r="B101" s="194" t="e">
        <f>IF(P101="","",INDEX(#REF!,MATCH(P101,#REF!,0)))</f>
        <v>#REF!</v>
      </c>
      <c r="C101" s="195"/>
      <c r="D101" s="195"/>
      <c r="E101" s="195"/>
      <c r="F101" s="195"/>
      <c r="G101" s="195"/>
      <c r="H101" s="195"/>
      <c r="I101" s="195"/>
      <c r="J101" s="195"/>
      <c r="K101" s="195"/>
      <c r="L101" s="195"/>
      <c r="M101" s="195"/>
      <c r="N101" s="195"/>
      <c r="O101" s="196"/>
      <c r="P101" s="170" t="e">
        <f>IF(OR('Analyses par client'!$G$4="",MAX(ROW()-79)&gt;MAX(#REF!)),"",INDEX(#REF!,MATCH(ROW()-79,#REF!,0)))</f>
        <v>#REF!</v>
      </c>
    </row>
    <row r="102" spans="1:16" x14ac:dyDescent="0.25">
      <c r="A102" s="173" t="e">
        <f>IF(P102="","",INDEX(#REF!,MATCH(P102,#REF!,0)))</f>
        <v>#REF!</v>
      </c>
      <c r="B102" s="194" t="e">
        <f>IF(P102="","",INDEX(#REF!,MATCH(P102,#REF!,0)))</f>
        <v>#REF!</v>
      </c>
      <c r="C102" s="195"/>
      <c r="D102" s="195"/>
      <c r="E102" s="195"/>
      <c r="F102" s="195"/>
      <c r="G102" s="195"/>
      <c r="H102" s="195"/>
      <c r="I102" s="195"/>
      <c r="J102" s="195"/>
      <c r="K102" s="195"/>
      <c r="L102" s="195"/>
      <c r="M102" s="195"/>
      <c r="N102" s="195"/>
      <c r="O102" s="196"/>
      <c r="P102" s="170" t="e">
        <f>IF(OR('Analyses par client'!$G$4="",MAX(ROW()-79)&gt;MAX(#REF!)),"",INDEX(#REF!,MATCH(ROW()-79,#REF!,0)))</f>
        <v>#REF!</v>
      </c>
    </row>
    <row r="103" spans="1:16" x14ac:dyDescent="0.25">
      <c r="A103" s="173" t="e">
        <f>IF(P103="","",INDEX(#REF!,MATCH(P103,#REF!,0)))</f>
        <v>#REF!</v>
      </c>
      <c r="B103" s="194" t="e">
        <f>IF(P103="","",INDEX(#REF!,MATCH(P103,#REF!,0)))</f>
        <v>#REF!</v>
      </c>
      <c r="C103" s="195"/>
      <c r="D103" s="195"/>
      <c r="E103" s="195"/>
      <c r="F103" s="195"/>
      <c r="G103" s="195"/>
      <c r="H103" s="195"/>
      <c r="I103" s="195"/>
      <c r="J103" s="195"/>
      <c r="K103" s="195"/>
      <c r="L103" s="195"/>
      <c r="M103" s="195"/>
      <c r="N103" s="195"/>
      <c r="O103" s="196"/>
      <c r="P103" s="170" t="e">
        <f>IF(OR('Analyses par client'!$G$4="",MAX(ROW()-79)&gt;MAX(#REF!)),"",INDEX(#REF!,MATCH(ROW()-79,#REF!,0)))</f>
        <v>#REF!</v>
      </c>
    </row>
    <row r="104" spans="1:16" x14ac:dyDescent="0.25">
      <c r="A104" s="173" t="e">
        <f>IF(P104="","",INDEX(#REF!,MATCH(P104,#REF!,0)))</f>
        <v>#REF!</v>
      </c>
      <c r="B104" s="194" t="e">
        <f>IF(P104="","",INDEX(#REF!,MATCH(P104,#REF!,0)))</f>
        <v>#REF!</v>
      </c>
      <c r="C104" s="195"/>
      <c r="D104" s="195"/>
      <c r="E104" s="195"/>
      <c r="F104" s="195"/>
      <c r="G104" s="195"/>
      <c r="H104" s="195"/>
      <c r="I104" s="195"/>
      <c r="J104" s="195"/>
      <c r="K104" s="195"/>
      <c r="L104" s="195"/>
      <c r="M104" s="195"/>
      <c r="N104" s="195"/>
      <c r="O104" s="196"/>
      <c r="P104" s="170" t="e">
        <f>IF(OR('Analyses par client'!$G$4="",MAX(ROW()-79)&gt;MAX(#REF!)),"",INDEX(#REF!,MATCH(ROW()-79,#REF!,0)))</f>
        <v>#REF!</v>
      </c>
    </row>
    <row r="105" spans="1:16" x14ac:dyDescent="0.25">
      <c r="A105" s="173" t="e">
        <f>IF(P105="","",INDEX(#REF!,MATCH(P105,#REF!,0)))</f>
        <v>#REF!</v>
      </c>
      <c r="B105" s="194" t="e">
        <f>IF(P105="","",INDEX(#REF!,MATCH(P105,#REF!,0)))</f>
        <v>#REF!</v>
      </c>
      <c r="C105" s="195"/>
      <c r="D105" s="195"/>
      <c r="E105" s="195"/>
      <c r="F105" s="195"/>
      <c r="G105" s="195"/>
      <c r="H105" s="195"/>
      <c r="I105" s="195"/>
      <c r="J105" s="195"/>
      <c r="K105" s="195"/>
      <c r="L105" s="195"/>
      <c r="M105" s="195"/>
      <c r="N105" s="195"/>
      <c r="O105" s="196"/>
      <c r="P105" s="170" t="e">
        <f>IF(OR('Analyses par client'!$G$4="",MAX(ROW()-79)&gt;MAX(#REF!)),"",INDEX(#REF!,MATCH(ROW()-79,#REF!,0)))</f>
        <v>#REF!</v>
      </c>
    </row>
    <row r="106" spans="1:16" x14ac:dyDescent="0.25">
      <c r="A106" s="173" t="e">
        <f>IF(P106="","",INDEX(#REF!,MATCH(P106,#REF!,0)))</f>
        <v>#REF!</v>
      </c>
      <c r="B106" s="194" t="e">
        <f>IF(P106="","",INDEX(#REF!,MATCH(P106,#REF!,0)))</f>
        <v>#REF!</v>
      </c>
      <c r="C106" s="195"/>
      <c r="D106" s="195"/>
      <c r="E106" s="195"/>
      <c r="F106" s="195"/>
      <c r="G106" s="195"/>
      <c r="H106" s="195"/>
      <c r="I106" s="195"/>
      <c r="J106" s="195"/>
      <c r="K106" s="195"/>
      <c r="L106" s="195"/>
      <c r="M106" s="195"/>
      <c r="N106" s="195"/>
      <c r="O106" s="196"/>
      <c r="P106" s="170" t="e">
        <f>IF(OR('Analyses par client'!$G$4="",MAX(ROW()-79)&gt;MAX(#REF!)),"",INDEX(#REF!,MATCH(ROW()-79,#REF!,0)))</f>
        <v>#REF!</v>
      </c>
    </row>
    <row r="107" spans="1:16" x14ac:dyDescent="0.25">
      <c r="A107" s="173" t="e">
        <f>IF(P107="","",INDEX(#REF!,MATCH(P107,#REF!,0)))</f>
        <v>#REF!</v>
      </c>
      <c r="B107" s="194" t="e">
        <f>IF(P107="","",INDEX(#REF!,MATCH(P107,#REF!,0)))</f>
        <v>#REF!</v>
      </c>
      <c r="C107" s="195"/>
      <c r="D107" s="195"/>
      <c r="E107" s="195"/>
      <c r="F107" s="195"/>
      <c r="G107" s="195"/>
      <c r="H107" s="195"/>
      <c r="I107" s="195"/>
      <c r="J107" s="195"/>
      <c r="K107" s="195"/>
      <c r="L107" s="195"/>
      <c r="M107" s="195"/>
      <c r="N107" s="195"/>
      <c r="O107" s="196"/>
      <c r="P107" s="170" t="e">
        <f>IF(OR('Analyses par client'!$G$4="",MAX(ROW()-79)&gt;MAX(#REF!)),"",INDEX(#REF!,MATCH(ROW()-79,#REF!,0)))</f>
        <v>#REF!</v>
      </c>
    </row>
    <row r="108" spans="1:16" x14ac:dyDescent="0.25">
      <c r="A108" s="173" t="e">
        <f>IF(P108="","",INDEX(#REF!,MATCH(P108,#REF!,0)))</f>
        <v>#REF!</v>
      </c>
      <c r="B108" s="194" t="e">
        <f>IF(P108="","",INDEX(#REF!,MATCH(P108,#REF!,0)))</f>
        <v>#REF!</v>
      </c>
      <c r="C108" s="195"/>
      <c r="D108" s="195"/>
      <c r="E108" s="195"/>
      <c r="F108" s="195"/>
      <c r="G108" s="195"/>
      <c r="H108" s="195"/>
      <c r="I108" s="195"/>
      <c r="J108" s="195"/>
      <c r="K108" s="195"/>
      <c r="L108" s="195"/>
      <c r="M108" s="195"/>
      <c r="N108" s="195"/>
      <c r="O108" s="196"/>
      <c r="P108" s="170" t="e">
        <f>IF(OR('Analyses par client'!$G$4="",MAX(ROW()-79)&gt;MAX(#REF!)),"",INDEX(#REF!,MATCH(ROW()-79,#REF!,0)))</f>
        <v>#REF!</v>
      </c>
    </row>
    <row r="109" spans="1:16" x14ac:dyDescent="0.25">
      <c r="A109" s="173" t="e">
        <f>IF(P109="","",INDEX(#REF!,MATCH(P109,#REF!,0)))</f>
        <v>#REF!</v>
      </c>
      <c r="B109" s="194" t="e">
        <f>IF(P109="","",INDEX(#REF!,MATCH(P109,#REF!,0)))</f>
        <v>#REF!</v>
      </c>
      <c r="C109" s="195"/>
      <c r="D109" s="195"/>
      <c r="E109" s="195"/>
      <c r="F109" s="195"/>
      <c r="G109" s="195"/>
      <c r="H109" s="195"/>
      <c r="I109" s="195"/>
      <c r="J109" s="195"/>
      <c r="K109" s="195"/>
      <c r="L109" s="195"/>
      <c r="M109" s="195"/>
      <c r="N109" s="195"/>
      <c r="O109" s="196"/>
      <c r="P109" s="170" t="e">
        <f>IF(OR('Analyses par client'!$G$4="",MAX(ROW()-79)&gt;MAX(#REF!)),"",INDEX(#REF!,MATCH(ROW()-79,#REF!,0)))</f>
        <v>#REF!</v>
      </c>
    </row>
    <row r="110" spans="1:16" x14ac:dyDescent="0.25">
      <c r="A110" s="173" t="e">
        <f>IF(P110="","",INDEX(#REF!,MATCH(P110,#REF!,0)))</f>
        <v>#REF!</v>
      </c>
      <c r="B110" s="194" t="e">
        <f>IF(P110="","",INDEX(#REF!,MATCH(P110,#REF!,0)))</f>
        <v>#REF!</v>
      </c>
      <c r="C110" s="195"/>
      <c r="D110" s="195"/>
      <c r="E110" s="195"/>
      <c r="F110" s="195"/>
      <c r="G110" s="195"/>
      <c r="H110" s="195"/>
      <c r="I110" s="195"/>
      <c r="J110" s="195"/>
      <c r="K110" s="195"/>
      <c r="L110" s="195"/>
      <c r="M110" s="195"/>
      <c r="N110" s="195"/>
      <c r="O110" s="196"/>
      <c r="P110" s="170" t="e">
        <f>IF(OR('Analyses par client'!$G$4="",MAX(ROW()-79)&gt;MAX(#REF!)),"",INDEX(#REF!,MATCH(ROW()-79,#REF!,0)))</f>
        <v>#REF!</v>
      </c>
    </row>
    <row r="111" spans="1:16" x14ac:dyDescent="0.25">
      <c r="A111" s="173" t="e">
        <f>IF(P111="","",INDEX(#REF!,MATCH(P111,#REF!,0)))</f>
        <v>#REF!</v>
      </c>
      <c r="B111" s="194" t="e">
        <f>IF(P111="","",INDEX(#REF!,MATCH(P111,#REF!,0)))</f>
        <v>#REF!</v>
      </c>
      <c r="C111" s="195"/>
      <c r="D111" s="195"/>
      <c r="E111" s="195"/>
      <c r="F111" s="195"/>
      <c r="G111" s="195"/>
      <c r="H111" s="195"/>
      <c r="I111" s="195"/>
      <c r="J111" s="195"/>
      <c r="K111" s="195"/>
      <c r="L111" s="195"/>
      <c r="M111" s="195"/>
      <c r="N111" s="195"/>
      <c r="O111" s="196"/>
      <c r="P111" s="170" t="e">
        <f>IF(OR('Analyses par client'!$G$4="",MAX(ROW()-79)&gt;MAX(#REF!)),"",INDEX(#REF!,MATCH(ROW()-79,#REF!,0)))</f>
        <v>#REF!</v>
      </c>
    </row>
    <row r="112" spans="1:16" x14ac:dyDescent="0.25">
      <c r="A112" s="173" t="e">
        <f>IF(P112="","",INDEX(#REF!,MATCH(P112,#REF!,0)))</f>
        <v>#REF!</v>
      </c>
      <c r="B112" s="194" t="e">
        <f>IF(P112="","",INDEX(#REF!,MATCH(P112,#REF!,0)))</f>
        <v>#REF!</v>
      </c>
      <c r="C112" s="195"/>
      <c r="D112" s="195"/>
      <c r="E112" s="195"/>
      <c r="F112" s="195"/>
      <c r="G112" s="195"/>
      <c r="H112" s="195"/>
      <c r="I112" s="195"/>
      <c r="J112" s="195"/>
      <c r="K112" s="195"/>
      <c r="L112" s="195"/>
      <c r="M112" s="195"/>
      <c r="N112" s="195"/>
      <c r="O112" s="196"/>
      <c r="P112" s="170" t="e">
        <f>IF(OR('Analyses par client'!$G$4="",MAX(ROW()-79)&gt;MAX(#REF!)),"",INDEX(#REF!,MATCH(ROW()-79,#REF!,0)))</f>
        <v>#REF!</v>
      </c>
    </row>
    <row r="113" spans="1:16" x14ac:dyDescent="0.25">
      <c r="A113" s="173" t="e">
        <f>IF(P113="","",INDEX(#REF!,MATCH(P113,#REF!,0)))</f>
        <v>#REF!</v>
      </c>
      <c r="B113" s="194" t="e">
        <f>IF(P113="","",INDEX(#REF!,MATCH(P113,#REF!,0)))</f>
        <v>#REF!</v>
      </c>
      <c r="C113" s="195"/>
      <c r="D113" s="195"/>
      <c r="E113" s="195"/>
      <c r="F113" s="195"/>
      <c r="G113" s="195"/>
      <c r="H113" s="195"/>
      <c r="I113" s="195"/>
      <c r="J113" s="195"/>
      <c r="K113" s="195"/>
      <c r="L113" s="195"/>
      <c r="M113" s="195"/>
      <c r="N113" s="195"/>
      <c r="O113" s="196"/>
      <c r="P113" s="170" t="e">
        <f>IF(OR('Analyses par client'!$G$4="",MAX(ROW()-79)&gt;MAX(#REF!)),"",INDEX(#REF!,MATCH(ROW()-79,#REF!,0)))</f>
        <v>#REF!</v>
      </c>
    </row>
    <row r="114" spans="1:16" x14ac:dyDescent="0.25">
      <c r="A114" s="173" t="e">
        <f>IF(P114="","",INDEX(#REF!,MATCH(P114,#REF!,0)))</f>
        <v>#REF!</v>
      </c>
      <c r="B114" s="194" t="e">
        <f>IF(P114="","",INDEX(#REF!,MATCH(P114,#REF!,0)))</f>
        <v>#REF!</v>
      </c>
      <c r="C114" s="195"/>
      <c r="D114" s="195"/>
      <c r="E114" s="195"/>
      <c r="F114" s="195"/>
      <c r="G114" s="195"/>
      <c r="H114" s="195"/>
      <c r="I114" s="195"/>
      <c r="J114" s="195"/>
      <c r="K114" s="195"/>
      <c r="L114" s="195"/>
      <c r="M114" s="195"/>
      <c r="N114" s="195"/>
      <c r="O114" s="196"/>
      <c r="P114" s="170" t="e">
        <f>IF(OR('Analyses par client'!$G$4="",MAX(ROW()-79)&gt;MAX(#REF!)),"",INDEX(#REF!,MATCH(ROW()-79,#REF!,0)))</f>
        <v>#REF!</v>
      </c>
    </row>
    <row r="115" spans="1:16" x14ac:dyDescent="0.25">
      <c r="A115" s="173" t="e">
        <f>IF(P115="","",INDEX(#REF!,MATCH(P115,#REF!,0)))</f>
        <v>#REF!</v>
      </c>
      <c r="B115" s="194" t="e">
        <f>IF(P115="","",INDEX(#REF!,MATCH(P115,#REF!,0)))</f>
        <v>#REF!</v>
      </c>
      <c r="C115" s="195"/>
      <c r="D115" s="195"/>
      <c r="E115" s="195"/>
      <c r="F115" s="195"/>
      <c r="G115" s="195"/>
      <c r="H115" s="195"/>
      <c r="I115" s="195"/>
      <c r="J115" s="195"/>
      <c r="K115" s="195"/>
      <c r="L115" s="195"/>
      <c r="M115" s="195"/>
      <c r="N115" s="195"/>
      <c r="O115" s="196"/>
      <c r="P115" s="170" t="e">
        <f>IF(OR('Analyses par client'!$G$4="",MAX(ROW()-79)&gt;MAX(#REF!)),"",INDEX(#REF!,MATCH(ROW()-79,#REF!,0)))</f>
        <v>#REF!</v>
      </c>
    </row>
    <row r="116" spans="1:16" x14ac:dyDescent="0.25">
      <c r="A116" s="173" t="e">
        <f>IF(P116="","",INDEX(#REF!,MATCH(P116,#REF!,0)))</f>
        <v>#REF!</v>
      </c>
      <c r="B116" s="194" t="e">
        <f>IF(P116="","",INDEX(#REF!,MATCH(P116,#REF!,0)))</f>
        <v>#REF!</v>
      </c>
      <c r="C116" s="195"/>
      <c r="D116" s="195"/>
      <c r="E116" s="195"/>
      <c r="F116" s="195"/>
      <c r="G116" s="195"/>
      <c r="H116" s="195"/>
      <c r="I116" s="195"/>
      <c r="J116" s="195"/>
      <c r="K116" s="195"/>
      <c r="L116" s="195"/>
      <c r="M116" s="195"/>
      <c r="N116" s="195"/>
      <c r="O116" s="196"/>
      <c r="P116" s="170" t="e">
        <f>IF(OR('Analyses par client'!$G$4="",MAX(ROW()-79)&gt;MAX(#REF!)),"",INDEX(#REF!,MATCH(ROW()-79,#REF!,0)))</f>
        <v>#REF!</v>
      </c>
    </row>
    <row r="117" spans="1:16" x14ac:dyDescent="0.25">
      <c r="A117" s="173" t="e">
        <f>IF(P117="","",INDEX(#REF!,MATCH(P117,#REF!,0)))</f>
        <v>#REF!</v>
      </c>
      <c r="B117" s="194" t="e">
        <f>IF(P117="","",INDEX(#REF!,MATCH(P117,#REF!,0)))</f>
        <v>#REF!</v>
      </c>
      <c r="C117" s="195"/>
      <c r="D117" s="195"/>
      <c r="E117" s="195"/>
      <c r="F117" s="195"/>
      <c r="G117" s="195"/>
      <c r="H117" s="195"/>
      <c r="I117" s="195"/>
      <c r="J117" s="195"/>
      <c r="K117" s="195"/>
      <c r="L117" s="195"/>
      <c r="M117" s="195"/>
      <c r="N117" s="195"/>
      <c r="O117" s="196"/>
      <c r="P117" s="170" t="e">
        <f>IF(OR('Analyses par client'!$G$4="",MAX(ROW()-79)&gt;MAX(#REF!)),"",INDEX(#REF!,MATCH(ROW()-79,#REF!,0)))</f>
        <v>#REF!</v>
      </c>
    </row>
    <row r="118" spans="1:16" x14ac:dyDescent="0.25">
      <c r="A118" s="173" t="e">
        <f>IF(P118="","",INDEX(#REF!,MATCH(P118,#REF!,0)))</f>
        <v>#REF!</v>
      </c>
      <c r="B118" s="194" t="e">
        <f>IF(P118="","",INDEX(#REF!,MATCH(P118,#REF!,0)))</f>
        <v>#REF!</v>
      </c>
      <c r="C118" s="195"/>
      <c r="D118" s="195"/>
      <c r="E118" s="195"/>
      <c r="F118" s="195"/>
      <c r="G118" s="195"/>
      <c r="H118" s="195"/>
      <c r="I118" s="195"/>
      <c r="J118" s="195"/>
      <c r="K118" s="195"/>
      <c r="L118" s="195"/>
      <c r="M118" s="195"/>
      <c r="N118" s="195"/>
      <c r="O118" s="196"/>
      <c r="P118" s="170" t="e">
        <f>IF(OR('Analyses par client'!$G$4="",MAX(ROW()-79)&gt;MAX(#REF!)),"",INDEX(#REF!,MATCH(ROW()-79,#REF!,0)))</f>
        <v>#REF!</v>
      </c>
    </row>
    <row r="119" spans="1:16" x14ac:dyDescent="0.25">
      <c r="A119" s="173" t="e">
        <f>IF(P119="","",INDEX(#REF!,MATCH(P119,#REF!,0)))</f>
        <v>#REF!</v>
      </c>
      <c r="B119" s="194" t="e">
        <f>IF(P119="","",INDEX(#REF!,MATCH(P119,#REF!,0)))</f>
        <v>#REF!</v>
      </c>
      <c r="C119" s="195"/>
      <c r="D119" s="195"/>
      <c r="E119" s="195"/>
      <c r="F119" s="195"/>
      <c r="G119" s="195"/>
      <c r="H119" s="195"/>
      <c r="I119" s="195"/>
      <c r="J119" s="195"/>
      <c r="K119" s="195"/>
      <c r="L119" s="195"/>
      <c r="M119" s="195"/>
      <c r="N119" s="195"/>
      <c r="O119" s="196"/>
      <c r="P119" s="170" t="e">
        <f>IF(OR('Analyses par client'!$G$4="",MAX(ROW()-79)&gt;MAX(#REF!)),"",INDEX(#REF!,MATCH(ROW()-79,#REF!,0)))</f>
        <v>#REF!</v>
      </c>
    </row>
    <row r="120" spans="1:16" x14ac:dyDescent="0.25">
      <c r="A120" s="173" t="e">
        <f>IF(P120="","",INDEX(#REF!,MATCH(P120,#REF!,0)))</f>
        <v>#REF!</v>
      </c>
      <c r="B120" s="194" t="e">
        <f>IF(P120="","",INDEX(#REF!,MATCH(P120,#REF!,0)))</f>
        <v>#REF!</v>
      </c>
      <c r="C120" s="195"/>
      <c r="D120" s="195"/>
      <c r="E120" s="195"/>
      <c r="F120" s="195"/>
      <c r="G120" s="195"/>
      <c r="H120" s="195"/>
      <c r="I120" s="195"/>
      <c r="J120" s="195"/>
      <c r="K120" s="195"/>
      <c r="L120" s="195"/>
      <c r="M120" s="195"/>
      <c r="N120" s="195"/>
      <c r="O120" s="196"/>
      <c r="P120" s="170" t="e">
        <f>IF(OR('Analyses par client'!$G$4="",MAX(ROW()-79)&gt;MAX(#REF!)),"",INDEX(#REF!,MATCH(ROW()-79,#REF!,0)))</f>
        <v>#REF!</v>
      </c>
    </row>
    <row r="121" spans="1:16" x14ac:dyDescent="0.25">
      <c r="A121" s="173" t="e">
        <f>IF(P121="","",INDEX(#REF!,MATCH(P121,#REF!,0)))</f>
        <v>#REF!</v>
      </c>
      <c r="B121" s="194" t="e">
        <f>IF(P121="","",INDEX(#REF!,MATCH(P121,#REF!,0)))</f>
        <v>#REF!</v>
      </c>
      <c r="C121" s="195"/>
      <c r="D121" s="195"/>
      <c r="E121" s="195"/>
      <c r="F121" s="195"/>
      <c r="G121" s="195"/>
      <c r="H121" s="195"/>
      <c r="I121" s="195"/>
      <c r="J121" s="195"/>
      <c r="K121" s="195"/>
      <c r="L121" s="195"/>
      <c r="M121" s="195"/>
      <c r="N121" s="195"/>
      <c r="O121" s="196"/>
      <c r="P121" s="170" t="e">
        <f>IF(OR('Analyses par client'!$G$4="",MAX(ROW()-79)&gt;MAX(#REF!)),"",INDEX(#REF!,MATCH(ROW()-79,#REF!,0)))</f>
        <v>#REF!</v>
      </c>
    </row>
    <row r="122" spans="1:16" x14ac:dyDescent="0.25">
      <c r="A122" s="173" t="e">
        <f>IF(P122="","",INDEX(#REF!,MATCH(P122,#REF!,0)))</f>
        <v>#REF!</v>
      </c>
      <c r="B122" s="194" t="e">
        <f>IF(P122="","",INDEX(#REF!,MATCH(P122,#REF!,0)))</f>
        <v>#REF!</v>
      </c>
      <c r="C122" s="195"/>
      <c r="D122" s="195"/>
      <c r="E122" s="195"/>
      <c r="F122" s="195"/>
      <c r="G122" s="195"/>
      <c r="H122" s="195"/>
      <c r="I122" s="195"/>
      <c r="J122" s="195"/>
      <c r="K122" s="195"/>
      <c r="L122" s="195"/>
      <c r="M122" s="195"/>
      <c r="N122" s="195"/>
      <c r="O122" s="196"/>
      <c r="P122" s="170" t="e">
        <f>IF(OR('Analyses par client'!$G$4="",MAX(ROW()-79)&gt;MAX(#REF!)),"",INDEX(#REF!,MATCH(ROW()-79,#REF!,0)))</f>
        <v>#REF!</v>
      </c>
    </row>
    <row r="123" spans="1:16" x14ac:dyDescent="0.25">
      <c r="A123" s="173" t="e">
        <f>IF(P123="","",INDEX(#REF!,MATCH(P123,#REF!,0)))</f>
        <v>#REF!</v>
      </c>
      <c r="B123" s="194" t="e">
        <f>IF(P123="","",INDEX(#REF!,MATCH(P123,#REF!,0)))</f>
        <v>#REF!</v>
      </c>
      <c r="C123" s="195"/>
      <c r="D123" s="195"/>
      <c r="E123" s="195"/>
      <c r="F123" s="195"/>
      <c r="G123" s="195"/>
      <c r="H123" s="195"/>
      <c r="I123" s="195"/>
      <c r="J123" s="195"/>
      <c r="K123" s="195"/>
      <c r="L123" s="195"/>
      <c r="M123" s="195"/>
      <c r="N123" s="195"/>
      <c r="O123" s="196"/>
      <c r="P123" s="170" t="e">
        <f>IF(OR('Analyses par client'!$G$4="",MAX(ROW()-79)&gt;MAX(#REF!)),"",INDEX(#REF!,MATCH(ROW()-79,#REF!,0)))</f>
        <v>#REF!</v>
      </c>
    </row>
    <row r="124" spans="1:16" x14ac:dyDescent="0.25">
      <c r="A124" s="173" t="e">
        <f>IF(P124="","",INDEX(#REF!,MATCH(P124,#REF!,0)))</f>
        <v>#REF!</v>
      </c>
      <c r="B124" s="194" t="e">
        <f>IF(P124="","",INDEX(#REF!,MATCH(P124,#REF!,0)))</f>
        <v>#REF!</v>
      </c>
      <c r="C124" s="195"/>
      <c r="D124" s="195"/>
      <c r="E124" s="195"/>
      <c r="F124" s="195"/>
      <c r="G124" s="195"/>
      <c r="H124" s="195"/>
      <c r="I124" s="195"/>
      <c r="J124" s="195"/>
      <c r="K124" s="195"/>
      <c r="L124" s="195"/>
      <c r="M124" s="195"/>
      <c r="N124" s="195"/>
      <c r="O124" s="196"/>
      <c r="P124" s="170" t="e">
        <f>IF(OR('Analyses par client'!$G$4="",MAX(ROW()-79)&gt;MAX(#REF!)),"",INDEX(#REF!,MATCH(ROW()-79,#REF!,0)))</f>
        <v>#REF!</v>
      </c>
    </row>
    <row r="125" spans="1:16" x14ac:dyDescent="0.25">
      <c r="A125" s="173" t="e">
        <f>IF(P125="","",INDEX(#REF!,MATCH(P125,#REF!,0)))</f>
        <v>#REF!</v>
      </c>
      <c r="B125" s="194" t="e">
        <f>IF(P125="","",INDEX(#REF!,MATCH(P125,#REF!,0)))</f>
        <v>#REF!</v>
      </c>
      <c r="C125" s="195"/>
      <c r="D125" s="195"/>
      <c r="E125" s="195"/>
      <c r="F125" s="195"/>
      <c r="G125" s="195"/>
      <c r="H125" s="195"/>
      <c r="I125" s="195"/>
      <c r="J125" s="195"/>
      <c r="K125" s="195"/>
      <c r="L125" s="195"/>
      <c r="M125" s="195"/>
      <c r="N125" s="195"/>
      <c r="O125" s="196"/>
      <c r="P125" s="170" t="e">
        <f>IF(OR('Analyses par client'!$G$4="",MAX(ROW()-79)&gt;MAX(#REF!)),"",INDEX(#REF!,MATCH(ROW()-79,#REF!,0)))</f>
        <v>#REF!</v>
      </c>
    </row>
    <row r="126" spans="1:16" x14ac:dyDescent="0.25">
      <c r="A126" s="173" t="e">
        <f>IF(P126="","",INDEX(#REF!,MATCH(P126,#REF!,0)))</f>
        <v>#REF!</v>
      </c>
      <c r="B126" s="194" t="e">
        <f>IF(P126="","",INDEX(#REF!,MATCH(P126,#REF!,0)))</f>
        <v>#REF!</v>
      </c>
      <c r="C126" s="195"/>
      <c r="D126" s="195"/>
      <c r="E126" s="195"/>
      <c r="F126" s="195"/>
      <c r="G126" s="195"/>
      <c r="H126" s="195"/>
      <c r="I126" s="195"/>
      <c r="J126" s="195"/>
      <c r="K126" s="195"/>
      <c r="L126" s="195"/>
      <c r="M126" s="195"/>
      <c r="N126" s="195"/>
      <c r="O126" s="196"/>
      <c r="P126" s="170" t="e">
        <f>IF(OR('Analyses par client'!$G$4="",MAX(ROW()-79)&gt;MAX(#REF!)),"",INDEX(#REF!,MATCH(ROW()-79,#REF!,0)))</f>
        <v>#REF!</v>
      </c>
    </row>
    <row r="127" spans="1:16" x14ac:dyDescent="0.25">
      <c r="A127" s="173" t="e">
        <f>IF(P127="","",INDEX(#REF!,MATCH(P127,#REF!,0)))</f>
        <v>#REF!</v>
      </c>
      <c r="B127" s="194" t="e">
        <f>IF(P127="","",INDEX(#REF!,MATCH(P127,#REF!,0)))</f>
        <v>#REF!</v>
      </c>
      <c r="C127" s="195"/>
      <c r="D127" s="195"/>
      <c r="E127" s="195"/>
      <c r="F127" s="195"/>
      <c r="G127" s="195"/>
      <c r="H127" s="195"/>
      <c r="I127" s="195"/>
      <c r="J127" s="195"/>
      <c r="K127" s="195"/>
      <c r="L127" s="195"/>
      <c r="M127" s="195"/>
      <c r="N127" s="195"/>
      <c r="O127" s="196"/>
      <c r="P127" s="170" t="e">
        <f>IF(OR('Analyses par client'!$G$4="",MAX(ROW()-79)&gt;MAX(#REF!)),"",INDEX(#REF!,MATCH(ROW()-79,#REF!,0)))</f>
        <v>#REF!</v>
      </c>
    </row>
    <row r="128" spans="1:16" x14ac:dyDescent="0.25">
      <c r="A128" s="173" t="e">
        <f>IF(P128="","",INDEX(#REF!,MATCH(P128,#REF!,0)))</f>
        <v>#REF!</v>
      </c>
      <c r="B128" s="194" t="e">
        <f>IF(P128="","",INDEX(#REF!,MATCH(P128,#REF!,0)))</f>
        <v>#REF!</v>
      </c>
      <c r="C128" s="195"/>
      <c r="D128" s="195"/>
      <c r="E128" s="195"/>
      <c r="F128" s="195"/>
      <c r="G128" s="195"/>
      <c r="H128" s="195"/>
      <c r="I128" s="195"/>
      <c r="J128" s="195"/>
      <c r="K128" s="195"/>
      <c r="L128" s="195"/>
      <c r="M128" s="195"/>
      <c r="N128" s="195"/>
      <c r="O128" s="196"/>
      <c r="P128" s="170" t="e">
        <f>IF(OR('Analyses par client'!$G$4="",MAX(ROW()-79)&gt;MAX(#REF!)),"",INDEX(#REF!,MATCH(ROW()-79,#REF!,0)))</f>
        <v>#REF!</v>
      </c>
    </row>
    <row r="129" spans="1:16" x14ac:dyDescent="0.25">
      <c r="A129" s="173" t="e">
        <f>IF(P129="","",INDEX(#REF!,MATCH(P129,#REF!,0)))</f>
        <v>#REF!</v>
      </c>
      <c r="B129" s="194" t="e">
        <f>IF(P129="","",INDEX(#REF!,MATCH(P129,#REF!,0)))</f>
        <v>#REF!</v>
      </c>
      <c r="C129" s="195"/>
      <c r="D129" s="195"/>
      <c r="E129" s="195"/>
      <c r="F129" s="195"/>
      <c r="G129" s="195"/>
      <c r="H129" s="195"/>
      <c r="I129" s="195"/>
      <c r="J129" s="195"/>
      <c r="K129" s="195"/>
      <c r="L129" s="195"/>
      <c r="M129" s="195"/>
      <c r="N129" s="195"/>
      <c r="O129" s="196"/>
      <c r="P129" s="170" t="e">
        <f>IF(OR('Analyses par client'!$G$4="",MAX(ROW()-79)&gt;MAX(#REF!)),"",INDEX(#REF!,MATCH(ROW()-79,#REF!,0)))</f>
        <v>#REF!</v>
      </c>
    </row>
    <row r="130" spans="1:16" x14ac:dyDescent="0.25">
      <c r="A130" s="173" t="e">
        <f>IF(P130="","",INDEX(#REF!,MATCH(P130,#REF!,0)))</f>
        <v>#REF!</v>
      </c>
      <c r="B130" s="194" t="e">
        <f>IF(P130="","",INDEX(#REF!,MATCH(P130,#REF!,0)))</f>
        <v>#REF!</v>
      </c>
      <c r="C130" s="195"/>
      <c r="D130" s="195"/>
      <c r="E130" s="195"/>
      <c r="F130" s="195"/>
      <c r="G130" s="195"/>
      <c r="H130" s="195"/>
      <c r="I130" s="195"/>
      <c r="J130" s="195"/>
      <c r="K130" s="195"/>
      <c r="L130" s="195"/>
      <c r="M130" s="195"/>
      <c r="N130" s="195"/>
      <c r="O130" s="196"/>
      <c r="P130" s="170" t="e">
        <f>IF(OR('Analyses par client'!$G$4="",MAX(ROW()-79)&gt;MAX(#REF!)),"",INDEX(#REF!,MATCH(ROW()-79,#REF!,0)))</f>
        <v>#REF!</v>
      </c>
    </row>
    <row r="131" spans="1:16" x14ac:dyDescent="0.25">
      <c r="A131" s="173" t="e">
        <f>IF(P131="","",INDEX(#REF!,MATCH(P131,#REF!,0)))</f>
        <v>#REF!</v>
      </c>
      <c r="B131" s="194" t="e">
        <f>IF(P131="","",INDEX(#REF!,MATCH(P131,#REF!,0)))</f>
        <v>#REF!</v>
      </c>
      <c r="C131" s="195"/>
      <c r="D131" s="195"/>
      <c r="E131" s="195"/>
      <c r="F131" s="195"/>
      <c r="G131" s="195"/>
      <c r="H131" s="195"/>
      <c r="I131" s="195"/>
      <c r="J131" s="195"/>
      <c r="K131" s="195"/>
      <c r="L131" s="195"/>
      <c r="M131" s="195"/>
      <c r="N131" s="195"/>
      <c r="O131" s="196"/>
      <c r="P131" s="170" t="e">
        <f>IF(OR('Analyses par client'!$G$4="",MAX(ROW()-79)&gt;MAX(#REF!)),"",INDEX(#REF!,MATCH(ROW()-79,#REF!,0)))</f>
        <v>#REF!</v>
      </c>
    </row>
    <row r="132" spans="1:16" x14ac:dyDescent="0.25">
      <c r="A132" s="173" t="e">
        <f>IF(P132="","",INDEX(#REF!,MATCH(P132,#REF!,0)))</f>
        <v>#REF!</v>
      </c>
      <c r="B132" s="194" t="e">
        <f>IF(P132="","",INDEX(#REF!,MATCH(P132,#REF!,0)))</f>
        <v>#REF!</v>
      </c>
      <c r="C132" s="195"/>
      <c r="D132" s="195"/>
      <c r="E132" s="195"/>
      <c r="F132" s="195"/>
      <c r="G132" s="195"/>
      <c r="H132" s="195"/>
      <c r="I132" s="195"/>
      <c r="J132" s="195"/>
      <c r="K132" s="195"/>
      <c r="L132" s="195"/>
      <c r="M132" s="195"/>
      <c r="N132" s="195"/>
      <c r="O132" s="196"/>
      <c r="P132" s="170" t="e">
        <f>IF(OR('Analyses par client'!$G$4="",MAX(ROW()-79)&gt;MAX(#REF!)),"",INDEX(#REF!,MATCH(ROW()-79,#REF!,0)))</f>
        <v>#REF!</v>
      </c>
    </row>
    <row r="133" spans="1:16" x14ac:dyDescent="0.25">
      <c r="A133" s="173" t="e">
        <f>IF(P133="","",INDEX(#REF!,MATCH(P133,#REF!,0)))</f>
        <v>#REF!</v>
      </c>
      <c r="B133" s="194" t="e">
        <f>IF(P133="","",INDEX(#REF!,MATCH(P133,#REF!,0)))</f>
        <v>#REF!</v>
      </c>
      <c r="C133" s="195"/>
      <c r="D133" s="195"/>
      <c r="E133" s="195"/>
      <c r="F133" s="195"/>
      <c r="G133" s="195"/>
      <c r="H133" s="195"/>
      <c r="I133" s="195"/>
      <c r="J133" s="195"/>
      <c r="K133" s="195"/>
      <c r="L133" s="195"/>
      <c r="M133" s="195"/>
      <c r="N133" s="195"/>
      <c r="O133" s="196"/>
      <c r="P133" s="170" t="e">
        <f>IF(OR('Analyses par client'!$G$4="",MAX(ROW()-79)&gt;MAX(#REF!)),"",INDEX(#REF!,MATCH(ROW()-79,#REF!,0)))</f>
        <v>#REF!</v>
      </c>
    </row>
    <row r="134" spans="1:16" x14ac:dyDescent="0.25">
      <c r="A134" s="173" t="e">
        <f>IF(P134="","",INDEX(#REF!,MATCH(P134,#REF!,0)))</f>
        <v>#REF!</v>
      </c>
      <c r="B134" s="194" t="e">
        <f>IF(P134="","",INDEX(#REF!,MATCH(P134,#REF!,0)))</f>
        <v>#REF!</v>
      </c>
      <c r="C134" s="195"/>
      <c r="D134" s="195"/>
      <c r="E134" s="195"/>
      <c r="F134" s="195"/>
      <c r="G134" s="195"/>
      <c r="H134" s="195"/>
      <c r="I134" s="195"/>
      <c r="J134" s="195"/>
      <c r="K134" s="195"/>
      <c r="L134" s="195"/>
      <c r="M134" s="195"/>
      <c r="N134" s="195"/>
      <c r="O134" s="196"/>
      <c r="P134" s="170" t="e">
        <f>IF(OR('Analyses par client'!$G$4="",MAX(ROW()-79)&gt;MAX(#REF!)),"",INDEX(#REF!,MATCH(ROW()-79,#REF!,0)))</f>
        <v>#REF!</v>
      </c>
    </row>
    <row r="135" spans="1:16" x14ac:dyDescent="0.25">
      <c r="A135" s="173" t="e">
        <f>IF(P135="","",INDEX(#REF!,MATCH(P135,#REF!,0)))</f>
        <v>#REF!</v>
      </c>
      <c r="B135" s="194" t="e">
        <f>IF(P135="","",INDEX(#REF!,MATCH(P135,#REF!,0)))</f>
        <v>#REF!</v>
      </c>
      <c r="C135" s="195"/>
      <c r="D135" s="195"/>
      <c r="E135" s="195"/>
      <c r="F135" s="195"/>
      <c r="G135" s="195"/>
      <c r="H135" s="195"/>
      <c r="I135" s="195"/>
      <c r="J135" s="195"/>
      <c r="K135" s="195"/>
      <c r="L135" s="195"/>
      <c r="M135" s="195"/>
      <c r="N135" s="195"/>
      <c r="O135" s="196"/>
      <c r="P135" s="170" t="e">
        <f>IF(OR('Analyses par client'!$G$4="",MAX(ROW()-79)&gt;MAX(#REF!)),"",INDEX(#REF!,MATCH(ROW()-79,#REF!,0)))</f>
        <v>#REF!</v>
      </c>
    </row>
    <row r="136" spans="1:16" x14ac:dyDescent="0.25">
      <c r="A136" s="173" t="e">
        <f>IF(P136="","",INDEX(#REF!,MATCH(P136,#REF!,0)))</f>
        <v>#REF!</v>
      </c>
      <c r="B136" s="194" t="e">
        <f>IF(P136="","",INDEX(#REF!,MATCH(P136,#REF!,0)))</f>
        <v>#REF!</v>
      </c>
      <c r="C136" s="195"/>
      <c r="D136" s="195"/>
      <c r="E136" s="195"/>
      <c r="F136" s="195"/>
      <c r="G136" s="195"/>
      <c r="H136" s="195"/>
      <c r="I136" s="195"/>
      <c r="J136" s="195"/>
      <c r="K136" s="195"/>
      <c r="L136" s="195"/>
      <c r="M136" s="195"/>
      <c r="N136" s="195"/>
      <c r="O136" s="196"/>
      <c r="P136" s="170" t="e">
        <f>IF(OR('Analyses par client'!$G$4="",MAX(ROW()-79)&gt;MAX(#REF!)),"",INDEX(#REF!,MATCH(ROW()-79,#REF!,0)))</f>
        <v>#REF!</v>
      </c>
    </row>
    <row r="137" spans="1:16" x14ac:dyDescent="0.25">
      <c r="A137" s="173" t="e">
        <f>IF(P137="","",INDEX(#REF!,MATCH(P137,#REF!,0)))</f>
        <v>#REF!</v>
      </c>
      <c r="B137" s="194" t="e">
        <f>IF(P137="","",INDEX(#REF!,MATCH(P137,#REF!,0)))</f>
        <v>#REF!</v>
      </c>
      <c r="C137" s="195"/>
      <c r="D137" s="195"/>
      <c r="E137" s="195"/>
      <c r="F137" s="195"/>
      <c r="G137" s="195"/>
      <c r="H137" s="195"/>
      <c r="I137" s="195"/>
      <c r="J137" s="195"/>
      <c r="K137" s="195"/>
      <c r="L137" s="195"/>
      <c r="M137" s="195"/>
      <c r="N137" s="195"/>
      <c r="O137" s="196"/>
      <c r="P137" s="170" t="e">
        <f>IF(OR('Analyses par client'!$G$4="",MAX(ROW()-79)&gt;MAX(#REF!)),"",INDEX(#REF!,MATCH(ROW()-79,#REF!,0)))</f>
        <v>#REF!</v>
      </c>
    </row>
    <row r="138" spans="1:16" x14ac:dyDescent="0.25">
      <c r="A138" s="173" t="e">
        <f>IF(P138="","",INDEX(#REF!,MATCH(P138,#REF!,0)))</f>
        <v>#REF!</v>
      </c>
      <c r="B138" s="194" t="e">
        <f>IF(P138="","",INDEX(#REF!,MATCH(P138,#REF!,0)))</f>
        <v>#REF!</v>
      </c>
      <c r="C138" s="195"/>
      <c r="D138" s="195"/>
      <c r="E138" s="195"/>
      <c r="F138" s="195"/>
      <c r="G138" s="195"/>
      <c r="H138" s="195"/>
      <c r="I138" s="195"/>
      <c r="J138" s="195"/>
      <c r="K138" s="195"/>
      <c r="L138" s="195"/>
      <c r="M138" s="195"/>
      <c r="N138" s="195"/>
      <c r="O138" s="196"/>
      <c r="P138" s="170" t="e">
        <f>IF(OR('Analyses par client'!$G$4="",MAX(ROW()-79)&gt;MAX(#REF!)),"",INDEX(#REF!,MATCH(ROW()-79,#REF!,0)))</f>
        <v>#REF!</v>
      </c>
    </row>
    <row r="139" spans="1:16" x14ac:dyDescent="0.25">
      <c r="A139" s="173" t="e">
        <f>IF(P139="","",INDEX(#REF!,MATCH(P139,#REF!,0)))</f>
        <v>#REF!</v>
      </c>
      <c r="B139" s="194" t="e">
        <f>IF(P139="","",INDEX(#REF!,MATCH(P139,#REF!,0)))</f>
        <v>#REF!</v>
      </c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6"/>
      <c r="P139" s="170" t="e">
        <f>IF(OR('Analyses par client'!$G$4="",MAX(ROW()-79)&gt;MAX(#REF!)),"",INDEX(#REF!,MATCH(ROW()-79,#REF!,0)))</f>
        <v>#REF!</v>
      </c>
    </row>
    <row r="140" spans="1:16" x14ac:dyDescent="0.25">
      <c r="A140" s="173" t="e">
        <f>IF(P140="","",INDEX(#REF!,MATCH(P140,#REF!,0)))</f>
        <v>#REF!</v>
      </c>
      <c r="B140" s="194" t="e">
        <f>IF(P140="","",INDEX(#REF!,MATCH(P140,#REF!,0)))</f>
        <v>#REF!</v>
      </c>
      <c r="C140" s="195"/>
      <c r="D140" s="195"/>
      <c r="E140" s="195"/>
      <c r="F140" s="195"/>
      <c r="G140" s="195"/>
      <c r="H140" s="195"/>
      <c r="I140" s="195"/>
      <c r="J140" s="195"/>
      <c r="K140" s="195"/>
      <c r="L140" s="195"/>
      <c r="M140" s="195"/>
      <c r="N140" s="195"/>
      <c r="O140" s="196"/>
      <c r="P140" s="170" t="e">
        <f>IF(OR('Analyses par client'!$G$4="",MAX(ROW()-79)&gt;MAX(#REF!)),"",INDEX(#REF!,MATCH(ROW()-79,#REF!,0)))</f>
        <v>#REF!</v>
      </c>
    </row>
    <row r="141" spans="1:16" x14ac:dyDescent="0.25">
      <c r="A141" s="173" t="e">
        <f>IF(P141="","",INDEX(#REF!,MATCH(P141,#REF!,0)))</f>
        <v>#REF!</v>
      </c>
      <c r="B141" s="194" t="e">
        <f>IF(P141="","",INDEX(#REF!,MATCH(P141,#REF!,0)))</f>
        <v>#REF!</v>
      </c>
      <c r="C141" s="195"/>
      <c r="D141" s="195"/>
      <c r="E141" s="195"/>
      <c r="F141" s="195"/>
      <c r="G141" s="195"/>
      <c r="H141" s="195"/>
      <c r="I141" s="195"/>
      <c r="J141" s="195"/>
      <c r="K141" s="195"/>
      <c r="L141" s="195"/>
      <c r="M141" s="195"/>
      <c r="N141" s="195"/>
      <c r="O141" s="196"/>
      <c r="P141" s="170" t="e">
        <f>IF(OR('Analyses par client'!$G$4="",MAX(ROW()-79)&gt;MAX(#REF!)),"",INDEX(#REF!,MATCH(ROW()-79,#REF!,0)))</f>
        <v>#REF!</v>
      </c>
    </row>
    <row r="142" spans="1:16" x14ac:dyDescent="0.25">
      <c r="A142" s="173" t="e">
        <f>IF(P142="","",INDEX(#REF!,MATCH(P142,#REF!,0)))</f>
        <v>#REF!</v>
      </c>
      <c r="B142" s="194" t="e">
        <f>IF(P142="","",INDEX(#REF!,MATCH(P142,#REF!,0)))</f>
        <v>#REF!</v>
      </c>
      <c r="C142" s="195"/>
      <c r="D142" s="195"/>
      <c r="E142" s="195"/>
      <c r="F142" s="195"/>
      <c r="G142" s="195"/>
      <c r="H142" s="195"/>
      <c r="I142" s="195"/>
      <c r="J142" s="195"/>
      <c r="K142" s="195"/>
      <c r="L142" s="195"/>
      <c r="M142" s="195"/>
      <c r="N142" s="195"/>
      <c r="O142" s="196"/>
      <c r="P142" s="170" t="e">
        <f>IF(OR('Analyses par client'!$G$4="",MAX(ROW()-79)&gt;MAX(#REF!)),"",INDEX(#REF!,MATCH(ROW()-79,#REF!,0)))</f>
        <v>#REF!</v>
      </c>
    </row>
    <row r="143" spans="1:16" x14ac:dyDescent="0.25">
      <c r="A143" s="173" t="e">
        <f>IF(P143="","",INDEX(#REF!,MATCH(P143,#REF!,0)))</f>
        <v>#REF!</v>
      </c>
      <c r="B143" s="194" t="e">
        <f>IF(P143="","",INDEX(#REF!,MATCH(P143,#REF!,0)))</f>
        <v>#REF!</v>
      </c>
      <c r="C143" s="195"/>
      <c r="D143" s="195"/>
      <c r="E143" s="195"/>
      <c r="F143" s="195"/>
      <c r="G143" s="195"/>
      <c r="H143" s="195"/>
      <c r="I143" s="195"/>
      <c r="J143" s="195"/>
      <c r="K143" s="195"/>
      <c r="L143" s="195"/>
      <c r="M143" s="195"/>
      <c r="N143" s="195"/>
      <c r="O143" s="196"/>
      <c r="P143" s="170" t="e">
        <f>IF(OR('Analyses par client'!$G$4="",MAX(ROW()-79)&gt;MAX(#REF!)),"",INDEX(#REF!,MATCH(ROW()-79,#REF!,0)))</f>
        <v>#REF!</v>
      </c>
    </row>
    <row r="144" spans="1:16" x14ac:dyDescent="0.25">
      <c r="A144" s="173" t="e">
        <f>IF(P144="","",INDEX(#REF!,MATCH(P144,#REF!,0)))</f>
        <v>#REF!</v>
      </c>
      <c r="B144" s="194" t="e">
        <f>IF(P144="","",INDEX(#REF!,MATCH(P144,#REF!,0)))</f>
        <v>#REF!</v>
      </c>
      <c r="C144" s="195"/>
      <c r="D144" s="195"/>
      <c r="E144" s="195"/>
      <c r="F144" s="195"/>
      <c r="G144" s="195"/>
      <c r="H144" s="195"/>
      <c r="I144" s="195"/>
      <c r="J144" s="195"/>
      <c r="K144" s="195"/>
      <c r="L144" s="195"/>
      <c r="M144" s="195"/>
      <c r="N144" s="195"/>
      <c r="O144" s="196"/>
      <c r="P144" s="170" t="e">
        <f>IF(OR('Analyses par client'!$G$4="",MAX(ROW()-79)&gt;MAX(#REF!)),"",INDEX(#REF!,MATCH(ROW()-79,#REF!,0)))</f>
        <v>#REF!</v>
      </c>
    </row>
    <row r="145" spans="1:16" x14ac:dyDescent="0.25">
      <c r="A145" s="173" t="e">
        <f>IF(P145="","",INDEX(#REF!,MATCH(P145,#REF!,0)))</f>
        <v>#REF!</v>
      </c>
      <c r="B145" s="194" t="e">
        <f>IF(P145="","",INDEX(#REF!,MATCH(P145,#REF!,0)))</f>
        <v>#REF!</v>
      </c>
      <c r="C145" s="195"/>
      <c r="D145" s="195"/>
      <c r="E145" s="195"/>
      <c r="F145" s="195"/>
      <c r="G145" s="195"/>
      <c r="H145" s="195"/>
      <c r="I145" s="195"/>
      <c r="J145" s="195"/>
      <c r="K145" s="195"/>
      <c r="L145" s="195"/>
      <c r="M145" s="195"/>
      <c r="N145" s="195"/>
      <c r="O145" s="196"/>
      <c r="P145" s="170" t="e">
        <f>IF(OR('Analyses par client'!$G$4="",MAX(ROW()-79)&gt;MAX(#REF!)),"",INDEX(#REF!,MATCH(ROW()-79,#REF!,0)))</f>
        <v>#REF!</v>
      </c>
    </row>
    <row r="146" spans="1:16" x14ac:dyDescent="0.25">
      <c r="A146" s="173" t="e">
        <f>IF(P146="","",INDEX(#REF!,MATCH(P146,#REF!,0)))</f>
        <v>#REF!</v>
      </c>
      <c r="B146" s="194" t="e">
        <f>IF(P146="","",INDEX(#REF!,MATCH(P146,#REF!,0)))</f>
        <v>#REF!</v>
      </c>
      <c r="C146" s="195"/>
      <c r="D146" s="195"/>
      <c r="E146" s="195"/>
      <c r="F146" s="195"/>
      <c r="G146" s="195"/>
      <c r="H146" s="195"/>
      <c r="I146" s="195"/>
      <c r="J146" s="195"/>
      <c r="K146" s="195"/>
      <c r="L146" s="195"/>
      <c r="M146" s="195"/>
      <c r="N146" s="195"/>
      <c r="O146" s="196"/>
      <c r="P146" s="170" t="e">
        <f>IF(OR('Analyses par client'!$G$4="",MAX(ROW()-79)&gt;MAX(#REF!)),"",INDEX(#REF!,MATCH(ROW()-79,#REF!,0)))</f>
        <v>#REF!</v>
      </c>
    </row>
    <row r="147" spans="1:16" x14ac:dyDescent="0.25">
      <c r="A147" s="173" t="e">
        <f>IF(P147="","",INDEX(#REF!,MATCH(P147,#REF!,0)))</f>
        <v>#REF!</v>
      </c>
      <c r="B147" s="194" t="e">
        <f>IF(P147="","",INDEX(#REF!,MATCH(P147,#REF!,0)))</f>
        <v>#REF!</v>
      </c>
      <c r="C147" s="195"/>
      <c r="D147" s="195"/>
      <c r="E147" s="195"/>
      <c r="F147" s="195"/>
      <c r="G147" s="195"/>
      <c r="H147" s="195"/>
      <c r="I147" s="195"/>
      <c r="J147" s="195"/>
      <c r="K147" s="195"/>
      <c r="L147" s="195"/>
      <c r="M147" s="195"/>
      <c r="N147" s="195"/>
      <c r="O147" s="196"/>
      <c r="P147" s="170" t="e">
        <f>IF(OR('Analyses par client'!$G$4="",MAX(ROW()-79)&gt;MAX(#REF!)),"",INDEX(#REF!,MATCH(ROW()-79,#REF!,0)))</f>
        <v>#REF!</v>
      </c>
    </row>
    <row r="148" spans="1:16" x14ac:dyDescent="0.25">
      <c r="A148" s="173" t="e">
        <f>IF(P148="","",INDEX(#REF!,MATCH(P148,#REF!,0)))</f>
        <v>#REF!</v>
      </c>
      <c r="B148" s="194" t="e">
        <f>IF(P148="","",INDEX(#REF!,MATCH(P148,#REF!,0)))</f>
        <v>#REF!</v>
      </c>
      <c r="C148" s="195"/>
      <c r="D148" s="195"/>
      <c r="E148" s="195"/>
      <c r="F148" s="195"/>
      <c r="G148" s="195"/>
      <c r="H148" s="195"/>
      <c r="I148" s="195"/>
      <c r="J148" s="195"/>
      <c r="K148" s="195"/>
      <c r="L148" s="195"/>
      <c r="M148" s="195"/>
      <c r="N148" s="195"/>
      <c r="O148" s="196"/>
      <c r="P148" s="170" t="e">
        <f>IF(OR('Analyses par client'!$G$4="",MAX(ROW()-79)&gt;MAX(#REF!)),"",INDEX(#REF!,MATCH(ROW()-79,#REF!,0)))</f>
        <v>#REF!</v>
      </c>
    </row>
    <row r="149" spans="1:16" x14ac:dyDescent="0.25">
      <c r="A149" s="173" t="e">
        <f>IF(P149="","",INDEX(#REF!,MATCH(P149,#REF!,0)))</f>
        <v>#REF!</v>
      </c>
      <c r="B149" s="194" t="e">
        <f>IF(P149="","",INDEX(#REF!,MATCH(P149,#REF!,0)))</f>
        <v>#REF!</v>
      </c>
      <c r="C149" s="195"/>
      <c r="D149" s="195"/>
      <c r="E149" s="195"/>
      <c r="F149" s="195"/>
      <c r="G149" s="195"/>
      <c r="H149" s="195"/>
      <c r="I149" s="195"/>
      <c r="J149" s="195"/>
      <c r="K149" s="195"/>
      <c r="L149" s="195"/>
      <c r="M149" s="195"/>
      <c r="N149" s="195"/>
      <c r="O149" s="196"/>
      <c r="P149" s="170" t="e">
        <f>IF(OR('Analyses par client'!$G$4="",MAX(ROW()-79)&gt;MAX(#REF!)),"",INDEX(#REF!,MATCH(ROW()-79,#REF!,0)))</f>
        <v>#REF!</v>
      </c>
    </row>
    <row r="150" spans="1:16" x14ac:dyDescent="0.25">
      <c r="A150" s="173" t="e">
        <f>IF(P150="","",INDEX(#REF!,MATCH(P150,#REF!,0)))</f>
        <v>#REF!</v>
      </c>
      <c r="B150" s="194" t="e">
        <f>IF(P150="","",INDEX(#REF!,MATCH(P150,#REF!,0)))</f>
        <v>#REF!</v>
      </c>
      <c r="C150" s="195"/>
      <c r="D150" s="195"/>
      <c r="E150" s="195"/>
      <c r="F150" s="195"/>
      <c r="G150" s="195"/>
      <c r="H150" s="195"/>
      <c r="I150" s="195"/>
      <c r="J150" s="195"/>
      <c r="K150" s="195"/>
      <c r="L150" s="195"/>
      <c r="M150" s="195"/>
      <c r="N150" s="195"/>
      <c r="O150" s="196"/>
      <c r="P150" s="170" t="e">
        <f>IF(OR('Analyses par client'!$G$4="",MAX(ROW()-79)&gt;MAX(#REF!)),"",INDEX(#REF!,MATCH(ROW()-79,#REF!,0)))</f>
        <v>#REF!</v>
      </c>
    </row>
    <row r="151" spans="1:16" x14ac:dyDescent="0.25">
      <c r="A151" s="173" t="e">
        <f>IF(P151="","",INDEX(#REF!,MATCH(P151,#REF!,0)))</f>
        <v>#REF!</v>
      </c>
      <c r="B151" s="194" t="e">
        <f>IF(P151="","",INDEX(#REF!,MATCH(P151,#REF!,0)))</f>
        <v>#REF!</v>
      </c>
      <c r="C151" s="195"/>
      <c r="D151" s="195"/>
      <c r="E151" s="195"/>
      <c r="F151" s="195"/>
      <c r="G151" s="195"/>
      <c r="H151" s="195"/>
      <c r="I151" s="195"/>
      <c r="J151" s="195"/>
      <c r="K151" s="195"/>
      <c r="L151" s="195"/>
      <c r="M151" s="195"/>
      <c r="N151" s="195"/>
      <c r="O151" s="196"/>
      <c r="P151" s="170" t="e">
        <f>IF(OR('Analyses par client'!$G$4="",MAX(ROW()-79)&gt;MAX(#REF!)),"",INDEX(#REF!,MATCH(ROW()-79,#REF!,0)))</f>
        <v>#REF!</v>
      </c>
    </row>
    <row r="152" spans="1:16" x14ac:dyDescent="0.25">
      <c r="A152" s="173" t="e">
        <f>IF(P152="","",INDEX(#REF!,MATCH(P152,#REF!,0)))</f>
        <v>#REF!</v>
      </c>
      <c r="B152" s="194" t="e">
        <f>IF(P152="","",INDEX(#REF!,MATCH(P152,#REF!,0)))</f>
        <v>#REF!</v>
      </c>
      <c r="C152" s="195"/>
      <c r="D152" s="195"/>
      <c r="E152" s="195"/>
      <c r="F152" s="195"/>
      <c r="G152" s="195"/>
      <c r="H152" s="195"/>
      <c r="I152" s="195"/>
      <c r="J152" s="195"/>
      <c r="K152" s="195"/>
      <c r="L152" s="195"/>
      <c r="M152" s="195"/>
      <c r="N152" s="195"/>
      <c r="O152" s="196"/>
      <c r="P152" s="170" t="e">
        <f>IF(OR('Analyses par client'!$G$4="",MAX(ROW()-79)&gt;MAX(#REF!)),"",INDEX(#REF!,MATCH(ROW()-79,#REF!,0)))</f>
        <v>#REF!</v>
      </c>
    </row>
    <row r="153" spans="1:16" x14ac:dyDescent="0.25">
      <c r="A153" s="173" t="e">
        <f>IF(P153="","",INDEX(#REF!,MATCH(P153,#REF!,0)))</f>
        <v>#REF!</v>
      </c>
      <c r="B153" s="194" t="e">
        <f>IF(P153="","",INDEX(#REF!,MATCH(P153,#REF!,0)))</f>
        <v>#REF!</v>
      </c>
      <c r="C153" s="195"/>
      <c r="D153" s="195"/>
      <c r="E153" s="195"/>
      <c r="F153" s="195"/>
      <c r="G153" s="195"/>
      <c r="H153" s="195"/>
      <c r="I153" s="195"/>
      <c r="J153" s="195"/>
      <c r="K153" s="195"/>
      <c r="L153" s="195"/>
      <c r="M153" s="195"/>
      <c r="N153" s="195"/>
      <c r="O153" s="196"/>
      <c r="P153" s="170" t="e">
        <f>IF(OR('Analyses par client'!$G$4="",MAX(ROW()-79)&gt;MAX(#REF!)),"",INDEX(#REF!,MATCH(ROW()-79,#REF!,0)))</f>
        <v>#REF!</v>
      </c>
    </row>
    <row r="154" spans="1:16" x14ac:dyDescent="0.25">
      <c r="A154" s="173" t="e">
        <f>IF(P154="","",INDEX(#REF!,MATCH(P154,#REF!,0)))</f>
        <v>#REF!</v>
      </c>
      <c r="B154" s="194" t="e">
        <f>IF(P154="","",INDEX(#REF!,MATCH(P154,#REF!,0)))</f>
        <v>#REF!</v>
      </c>
      <c r="C154" s="195"/>
      <c r="D154" s="195"/>
      <c r="E154" s="195"/>
      <c r="F154" s="195"/>
      <c r="G154" s="195"/>
      <c r="H154" s="195"/>
      <c r="I154" s="195"/>
      <c r="J154" s="195"/>
      <c r="K154" s="195"/>
      <c r="L154" s="195"/>
      <c r="M154" s="195"/>
      <c r="N154" s="195"/>
      <c r="O154" s="196"/>
      <c r="P154" s="170" t="e">
        <f>IF(OR('Analyses par client'!$G$4="",MAX(ROW()-79)&gt;MAX(#REF!)),"",INDEX(#REF!,MATCH(ROW()-79,#REF!,0)))</f>
        <v>#REF!</v>
      </c>
    </row>
    <row r="155" spans="1:16" x14ac:dyDescent="0.25">
      <c r="A155" s="173" t="e">
        <f>IF(P155="","",INDEX(#REF!,MATCH(P155,#REF!,0)))</f>
        <v>#REF!</v>
      </c>
      <c r="B155" s="194" t="e">
        <f>IF(P155="","",INDEX(#REF!,MATCH(P155,#REF!,0)))</f>
        <v>#REF!</v>
      </c>
      <c r="C155" s="195"/>
      <c r="D155" s="195"/>
      <c r="E155" s="195"/>
      <c r="F155" s="195"/>
      <c r="G155" s="195"/>
      <c r="H155" s="195"/>
      <c r="I155" s="195"/>
      <c r="J155" s="195"/>
      <c r="K155" s="195"/>
      <c r="L155" s="195"/>
      <c r="M155" s="195"/>
      <c r="N155" s="195"/>
      <c r="O155" s="196"/>
      <c r="P155" s="170" t="e">
        <f>IF(OR('Analyses par client'!$G$4="",MAX(ROW()-79)&gt;MAX(#REF!)),"",INDEX(#REF!,MATCH(ROW()-79,#REF!,0)))</f>
        <v>#REF!</v>
      </c>
    </row>
    <row r="156" spans="1:16" x14ac:dyDescent="0.25">
      <c r="A156" s="173" t="e">
        <f>IF(P156="","",INDEX(#REF!,MATCH(P156,#REF!,0)))</f>
        <v>#REF!</v>
      </c>
      <c r="B156" s="194" t="e">
        <f>IF(P156="","",INDEX(#REF!,MATCH(P156,#REF!,0)))</f>
        <v>#REF!</v>
      </c>
      <c r="C156" s="195"/>
      <c r="D156" s="195"/>
      <c r="E156" s="195"/>
      <c r="F156" s="195"/>
      <c r="G156" s="195"/>
      <c r="H156" s="195"/>
      <c r="I156" s="195"/>
      <c r="J156" s="195"/>
      <c r="K156" s="195"/>
      <c r="L156" s="195"/>
      <c r="M156" s="195"/>
      <c r="N156" s="195"/>
      <c r="O156" s="196"/>
      <c r="P156" s="170" t="e">
        <f>IF(OR('Analyses par client'!$G$4="",MAX(ROW()-79)&gt;MAX(#REF!)),"",INDEX(#REF!,MATCH(ROW()-79,#REF!,0)))</f>
        <v>#REF!</v>
      </c>
    </row>
  </sheetData>
  <mergeCells count="89">
    <mergeCell ref="B146:O146"/>
    <mergeCell ref="B137:O137"/>
    <mergeCell ref="B115:O115"/>
    <mergeCell ref="B116:O116"/>
    <mergeCell ref="B117:O117"/>
    <mergeCell ref="B118:O118"/>
    <mergeCell ref="B119:O119"/>
    <mergeCell ref="B142:O142"/>
    <mergeCell ref="B143:O143"/>
    <mergeCell ref="B144:O144"/>
    <mergeCell ref="B145:O145"/>
    <mergeCell ref="B125:O125"/>
    <mergeCell ref="B138:O138"/>
    <mergeCell ref="B139:O139"/>
    <mergeCell ref="B140:O140"/>
    <mergeCell ref="B141:O141"/>
    <mergeCell ref="B110:O110"/>
    <mergeCell ref="B111:O111"/>
    <mergeCell ref="B112:O112"/>
    <mergeCell ref="B113:O113"/>
    <mergeCell ref="B114:O114"/>
    <mergeCell ref="B105:O105"/>
    <mergeCell ref="B106:O106"/>
    <mergeCell ref="B107:O107"/>
    <mergeCell ref="B108:O108"/>
    <mergeCell ref="B109:O109"/>
    <mergeCell ref="B100:O100"/>
    <mergeCell ref="B101:O101"/>
    <mergeCell ref="B102:O102"/>
    <mergeCell ref="B103:O103"/>
    <mergeCell ref="B104:O104"/>
    <mergeCell ref="B95:O95"/>
    <mergeCell ref="B96:O96"/>
    <mergeCell ref="B97:O97"/>
    <mergeCell ref="B98:O98"/>
    <mergeCell ref="B99:O99"/>
    <mergeCell ref="B90:O90"/>
    <mergeCell ref="B91:O91"/>
    <mergeCell ref="B92:O92"/>
    <mergeCell ref="B93:O93"/>
    <mergeCell ref="B94:O94"/>
    <mergeCell ref="B85:O85"/>
    <mergeCell ref="B86:O86"/>
    <mergeCell ref="B87:O87"/>
    <mergeCell ref="B88:O88"/>
    <mergeCell ref="B89:O89"/>
    <mergeCell ref="B81:O81"/>
    <mergeCell ref="A78:P78"/>
    <mergeCell ref="B82:O82"/>
    <mergeCell ref="B83:O83"/>
    <mergeCell ref="B84:O84"/>
    <mergeCell ref="B79:O79"/>
    <mergeCell ref="B80:O80"/>
    <mergeCell ref="B6:E6"/>
    <mergeCell ref="G8:J8"/>
    <mergeCell ref="B7:E9"/>
    <mergeCell ref="G6:J6"/>
    <mergeCell ref="G7:J7"/>
    <mergeCell ref="D57:E57"/>
    <mergeCell ref="D59:E59"/>
    <mergeCell ref="A26:O26"/>
    <mergeCell ref="A42:N42"/>
    <mergeCell ref="A10:O10"/>
    <mergeCell ref="B126:O126"/>
    <mergeCell ref="B120:O120"/>
    <mergeCell ref="B121:O121"/>
    <mergeCell ref="B122:O122"/>
    <mergeCell ref="B123:O123"/>
    <mergeCell ref="B124:O124"/>
    <mergeCell ref="B127:O127"/>
    <mergeCell ref="B128:O128"/>
    <mergeCell ref="B129:O129"/>
    <mergeCell ref="B130:O130"/>
    <mergeCell ref="B131:O131"/>
    <mergeCell ref="B132:O132"/>
    <mergeCell ref="B133:O133"/>
    <mergeCell ref="B134:O134"/>
    <mergeCell ref="B135:O135"/>
    <mergeCell ref="B136:O136"/>
    <mergeCell ref="B147:O147"/>
    <mergeCell ref="B148:O148"/>
    <mergeCell ref="B149:O149"/>
    <mergeCell ref="B150:O150"/>
    <mergeCell ref="B151:O151"/>
    <mergeCell ref="B152:O152"/>
    <mergeCell ref="B153:O153"/>
    <mergeCell ref="B154:O154"/>
    <mergeCell ref="B155:O155"/>
    <mergeCell ref="B156:O156"/>
  </mergeCells>
  <conditionalFormatting sqref="A80:P156">
    <cfRule type="containsBlanks" dxfId="39" priority="1">
      <formula>LEN(TRIM(A80))=0</formula>
    </cfRule>
  </conditionalFormatting>
  <printOptions horizontalCentered="1" verticalCentered="1"/>
  <pageMargins left="0.23622047244094491" right="0.23622047244094491" top="0.31496062992125984" bottom="0.31496062992125984" header="0.31496062992125984" footer="0.31496062992125984"/>
  <pageSetup paperSize="77" scale="73" firstPageNumber="0" fitToHeight="0" orientation="landscape" horizontalDpi="300" verticalDpi="300" r:id="rId1"/>
  <headerFooter alignWithMargins="0"/>
  <rowBreaks count="1" manualBreakCount="1">
    <brk id="41" max="16383" man="1"/>
  </rowBreaks>
  <drawing r:id="rId2"/>
  <legacyDrawing r:id="rId3"/>
  <controls>
    <mc:AlternateContent xmlns:mc="http://schemas.openxmlformats.org/markup-compatibility/2006">
      <mc:Choice Requires="x14">
        <control shapeId="3078" r:id="rId4" name="ComboBox1">
          <controlPr defaultSize="0" autoLine="0" r:id="rId5">
            <anchor moveWithCells="1">
              <from>
                <xdr:col>6</xdr:col>
                <xdr:colOff>0</xdr:colOff>
                <xdr:row>3</xdr:row>
                <xdr:rowOff>0</xdr:rowOff>
              </from>
              <to>
                <xdr:col>7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3078" r:id="rId4" name="ComboBox1"/>
      </mc:Fallback>
    </mc:AlternateContent>
    <mc:AlternateContent xmlns:mc="http://schemas.openxmlformats.org/markup-compatibility/2006">
      <mc:Choice Requires="x14">
        <control shapeId="3079" r:id="rId6" name="Button 7">
          <controlPr defaultSize="0" print="0" autoFill="0" autoPict="0" macro="[0]!OuvresheetAccueil">
            <anchor moveWithCells="1" sizeWithCells="1">
              <from>
                <xdr:col>1</xdr:col>
                <xdr:colOff>161925</xdr:colOff>
                <xdr:row>0</xdr:row>
                <xdr:rowOff>114300</xdr:rowOff>
              </from>
              <to>
                <xdr:col>3</xdr:col>
                <xdr:colOff>266700</xdr:colOff>
                <xdr:row>2</xdr:row>
                <xdr:rowOff>28575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P35"/>
  <sheetViews>
    <sheetView showGridLines="0" zoomScaleNormal="100" workbookViewId="0">
      <selection activeCell="G2" sqref="G2"/>
    </sheetView>
  </sheetViews>
  <sheetFormatPr baseColWidth="10" defaultColWidth="10.85546875" defaultRowHeight="15" x14ac:dyDescent="0.25"/>
  <cols>
    <col min="1" max="1" width="23.7109375" style="2" customWidth="1"/>
    <col min="2" max="14" width="11.5703125" style="2" customWidth="1"/>
    <col min="15" max="15" width="14.85546875" style="2" customWidth="1"/>
    <col min="16" max="16" width="3.140625" style="2" customWidth="1"/>
    <col min="17" max="17" width="26.7109375" style="2" customWidth="1"/>
    <col min="18" max="19" width="17" style="2" customWidth="1"/>
    <col min="20" max="20" width="3.7109375" style="2" customWidth="1"/>
    <col min="21" max="16384" width="10.85546875" style="2"/>
  </cols>
  <sheetData>
    <row r="1" spans="1:16" ht="23.25" x14ac:dyDescent="0.25">
      <c r="A1" s="22" t="s">
        <v>76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6" ht="20.25" customHeight="1" x14ac:dyDescent="0.3">
      <c r="A2" s="71"/>
    </row>
    <row r="3" spans="1:16" ht="20.25" customHeight="1" x14ac:dyDescent="0.25"/>
    <row r="4" spans="1:16" ht="20.25" customHeight="1" x14ac:dyDescent="0.25"/>
    <row r="5" spans="1:16" s="5" customFormat="1" ht="25.5" customHeight="1" x14ac:dyDescent="0.25">
      <c r="A5" s="207" t="s">
        <v>75</v>
      </c>
      <c r="B5" s="207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207"/>
      <c r="O5" s="207"/>
    </row>
    <row r="6" spans="1:16" s="3" customFormat="1" ht="20.25" customHeight="1" x14ac:dyDescent="0.25">
      <c r="A6" s="25" t="s">
        <v>74</v>
      </c>
      <c r="B6" s="27" t="s">
        <v>3</v>
      </c>
      <c r="C6" s="27" t="s">
        <v>11</v>
      </c>
      <c r="D6" s="27" t="s">
        <v>12</v>
      </c>
      <c r="E6" s="27" t="s">
        <v>13</v>
      </c>
      <c r="F6" s="27" t="s">
        <v>14</v>
      </c>
      <c r="G6" s="27" t="s">
        <v>15</v>
      </c>
      <c r="H6" s="27" t="s">
        <v>16</v>
      </c>
      <c r="I6" s="27" t="s">
        <v>17</v>
      </c>
      <c r="J6" s="27" t="s">
        <v>18</v>
      </c>
      <c r="K6" s="27" t="s">
        <v>19</v>
      </c>
      <c r="L6" s="27" t="s">
        <v>4</v>
      </c>
      <c r="M6" s="27" t="s">
        <v>28</v>
      </c>
      <c r="N6" s="27" t="s">
        <v>9</v>
      </c>
      <c r="O6" s="27" t="s">
        <v>5</v>
      </c>
      <c r="P6" s="1"/>
    </row>
    <row r="7" spans="1:16" ht="20.25" customHeight="1" x14ac:dyDescent="0.25">
      <c r="A7" s="23" t="str">
        <f>IF(ISBLANK(BDD!A7),"",BDD!A7)</f>
        <v xml:space="preserve">Appel </v>
      </c>
      <c r="B7" s="28" t="e">
        <f>IF(SUMIFS(#REF!,#REF!,'Analyse activité'!$A7,#REF!,'Analyse activité'!B$6)=0,"",SUMIFS(#REF!,#REF!,'Analyse activité'!$A7,#REF!,'Analyse activité'!B$6))</f>
        <v>#REF!</v>
      </c>
      <c r="C7" s="28" t="e">
        <f>IF(SUMIFS(#REF!,#REF!,'Analyse activité'!$A7,#REF!,'Analyse activité'!C$6)=0,"",SUMIFS(#REF!,#REF!,'Analyse activité'!$A7,#REF!,'Analyse activité'!C$6))</f>
        <v>#REF!</v>
      </c>
      <c r="D7" s="28" t="e">
        <f>IF(SUMIFS(#REF!,#REF!,'Analyse activité'!$A7,#REF!,'Analyse activité'!D$6)=0,"",SUMIFS(#REF!,#REF!,'Analyse activité'!$A7,#REF!,'Analyse activité'!D$6))</f>
        <v>#REF!</v>
      </c>
      <c r="E7" s="28" t="e">
        <f>IF(SUMIFS(#REF!,#REF!,'Analyse activité'!$A7,#REF!,'Analyse activité'!E$6)=0,"",SUMIFS(#REF!,#REF!,'Analyse activité'!$A7,#REF!,'Analyse activité'!E$6))</f>
        <v>#REF!</v>
      </c>
      <c r="F7" s="28" t="e">
        <f>IF(SUMIFS(#REF!,#REF!,'Analyse activité'!$A7,#REF!,'Analyse activité'!F$6)=0,"",SUMIFS(#REF!,#REF!,'Analyse activité'!$A7,#REF!,'Analyse activité'!F$6))</f>
        <v>#REF!</v>
      </c>
      <c r="G7" s="28" t="e">
        <f>IF(SUMIFS(#REF!,#REF!,'Analyse activité'!$A7,#REF!,'Analyse activité'!G$6)=0,"",SUMIFS(#REF!,#REF!,'Analyse activité'!$A7,#REF!,'Analyse activité'!G$6))</f>
        <v>#REF!</v>
      </c>
      <c r="H7" s="28" t="e">
        <f>IF(SUMIFS(#REF!,#REF!,'Analyse activité'!$A7,#REF!,'Analyse activité'!H$6)=0,"",SUMIFS(#REF!,#REF!,'Analyse activité'!$A7,#REF!,'Analyse activité'!H$6))</f>
        <v>#REF!</v>
      </c>
      <c r="I7" s="28" t="e">
        <f>IF(SUMIFS(#REF!,#REF!,'Analyse activité'!$A7,#REF!,'Analyse activité'!I$6)=0,"",SUMIFS(#REF!,#REF!,'Analyse activité'!$A7,#REF!,'Analyse activité'!I$6))</f>
        <v>#REF!</v>
      </c>
      <c r="J7" s="28" t="e">
        <f>IF(SUMIFS(#REF!,#REF!,'Analyse activité'!$A7,#REF!,'Analyse activité'!J$6)=0,"",SUMIFS(#REF!,#REF!,'Analyse activité'!$A7,#REF!,'Analyse activité'!J$6))</f>
        <v>#REF!</v>
      </c>
      <c r="K7" s="28" t="e">
        <f>IF(SUMIFS(#REF!,#REF!,'Analyse activité'!$A7,#REF!,'Analyse activité'!K$6)=0,"",SUMIFS(#REF!,#REF!,'Analyse activité'!$A7,#REF!,'Analyse activité'!K$6))</f>
        <v>#REF!</v>
      </c>
      <c r="L7" s="28" t="e">
        <f>IF(SUMIFS(#REF!,#REF!,'Analyse activité'!$A7,#REF!,'Analyse activité'!L$6)=0,"",SUMIFS(#REF!,#REF!,'Analyse activité'!$A7,#REF!,'Analyse activité'!L$6))</f>
        <v>#REF!</v>
      </c>
      <c r="M7" s="28" t="e">
        <f>IF(SUMIFS(#REF!,#REF!,'Analyse activité'!$A7,#REF!,'Analyse activité'!M$6)=0,"",SUMIFS(#REF!,#REF!,'Analyse activité'!$A7,#REF!,'Analyse activité'!M$6))</f>
        <v>#REF!</v>
      </c>
      <c r="N7" s="28" t="e">
        <f>SUM(B7:M7)</f>
        <v>#REF!</v>
      </c>
      <c r="O7" s="30" t="e">
        <f t="shared" ref="O7:O17" si="0">N7/$N$19</f>
        <v>#REF!</v>
      </c>
      <c r="P7" s="5"/>
    </row>
    <row r="8" spans="1:16" ht="20.25" customHeight="1" x14ac:dyDescent="0.25">
      <c r="A8" s="23" t="str">
        <f>IF(ISBLANK(BDD!A8),"",BDD!A8)</f>
        <v>Contact e-mail</v>
      </c>
      <c r="B8" s="28" t="e">
        <f>IF(SUMIFS(#REF!,#REF!,'Analyse activité'!$A8,#REF!,'Analyse activité'!B$6)=0,"",SUMIFS(#REF!,#REF!,'Analyse activité'!$A8,#REF!,'Analyse activité'!B$6))</f>
        <v>#REF!</v>
      </c>
      <c r="C8" s="28" t="e">
        <f>IF(SUMIFS(#REF!,#REF!,'Analyse activité'!$A8,#REF!,'Analyse activité'!C$6)=0,"",SUMIFS(#REF!,#REF!,'Analyse activité'!$A8,#REF!,'Analyse activité'!C$6))</f>
        <v>#REF!</v>
      </c>
      <c r="D8" s="28" t="e">
        <f>IF(SUMIFS(#REF!,#REF!,'Analyse activité'!$A8,#REF!,'Analyse activité'!D$6)=0,"",SUMIFS(#REF!,#REF!,'Analyse activité'!$A8,#REF!,'Analyse activité'!D$6))</f>
        <v>#REF!</v>
      </c>
      <c r="E8" s="28" t="e">
        <f>IF(SUMIFS(#REF!,#REF!,'Analyse activité'!$A8,#REF!,'Analyse activité'!E$6)=0,"",SUMIFS(#REF!,#REF!,'Analyse activité'!$A8,#REF!,'Analyse activité'!E$6))</f>
        <v>#REF!</v>
      </c>
      <c r="F8" s="28" t="e">
        <f>IF(SUMIFS(#REF!,#REF!,'Analyse activité'!$A8,#REF!,'Analyse activité'!F$6)=0,"",SUMIFS(#REF!,#REF!,'Analyse activité'!$A8,#REF!,'Analyse activité'!F$6))</f>
        <v>#REF!</v>
      </c>
      <c r="G8" s="28" t="e">
        <f>IF(SUMIFS(#REF!,#REF!,'Analyse activité'!$A8,#REF!,'Analyse activité'!G$6)=0,"",SUMIFS(#REF!,#REF!,'Analyse activité'!$A8,#REF!,'Analyse activité'!G$6))</f>
        <v>#REF!</v>
      </c>
      <c r="H8" s="28" t="e">
        <f>IF(SUMIFS(#REF!,#REF!,'Analyse activité'!$A8,#REF!,'Analyse activité'!H$6)=0,"",SUMIFS(#REF!,#REF!,'Analyse activité'!$A8,#REF!,'Analyse activité'!H$6))</f>
        <v>#REF!</v>
      </c>
      <c r="I8" s="28" t="e">
        <f>IF(SUMIFS(#REF!,#REF!,'Analyse activité'!$A8,#REF!,'Analyse activité'!I$6)=0,"",SUMIFS(#REF!,#REF!,'Analyse activité'!$A8,#REF!,'Analyse activité'!I$6))</f>
        <v>#REF!</v>
      </c>
      <c r="J8" s="28" t="e">
        <f>IF(SUMIFS(#REF!,#REF!,'Analyse activité'!$A8,#REF!,'Analyse activité'!J$6)=0,"",SUMIFS(#REF!,#REF!,'Analyse activité'!$A8,#REF!,'Analyse activité'!J$6))</f>
        <v>#REF!</v>
      </c>
      <c r="K8" s="28" t="e">
        <f>IF(SUMIFS(#REF!,#REF!,'Analyse activité'!$A8,#REF!,'Analyse activité'!K$6)=0,"",SUMIFS(#REF!,#REF!,'Analyse activité'!$A8,#REF!,'Analyse activité'!K$6))</f>
        <v>#REF!</v>
      </c>
      <c r="L8" s="28" t="e">
        <f>IF(SUMIFS(#REF!,#REF!,'Analyse activité'!$A8,#REF!,'Analyse activité'!L$6)=0,"",SUMIFS(#REF!,#REF!,'Analyse activité'!$A8,#REF!,'Analyse activité'!L$6))</f>
        <v>#REF!</v>
      </c>
      <c r="M8" s="28" t="e">
        <f>IF(SUMIFS(#REF!,#REF!,'Analyse activité'!$A8,#REF!,'Analyse activité'!M$6)=0,"",SUMIFS(#REF!,#REF!,'Analyse activité'!$A8,#REF!,'Analyse activité'!M$6))</f>
        <v>#REF!</v>
      </c>
      <c r="N8" s="28" t="e">
        <f t="shared" ref="N8:N18" si="1">SUM(B8:M8)</f>
        <v>#REF!</v>
      </c>
      <c r="O8" s="30" t="e">
        <f t="shared" si="0"/>
        <v>#REF!</v>
      </c>
      <c r="P8" s="5"/>
    </row>
    <row r="9" spans="1:16" ht="20.25" customHeight="1" x14ac:dyDescent="0.25">
      <c r="A9" s="23" t="str">
        <f>IF(ISBLANK(BDD!A9),"",BDD!A9)</f>
        <v>RDV</v>
      </c>
      <c r="B9" s="28" t="e">
        <f>IF(SUMIFS(#REF!,#REF!,'Analyse activité'!$A9,#REF!,'Analyse activité'!B$6)=0,"",SUMIFS(#REF!,#REF!,'Analyse activité'!$A9,#REF!,'Analyse activité'!B$6))</f>
        <v>#REF!</v>
      </c>
      <c r="C9" s="28" t="e">
        <f>IF(SUMIFS(#REF!,#REF!,'Analyse activité'!$A9,#REF!,'Analyse activité'!C$6)=0,"",SUMIFS(#REF!,#REF!,'Analyse activité'!$A9,#REF!,'Analyse activité'!C$6))</f>
        <v>#REF!</v>
      </c>
      <c r="D9" s="28" t="e">
        <f>IF(SUMIFS(#REF!,#REF!,'Analyse activité'!$A9,#REF!,'Analyse activité'!D$6)=0,"",SUMIFS(#REF!,#REF!,'Analyse activité'!$A9,#REF!,'Analyse activité'!D$6))</f>
        <v>#REF!</v>
      </c>
      <c r="E9" s="28" t="e">
        <f>IF(SUMIFS(#REF!,#REF!,'Analyse activité'!$A9,#REF!,'Analyse activité'!E$6)=0,"",SUMIFS(#REF!,#REF!,'Analyse activité'!$A9,#REF!,'Analyse activité'!E$6))</f>
        <v>#REF!</v>
      </c>
      <c r="F9" s="28" t="e">
        <f>IF(SUMIFS(#REF!,#REF!,'Analyse activité'!$A9,#REF!,'Analyse activité'!F$6)=0,"",SUMIFS(#REF!,#REF!,'Analyse activité'!$A9,#REF!,'Analyse activité'!F$6))</f>
        <v>#REF!</v>
      </c>
      <c r="G9" s="28" t="e">
        <f>IF(SUMIFS(#REF!,#REF!,'Analyse activité'!$A9,#REF!,'Analyse activité'!G$6)=0,"",SUMIFS(#REF!,#REF!,'Analyse activité'!$A9,#REF!,'Analyse activité'!G$6))</f>
        <v>#REF!</v>
      </c>
      <c r="H9" s="28" t="e">
        <f>IF(SUMIFS(#REF!,#REF!,'Analyse activité'!$A9,#REF!,'Analyse activité'!H$6)=0,"",SUMIFS(#REF!,#REF!,'Analyse activité'!$A9,#REF!,'Analyse activité'!H$6))</f>
        <v>#REF!</v>
      </c>
      <c r="I9" s="28" t="e">
        <f>IF(SUMIFS(#REF!,#REF!,'Analyse activité'!$A9,#REF!,'Analyse activité'!I$6)=0,"",SUMIFS(#REF!,#REF!,'Analyse activité'!$A9,#REF!,'Analyse activité'!I$6))</f>
        <v>#REF!</v>
      </c>
      <c r="J9" s="28" t="e">
        <f>IF(SUMIFS(#REF!,#REF!,'Analyse activité'!$A9,#REF!,'Analyse activité'!J$6)=0,"",SUMIFS(#REF!,#REF!,'Analyse activité'!$A9,#REF!,'Analyse activité'!J$6))</f>
        <v>#REF!</v>
      </c>
      <c r="K9" s="28" t="e">
        <f>IF(SUMIFS(#REF!,#REF!,'Analyse activité'!$A9,#REF!,'Analyse activité'!K$6)=0,"",SUMIFS(#REF!,#REF!,'Analyse activité'!$A9,#REF!,'Analyse activité'!K$6))</f>
        <v>#REF!</v>
      </c>
      <c r="L9" s="28" t="e">
        <f>IF(SUMIFS(#REF!,#REF!,'Analyse activité'!$A9,#REF!,'Analyse activité'!L$6)=0,"",SUMIFS(#REF!,#REF!,'Analyse activité'!$A9,#REF!,'Analyse activité'!L$6))</f>
        <v>#REF!</v>
      </c>
      <c r="M9" s="28" t="e">
        <f>IF(SUMIFS(#REF!,#REF!,'Analyse activité'!$A9,#REF!,'Analyse activité'!M$6)=0,"",SUMIFS(#REF!,#REF!,'Analyse activité'!$A9,#REF!,'Analyse activité'!M$6))</f>
        <v>#REF!</v>
      </c>
      <c r="N9" s="28" t="e">
        <f t="shared" si="1"/>
        <v>#REF!</v>
      </c>
      <c r="O9" s="30" t="e">
        <f t="shared" si="0"/>
        <v>#REF!</v>
      </c>
      <c r="P9" s="5"/>
    </row>
    <row r="10" spans="1:16" ht="20.25" customHeight="1" x14ac:dyDescent="0.25">
      <c r="A10" s="23" t="str">
        <f>IF(ISBLANK(BDD!A10),"",BDD!A10)</f>
        <v>Parrainage</v>
      </c>
      <c r="B10" s="28" t="e">
        <f>IF(SUMIFS(#REF!,#REF!,'Analyse activité'!$A10,#REF!,'Analyse activité'!B$6)=0,"",SUMIFS(#REF!,#REF!,'Analyse activité'!$A10,#REF!,'Analyse activité'!B$6))</f>
        <v>#REF!</v>
      </c>
      <c r="C10" s="28" t="e">
        <f>IF(SUMIFS(#REF!,#REF!,'Analyse activité'!$A10,#REF!,'Analyse activité'!C$6)=0,"",SUMIFS(#REF!,#REF!,'Analyse activité'!$A10,#REF!,'Analyse activité'!C$6))</f>
        <v>#REF!</v>
      </c>
      <c r="D10" s="28" t="e">
        <f>IF(SUMIFS(#REF!,#REF!,'Analyse activité'!$A10,#REF!,'Analyse activité'!D$6)=0,"",SUMIFS(#REF!,#REF!,'Analyse activité'!$A10,#REF!,'Analyse activité'!D$6))</f>
        <v>#REF!</v>
      </c>
      <c r="E10" s="28" t="e">
        <f>IF(SUMIFS(#REF!,#REF!,'Analyse activité'!$A10,#REF!,'Analyse activité'!E$6)=0,"",SUMIFS(#REF!,#REF!,'Analyse activité'!$A10,#REF!,'Analyse activité'!E$6))</f>
        <v>#REF!</v>
      </c>
      <c r="F10" s="28" t="e">
        <f>IF(SUMIFS(#REF!,#REF!,'Analyse activité'!$A10,#REF!,'Analyse activité'!F$6)=0,"",SUMIFS(#REF!,#REF!,'Analyse activité'!$A10,#REF!,'Analyse activité'!F$6))</f>
        <v>#REF!</v>
      </c>
      <c r="G10" s="28" t="e">
        <f>IF(SUMIFS(#REF!,#REF!,'Analyse activité'!$A10,#REF!,'Analyse activité'!G$6)=0,"",SUMIFS(#REF!,#REF!,'Analyse activité'!$A10,#REF!,'Analyse activité'!G$6))</f>
        <v>#REF!</v>
      </c>
      <c r="H10" s="28" t="e">
        <f>IF(SUMIFS(#REF!,#REF!,'Analyse activité'!$A10,#REF!,'Analyse activité'!H$6)=0,"",SUMIFS(#REF!,#REF!,'Analyse activité'!$A10,#REF!,'Analyse activité'!H$6))</f>
        <v>#REF!</v>
      </c>
      <c r="I10" s="28" t="e">
        <f>IF(SUMIFS(#REF!,#REF!,'Analyse activité'!$A10,#REF!,'Analyse activité'!I$6)=0,"",SUMIFS(#REF!,#REF!,'Analyse activité'!$A10,#REF!,'Analyse activité'!I$6))</f>
        <v>#REF!</v>
      </c>
      <c r="J10" s="28" t="e">
        <f>IF(SUMIFS(#REF!,#REF!,'Analyse activité'!$A10,#REF!,'Analyse activité'!J$6)=0,"",SUMIFS(#REF!,#REF!,'Analyse activité'!$A10,#REF!,'Analyse activité'!J$6))</f>
        <v>#REF!</v>
      </c>
      <c r="K10" s="28" t="e">
        <f>IF(SUMIFS(#REF!,#REF!,'Analyse activité'!$A10,#REF!,'Analyse activité'!K$6)=0,"",SUMIFS(#REF!,#REF!,'Analyse activité'!$A10,#REF!,'Analyse activité'!K$6))</f>
        <v>#REF!</v>
      </c>
      <c r="L10" s="28" t="e">
        <f>IF(SUMIFS(#REF!,#REF!,'Analyse activité'!$A10,#REF!,'Analyse activité'!L$6)=0,"",SUMIFS(#REF!,#REF!,'Analyse activité'!$A10,#REF!,'Analyse activité'!L$6))</f>
        <v>#REF!</v>
      </c>
      <c r="M10" s="28" t="e">
        <f>IF(SUMIFS(#REF!,#REF!,'Analyse activité'!$A10,#REF!,'Analyse activité'!M$6)=0,"",SUMIFS(#REF!,#REF!,'Analyse activité'!$A10,#REF!,'Analyse activité'!M$6))</f>
        <v>#REF!</v>
      </c>
      <c r="N10" s="28" t="e">
        <f t="shared" si="1"/>
        <v>#REF!</v>
      </c>
      <c r="O10" s="30" t="e">
        <f t="shared" si="0"/>
        <v>#REF!</v>
      </c>
      <c r="P10" s="5"/>
    </row>
    <row r="11" spans="1:16" ht="20.25" customHeight="1" x14ac:dyDescent="0.25">
      <c r="A11" s="23" t="str">
        <f>IF(ISBLANK(BDD!A11),"",BDD!A11)</f>
        <v>Prospection directe</v>
      </c>
      <c r="B11" s="28" t="e">
        <f>IF(SUMIFS(#REF!,#REF!,'Analyse activité'!$A11,#REF!,'Analyse activité'!B$6)=0,"",SUMIFS(#REF!,#REF!,'Analyse activité'!$A11,#REF!,'Analyse activité'!B$6))</f>
        <v>#REF!</v>
      </c>
      <c r="C11" s="28" t="e">
        <f>IF(SUMIFS(#REF!,#REF!,'Analyse activité'!$A11,#REF!,'Analyse activité'!C$6)=0,"",SUMIFS(#REF!,#REF!,'Analyse activité'!$A11,#REF!,'Analyse activité'!C$6))</f>
        <v>#REF!</v>
      </c>
      <c r="D11" s="28" t="e">
        <f>IF(SUMIFS(#REF!,#REF!,'Analyse activité'!$A11,#REF!,'Analyse activité'!D$6)=0,"",SUMIFS(#REF!,#REF!,'Analyse activité'!$A11,#REF!,'Analyse activité'!D$6))</f>
        <v>#REF!</v>
      </c>
      <c r="E11" s="28" t="e">
        <f>IF(SUMIFS(#REF!,#REF!,'Analyse activité'!$A11,#REF!,'Analyse activité'!E$6)=0,"",SUMIFS(#REF!,#REF!,'Analyse activité'!$A11,#REF!,'Analyse activité'!E$6))</f>
        <v>#REF!</v>
      </c>
      <c r="F11" s="28" t="e">
        <f>IF(SUMIFS(#REF!,#REF!,'Analyse activité'!$A11,#REF!,'Analyse activité'!F$6)=0,"",SUMIFS(#REF!,#REF!,'Analyse activité'!$A11,#REF!,'Analyse activité'!F$6))</f>
        <v>#REF!</v>
      </c>
      <c r="G11" s="28" t="e">
        <f>IF(SUMIFS(#REF!,#REF!,'Analyse activité'!$A11,#REF!,'Analyse activité'!G$6)=0,"",SUMIFS(#REF!,#REF!,'Analyse activité'!$A11,#REF!,'Analyse activité'!G$6))</f>
        <v>#REF!</v>
      </c>
      <c r="H11" s="28" t="e">
        <f>IF(SUMIFS(#REF!,#REF!,'Analyse activité'!$A11,#REF!,'Analyse activité'!H$6)=0,"",SUMIFS(#REF!,#REF!,'Analyse activité'!$A11,#REF!,'Analyse activité'!H$6))</f>
        <v>#REF!</v>
      </c>
      <c r="I11" s="28" t="e">
        <f>IF(SUMIFS(#REF!,#REF!,'Analyse activité'!$A11,#REF!,'Analyse activité'!I$6)=0,"",SUMIFS(#REF!,#REF!,'Analyse activité'!$A11,#REF!,'Analyse activité'!I$6))</f>
        <v>#REF!</v>
      </c>
      <c r="J11" s="28" t="e">
        <f>IF(SUMIFS(#REF!,#REF!,'Analyse activité'!$A11,#REF!,'Analyse activité'!J$6)=0,"",SUMIFS(#REF!,#REF!,'Analyse activité'!$A11,#REF!,'Analyse activité'!J$6))</f>
        <v>#REF!</v>
      </c>
      <c r="K11" s="28" t="e">
        <f>IF(SUMIFS(#REF!,#REF!,'Analyse activité'!$A11,#REF!,'Analyse activité'!K$6)=0,"",SUMIFS(#REF!,#REF!,'Analyse activité'!$A11,#REF!,'Analyse activité'!K$6))</f>
        <v>#REF!</v>
      </c>
      <c r="L11" s="28" t="e">
        <f>IF(SUMIFS(#REF!,#REF!,'Analyse activité'!$A11,#REF!,'Analyse activité'!L$6)=0,"",SUMIFS(#REF!,#REF!,'Analyse activité'!$A11,#REF!,'Analyse activité'!L$6))</f>
        <v>#REF!</v>
      </c>
      <c r="M11" s="28" t="e">
        <f>IF(SUMIFS(#REF!,#REF!,'Analyse activité'!$A11,#REF!,'Analyse activité'!M$6)=0,"",SUMIFS(#REF!,#REF!,'Analyse activité'!$A11,#REF!,'Analyse activité'!M$6))</f>
        <v>#REF!</v>
      </c>
      <c r="N11" s="28" t="e">
        <f t="shared" si="1"/>
        <v>#REF!</v>
      </c>
      <c r="O11" s="30" t="e">
        <f t="shared" si="0"/>
        <v>#REF!</v>
      </c>
      <c r="P11" s="5"/>
    </row>
    <row r="12" spans="1:16" ht="20.25" customHeight="1" x14ac:dyDescent="0.25">
      <c r="A12" s="23" t="str">
        <f>IF(ISBLANK(BDD!A12),"",BDD!A12)</f>
        <v>Salon</v>
      </c>
      <c r="B12" s="28" t="e">
        <f>IF(SUMIFS(#REF!,#REF!,'Analyse activité'!$A12,#REF!,'Analyse activité'!B$6)=0,"",SUMIFS(#REF!,#REF!,'Analyse activité'!$A12,#REF!,'Analyse activité'!B$6))</f>
        <v>#REF!</v>
      </c>
      <c r="C12" s="28" t="e">
        <f>IF(SUMIFS(#REF!,#REF!,'Analyse activité'!$A12,#REF!,'Analyse activité'!C$6)=0,"",SUMIFS(#REF!,#REF!,'Analyse activité'!$A12,#REF!,'Analyse activité'!C$6))</f>
        <v>#REF!</v>
      </c>
      <c r="D12" s="28" t="e">
        <f>IF(SUMIFS(#REF!,#REF!,'Analyse activité'!$A12,#REF!,'Analyse activité'!D$6)=0,"",SUMIFS(#REF!,#REF!,'Analyse activité'!$A12,#REF!,'Analyse activité'!D$6))</f>
        <v>#REF!</v>
      </c>
      <c r="E12" s="28" t="e">
        <f>IF(SUMIFS(#REF!,#REF!,'Analyse activité'!$A12,#REF!,'Analyse activité'!E$6)=0,"",SUMIFS(#REF!,#REF!,'Analyse activité'!$A12,#REF!,'Analyse activité'!E$6))</f>
        <v>#REF!</v>
      </c>
      <c r="F12" s="28" t="e">
        <f>IF(SUMIFS(#REF!,#REF!,'Analyse activité'!$A12,#REF!,'Analyse activité'!F$6)=0,"",SUMIFS(#REF!,#REF!,'Analyse activité'!$A12,#REF!,'Analyse activité'!F$6))</f>
        <v>#REF!</v>
      </c>
      <c r="G12" s="28" t="e">
        <f>IF(SUMIFS(#REF!,#REF!,'Analyse activité'!$A12,#REF!,'Analyse activité'!G$6)=0,"",SUMIFS(#REF!,#REF!,'Analyse activité'!$A12,#REF!,'Analyse activité'!G$6))</f>
        <v>#REF!</v>
      </c>
      <c r="H12" s="28" t="e">
        <f>IF(SUMIFS(#REF!,#REF!,'Analyse activité'!$A12,#REF!,'Analyse activité'!H$6)=0,"",SUMIFS(#REF!,#REF!,'Analyse activité'!$A12,#REF!,'Analyse activité'!H$6))</f>
        <v>#REF!</v>
      </c>
      <c r="I12" s="28" t="e">
        <f>IF(SUMIFS(#REF!,#REF!,'Analyse activité'!$A12,#REF!,'Analyse activité'!I$6)=0,"",SUMIFS(#REF!,#REF!,'Analyse activité'!$A12,#REF!,'Analyse activité'!I$6))</f>
        <v>#REF!</v>
      </c>
      <c r="J12" s="28" t="e">
        <f>IF(SUMIFS(#REF!,#REF!,'Analyse activité'!$A12,#REF!,'Analyse activité'!J$6)=0,"",SUMIFS(#REF!,#REF!,'Analyse activité'!$A12,#REF!,'Analyse activité'!J$6))</f>
        <v>#REF!</v>
      </c>
      <c r="K12" s="28" t="e">
        <f>IF(SUMIFS(#REF!,#REF!,'Analyse activité'!$A12,#REF!,'Analyse activité'!K$6)=0,"",SUMIFS(#REF!,#REF!,'Analyse activité'!$A12,#REF!,'Analyse activité'!K$6))</f>
        <v>#REF!</v>
      </c>
      <c r="L12" s="28" t="e">
        <f>IF(SUMIFS(#REF!,#REF!,'Analyse activité'!$A12,#REF!,'Analyse activité'!L$6)=0,"",SUMIFS(#REF!,#REF!,'Analyse activité'!$A12,#REF!,'Analyse activité'!L$6))</f>
        <v>#REF!</v>
      </c>
      <c r="M12" s="28" t="e">
        <f>IF(SUMIFS(#REF!,#REF!,'Analyse activité'!$A12,#REF!,'Analyse activité'!M$6)=0,"",SUMIFS(#REF!,#REF!,'Analyse activité'!$A12,#REF!,'Analyse activité'!M$6))</f>
        <v>#REF!</v>
      </c>
      <c r="N12" s="28" t="e">
        <f t="shared" si="1"/>
        <v>#REF!</v>
      </c>
      <c r="O12" s="30" t="e">
        <f t="shared" si="0"/>
        <v>#REF!</v>
      </c>
      <c r="P12" s="5"/>
    </row>
    <row r="13" spans="1:16" ht="20.25" customHeight="1" x14ac:dyDescent="0.25">
      <c r="A13" s="23" t="str">
        <f>IF(ISBLANK(BDD!A13),"",BDD!A13)</f>
        <v>RDV chantier</v>
      </c>
      <c r="B13" s="28" t="e">
        <f>IF(SUMIFS(#REF!,#REF!,'Analyse activité'!$A13,#REF!,'Analyse activité'!B$6)=0,"",SUMIFS(#REF!,#REF!,'Analyse activité'!$A13,#REF!,'Analyse activité'!B$6))</f>
        <v>#REF!</v>
      </c>
      <c r="C13" s="28" t="e">
        <f>IF(SUMIFS(#REF!,#REF!,'Analyse activité'!$A13,#REF!,'Analyse activité'!C$6)=0,"",SUMIFS(#REF!,#REF!,'Analyse activité'!$A13,#REF!,'Analyse activité'!C$6))</f>
        <v>#REF!</v>
      </c>
      <c r="D13" s="28" t="e">
        <f>IF(SUMIFS(#REF!,#REF!,'Analyse activité'!$A13,#REF!,'Analyse activité'!D$6)=0,"",SUMIFS(#REF!,#REF!,'Analyse activité'!$A13,#REF!,'Analyse activité'!D$6))</f>
        <v>#REF!</v>
      </c>
      <c r="E13" s="28" t="e">
        <f>IF(SUMIFS(#REF!,#REF!,'Analyse activité'!$A13,#REF!,'Analyse activité'!E$6)=0,"",SUMIFS(#REF!,#REF!,'Analyse activité'!$A13,#REF!,'Analyse activité'!E$6))</f>
        <v>#REF!</v>
      </c>
      <c r="F13" s="28" t="e">
        <f>IF(SUMIFS(#REF!,#REF!,'Analyse activité'!$A13,#REF!,'Analyse activité'!F$6)=0,"",SUMIFS(#REF!,#REF!,'Analyse activité'!$A13,#REF!,'Analyse activité'!F$6))</f>
        <v>#REF!</v>
      </c>
      <c r="G13" s="28" t="e">
        <f>IF(SUMIFS(#REF!,#REF!,'Analyse activité'!$A13,#REF!,'Analyse activité'!G$6)=0,"",SUMIFS(#REF!,#REF!,'Analyse activité'!$A13,#REF!,'Analyse activité'!G$6))</f>
        <v>#REF!</v>
      </c>
      <c r="H13" s="28" t="e">
        <f>IF(SUMIFS(#REF!,#REF!,'Analyse activité'!$A13,#REF!,'Analyse activité'!H$6)=0,"",SUMIFS(#REF!,#REF!,'Analyse activité'!$A13,#REF!,'Analyse activité'!H$6))</f>
        <v>#REF!</v>
      </c>
      <c r="I13" s="28" t="e">
        <f>IF(SUMIFS(#REF!,#REF!,'Analyse activité'!$A13,#REF!,'Analyse activité'!I$6)=0,"",SUMIFS(#REF!,#REF!,'Analyse activité'!$A13,#REF!,'Analyse activité'!I$6))</f>
        <v>#REF!</v>
      </c>
      <c r="J13" s="28" t="e">
        <f>IF(SUMIFS(#REF!,#REF!,'Analyse activité'!$A13,#REF!,'Analyse activité'!J$6)=0,"",SUMIFS(#REF!,#REF!,'Analyse activité'!$A13,#REF!,'Analyse activité'!J$6))</f>
        <v>#REF!</v>
      </c>
      <c r="K13" s="28" t="e">
        <f>IF(SUMIFS(#REF!,#REF!,'Analyse activité'!$A13,#REF!,'Analyse activité'!K$6)=0,"",SUMIFS(#REF!,#REF!,'Analyse activité'!$A13,#REF!,'Analyse activité'!K$6))</f>
        <v>#REF!</v>
      </c>
      <c r="L13" s="28" t="e">
        <f>IF(SUMIFS(#REF!,#REF!,'Analyse activité'!$A13,#REF!,'Analyse activité'!L$6)=0,"",SUMIFS(#REF!,#REF!,'Analyse activité'!$A13,#REF!,'Analyse activité'!L$6))</f>
        <v>#REF!</v>
      </c>
      <c r="M13" s="28" t="e">
        <f>IF(SUMIFS(#REF!,#REF!,'Analyse activité'!$A13,#REF!,'Analyse activité'!M$6)=0,"",SUMIFS(#REF!,#REF!,'Analyse activité'!$A13,#REF!,'Analyse activité'!M$6))</f>
        <v>#REF!</v>
      </c>
      <c r="N13" s="28" t="e">
        <f t="shared" si="1"/>
        <v>#REF!</v>
      </c>
      <c r="O13" s="30" t="e">
        <f t="shared" si="0"/>
        <v>#REF!</v>
      </c>
      <c r="P13" s="5"/>
    </row>
    <row r="14" spans="1:16" ht="20.25" hidden="1" customHeight="1" x14ac:dyDescent="0.25">
      <c r="A14" s="23" t="str">
        <f>IF(ISBLANK(BDD!A14),"",BDD!A14)</f>
        <v>Commande</v>
      </c>
      <c r="B14" s="28" t="e">
        <f>IF(SUMIFS(#REF!,#REF!,'Analyse activité'!$A14,#REF!,'Analyse activité'!B$6)=0,"",SUMIFS(#REF!,#REF!,'Analyse activité'!$A14,#REF!,'Analyse activité'!B$6))</f>
        <v>#REF!</v>
      </c>
      <c r="C14" s="28" t="e">
        <f>IF(SUMIFS(#REF!,#REF!,'Analyse activité'!$A14,#REF!,'Analyse activité'!C$6)=0,"",SUMIFS(#REF!,#REF!,'Analyse activité'!$A14,#REF!,'Analyse activité'!C$6))</f>
        <v>#REF!</v>
      </c>
      <c r="D14" s="28" t="e">
        <f>IF(SUMIFS(#REF!,#REF!,'Analyse activité'!$A14,#REF!,'Analyse activité'!D$6)=0,"",SUMIFS(#REF!,#REF!,'Analyse activité'!$A14,#REF!,'Analyse activité'!D$6))</f>
        <v>#REF!</v>
      </c>
      <c r="E14" s="28" t="e">
        <f>IF(SUMIFS(#REF!,#REF!,'Analyse activité'!$A14,#REF!,'Analyse activité'!E$6)=0,"",SUMIFS(#REF!,#REF!,'Analyse activité'!$A14,#REF!,'Analyse activité'!E$6))</f>
        <v>#REF!</v>
      </c>
      <c r="F14" s="28" t="e">
        <f>IF(SUMIFS(#REF!,#REF!,'Analyse activité'!$A14,#REF!,'Analyse activité'!F$6)=0,"",SUMIFS(#REF!,#REF!,'Analyse activité'!$A14,#REF!,'Analyse activité'!F$6))</f>
        <v>#REF!</v>
      </c>
      <c r="G14" s="28" t="e">
        <f>IF(SUMIFS(#REF!,#REF!,'Analyse activité'!$A14,#REF!,'Analyse activité'!G$6)=0,"",SUMIFS(#REF!,#REF!,'Analyse activité'!$A14,#REF!,'Analyse activité'!G$6))</f>
        <v>#REF!</v>
      </c>
      <c r="H14" s="28" t="e">
        <f>IF(SUMIFS(#REF!,#REF!,'Analyse activité'!$A14,#REF!,'Analyse activité'!H$6)=0,"",SUMIFS(#REF!,#REF!,'Analyse activité'!$A14,#REF!,'Analyse activité'!H$6))</f>
        <v>#REF!</v>
      </c>
      <c r="I14" s="28" t="e">
        <f>IF(SUMIFS(#REF!,#REF!,'Analyse activité'!$A14,#REF!,'Analyse activité'!I$6)=0,"",SUMIFS(#REF!,#REF!,'Analyse activité'!$A14,#REF!,'Analyse activité'!I$6))</f>
        <v>#REF!</v>
      </c>
      <c r="J14" s="28" t="e">
        <f>IF(SUMIFS(#REF!,#REF!,'Analyse activité'!$A14,#REF!,'Analyse activité'!J$6)=0,"",SUMIFS(#REF!,#REF!,'Analyse activité'!$A14,#REF!,'Analyse activité'!J$6))</f>
        <v>#REF!</v>
      </c>
      <c r="K14" s="28" t="e">
        <f>IF(SUMIFS(#REF!,#REF!,'Analyse activité'!$A14,#REF!,'Analyse activité'!K$6)=0,"",SUMIFS(#REF!,#REF!,'Analyse activité'!$A14,#REF!,'Analyse activité'!K$6))</f>
        <v>#REF!</v>
      </c>
      <c r="L14" s="28" t="e">
        <f>IF(SUMIFS(#REF!,#REF!,'Analyse activité'!$A14,#REF!,'Analyse activité'!L$6)=0,"",SUMIFS(#REF!,#REF!,'Analyse activité'!$A14,#REF!,'Analyse activité'!L$6))</f>
        <v>#REF!</v>
      </c>
      <c r="M14" s="28" t="e">
        <f>IF(SUMIFS(#REF!,#REF!,'Analyse activité'!$A14,#REF!,'Analyse activité'!M$6)=0,"",SUMIFS(#REF!,#REF!,'Analyse activité'!$A14,#REF!,'Analyse activité'!M$6))</f>
        <v>#REF!</v>
      </c>
      <c r="N14" s="28" t="e">
        <f t="shared" si="1"/>
        <v>#REF!</v>
      </c>
      <c r="O14" s="30" t="e">
        <f t="shared" si="0"/>
        <v>#REF!</v>
      </c>
      <c r="P14" s="5"/>
    </row>
    <row r="15" spans="1:16" ht="20.25" hidden="1" customHeight="1" x14ac:dyDescent="0.25">
      <c r="A15" s="23" t="str">
        <f>IF(ISBLANK(BDD!A15),"",BDD!A15)</f>
        <v/>
      </c>
      <c r="B15" s="28" t="e">
        <f>IF(SUMIFS(#REF!,#REF!,'Analyse activité'!$A15,#REF!,'Analyse activité'!B$6)=0,"",SUMIFS(#REF!,#REF!,'Analyse activité'!$A15,#REF!,'Analyse activité'!B$6))</f>
        <v>#REF!</v>
      </c>
      <c r="C15" s="28" t="e">
        <f>IF(SUMIFS(#REF!,#REF!,'Analyse activité'!$A15,#REF!,'Analyse activité'!C$6)=0,"",SUMIFS(#REF!,#REF!,'Analyse activité'!$A15,#REF!,'Analyse activité'!C$6))</f>
        <v>#REF!</v>
      </c>
      <c r="D15" s="28" t="e">
        <f>IF(SUMIFS(#REF!,#REF!,'Analyse activité'!$A15,#REF!,'Analyse activité'!D$6)=0,"",SUMIFS(#REF!,#REF!,'Analyse activité'!$A15,#REF!,'Analyse activité'!D$6))</f>
        <v>#REF!</v>
      </c>
      <c r="E15" s="28" t="e">
        <f>IF(SUMIFS(#REF!,#REF!,'Analyse activité'!$A15,#REF!,'Analyse activité'!E$6)=0,"",SUMIFS(#REF!,#REF!,'Analyse activité'!$A15,#REF!,'Analyse activité'!E$6))</f>
        <v>#REF!</v>
      </c>
      <c r="F15" s="28" t="e">
        <f>IF(SUMIFS(#REF!,#REF!,'Analyse activité'!$A15,#REF!,'Analyse activité'!F$6)=0,"",SUMIFS(#REF!,#REF!,'Analyse activité'!$A15,#REF!,'Analyse activité'!F$6))</f>
        <v>#REF!</v>
      </c>
      <c r="G15" s="28" t="e">
        <f>IF(SUMIFS(#REF!,#REF!,'Analyse activité'!$A15,#REF!,'Analyse activité'!G$6)=0,"",SUMIFS(#REF!,#REF!,'Analyse activité'!$A15,#REF!,'Analyse activité'!G$6))</f>
        <v>#REF!</v>
      </c>
      <c r="H15" s="28" t="e">
        <f>IF(SUMIFS(#REF!,#REF!,'Analyse activité'!$A15,#REF!,'Analyse activité'!H$6)=0,"",SUMIFS(#REF!,#REF!,'Analyse activité'!$A15,#REF!,'Analyse activité'!H$6))</f>
        <v>#REF!</v>
      </c>
      <c r="I15" s="28" t="e">
        <f>IF(SUMIFS(#REF!,#REF!,'Analyse activité'!$A15,#REF!,'Analyse activité'!I$6)=0,"",SUMIFS(#REF!,#REF!,'Analyse activité'!$A15,#REF!,'Analyse activité'!I$6))</f>
        <v>#REF!</v>
      </c>
      <c r="J15" s="28" t="e">
        <f>IF(SUMIFS(#REF!,#REF!,'Analyse activité'!$A15,#REF!,'Analyse activité'!J$6)=0,"",SUMIFS(#REF!,#REF!,'Analyse activité'!$A15,#REF!,'Analyse activité'!J$6))</f>
        <v>#REF!</v>
      </c>
      <c r="K15" s="28" t="e">
        <f>IF(SUMIFS(#REF!,#REF!,'Analyse activité'!$A15,#REF!,'Analyse activité'!K$6)=0,"",SUMIFS(#REF!,#REF!,'Analyse activité'!$A15,#REF!,'Analyse activité'!K$6))</f>
        <v>#REF!</v>
      </c>
      <c r="L15" s="28" t="e">
        <f>IF(SUMIFS(#REF!,#REF!,'Analyse activité'!$A15,#REF!,'Analyse activité'!L$6)=0,"",SUMIFS(#REF!,#REF!,'Analyse activité'!$A15,#REF!,'Analyse activité'!L$6))</f>
        <v>#REF!</v>
      </c>
      <c r="M15" s="28" t="e">
        <f>IF(SUMIFS(#REF!,#REF!,'Analyse activité'!$A15,#REF!,'Analyse activité'!M$6)=0,"",SUMIFS(#REF!,#REF!,'Analyse activité'!$A15,#REF!,'Analyse activité'!M$6))</f>
        <v>#REF!</v>
      </c>
      <c r="N15" s="28" t="e">
        <f t="shared" si="1"/>
        <v>#REF!</v>
      </c>
      <c r="O15" s="30" t="e">
        <f t="shared" si="0"/>
        <v>#REF!</v>
      </c>
      <c r="P15" s="5"/>
    </row>
    <row r="16" spans="1:16" ht="20.25" hidden="1" customHeight="1" x14ac:dyDescent="0.25">
      <c r="A16" s="23" t="str">
        <f>IF(ISBLANK(BDD!A16),"",BDD!A16)</f>
        <v/>
      </c>
      <c r="B16" s="28" t="e">
        <f>IF(SUMIFS(#REF!,#REF!,'Analyse activité'!$A16,#REF!,'Analyse activité'!B$6)=0,"",SUMIFS(#REF!,#REF!,'Analyse activité'!$A16,#REF!,'Analyse activité'!B$6))</f>
        <v>#REF!</v>
      </c>
      <c r="C16" s="28" t="e">
        <f>IF(SUMIFS(#REF!,#REF!,'Analyse activité'!$A16,#REF!,'Analyse activité'!C$6)=0,"",SUMIFS(#REF!,#REF!,'Analyse activité'!$A16,#REF!,'Analyse activité'!C$6))</f>
        <v>#REF!</v>
      </c>
      <c r="D16" s="28" t="e">
        <f>IF(SUMIFS(#REF!,#REF!,'Analyse activité'!$A16,#REF!,'Analyse activité'!D$6)=0,"",SUMIFS(#REF!,#REF!,'Analyse activité'!$A16,#REF!,'Analyse activité'!D$6))</f>
        <v>#REF!</v>
      </c>
      <c r="E16" s="28" t="e">
        <f>IF(SUMIFS(#REF!,#REF!,'Analyse activité'!$A16,#REF!,'Analyse activité'!E$6)=0,"",SUMIFS(#REF!,#REF!,'Analyse activité'!$A16,#REF!,'Analyse activité'!E$6))</f>
        <v>#REF!</v>
      </c>
      <c r="F16" s="28" t="e">
        <f>IF(SUMIFS(#REF!,#REF!,'Analyse activité'!$A16,#REF!,'Analyse activité'!F$6)=0,"",SUMIFS(#REF!,#REF!,'Analyse activité'!$A16,#REF!,'Analyse activité'!F$6))</f>
        <v>#REF!</v>
      </c>
      <c r="G16" s="28" t="e">
        <f>IF(SUMIFS(#REF!,#REF!,'Analyse activité'!$A16,#REF!,'Analyse activité'!G$6)=0,"",SUMIFS(#REF!,#REF!,'Analyse activité'!$A16,#REF!,'Analyse activité'!G$6))</f>
        <v>#REF!</v>
      </c>
      <c r="H16" s="28" t="e">
        <f>IF(SUMIFS(#REF!,#REF!,'Analyse activité'!$A16,#REF!,'Analyse activité'!H$6)=0,"",SUMIFS(#REF!,#REF!,'Analyse activité'!$A16,#REF!,'Analyse activité'!H$6))</f>
        <v>#REF!</v>
      </c>
      <c r="I16" s="28" t="e">
        <f>IF(SUMIFS(#REF!,#REF!,'Analyse activité'!$A16,#REF!,'Analyse activité'!I$6)=0,"",SUMIFS(#REF!,#REF!,'Analyse activité'!$A16,#REF!,'Analyse activité'!I$6))</f>
        <v>#REF!</v>
      </c>
      <c r="J16" s="28" t="e">
        <f>IF(SUMIFS(#REF!,#REF!,'Analyse activité'!$A16,#REF!,'Analyse activité'!J$6)=0,"",SUMIFS(#REF!,#REF!,'Analyse activité'!$A16,#REF!,'Analyse activité'!J$6))</f>
        <v>#REF!</v>
      </c>
      <c r="K16" s="28" t="e">
        <f>IF(SUMIFS(#REF!,#REF!,'Analyse activité'!$A16,#REF!,'Analyse activité'!K$6)=0,"",SUMIFS(#REF!,#REF!,'Analyse activité'!$A16,#REF!,'Analyse activité'!K$6))</f>
        <v>#REF!</v>
      </c>
      <c r="L16" s="28" t="e">
        <f>IF(SUMIFS(#REF!,#REF!,'Analyse activité'!$A16,#REF!,'Analyse activité'!L$6)=0,"",SUMIFS(#REF!,#REF!,'Analyse activité'!$A16,#REF!,'Analyse activité'!L$6))</f>
        <v>#REF!</v>
      </c>
      <c r="M16" s="28" t="e">
        <f>IF(SUMIFS(#REF!,#REF!,'Analyse activité'!$A16,#REF!,'Analyse activité'!M$6)=0,"",SUMIFS(#REF!,#REF!,'Analyse activité'!$A16,#REF!,'Analyse activité'!M$6))</f>
        <v>#REF!</v>
      </c>
      <c r="N16" s="28" t="e">
        <f t="shared" si="1"/>
        <v>#REF!</v>
      </c>
      <c r="O16" s="30" t="e">
        <f t="shared" si="0"/>
        <v>#REF!</v>
      </c>
      <c r="P16" s="5"/>
    </row>
    <row r="17" spans="1:16" ht="20.25" hidden="1" customHeight="1" x14ac:dyDescent="0.25">
      <c r="A17" s="23" t="str">
        <f>IF(ISBLANK(BDD!A17),"",BDD!A17)</f>
        <v/>
      </c>
      <c r="B17" s="28" t="e">
        <f>IF(SUMIFS(#REF!,#REF!,'Analyse activité'!$A17,#REF!,'Analyse activité'!B$6)=0,"",SUMIFS(#REF!,#REF!,'Analyse activité'!$A17,#REF!,'Analyse activité'!B$6))</f>
        <v>#REF!</v>
      </c>
      <c r="C17" s="28" t="e">
        <f>IF(SUMIFS(#REF!,#REF!,'Analyse activité'!$A17,#REF!,'Analyse activité'!C$6)=0,"",SUMIFS(#REF!,#REF!,'Analyse activité'!$A17,#REF!,'Analyse activité'!C$6))</f>
        <v>#REF!</v>
      </c>
      <c r="D17" s="28" t="e">
        <f>IF(SUMIFS(#REF!,#REF!,'Analyse activité'!$A17,#REF!,'Analyse activité'!D$6)=0,"",SUMIFS(#REF!,#REF!,'Analyse activité'!$A17,#REF!,'Analyse activité'!D$6))</f>
        <v>#REF!</v>
      </c>
      <c r="E17" s="28" t="e">
        <f>IF(SUMIFS(#REF!,#REF!,'Analyse activité'!$A17,#REF!,'Analyse activité'!E$6)=0,"",SUMIFS(#REF!,#REF!,'Analyse activité'!$A17,#REF!,'Analyse activité'!E$6))</f>
        <v>#REF!</v>
      </c>
      <c r="F17" s="28" t="e">
        <f>IF(SUMIFS(#REF!,#REF!,'Analyse activité'!$A17,#REF!,'Analyse activité'!F$6)=0,"",SUMIFS(#REF!,#REF!,'Analyse activité'!$A17,#REF!,'Analyse activité'!F$6))</f>
        <v>#REF!</v>
      </c>
      <c r="G17" s="28" t="e">
        <f>IF(SUMIFS(#REF!,#REF!,'Analyse activité'!$A17,#REF!,'Analyse activité'!G$6)=0,"",SUMIFS(#REF!,#REF!,'Analyse activité'!$A17,#REF!,'Analyse activité'!G$6))</f>
        <v>#REF!</v>
      </c>
      <c r="H17" s="28" t="e">
        <f>IF(SUMIFS(#REF!,#REF!,'Analyse activité'!$A17,#REF!,'Analyse activité'!H$6)=0,"",SUMIFS(#REF!,#REF!,'Analyse activité'!$A17,#REF!,'Analyse activité'!H$6))</f>
        <v>#REF!</v>
      </c>
      <c r="I17" s="28" t="e">
        <f>IF(SUMIFS(#REF!,#REF!,'Analyse activité'!$A17,#REF!,'Analyse activité'!I$6)=0,"",SUMIFS(#REF!,#REF!,'Analyse activité'!$A17,#REF!,'Analyse activité'!I$6))</f>
        <v>#REF!</v>
      </c>
      <c r="J17" s="28" t="e">
        <f>IF(SUMIFS(#REF!,#REF!,'Analyse activité'!$A17,#REF!,'Analyse activité'!J$6)=0,"",SUMIFS(#REF!,#REF!,'Analyse activité'!$A17,#REF!,'Analyse activité'!J$6))</f>
        <v>#REF!</v>
      </c>
      <c r="K17" s="28" t="e">
        <f>IF(SUMIFS(#REF!,#REF!,'Analyse activité'!$A17,#REF!,'Analyse activité'!K$6)=0,"",SUMIFS(#REF!,#REF!,'Analyse activité'!$A17,#REF!,'Analyse activité'!K$6))</f>
        <v>#REF!</v>
      </c>
      <c r="L17" s="28" t="e">
        <f>IF(SUMIFS(#REF!,#REF!,'Analyse activité'!$A17,#REF!,'Analyse activité'!L$6)=0,"",SUMIFS(#REF!,#REF!,'Analyse activité'!$A17,#REF!,'Analyse activité'!L$6))</f>
        <v>#REF!</v>
      </c>
      <c r="M17" s="28" t="e">
        <f>IF(SUMIFS(#REF!,#REF!,'Analyse activité'!$A17,#REF!,'Analyse activité'!M$6)=0,"",SUMIFS(#REF!,#REF!,'Analyse activité'!$A17,#REF!,'Analyse activité'!M$6))</f>
        <v>#REF!</v>
      </c>
      <c r="N17" s="28" t="e">
        <f t="shared" si="1"/>
        <v>#REF!</v>
      </c>
      <c r="O17" s="30" t="e">
        <f t="shared" si="0"/>
        <v>#REF!</v>
      </c>
      <c r="P17" s="5"/>
    </row>
    <row r="18" spans="1:16" ht="20.25" hidden="1" customHeight="1" x14ac:dyDescent="0.25">
      <c r="A18" s="23" t="str">
        <f>IF(ISBLANK(BDD!A18),"",BDD!A18)</f>
        <v/>
      </c>
      <c r="B18" s="28" t="e">
        <f>IF(SUMIFS(#REF!,#REF!,'Analyse activité'!$A18,#REF!,'Analyse activité'!B$6)=0,"",SUMIFS(#REF!,#REF!,'Analyse activité'!$A18,#REF!,'Analyse activité'!B$6))</f>
        <v>#REF!</v>
      </c>
      <c r="C18" s="28" t="e">
        <f>IF(SUMIFS(#REF!,#REF!,'Analyse activité'!$A18,#REF!,'Analyse activité'!C$6)=0,"",SUMIFS(#REF!,#REF!,'Analyse activité'!$A18,#REF!,'Analyse activité'!C$6))</f>
        <v>#REF!</v>
      </c>
      <c r="D18" s="28" t="e">
        <f>IF(SUMIFS(#REF!,#REF!,'Analyse activité'!$A18,#REF!,'Analyse activité'!D$6)=0,"",SUMIFS(#REF!,#REF!,'Analyse activité'!$A18,#REF!,'Analyse activité'!D$6))</f>
        <v>#REF!</v>
      </c>
      <c r="E18" s="28" t="e">
        <f>IF(SUMIFS(#REF!,#REF!,'Analyse activité'!$A18,#REF!,'Analyse activité'!E$6)=0,"",SUMIFS(#REF!,#REF!,'Analyse activité'!$A18,#REF!,'Analyse activité'!E$6))</f>
        <v>#REF!</v>
      </c>
      <c r="F18" s="28" t="e">
        <f>IF(SUMIFS(#REF!,#REF!,'Analyse activité'!$A18,#REF!,'Analyse activité'!F$6)=0,"",SUMIFS(#REF!,#REF!,'Analyse activité'!$A18,#REF!,'Analyse activité'!F$6))</f>
        <v>#REF!</v>
      </c>
      <c r="G18" s="28" t="e">
        <f>IF(SUMIFS(#REF!,#REF!,'Analyse activité'!$A18,#REF!,'Analyse activité'!G$6)=0,"",SUMIFS(#REF!,#REF!,'Analyse activité'!$A18,#REF!,'Analyse activité'!G$6))</f>
        <v>#REF!</v>
      </c>
      <c r="H18" s="28" t="e">
        <f>IF(SUMIFS(#REF!,#REF!,'Analyse activité'!$A18,#REF!,'Analyse activité'!H$6)=0,"",SUMIFS(#REF!,#REF!,'Analyse activité'!$A18,#REF!,'Analyse activité'!H$6))</f>
        <v>#REF!</v>
      </c>
      <c r="I18" s="28" t="e">
        <f>IF(SUMIFS(#REF!,#REF!,'Analyse activité'!$A18,#REF!,'Analyse activité'!I$6)=0,"",SUMIFS(#REF!,#REF!,'Analyse activité'!$A18,#REF!,'Analyse activité'!I$6))</f>
        <v>#REF!</v>
      </c>
      <c r="J18" s="28" t="e">
        <f>IF(SUMIFS(#REF!,#REF!,'Analyse activité'!$A18,#REF!,'Analyse activité'!J$6)=0,"",SUMIFS(#REF!,#REF!,'Analyse activité'!$A18,#REF!,'Analyse activité'!J$6))</f>
        <v>#REF!</v>
      </c>
      <c r="K18" s="28" t="e">
        <f>IF(SUMIFS(#REF!,#REF!,'Analyse activité'!$A18,#REF!,'Analyse activité'!K$6)=0,"",SUMIFS(#REF!,#REF!,'Analyse activité'!$A18,#REF!,'Analyse activité'!K$6))</f>
        <v>#REF!</v>
      </c>
      <c r="L18" s="28" t="e">
        <f>IF(SUMIFS(#REF!,#REF!,'Analyse activité'!$A18,#REF!,'Analyse activité'!L$6)=0,"",SUMIFS(#REF!,#REF!,'Analyse activité'!$A18,#REF!,'Analyse activité'!L$6))</f>
        <v>#REF!</v>
      </c>
      <c r="M18" s="28" t="e">
        <f>IF(SUMIFS(#REF!,#REF!,'Analyse activité'!$A18,#REF!,'Analyse activité'!M$6)=0,"",SUMIFS(#REF!,#REF!,'Analyse activité'!$A18,#REF!,'Analyse activité'!M$6))</f>
        <v>#REF!</v>
      </c>
      <c r="N18" s="28" t="e">
        <f t="shared" si="1"/>
        <v>#REF!</v>
      </c>
      <c r="O18" s="30" t="e">
        <f t="shared" ref="O18" si="2">N18/$N$19</f>
        <v>#REF!</v>
      </c>
      <c r="P18" s="5"/>
    </row>
    <row r="19" spans="1:16" ht="20.25" customHeight="1" x14ac:dyDescent="0.25">
      <c r="A19" s="8" t="s">
        <v>9</v>
      </c>
      <c r="B19" s="29" t="e">
        <f t="shared" ref="B19:N19" si="3">SUM(B7:B18)</f>
        <v>#REF!</v>
      </c>
      <c r="C19" s="29" t="e">
        <f t="shared" si="3"/>
        <v>#REF!</v>
      </c>
      <c r="D19" s="29" t="e">
        <f t="shared" si="3"/>
        <v>#REF!</v>
      </c>
      <c r="E19" s="29" t="e">
        <f t="shared" si="3"/>
        <v>#REF!</v>
      </c>
      <c r="F19" s="29" t="e">
        <f t="shared" si="3"/>
        <v>#REF!</v>
      </c>
      <c r="G19" s="29" t="e">
        <f t="shared" si="3"/>
        <v>#REF!</v>
      </c>
      <c r="H19" s="29" t="e">
        <f t="shared" si="3"/>
        <v>#REF!</v>
      </c>
      <c r="I19" s="29" t="e">
        <f t="shared" si="3"/>
        <v>#REF!</v>
      </c>
      <c r="J19" s="29" t="e">
        <f t="shared" si="3"/>
        <v>#REF!</v>
      </c>
      <c r="K19" s="29" t="e">
        <f t="shared" si="3"/>
        <v>#REF!</v>
      </c>
      <c r="L19" s="29" t="e">
        <f t="shared" si="3"/>
        <v>#REF!</v>
      </c>
      <c r="M19" s="29" t="e">
        <f t="shared" si="3"/>
        <v>#REF!</v>
      </c>
      <c r="N19" s="29" t="e">
        <f t="shared" si="3"/>
        <v>#REF!</v>
      </c>
      <c r="O19" s="31" t="e">
        <f>N19/$N$19</f>
        <v>#REF!</v>
      </c>
      <c r="P19" s="5"/>
    </row>
    <row r="20" spans="1:16" ht="22.5" customHeight="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1"/>
    </row>
    <row r="21" spans="1:16" ht="24" customHeight="1" x14ac:dyDescent="0.25">
      <c r="A21" s="207" t="s">
        <v>32</v>
      </c>
      <c r="B21" s="207"/>
      <c r="C21" s="207"/>
    </row>
    <row r="22" spans="1:16" ht="24" customHeight="1" x14ac:dyDescent="0.25">
      <c r="A22" s="25" t="s">
        <v>6</v>
      </c>
      <c r="B22" s="27" t="s">
        <v>10</v>
      </c>
      <c r="C22" s="26" t="s">
        <v>5</v>
      </c>
    </row>
    <row r="23" spans="1:16" ht="24" customHeight="1" x14ac:dyDescent="0.25">
      <c r="A23" s="6" t="str">
        <f>IF(ISBLANK(BDD!I7),"",BDD!I7)</f>
        <v>Prospect</v>
      </c>
      <c r="B23" s="6" t="e">
        <f>IF(ISBLANK(BDD!I7),"",COUNTIF(#REF!,A23))</f>
        <v>#REF!</v>
      </c>
      <c r="C23" s="32" t="str">
        <f t="shared" ref="C23:C34" si="4">IF(ISERROR(B23/$B$35),"",B23/$B$35)</f>
        <v/>
      </c>
    </row>
    <row r="24" spans="1:16" ht="24" customHeight="1" x14ac:dyDescent="0.25">
      <c r="A24" s="6" t="str">
        <f>IF(ISBLANK(BDD!I8),"",BDD!I8)</f>
        <v>RDV 1 pris</v>
      </c>
      <c r="B24" s="6" t="e">
        <f>IF(ISBLANK(BDD!I8),"",COUNTIF(#REF!,A24))</f>
        <v>#REF!</v>
      </c>
      <c r="C24" s="32" t="str">
        <f t="shared" si="4"/>
        <v/>
      </c>
    </row>
    <row r="25" spans="1:16" ht="24" customHeight="1" x14ac:dyDescent="0.25">
      <c r="A25" s="6" t="str">
        <f>IF(ISBLANK(BDD!I9),"",BDD!I9)</f>
        <v>RDV 1 fait</v>
      </c>
      <c r="B25" s="6" t="e">
        <f>IF(ISBLANK(BDD!I9),"",COUNTIF(#REF!,A25))</f>
        <v>#REF!</v>
      </c>
      <c r="C25" s="32" t="str">
        <f t="shared" si="4"/>
        <v/>
      </c>
    </row>
    <row r="26" spans="1:16" ht="24" customHeight="1" x14ac:dyDescent="0.25">
      <c r="A26" s="6" t="str">
        <f>IF(ISBLANK(BDD!I10),"",BDD!I10)</f>
        <v>Devis remis - négo</v>
      </c>
      <c r="B26" s="6" t="e">
        <f>IF(ISBLANK(BDD!I10),"",COUNTIF(#REF!,A26))</f>
        <v>#REF!</v>
      </c>
      <c r="C26" s="32" t="str">
        <f t="shared" si="4"/>
        <v/>
      </c>
    </row>
    <row r="27" spans="1:16" ht="24" customHeight="1" x14ac:dyDescent="0.25">
      <c r="A27" s="6" t="str">
        <f>IF(ISBLANK(BDD!I11),"",BDD!I11)</f>
        <v>Signé - Validé</v>
      </c>
      <c r="B27" s="6" t="e">
        <f>IF(ISBLANK(BDD!I11),"",COUNTIF(#REF!,A27))</f>
        <v>#REF!</v>
      </c>
      <c r="C27" s="32" t="str">
        <f t="shared" si="4"/>
        <v/>
      </c>
    </row>
    <row r="28" spans="1:16" ht="24" customHeight="1" x14ac:dyDescent="0.25">
      <c r="A28" s="6" t="str">
        <f>IF(ISBLANK(BDD!I12),"",BDD!I12)</f>
        <v>Nouveau Client</v>
      </c>
      <c r="B28" s="6" t="e">
        <f>IF(ISBLANK(BDD!I12),"",COUNTIF(#REF!,A28))</f>
        <v>#REF!</v>
      </c>
      <c r="C28" s="32" t="str">
        <f t="shared" si="4"/>
        <v/>
      </c>
    </row>
    <row r="29" spans="1:16" ht="24" customHeight="1" x14ac:dyDescent="0.25">
      <c r="A29" s="6" t="str">
        <f>IF(ISBLANK(BDD!I13),"",BDD!I13)</f>
        <v>Client</v>
      </c>
      <c r="B29" s="6" t="e">
        <f>IF(ISBLANK(BDD!I13),"",COUNTIF(#REF!,A29))</f>
        <v>#REF!</v>
      </c>
      <c r="C29" s="32" t="str">
        <f t="shared" si="4"/>
        <v/>
      </c>
    </row>
    <row r="30" spans="1:16" ht="24" customHeight="1" x14ac:dyDescent="0.25">
      <c r="A30" s="6" t="str">
        <f>IF(ISBLANK(BDD!I14),"",BDD!I14)</f>
        <v>Sans Suite - Abandonné</v>
      </c>
      <c r="B30" s="6" t="e">
        <f>IF(ISBLANK(BDD!I14),"",COUNTIF(#REF!,A30))</f>
        <v>#REF!</v>
      </c>
      <c r="C30" s="32" t="str">
        <f t="shared" si="4"/>
        <v/>
      </c>
    </row>
    <row r="31" spans="1:16" ht="24" customHeight="1" x14ac:dyDescent="0.25">
      <c r="A31" s="6" t="str">
        <f>IF(ISBLANK(BDD!I15),"",BDD!I15)</f>
        <v>Perdu</v>
      </c>
      <c r="B31" s="6" t="e">
        <f>IF(ISBLANK(BDD!I15),"",COUNTIF(#REF!,A31))</f>
        <v>#REF!</v>
      </c>
      <c r="C31" s="32" t="str">
        <f t="shared" si="4"/>
        <v/>
      </c>
    </row>
    <row r="32" spans="1:16" ht="24" customHeight="1" x14ac:dyDescent="0.25">
      <c r="A32" s="6" t="str">
        <f>IF(ISBLANK(BDD!I16),"",BDD!I16)</f>
        <v>Stand-by</v>
      </c>
      <c r="B32" s="6" t="e">
        <f>IF(ISBLANK(BDD!I16),"",COUNTIF(#REF!,A32))</f>
        <v>#REF!</v>
      </c>
      <c r="C32" s="32" t="str">
        <f t="shared" si="4"/>
        <v/>
      </c>
    </row>
    <row r="33" spans="1:3" ht="24" customHeight="1" x14ac:dyDescent="0.25">
      <c r="A33" s="6" t="str">
        <f>IF(ISBLANK(BDD!I17),"",BDD!I17)</f>
        <v/>
      </c>
      <c r="B33" s="6" t="str">
        <f>IF(ISBLANK(BDD!I17),"",COUNTIF(#REF!,A33))</f>
        <v/>
      </c>
      <c r="C33" s="32" t="str">
        <f t="shared" si="4"/>
        <v/>
      </c>
    </row>
    <row r="34" spans="1:3" ht="24" customHeight="1" x14ac:dyDescent="0.25">
      <c r="A34" s="6" t="str">
        <f>IF(ISBLANK(BDD!I18),"",BDD!I18)</f>
        <v/>
      </c>
      <c r="B34" s="6" t="str">
        <f>IF(ISBLANK(BDD!I18),"",COUNTIF(#REF!,A34))</f>
        <v/>
      </c>
      <c r="C34" s="32" t="str">
        <f t="shared" si="4"/>
        <v/>
      </c>
    </row>
    <row r="35" spans="1:3" ht="24" customHeight="1" x14ac:dyDescent="0.25">
      <c r="A35" s="8" t="s">
        <v>9</v>
      </c>
      <c r="B35" s="7" t="e">
        <f>SUM(B23:B34)</f>
        <v>#REF!</v>
      </c>
      <c r="C35" s="50">
        <f>SUM(C23:C34)</f>
        <v>0</v>
      </c>
    </row>
  </sheetData>
  <mergeCells count="2">
    <mergeCell ref="A5:O5"/>
    <mergeCell ref="A21:C21"/>
  </mergeCells>
  <printOptions horizontalCentered="1" verticalCentered="1"/>
  <pageMargins left="0.23622047244094491" right="0.23622047244094491" top="0.31496062992125984" bottom="0.31496062992125984" header="0.31496062992125984" footer="0.31496062992125984"/>
  <pageSetup paperSize="77" scale="75" firstPageNumber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OuvresheetAccueil">
                <anchor moveWithCells="1" sizeWithCells="1">
                  <from>
                    <xdr:col>2</xdr:col>
                    <xdr:colOff>762000</xdr:colOff>
                    <xdr:row>0</xdr:row>
                    <xdr:rowOff>76200</xdr:rowOff>
                  </from>
                  <to>
                    <xdr:col>5</xdr:col>
                    <xdr:colOff>85725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999"/>
  <sheetViews>
    <sheetView showGridLines="0" workbookViewId="0">
      <selection activeCell="L11" sqref="L11"/>
    </sheetView>
  </sheetViews>
  <sheetFormatPr baseColWidth="10" defaultRowHeight="15" x14ac:dyDescent="0.25"/>
  <cols>
    <col min="5" max="5" width="33.7109375" customWidth="1"/>
    <col min="11" max="11" width="33.7109375" customWidth="1"/>
  </cols>
  <sheetData>
    <row r="1" spans="1:13" ht="36" customHeight="1" x14ac:dyDescent="0.35">
      <c r="A1" s="164" t="s">
        <v>82</v>
      </c>
      <c r="B1" s="68"/>
      <c r="C1" s="19"/>
      <c r="D1" s="17"/>
      <c r="E1" s="20"/>
      <c r="F1" s="18"/>
    </row>
    <row r="2" spans="1:13" x14ac:dyDescent="0.25">
      <c r="B2" s="174"/>
      <c r="C2" s="175"/>
      <c r="D2" s="174"/>
      <c r="E2" s="174"/>
      <c r="F2" s="176"/>
    </row>
    <row r="3" spans="1:13" ht="45" x14ac:dyDescent="0.25">
      <c r="B3" s="132" t="s">
        <v>73</v>
      </c>
      <c r="C3" s="133" t="s">
        <v>51</v>
      </c>
      <c r="D3" s="134" t="s">
        <v>23</v>
      </c>
      <c r="E3" s="134" t="s">
        <v>52</v>
      </c>
      <c r="F3" s="135" t="s">
        <v>84</v>
      </c>
      <c r="H3" s="167" t="s">
        <v>83</v>
      </c>
      <c r="I3" s="165" t="s">
        <v>51</v>
      </c>
      <c r="J3" s="166" t="s">
        <v>23</v>
      </c>
      <c r="K3" s="166" t="s">
        <v>52</v>
      </c>
      <c r="L3" s="168" t="s">
        <v>85</v>
      </c>
      <c r="M3" s="183" t="s">
        <v>86</v>
      </c>
    </row>
    <row r="4" spans="1:13" x14ac:dyDescent="0.25">
      <c r="B4" s="142" t="s">
        <v>11</v>
      </c>
      <c r="C4" s="137" t="s">
        <v>105</v>
      </c>
      <c r="D4" s="138" t="str">
        <f>IF(ISBLANK(C4),"",VLOOKUP(MONTH(C4),BDD!$J$7:$K$18,2,0))</f>
        <v>FEVRIER</v>
      </c>
      <c r="E4" s="139" t="s">
        <v>111</v>
      </c>
      <c r="F4" s="224">
        <v>-243.8</v>
      </c>
      <c r="H4" s="143">
        <v>1</v>
      </c>
      <c r="I4" s="38">
        <v>43865</v>
      </c>
      <c r="J4" s="21" t="str">
        <f>IF(ISBLANK(I4),"",VLOOKUP(MONTH(I4),BDD!$J$7:$K$18,2,0))</f>
        <v>FEVRIER</v>
      </c>
      <c r="K4" s="39" t="s">
        <v>111</v>
      </c>
      <c r="L4" s="186">
        <v>3935</v>
      </c>
      <c r="M4" s="188"/>
    </row>
    <row r="5" spans="1:13" x14ac:dyDescent="0.25">
      <c r="B5" s="142" t="s">
        <v>11</v>
      </c>
      <c r="C5" s="137" t="s">
        <v>105</v>
      </c>
      <c r="D5" s="138" t="str">
        <f>IF(ISBLANK(C5),"",VLOOKUP(MONTH(C5),BDD!$J$7:$K$18,2,0))</f>
        <v>FEVRIER</v>
      </c>
      <c r="E5" s="139" t="s">
        <v>112</v>
      </c>
      <c r="F5" s="224">
        <v>353.6</v>
      </c>
      <c r="H5" s="143">
        <v>3</v>
      </c>
      <c r="I5" s="169">
        <v>43874</v>
      </c>
      <c r="J5" s="21" t="str">
        <f>IF(ISBLANK(I5),"",VLOOKUP(MONTH(I5),BDD!$J$7:$K$18,2,0))</f>
        <v>FEVRIER</v>
      </c>
      <c r="K5" s="105" t="s">
        <v>113</v>
      </c>
      <c r="L5" s="186">
        <v>5135</v>
      </c>
      <c r="M5" s="189"/>
    </row>
    <row r="6" spans="1:13" x14ac:dyDescent="0.25">
      <c r="B6" s="142" t="s">
        <v>11</v>
      </c>
      <c r="C6" s="137" t="s">
        <v>105</v>
      </c>
      <c r="D6" s="138" t="str">
        <f>IF(ISBLANK(C6),"",VLOOKUP(MONTH(C6),BDD!$J$7:$K$18,2,0))</f>
        <v>FEVRIER</v>
      </c>
      <c r="E6" s="140" t="s">
        <v>113</v>
      </c>
      <c r="F6" s="224">
        <v>401.68</v>
      </c>
      <c r="H6" s="143" t="s">
        <v>96</v>
      </c>
      <c r="I6" s="169" t="s">
        <v>90</v>
      </c>
      <c r="J6" s="21" t="str">
        <f>IF(ISBLANK(I6),"",VLOOKUP(MONTH(I6),BDD!$J$7:$K$18,2,0))</f>
        <v>FEVRIER</v>
      </c>
      <c r="K6" s="180" t="s">
        <v>114</v>
      </c>
      <c r="L6" s="187"/>
      <c r="M6" s="189">
        <v>1461.5</v>
      </c>
    </row>
    <row r="7" spans="1:13" x14ac:dyDescent="0.25">
      <c r="B7" s="142" t="s">
        <v>11</v>
      </c>
      <c r="C7" s="137" t="s">
        <v>105</v>
      </c>
      <c r="D7" s="138" t="str">
        <f>IF(ISBLANK(C7),"",VLOOKUP(MONTH(C7),BDD!$J$7:$K$18,2,0))</f>
        <v>FEVRIER</v>
      </c>
      <c r="E7" s="139" t="s">
        <v>114</v>
      </c>
      <c r="F7" s="224">
        <v>261.72000000000003</v>
      </c>
      <c r="H7" s="143" t="s">
        <v>97</v>
      </c>
      <c r="I7" s="169" t="s">
        <v>90</v>
      </c>
      <c r="J7" s="21" t="str">
        <f>IF(ISBLANK(I7),"",VLOOKUP(MONTH(I7),BDD!$J$7:$K$18,2,0))</f>
        <v>FEVRIER</v>
      </c>
      <c r="K7" s="180" t="s">
        <v>116</v>
      </c>
      <c r="L7" s="187"/>
      <c r="M7" s="189">
        <v>838.11</v>
      </c>
    </row>
    <row r="8" spans="1:13" x14ac:dyDescent="0.25">
      <c r="B8" s="142" t="s">
        <v>11</v>
      </c>
      <c r="C8" s="137" t="s">
        <v>105</v>
      </c>
      <c r="D8" s="138" t="str">
        <f>IF(ISBLANK(C8),"",VLOOKUP(MONTH(C8),BDD!$J$7:$K$18,2,0))</f>
        <v>FEVRIER</v>
      </c>
      <c r="E8" s="139" t="s">
        <v>115</v>
      </c>
      <c r="F8" s="224">
        <v>4483.3599999999997</v>
      </c>
    </row>
    <row r="9" spans="1:13" x14ac:dyDescent="0.25">
      <c r="B9" s="142"/>
      <c r="C9" s="141"/>
      <c r="D9" s="138" t="str">
        <f>IF(ISBLANK(C9),"",VLOOKUP(MONTH(C9),BDD!$J$7:$K$18,2,0))</f>
        <v/>
      </c>
      <c r="E9" s="139"/>
      <c r="F9" s="224"/>
    </row>
    <row r="10" spans="1:13" x14ac:dyDescent="0.25">
      <c r="B10" s="142"/>
      <c r="C10" s="137"/>
      <c r="D10" s="138" t="str">
        <f>IF(ISBLANK(C10),"",VLOOKUP(MONTH(C10),BDD!$J$7:$K$18,2,0))</f>
        <v/>
      </c>
      <c r="E10" s="139"/>
      <c r="F10" s="224"/>
    </row>
    <row r="11" spans="1:13" x14ac:dyDescent="0.25">
      <c r="B11" s="142"/>
      <c r="C11" s="137"/>
      <c r="D11" s="138" t="str">
        <f>IF(ISBLANK(C11),"",VLOOKUP(MONTH(C11),BDD!$J$7:$K$18,2,0))</f>
        <v/>
      </c>
      <c r="E11" s="139"/>
      <c r="F11" s="224"/>
    </row>
    <row r="12" spans="1:13" x14ac:dyDescent="0.25">
      <c r="B12" s="142"/>
      <c r="C12" s="137"/>
      <c r="D12" s="138" t="str">
        <f>IF(ISBLANK(C12),"",VLOOKUP(MONTH(C12),BDD!$J$7:$K$18,2,0))</f>
        <v/>
      </c>
      <c r="E12" s="139"/>
      <c r="F12" s="224"/>
    </row>
    <row r="13" spans="1:13" x14ac:dyDescent="0.25">
      <c r="B13" s="142"/>
      <c r="C13" s="137"/>
      <c r="D13" s="138" t="str">
        <f>IF(ISBLANK(C13),"",VLOOKUP(MONTH(C13),BDD!$J$7:$K$18,2,0))</f>
        <v/>
      </c>
      <c r="E13" s="139"/>
      <c r="F13" s="224"/>
    </row>
    <row r="14" spans="1:13" x14ac:dyDescent="0.25">
      <c r="B14" s="142"/>
      <c r="C14" s="137"/>
      <c r="D14" s="138" t="str">
        <f>IF(ISBLANK(C14),"",VLOOKUP(MONTH(C14),BDD!$J$7:$K$18,2,0))</f>
        <v/>
      </c>
      <c r="E14" s="139"/>
      <c r="F14" s="224"/>
    </row>
    <row r="15" spans="1:13" x14ac:dyDescent="0.25">
      <c r="B15" s="142"/>
      <c r="C15" s="137"/>
      <c r="D15" s="138" t="str">
        <f>IF(ISBLANK(C15),"",VLOOKUP(MONTH(C15),BDD!$J$7:$K$18,2,0))</f>
        <v/>
      </c>
      <c r="E15" s="139"/>
      <c r="F15" s="224"/>
    </row>
    <row r="16" spans="1:13" x14ac:dyDescent="0.25">
      <c r="B16" s="142"/>
      <c r="C16" s="137"/>
      <c r="D16" s="138" t="str">
        <f>IF(ISBLANK(C16),"",VLOOKUP(MONTH(C16),BDD!$J$7:$K$18,2,0))</f>
        <v/>
      </c>
      <c r="E16" s="139"/>
      <c r="F16" s="224"/>
    </row>
    <row r="17" spans="2:6" x14ac:dyDescent="0.25">
      <c r="B17" s="142"/>
      <c r="C17" s="137"/>
      <c r="D17" s="138" t="str">
        <f>IF(ISBLANK(C17),"",VLOOKUP(MONTH(C17),BDD!$J$7:$K$18,2,0))</f>
        <v/>
      </c>
      <c r="E17" s="139"/>
      <c r="F17" s="224"/>
    </row>
    <row r="18" spans="2:6" x14ac:dyDescent="0.25">
      <c r="B18" s="142"/>
      <c r="C18" s="137"/>
      <c r="D18" s="138" t="str">
        <f>IF(ISBLANK(C18),"",VLOOKUP(MONTH(C18),BDD!$J$7:$K$18,2,0))</f>
        <v/>
      </c>
      <c r="E18" s="139"/>
      <c r="F18" s="224"/>
    </row>
    <row r="19" spans="2:6" x14ac:dyDescent="0.25">
      <c r="B19" s="142"/>
      <c r="C19" s="145"/>
      <c r="D19" s="138" t="str">
        <f>IF(ISBLANK(C19),"",VLOOKUP(MONTH(C19),BDD!$J$7:$K$18,2,0))</f>
        <v/>
      </c>
      <c r="E19" s="142"/>
      <c r="F19" s="224"/>
    </row>
    <row r="20" spans="2:6" x14ac:dyDescent="0.25">
      <c r="B20" s="142"/>
      <c r="C20" s="145"/>
      <c r="D20" s="138" t="str">
        <f>IF(ISBLANK(C20),"",VLOOKUP(MONTH(C20),BDD!$J$7:$K$18,2,0))</f>
        <v/>
      </c>
      <c r="E20" s="142"/>
      <c r="F20" s="224"/>
    </row>
    <row r="21" spans="2:6" x14ac:dyDescent="0.25">
      <c r="B21" s="142"/>
      <c r="C21" s="145"/>
      <c r="D21" s="138" t="str">
        <f>IF(ISBLANK(C21),"",VLOOKUP(MONTH(C21),BDD!$J$7:$K$18,2,0))</f>
        <v/>
      </c>
      <c r="E21" s="142"/>
      <c r="F21" s="224"/>
    </row>
    <row r="22" spans="2:6" x14ac:dyDescent="0.25">
      <c r="B22" s="142"/>
      <c r="C22" s="145"/>
      <c r="D22" s="138" t="str">
        <f>IF(ISBLANK(C22),"",VLOOKUP(MONTH(C22),BDD!$J$7:$K$18,2,0))</f>
        <v/>
      </c>
      <c r="E22" s="142"/>
      <c r="F22" s="224"/>
    </row>
    <row r="23" spans="2:6" x14ac:dyDescent="0.25">
      <c r="B23" s="142"/>
      <c r="C23" s="145"/>
      <c r="D23" s="138" t="str">
        <f>IF(ISBLANK(C23),"",VLOOKUP(MONTH(C23),BDD!$J$7:$K$18,2,0))</f>
        <v/>
      </c>
      <c r="E23" s="142"/>
      <c r="F23" s="224"/>
    </row>
    <row r="24" spans="2:6" x14ac:dyDescent="0.25">
      <c r="B24" s="142"/>
      <c r="C24" s="145"/>
      <c r="D24" s="138" t="str">
        <f>IF(ISBLANK(C24),"",VLOOKUP(MONTH(C24),BDD!$J$7:$K$18,2,0))</f>
        <v/>
      </c>
      <c r="E24" s="142"/>
      <c r="F24" s="224"/>
    </row>
    <row r="25" spans="2:6" x14ac:dyDescent="0.25">
      <c r="B25" s="142"/>
      <c r="C25" s="145"/>
      <c r="D25" s="138" t="str">
        <f>IF(ISBLANK(C25),"",VLOOKUP(MONTH(C25),BDD!$J$7:$K$18,2,0))</f>
        <v/>
      </c>
      <c r="E25" s="142"/>
      <c r="F25" s="224"/>
    </row>
    <row r="26" spans="2:6" x14ac:dyDescent="0.25">
      <c r="B26" s="142"/>
      <c r="C26" s="145"/>
      <c r="D26" s="138" t="str">
        <f>IF(ISBLANK(C26),"",VLOOKUP(MONTH(C26),BDD!$J$7:$K$18,2,0))</f>
        <v/>
      </c>
      <c r="E26" s="142"/>
      <c r="F26" s="224"/>
    </row>
    <row r="27" spans="2:6" x14ac:dyDescent="0.25">
      <c r="B27" s="142"/>
      <c r="C27" s="145"/>
      <c r="D27" s="138" t="str">
        <f>IF(ISBLANK(C27),"",VLOOKUP(MONTH(C27),BDD!$J$7:$K$18,2,0))</f>
        <v/>
      </c>
      <c r="E27" s="142"/>
      <c r="F27" s="224"/>
    </row>
    <row r="28" spans="2:6" x14ac:dyDescent="0.25">
      <c r="B28" s="142"/>
      <c r="C28" s="145"/>
      <c r="D28" s="138" t="str">
        <f>IF(ISBLANK(C28),"",VLOOKUP(MONTH(C28),BDD!$J$7:$K$18,2,0))</f>
        <v/>
      </c>
      <c r="E28" s="142"/>
      <c r="F28" s="224"/>
    </row>
    <row r="29" spans="2:6" x14ac:dyDescent="0.25">
      <c r="B29" s="142"/>
      <c r="C29" s="145"/>
      <c r="D29" s="138" t="str">
        <f>IF(ISBLANK(C29),"",VLOOKUP(MONTH(C29),BDD!$J$7:$K$18,2,0))</f>
        <v/>
      </c>
      <c r="E29" s="142"/>
      <c r="F29" s="224"/>
    </row>
    <row r="30" spans="2:6" x14ac:dyDescent="0.25">
      <c r="B30" s="142"/>
      <c r="C30" s="145"/>
      <c r="D30" s="138" t="str">
        <f>IF(ISBLANK(C30),"",VLOOKUP(MONTH(C30),BDD!$J$7:$K$18,2,0))</f>
        <v/>
      </c>
      <c r="E30" s="142"/>
      <c r="F30" s="224"/>
    </row>
    <row r="31" spans="2:6" x14ac:dyDescent="0.25">
      <c r="B31" s="142"/>
      <c r="C31" s="145"/>
      <c r="D31" s="138" t="str">
        <f>IF(ISBLANK(C31),"",VLOOKUP(MONTH(C31),BDD!$J$7:$K$18,2,0))</f>
        <v/>
      </c>
      <c r="E31" s="142"/>
      <c r="F31" s="224"/>
    </row>
    <row r="32" spans="2:6" x14ac:dyDescent="0.25">
      <c r="B32" s="142"/>
      <c r="C32" s="145"/>
      <c r="D32" s="138" t="str">
        <f>IF(ISBLANK(C32),"",VLOOKUP(MONTH(C32),BDD!$J$7:$K$18,2,0))</f>
        <v/>
      </c>
      <c r="E32" s="142"/>
      <c r="F32" s="224"/>
    </row>
    <row r="33" spans="2:6" x14ac:dyDescent="0.25">
      <c r="B33" s="142"/>
      <c r="C33" s="145"/>
      <c r="D33" s="138" t="str">
        <f>IF(ISBLANK(C33),"",VLOOKUP(MONTH(C33),BDD!$J$7:$K$18,2,0))</f>
        <v/>
      </c>
      <c r="E33" s="142"/>
      <c r="F33" s="224"/>
    </row>
    <row r="34" spans="2:6" x14ac:dyDescent="0.25">
      <c r="B34" s="142"/>
      <c r="C34" s="145"/>
      <c r="D34" s="138" t="str">
        <f>IF(ISBLANK(C34),"",VLOOKUP(MONTH(C34),BDD!$J$7:$K$18,2,0))</f>
        <v/>
      </c>
      <c r="E34" s="142"/>
      <c r="F34" s="224"/>
    </row>
    <row r="35" spans="2:6" x14ac:dyDescent="0.25">
      <c r="B35" s="142"/>
      <c r="C35" s="145"/>
      <c r="D35" s="138" t="str">
        <f>IF(ISBLANK(C35),"",VLOOKUP(MONTH(C35),BDD!$J$7:$K$18,2,0))</f>
        <v/>
      </c>
      <c r="E35" s="142"/>
      <c r="F35" s="224"/>
    </row>
    <row r="36" spans="2:6" x14ac:dyDescent="0.25">
      <c r="B36" s="142"/>
      <c r="C36" s="145"/>
      <c r="D36" s="138" t="str">
        <f>IF(ISBLANK(C36),"",VLOOKUP(MONTH(C36),BDD!$J$7:$K$18,2,0))</f>
        <v/>
      </c>
      <c r="E36" s="142"/>
      <c r="F36" s="224"/>
    </row>
    <row r="37" spans="2:6" x14ac:dyDescent="0.25">
      <c r="B37" s="142"/>
      <c r="C37" s="145"/>
      <c r="D37" s="138" t="str">
        <f>IF(ISBLANK(C37),"",VLOOKUP(MONTH(C37),BDD!$J$7:$K$18,2,0))</f>
        <v/>
      </c>
      <c r="E37" s="142"/>
      <c r="F37" s="224"/>
    </row>
    <row r="38" spans="2:6" x14ac:dyDescent="0.25">
      <c r="B38" s="142"/>
      <c r="C38" s="145"/>
      <c r="D38" s="138" t="str">
        <f>IF(ISBLANK(C38),"",VLOOKUP(MONTH(C38),BDD!$J$7:$K$18,2,0))</f>
        <v/>
      </c>
      <c r="E38" s="142"/>
      <c r="F38" s="224"/>
    </row>
    <row r="39" spans="2:6" x14ac:dyDescent="0.25">
      <c r="B39" s="142"/>
      <c r="C39" s="145"/>
      <c r="D39" s="138" t="str">
        <f>IF(ISBLANK(C39),"",VLOOKUP(MONTH(C39),BDD!$J$7:$K$18,2,0))</f>
        <v/>
      </c>
      <c r="E39" s="142"/>
      <c r="F39" s="224"/>
    </row>
    <row r="40" spans="2:6" x14ac:dyDescent="0.25">
      <c r="B40" s="142"/>
      <c r="C40" s="145"/>
      <c r="D40" s="138" t="str">
        <f>IF(ISBLANK(C40),"",VLOOKUP(MONTH(C40),BDD!$J$7:$K$18,2,0))</f>
        <v/>
      </c>
      <c r="E40" s="142"/>
      <c r="F40" s="224"/>
    </row>
    <row r="41" spans="2:6" x14ac:dyDescent="0.25">
      <c r="B41" s="142"/>
      <c r="C41" s="145"/>
      <c r="D41" s="138" t="str">
        <f>IF(ISBLANK(C41),"",VLOOKUP(MONTH(C41),BDD!$J$7:$K$18,2,0))</f>
        <v/>
      </c>
      <c r="E41" s="142"/>
      <c r="F41" s="224"/>
    </row>
    <row r="42" spans="2:6" x14ac:dyDescent="0.25">
      <c r="B42" s="142"/>
      <c r="C42" s="145"/>
      <c r="D42" s="138" t="str">
        <f>IF(ISBLANK(C42),"",VLOOKUP(MONTH(C42),BDD!$J$7:$K$18,2,0))</f>
        <v/>
      </c>
      <c r="E42" s="142"/>
      <c r="F42" s="224"/>
    </row>
    <row r="43" spans="2:6" x14ac:dyDescent="0.25">
      <c r="B43" s="142"/>
      <c r="C43" s="145"/>
      <c r="D43" s="138" t="str">
        <f>IF(ISBLANK(C43),"",VLOOKUP(MONTH(C43),BDD!$J$7:$K$18,2,0))</f>
        <v/>
      </c>
      <c r="E43" s="142"/>
      <c r="F43" s="224"/>
    </row>
    <row r="44" spans="2:6" x14ac:dyDescent="0.25">
      <c r="B44" s="142"/>
      <c r="C44" s="145"/>
      <c r="D44" s="138" t="str">
        <f>IF(ISBLANK(C44),"",VLOOKUP(MONTH(C44),BDD!$J$7:$K$18,2,0))</f>
        <v/>
      </c>
      <c r="E44" s="142"/>
      <c r="F44" s="224"/>
    </row>
    <row r="45" spans="2:6" x14ac:dyDescent="0.25">
      <c r="B45" s="142"/>
      <c r="C45" s="145"/>
      <c r="D45" s="138" t="str">
        <f>IF(ISBLANK(C45),"",VLOOKUP(MONTH(C45),BDD!$J$7:$K$18,2,0))</f>
        <v/>
      </c>
      <c r="E45" s="142"/>
      <c r="F45" s="224"/>
    </row>
    <row r="46" spans="2:6" x14ac:dyDescent="0.25">
      <c r="B46" s="142"/>
      <c r="C46" s="145"/>
      <c r="D46" s="138" t="str">
        <f>IF(ISBLANK(C46),"",VLOOKUP(MONTH(C46),BDD!$J$7:$K$18,2,0))</f>
        <v/>
      </c>
      <c r="E46" s="142"/>
      <c r="F46" s="224"/>
    </row>
    <row r="47" spans="2:6" x14ac:dyDescent="0.25">
      <c r="B47" s="142"/>
      <c r="C47" s="145"/>
      <c r="D47" s="138" t="str">
        <f>IF(ISBLANK(C47),"",VLOOKUP(MONTH(C47),BDD!$J$7:$K$18,2,0))</f>
        <v/>
      </c>
      <c r="E47" s="142"/>
      <c r="F47" s="224"/>
    </row>
    <row r="48" spans="2:6" x14ac:dyDescent="0.25">
      <c r="B48" s="142"/>
      <c r="C48" s="145"/>
      <c r="D48" s="138" t="str">
        <f>IF(ISBLANK(C48),"",VLOOKUP(MONTH(C48),BDD!$J$7:$K$18,2,0))</f>
        <v/>
      </c>
      <c r="E48" s="142"/>
      <c r="F48" s="224"/>
    </row>
    <row r="49" spans="2:6" x14ac:dyDescent="0.25">
      <c r="B49" s="226"/>
      <c r="C49" s="136"/>
      <c r="D49" s="138" t="str">
        <f>IF(ISBLANK(C49),"",VLOOKUP(MONTH(C49),BDD!$J$7:$K$18,2,0))</f>
        <v/>
      </c>
      <c r="E49" s="178"/>
      <c r="F49" s="224"/>
    </row>
    <row r="50" spans="2:6" x14ac:dyDescent="0.25">
      <c r="B50" s="142"/>
      <c r="C50" s="145"/>
      <c r="D50" s="142" t="str">
        <f>IF(ISBLANK(C50),"",VLOOKUP(MONTH(C50),BDD!$J$7:$K$18,2,0))</f>
        <v/>
      </c>
      <c r="E50" s="142"/>
      <c r="F50" s="224"/>
    </row>
    <row r="51" spans="2:6" x14ac:dyDescent="0.25">
      <c r="B51" s="142"/>
      <c r="C51" s="145"/>
      <c r="D51" s="142" t="str">
        <f>IF(ISBLANK(C51),"",VLOOKUP(MONTH(C51),BDD!$J$7:$K$18,2,0))</f>
        <v/>
      </c>
      <c r="E51" s="142"/>
      <c r="F51" s="224"/>
    </row>
    <row r="52" spans="2:6" x14ac:dyDescent="0.25">
      <c r="B52" s="142"/>
      <c r="C52" s="145"/>
      <c r="D52" s="142" t="str">
        <f>IF(ISBLANK(C52),"",VLOOKUP(MONTH(C52),BDD!$J$7:$K$18,2,0))</f>
        <v/>
      </c>
      <c r="E52" s="142"/>
      <c r="F52" s="224"/>
    </row>
    <row r="53" spans="2:6" x14ac:dyDescent="0.25">
      <c r="B53" s="142"/>
      <c r="C53" s="145"/>
      <c r="D53" s="142" t="str">
        <f>IF(ISBLANK(C53),"",VLOOKUP(MONTH(C53),BDD!$J$7:$K$18,2,0))</f>
        <v/>
      </c>
      <c r="E53" s="142"/>
      <c r="F53" s="224"/>
    </row>
    <row r="54" spans="2:6" x14ac:dyDescent="0.25">
      <c r="B54" s="142"/>
      <c r="C54" s="145"/>
      <c r="D54" s="142" t="str">
        <f>IF(ISBLANK(C54),"",VLOOKUP(MONTH(C54),BDD!$J$7:$K$18,2,0))</f>
        <v/>
      </c>
      <c r="E54" s="142"/>
      <c r="F54" s="224"/>
    </row>
    <row r="55" spans="2:6" x14ac:dyDescent="0.25">
      <c r="B55" s="142"/>
      <c r="C55" s="145"/>
      <c r="D55" s="142" t="str">
        <f>IF(ISBLANK(C55),"",VLOOKUP(MONTH(C55),BDD!$J$7:$K$18,2,0))</f>
        <v/>
      </c>
      <c r="E55" s="142"/>
      <c r="F55" s="224"/>
    </row>
    <row r="56" spans="2:6" x14ac:dyDescent="0.25">
      <c r="B56" s="142"/>
      <c r="C56" s="145"/>
      <c r="D56" s="142" t="str">
        <f>IF(ISBLANK(C56),"",VLOOKUP(MONTH(C56),BDD!$J$7:$K$18,2,0))</f>
        <v/>
      </c>
      <c r="E56" s="142"/>
      <c r="F56" s="224"/>
    </row>
    <row r="57" spans="2:6" x14ac:dyDescent="0.25">
      <c r="B57" s="142"/>
      <c r="C57" s="145"/>
      <c r="D57" s="142" t="str">
        <f>IF(ISBLANK(C57),"",VLOOKUP(MONTH(C57),BDD!$J$7:$K$18,2,0))</f>
        <v/>
      </c>
      <c r="E57" s="142"/>
      <c r="F57" s="224"/>
    </row>
    <row r="58" spans="2:6" x14ac:dyDescent="0.25">
      <c r="B58" s="142"/>
      <c r="C58" s="145"/>
      <c r="D58" s="142" t="str">
        <f>IF(ISBLANK(C58),"",VLOOKUP(MONTH(C58),BDD!$J$7:$K$18,2,0))</f>
        <v/>
      </c>
      <c r="E58" s="142"/>
      <c r="F58" s="224"/>
    </row>
    <row r="59" spans="2:6" x14ac:dyDescent="0.25">
      <c r="B59" s="142"/>
      <c r="C59" s="145"/>
      <c r="D59" s="142" t="str">
        <f>IF(ISBLANK(C59),"",VLOOKUP(MONTH(C59),BDD!$J$7:$K$18,2,0))</f>
        <v/>
      </c>
      <c r="E59" s="142"/>
      <c r="F59" s="224"/>
    </row>
    <row r="60" spans="2:6" x14ac:dyDescent="0.25">
      <c r="B60" s="142"/>
      <c r="C60" s="145"/>
      <c r="D60" s="142" t="str">
        <f>IF(ISBLANK(C60),"",VLOOKUP(MONTH(C60),BDD!$J$7:$K$18,2,0))</f>
        <v/>
      </c>
      <c r="E60" s="142"/>
      <c r="F60" s="224"/>
    </row>
    <row r="61" spans="2:6" x14ac:dyDescent="0.25">
      <c r="B61" s="142"/>
      <c r="C61" s="145"/>
      <c r="D61" s="142" t="str">
        <f>IF(ISBLANK(C61),"",VLOOKUP(MONTH(C61),BDD!$J$7:$K$18,2,0))</f>
        <v/>
      </c>
      <c r="E61" s="142"/>
      <c r="F61" s="224"/>
    </row>
    <row r="62" spans="2:6" x14ac:dyDescent="0.25">
      <c r="B62" s="142"/>
      <c r="C62" s="145"/>
      <c r="D62" s="142" t="str">
        <f>IF(ISBLANK(C62),"",VLOOKUP(MONTH(C62),BDD!$J$7:$K$18,2,0))</f>
        <v/>
      </c>
      <c r="E62" s="142"/>
      <c r="F62" s="224"/>
    </row>
    <row r="63" spans="2:6" x14ac:dyDescent="0.25">
      <c r="B63" s="142"/>
      <c r="C63" s="145"/>
      <c r="D63" s="142" t="str">
        <f>IF(ISBLANK(C63),"",VLOOKUP(MONTH(C63),BDD!$J$7:$K$18,2,0))</f>
        <v/>
      </c>
      <c r="E63" s="142"/>
      <c r="F63" s="224"/>
    </row>
    <row r="64" spans="2:6" x14ac:dyDescent="0.25">
      <c r="B64" s="142"/>
      <c r="C64" s="145"/>
      <c r="D64" s="142" t="str">
        <f>IF(ISBLANK(C64),"",VLOOKUP(MONTH(C64),BDD!$J$7:$K$18,2,0))</f>
        <v/>
      </c>
      <c r="E64" s="142"/>
      <c r="F64" s="224"/>
    </row>
    <row r="65" spans="2:6" x14ac:dyDescent="0.25">
      <c r="B65" s="142"/>
      <c r="C65" s="145"/>
      <c r="D65" s="142" t="str">
        <f>IF(ISBLANK(C65),"",VLOOKUP(MONTH(C65),BDD!$J$7:$K$18,2,0))</f>
        <v/>
      </c>
      <c r="E65" s="142"/>
      <c r="F65" s="224"/>
    </row>
    <row r="66" spans="2:6" x14ac:dyDescent="0.25">
      <c r="B66" s="142"/>
      <c r="C66" s="145"/>
      <c r="D66" s="142" t="str">
        <f>IF(ISBLANK(C66),"",VLOOKUP(MONTH(C66),BDD!$J$7:$K$18,2,0))</f>
        <v/>
      </c>
      <c r="E66" s="142"/>
      <c r="F66" s="224"/>
    </row>
    <row r="67" spans="2:6" x14ac:dyDescent="0.25">
      <c r="B67" s="142"/>
      <c r="C67" s="145"/>
      <c r="D67" s="142" t="str">
        <f>IF(ISBLANK(C67),"",VLOOKUP(MONTH(C67),BDD!$J$7:$K$18,2,0))</f>
        <v/>
      </c>
      <c r="E67" s="142"/>
      <c r="F67" s="224"/>
    </row>
    <row r="68" spans="2:6" x14ac:dyDescent="0.25">
      <c r="B68" s="142"/>
      <c r="C68" s="145"/>
      <c r="D68" s="142" t="str">
        <f>IF(ISBLANK(C68),"",VLOOKUP(MONTH(C68),BDD!$J$7:$K$18,2,0))</f>
        <v/>
      </c>
      <c r="E68" s="142"/>
      <c r="F68" s="224"/>
    </row>
    <row r="69" spans="2:6" x14ac:dyDescent="0.25">
      <c r="B69" s="142"/>
      <c r="C69" s="145"/>
      <c r="D69" s="142" t="str">
        <f>IF(ISBLANK(C69),"",VLOOKUP(MONTH(C69),BDD!$J$7:$K$18,2,0))</f>
        <v/>
      </c>
      <c r="E69" s="142"/>
      <c r="F69" s="224"/>
    </row>
    <row r="70" spans="2:6" x14ac:dyDescent="0.25">
      <c r="B70" s="142"/>
      <c r="C70" s="145"/>
      <c r="D70" s="142" t="str">
        <f>IF(ISBLANK(C70),"",VLOOKUP(MONTH(C70),BDD!$J$7:$K$18,2,0))</f>
        <v/>
      </c>
      <c r="E70" s="142"/>
      <c r="F70" s="224"/>
    </row>
    <row r="71" spans="2:6" x14ac:dyDescent="0.25">
      <c r="B71" s="142"/>
      <c r="C71" s="145"/>
      <c r="D71" s="142" t="str">
        <f>IF(ISBLANK(C71),"",VLOOKUP(MONTH(C71),BDD!$J$7:$K$18,2,0))</f>
        <v/>
      </c>
      <c r="E71" s="142"/>
      <c r="F71" s="224"/>
    </row>
    <row r="72" spans="2:6" x14ac:dyDescent="0.25">
      <c r="B72" s="142"/>
      <c r="C72" s="145"/>
      <c r="D72" s="142" t="str">
        <f>IF(ISBLANK(C72),"",VLOOKUP(MONTH(C72),BDD!$J$7:$K$18,2,0))</f>
        <v/>
      </c>
      <c r="E72" s="142"/>
      <c r="F72" s="224"/>
    </row>
    <row r="73" spans="2:6" x14ac:dyDescent="0.25">
      <c r="B73" s="142"/>
      <c r="C73" s="145"/>
      <c r="D73" s="142" t="str">
        <f>IF(ISBLANK(C73),"",VLOOKUP(MONTH(C73),BDD!$J$7:$K$18,2,0))</f>
        <v/>
      </c>
      <c r="E73" s="142"/>
      <c r="F73" s="224"/>
    </row>
    <row r="74" spans="2:6" x14ac:dyDescent="0.25">
      <c r="B74" s="142"/>
      <c r="C74" s="145"/>
      <c r="D74" s="142" t="str">
        <f>IF(ISBLANK(C74),"",VLOOKUP(MONTH(C74),BDD!$J$7:$K$18,2,0))</f>
        <v/>
      </c>
      <c r="E74" s="142"/>
      <c r="F74" s="224"/>
    </row>
    <row r="75" spans="2:6" x14ac:dyDescent="0.25">
      <c r="B75" s="142"/>
      <c r="C75" s="145"/>
      <c r="D75" s="142" t="str">
        <f>IF(ISBLANK(C75),"",VLOOKUP(MONTH(C75),BDD!$J$7:$K$18,2,0))</f>
        <v/>
      </c>
      <c r="E75" s="142"/>
      <c r="F75" s="224"/>
    </row>
    <row r="76" spans="2:6" x14ac:dyDescent="0.25">
      <c r="B76" s="142"/>
      <c r="C76" s="145"/>
      <c r="D76" s="142" t="str">
        <f>IF(ISBLANK(C76),"",VLOOKUP(MONTH(C76),BDD!$J$7:$K$18,2,0))</f>
        <v/>
      </c>
      <c r="E76" s="142"/>
      <c r="F76" s="224"/>
    </row>
    <row r="77" spans="2:6" x14ac:dyDescent="0.25">
      <c r="B77" s="142"/>
      <c r="C77" s="145"/>
      <c r="D77" s="142" t="str">
        <f>IF(ISBLANK(C77),"",VLOOKUP(MONTH(C77),BDD!$J$7:$K$18,2,0))</f>
        <v/>
      </c>
      <c r="E77" s="142"/>
      <c r="F77" s="224"/>
    </row>
    <row r="78" spans="2:6" x14ac:dyDescent="0.25">
      <c r="B78" s="142"/>
      <c r="C78" s="145"/>
      <c r="D78" s="142" t="str">
        <f>IF(ISBLANK(C78),"",VLOOKUP(MONTH(C78),BDD!$J$7:$K$18,2,0))</f>
        <v/>
      </c>
      <c r="E78" s="142"/>
      <c r="F78" s="224"/>
    </row>
    <row r="79" spans="2:6" x14ac:dyDescent="0.25">
      <c r="B79" s="142"/>
      <c r="C79" s="146"/>
      <c r="D79" s="144" t="str">
        <f>IF(ISBLANK(C79),"",VLOOKUP(MONTH(C79),BDD!$J$7:$K$18,2,0))</f>
        <v/>
      </c>
      <c r="E79" s="144"/>
      <c r="F79" s="224"/>
    </row>
    <row r="80" spans="2:6" x14ac:dyDescent="0.25">
      <c r="B80" s="142"/>
      <c r="C80" s="177"/>
      <c r="D80" s="144" t="str">
        <f>IF(ISBLANK(C80),"",VLOOKUP(MONTH(C80),BDD!$J$7:$K$18,2,0))</f>
        <v/>
      </c>
      <c r="E80" s="178"/>
      <c r="F80" s="224"/>
    </row>
    <row r="81" spans="2:6" x14ac:dyDescent="0.25">
      <c r="B81" s="142"/>
      <c r="C81" s="177"/>
      <c r="D81" s="144" t="str">
        <f>IF(ISBLANK(C81),"",VLOOKUP(MONTH(C81),BDD!$J$7:$K$18,2,0))</f>
        <v/>
      </c>
      <c r="E81" s="178"/>
      <c r="F81" s="224"/>
    </row>
    <row r="82" spans="2:6" x14ac:dyDescent="0.25">
      <c r="B82" s="142"/>
      <c r="C82" s="177"/>
      <c r="D82" s="144" t="str">
        <f>IF(ISBLANK(C82),"",VLOOKUP(MONTH(C82),BDD!$J$7:$K$18,2,0))</f>
        <v/>
      </c>
      <c r="E82" s="178"/>
      <c r="F82" s="224"/>
    </row>
    <row r="83" spans="2:6" x14ac:dyDescent="0.25">
      <c r="B83" s="142"/>
      <c r="C83" s="177"/>
      <c r="D83" s="145" t="str">
        <f>IF(ISBLANK(C83),"",VLOOKUP(MONTH(C83),BDD!$J$7:$K$18,2,0))</f>
        <v/>
      </c>
      <c r="E83" s="178"/>
      <c r="F83" s="224"/>
    </row>
    <row r="84" spans="2:6" x14ac:dyDescent="0.25">
      <c r="B84" s="142"/>
      <c r="C84" s="177"/>
      <c r="D84" s="145" t="str">
        <f>IF(ISBLANK(C84),"",VLOOKUP(MONTH(C84),BDD!$J$7:$K$18,2,0))</f>
        <v/>
      </c>
      <c r="E84" s="178"/>
      <c r="F84" s="224"/>
    </row>
    <row r="85" spans="2:6" x14ac:dyDescent="0.25">
      <c r="B85" s="142"/>
      <c r="C85" s="177"/>
      <c r="D85" s="145" t="str">
        <f>IF(ISBLANK(C85),"",VLOOKUP(MONTH(C85),BDD!$J$7:$K$18,2,0))</f>
        <v/>
      </c>
      <c r="E85" s="178"/>
      <c r="F85" s="224"/>
    </row>
    <row r="86" spans="2:6" x14ac:dyDescent="0.25">
      <c r="B86" s="142"/>
      <c r="C86" s="177"/>
      <c r="D86" s="145" t="str">
        <f>IF(ISBLANK(C86),"",VLOOKUP(MONTH(C86),BDD!$J$7:$K$18,2,0))</f>
        <v/>
      </c>
      <c r="E86" s="178"/>
      <c r="F86" s="224"/>
    </row>
    <row r="87" spans="2:6" x14ac:dyDescent="0.25">
      <c r="B87" s="142"/>
      <c r="C87" s="177"/>
      <c r="D87" s="145" t="str">
        <f>IF(ISBLANK(C87),"",VLOOKUP(MONTH(C87),BDD!$J$7:$K$18,2,0))</f>
        <v/>
      </c>
      <c r="E87" s="178"/>
      <c r="F87" s="224"/>
    </row>
    <row r="88" spans="2:6" x14ac:dyDescent="0.25">
      <c r="B88" s="142"/>
      <c r="C88" s="177"/>
      <c r="D88" s="145" t="str">
        <f>IF(ISBLANK(C88),"",VLOOKUP(MONTH(C88),BDD!$J$7:$K$18,2,0))</f>
        <v/>
      </c>
      <c r="E88" s="178"/>
      <c r="F88" s="224"/>
    </row>
    <row r="89" spans="2:6" x14ac:dyDescent="0.25">
      <c r="B89" s="142"/>
      <c r="C89" s="177"/>
      <c r="D89" s="145" t="str">
        <f>IF(ISBLANK(C89),"",VLOOKUP(MONTH(C89),BDD!$J$7:$K$18,2,0))</f>
        <v/>
      </c>
      <c r="E89" s="178"/>
      <c r="F89" s="193"/>
    </row>
    <row r="90" spans="2:6" x14ac:dyDescent="0.25">
      <c r="B90" s="142"/>
      <c r="C90" s="177"/>
      <c r="D90" s="145" t="str">
        <f>IF(ISBLANK(C90),"",VLOOKUP(MONTH(C90),BDD!$J$7:$K$18,2,0))</f>
        <v/>
      </c>
      <c r="E90" s="178"/>
      <c r="F90" s="193"/>
    </row>
    <row r="91" spans="2:6" x14ac:dyDescent="0.25">
      <c r="B91" s="142"/>
      <c r="C91" s="177"/>
      <c r="D91" s="145" t="str">
        <f>IF(ISBLANK(C91),"",VLOOKUP(MONTH(C91),BDD!$J$7:$K$18,2,0))</f>
        <v/>
      </c>
      <c r="E91" s="178"/>
      <c r="F91" s="193"/>
    </row>
    <row r="92" spans="2:6" x14ac:dyDescent="0.25">
      <c r="B92" s="142"/>
      <c r="C92" s="177"/>
      <c r="D92" s="145" t="str">
        <f>IF(ISBLANK(C92),"",VLOOKUP(MONTH(C92),BDD!$J$7:$K$18,2,0))</f>
        <v/>
      </c>
      <c r="E92" s="178"/>
      <c r="F92" s="193"/>
    </row>
    <row r="93" spans="2:6" x14ac:dyDescent="0.25">
      <c r="B93" s="142"/>
      <c r="C93" s="177"/>
      <c r="D93" s="145" t="str">
        <f>IF(ISBLANK(C93),"",VLOOKUP(MONTH(C93),BDD!$J$7:$K$18,2,0))</f>
        <v/>
      </c>
      <c r="E93" s="178"/>
      <c r="F93" s="193"/>
    </row>
    <row r="94" spans="2:6" x14ac:dyDescent="0.25">
      <c r="B94" s="142"/>
      <c r="C94" s="177"/>
      <c r="D94" s="145" t="str">
        <f>IF(ISBLANK(C94),"",VLOOKUP(MONTH(C94),BDD!$J$7:$K$18,2,0))</f>
        <v/>
      </c>
      <c r="E94" s="178"/>
      <c r="F94" s="193"/>
    </row>
    <row r="95" spans="2:6" x14ac:dyDescent="0.25">
      <c r="B95" s="142"/>
      <c r="C95" s="177"/>
      <c r="D95" s="145" t="str">
        <f>IF(ISBLANK(C95),"",VLOOKUP(MONTH(C95),BDD!$J$7:$K$18,2,0))</f>
        <v/>
      </c>
      <c r="E95" s="178"/>
      <c r="F95" s="193"/>
    </row>
    <row r="96" spans="2:6" x14ac:dyDescent="0.25">
      <c r="B96" s="142"/>
      <c r="C96" s="177"/>
      <c r="D96" s="145" t="str">
        <f>IF(ISBLANK(C96),"",VLOOKUP(MONTH(C96),BDD!$J$7:$K$18,2,0))</f>
        <v/>
      </c>
      <c r="E96" s="178"/>
      <c r="F96" s="193"/>
    </row>
    <row r="97" spans="2:6" x14ac:dyDescent="0.25">
      <c r="B97" s="142"/>
      <c r="C97" s="177"/>
      <c r="D97" s="145" t="str">
        <f>IF(ISBLANK(C97),"",VLOOKUP(MONTH(C97),BDD!$J$7:$K$18,2,0))</f>
        <v/>
      </c>
      <c r="E97" s="178"/>
      <c r="F97" s="193"/>
    </row>
    <row r="98" spans="2:6" x14ac:dyDescent="0.25">
      <c r="B98" s="142"/>
      <c r="C98" s="177"/>
      <c r="D98" s="145" t="str">
        <f>IF(ISBLANK(C98),"",VLOOKUP(MONTH(C98),BDD!$J$7:$K$18,2,0))</f>
        <v/>
      </c>
      <c r="E98" s="178"/>
      <c r="F98" s="193"/>
    </row>
    <row r="99" spans="2:6" x14ac:dyDescent="0.25">
      <c r="B99" s="142"/>
      <c r="C99" s="177"/>
      <c r="D99" s="145" t="str">
        <f>IF(ISBLANK(C99),"",VLOOKUP(MONTH(C99),BDD!$J$7:$K$18,2,0))</f>
        <v/>
      </c>
      <c r="E99" s="178"/>
      <c r="F99" s="193"/>
    </row>
    <row r="100" spans="2:6" x14ac:dyDescent="0.25">
      <c r="B100" s="142"/>
      <c r="C100" s="177"/>
      <c r="D100" s="145" t="str">
        <f>IF(ISBLANK(C100),"",VLOOKUP(MONTH(C100),BDD!$J$7:$K$18,2,0))</f>
        <v/>
      </c>
      <c r="E100" s="178"/>
      <c r="F100" s="193"/>
    </row>
    <row r="101" spans="2:6" x14ac:dyDescent="0.25">
      <c r="B101" s="142"/>
      <c r="C101" s="177"/>
      <c r="D101" s="145" t="str">
        <f>IF(ISBLANK(C101),"",VLOOKUP(MONTH(C101),BDD!$J$7:$K$18,2,0))</f>
        <v/>
      </c>
      <c r="E101" s="178"/>
      <c r="F101" s="193"/>
    </row>
    <row r="102" spans="2:6" x14ac:dyDescent="0.25">
      <c r="B102" s="142"/>
      <c r="C102" s="177"/>
      <c r="D102" s="145" t="str">
        <f>IF(ISBLANK(C102),"",VLOOKUP(MONTH(C102),BDD!$J$7:$K$18,2,0))</f>
        <v/>
      </c>
      <c r="E102" s="178"/>
      <c r="F102" s="193"/>
    </row>
    <row r="103" spans="2:6" x14ac:dyDescent="0.25">
      <c r="B103" s="142"/>
      <c r="C103" s="177"/>
      <c r="D103" s="145" t="str">
        <f>IF(ISBLANK(C103),"",VLOOKUP(MONTH(C103),BDD!$J$7:$K$18,2,0))</f>
        <v/>
      </c>
      <c r="E103" s="178"/>
      <c r="F103" s="193"/>
    </row>
    <row r="104" spans="2:6" x14ac:dyDescent="0.25">
      <c r="B104" s="142"/>
      <c r="C104" s="177"/>
      <c r="D104" s="145" t="str">
        <f>IF(ISBLANK(C104),"",VLOOKUP(MONTH(C104),BDD!$J$7:$K$18,2,0))</f>
        <v/>
      </c>
      <c r="E104" s="178"/>
      <c r="F104" s="193"/>
    </row>
    <row r="105" spans="2:6" x14ac:dyDescent="0.25">
      <c r="B105" s="142"/>
      <c r="C105" s="177"/>
      <c r="D105" s="145" t="str">
        <f>IF(ISBLANK(C105),"",VLOOKUP(MONTH(C105),BDD!$J$7:$K$18,2,0))</f>
        <v/>
      </c>
      <c r="E105" s="178"/>
      <c r="F105" s="193"/>
    </row>
    <row r="106" spans="2:6" x14ac:dyDescent="0.25">
      <c r="B106" s="142"/>
      <c r="C106" s="177"/>
      <c r="D106" s="145" t="str">
        <f>IF(ISBLANK(C106),"",VLOOKUP(MONTH(C106),BDD!$J$7:$K$18,2,0))</f>
        <v/>
      </c>
      <c r="E106" s="178"/>
      <c r="F106" s="193"/>
    </row>
    <row r="107" spans="2:6" x14ac:dyDescent="0.25">
      <c r="B107" s="142"/>
      <c r="C107" s="177"/>
      <c r="D107" s="145" t="str">
        <f>IF(ISBLANK(C107),"",VLOOKUP(MONTH(C107),BDD!$J$7:$K$18,2,0))</f>
        <v/>
      </c>
      <c r="E107" s="178"/>
      <c r="F107" s="225"/>
    </row>
    <row r="108" spans="2:6" x14ac:dyDescent="0.25">
      <c r="B108" s="142"/>
      <c r="C108" s="177"/>
      <c r="D108" s="145" t="str">
        <f>IF(ISBLANK(C108),"",VLOOKUP(MONTH(C108),BDD!$J$7:$K$18,2,0))</f>
        <v/>
      </c>
      <c r="E108" s="178"/>
      <c r="F108" s="225"/>
    </row>
    <row r="109" spans="2:6" x14ac:dyDescent="0.25">
      <c r="B109" s="142"/>
      <c r="C109" s="177"/>
      <c r="D109" s="145" t="str">
        <f>IF(ISBLANK(C109),"",VLOOKUP(MONTH(C109),BDD!$J$7:$K$18,2,0))</f>
        <v/>
      </c>
      <c r="E109" s="178"/>
      <c r="F109" s="225"/>
    </row>
    <row r="110" spans="2:6" x14ac:dyDescent="0.25">
      <c r="B110" s="142"/>
      <c r="C110" s="177"/>
      <c r="D110" s="145" t="str">
        <f>IF(ISBLANK(C110),"",VLOOKUP(MONTH(C110),BDD!$J$7:$K$18,2,0))</f>
        <v/>
      </c>
      <c r="E110" s="178"/>
      <c r="F110" s="225"/>
    </row>
    <row r="111" spans="2:6" x14ac:dyDescent="0.25">
      <c r="B111" s="142"/>
      <c r="C111" s="177"/>
      <c r="D111" s="145" t="str">
        <f>IF(ISBLANK(C111),"",VLOOKUP(MONTH(C111),BDD!$J$7:$K$18,2,0))</f>
        <v/>
      </c>
      <c r="E111" s="178"/>
      <c r="F111" s="225"/>
    </row>
    <row r="112" spans="2:6" x14ac:dyDescent="0.25">
      <c r="B112" s="142"/>
      <c r="C112" s="177"/>
      <c r="D112" s="145" t="str">
        <f>IF(ISBLANK(C112),"",VLOOKUP(MONTH(C112),BDD!$J$7:$K$18,2,0))</f>
        <v/>
      </c>
      <c r="E112" s="178"/>
      <c r="F112" s="225"/>
    </row>
    <row r="113" spans="2:6" x14ac:dyDescent="0.25">
      <c r="B113" s="142"/>
      <c r="C113" s="177"/>
      <c r="D113" s="145" t="str">
        <f>IF(ISBLANK(C113),"",VLOOKUP(MONTH(C113),BDD!$J$7:$K$18,2,0))</f>
        <v/>
      </c>
      <c r="E113" s="178"/>
      <c r="F113" s="225"/>
    </row>
    <row r="114" spans="2:6" x14ac:dyDescent="0.25">
      <c r="B114" s="142"/>
      <c r="C114" s="177"/>
      <c r="D114" s="145" t="str">
        <f>IF(ISBLANK(C114),"",VLOOKUP(MONTH(C114),BDD!$J$7:$K$18,2,0))</f>
        <v/>
      </c>
      <c r="E114" s="178"/>
      <c r="F114" s="225"/>
    </row>
    <row r="115" spans="2:6" x14ac:dyDescent="0.25">
      <c r="B115" s="142"/>
      <c r="C115" s="177"/>
      <c r="D115" s="145" t="str">
        <f>IF(ISBLANK(C115),"",VLOOKUP(MONTH(C115),BDD!$J$7:$K$18,2,0))</f>
        <v/>
      </c>
      <c r="E115" s="178"/>
      <c r="F115" s="225"/>
    </row>
    <row r="116" spans="2:6" x14ac:dyDescent="0.25">
      <c r="B116" s="142"/>
      <c r="C116" s="177"/>
      <c r="D116" s="145" t="str">
        <f>IF(ISBLANK(C116),"",VLOOKUP(MONTH(C116),BDD!$J$7:$K$18,2,0))</f>
        <v/>
      </c>
      <c r="E116" s="178"/>
      <c r="F116" s="225"/>
    </row>
    <row r="117" spans="2:6" x14ac:dyDescent="0.25">
      <c r="B117" s="142"/>
      <c r="C117" s="177"/>
      <c r="D117" s="145" t="str">
        <f>IF(ISBLANK(C117),"",VLOOKUP(MONTH(C117),BDD!$J$7:$K$18,2,0))</f>
        <v/>
      </c>
      <c r="E117" s="178"/>
      <c r="F117" s="225"/>
    </row>
    <row r="118" spans="2:6" x14ac:dyDescent="0.25">
      <c r="B118" s="142"/>
      <c r="C118" s="177"/>
      <c r="D118" s="145" t="str">
        <f>IF(ISBLANK(C118),"",VLOOKUP(MONTH(C118),BDD!$J$7:$K$18,2,0))</f>
        <v/>
      </c>
      <c r="E118" s="178"/>
      <c r="F118" s="225"/>
    </row>
    <row r="119" spans="2:6" x14ac:dyDescent="0.25">
      <c r="B119" s="142"/>
      <c r="C119" s="177"/>
      <c r="D119" s="145" t="str">
        <f>IF(ISBLANK(C119),"",VLOOKUP(MONTH(C119),BDD!$J$7:$K$18,2,0))</f>
        <v/>
      </c>
      <c r="E119" s="178"/>
      <c r="F119" s="225"/>
    </row>
    <row r="120" spans="2:6" x14ac:dyDescent="0.25">
      <c r="B120" s="142"/>
      <c r="C120" s="177"/>
      <c r="D120" s="145" t="str">
        <f>IF(ISBLANK(C120),"",VLOOKUP(MONTH(C120),BDD!$J$7:$K$18,2,0))</f>
        <v/>
      </c>
      <c r="E120" s="178"/>
      <c r="F120" s="225"/>
    </row>
    <row r="121" spans="2:6" x14ac:dyDescent="0.25">
      <c r="B121" s="142"/>
      <c r="C121" s="177"/>
      <c r="D121" s="145" t="str">
        <f>IF(ISBLANK(C121),"",VLOOKUP(MONTH(C121),BDD!$J$7:$K$18,2,0))</f>
        <v/>
      </c>
      <c r="E121" s="178"/>
      <c r="F121" s="225"/>
    </row>
    <row r="122" spans="2:6" x14ac:dyDescent="0.25">
      <c r="B122" s="142"/>
      <c r="C122" s="177"/>
      <c r="D122" s="145" t="str">
        <f>IF(ISBLANK(C122),"",VLOOKUP(MONTH(C122),BDD!$J$7:$K$18,2,0))</f>
        <v/>
      </c>
      <c r="E122" s="178"/>
      <c r="F122" s="225"/>
    </row>
    <row r="123" spans="2:6" x14ac:dyDescent="0.25">
      <c r="B123" s="142"/>
      <c r="C123" s="177"/>
      <c r="D123" s="145" t="str">
        <f>IF(ISBLANK(C123),"",VLOOKUP(MONTH(C123),BDD!$J$7:$K$18,2,0))</f>
        <v/>
      </c>
      <c r="E123" s="178"/>
      <c r="F123" s="225"/>
    </row>
    <row r="124" spans="2:6" x14ac:dyDescent="0.25">
      <c r="B124" s="142"/>
      <c r="C124" s="177"/>
      <c r="D124" s="145" t="str">
        <f>IF(ISBLANK(C124),"",VLOOKUP(MONTH(C124),BDD!$J$7:$K$18,2,0))</f>
        <v/>
      </c>
      <c r="E124" s="178"/>
      <c r="F124" s="225"/>
    </row>
    <row r="125" spans="2:6" x14ac:dyDescent="0.25">
      <c r="B125" s="142"/>
      <c r="C125" s="177"/>
      <c r="D125" s="145" t="str">
        <f>IF(ISBLANK(C125),"",VLOOKUP(MONTH(C125),BDD!$J$7:$K$18,2,0))</f>
        <v/>
      </c>
      <c r="E125" s="178"/>
      <c r="F125" s="225"/>
    </row>
    <row r="126" spans="2:6" x14ac:dyDescent="0.25">
      <c r="B126" s="142"/>
      <c r="C126" s="177"/>
      <c r="D126" s="145" t="str">
        <f>IF(ISBLANK(C126),"",VLOOKUP(MONTH(C126),BDD!$J$7:$K$18,2,0))</f>
        <v/>
      </c>
      <c r="E126" s="178"/>
      <c r="F126" s="225"/>
    </row>
    <row r="127" spans="2:6" x14ac:dyDescent="0.25">
      <c r="B127" s="142"/>
      <c r="C127" s="177"/>
      <c r="D127" s="145" t="str">
        <f>IF(ISBLANK(C127),"",VLOOKUP(MONTH(C127),BDD!$J$7:$K$18,2,0))</f>
        <v/>
      </c>
      <c r="E127" s="178"/>
      <c r="F127" s="225"/>
    </row>
    <row r="128" spans="2:6" x14ac:dyDescent="0.25">
      <c r="B128" s="142"/>
      <c r="C128" s="177"/>
      <c r="D128" s="145" t="str">
        <f>IF(ISBLANK(C128),"",VLOOKUP(MONTH(C128),BDD!$J$7:$K$18,2,0))</f>
        <v/>
      </c>
      <c r="E128" s="178"/>
      <c r="F128" s="225"/>
    </row>
    <row r="129" spans="2:6" x14ac:dyDescent="0.25">
      <c r="B129" s="142"/>
      <c r="C129" s="177"/>
      <c r="D129" s="145" t="str">
        <f>IF(ISBLANK(C129),"",VLOOKUP(MONTH(C129),BDD!$J$7:$K$18,2,0))</f>
        <v/>
      </c>
      <c r="E129" s="178"/>
      <c r="F129" s="225"/>
    </row>
    <row r="130" spans="2:6" x14ac:dyDescent="0.25">
      <c r="B130" s="142"/>
      <c r="C130" s="177"/>
      <c r="D130" s="145" t="str">
        <f>IF(ISBLANK(C130),"",VLOOKUP(MONTH(C130),BDD!$J$7:$K$18,2,0))</f>
        <v/>
      </c>
      <c r="E130" s="178"/>
      <c r="F130" s="225"/>
    </row>
    <row r="131" spans="2:6" x14ac:dyDescent="0.25">
      <c r="B131" s="142"/>
      <c r="C131" s="177"/>
      <c r="D131" s="145" t="str">
        <f>IF(ISBLANK(C131),"",VLOOKUP(MONTH(C131),BDD!$J$7:$K$18,2,0))</f>
        <v/>
      </c>
      <c r="E131" s="178"/>
      <c r="F131" s="225"/>
    </row>
    <row r="132" spans="2:6" x14ac:dyDescent="0.25">
      <c r="B132" s="142"/>
      <c r="C132" s="177"/>
      <c r="D132" s="145" t="str">
        <f>IF(ISBLANK(C132),"",VLOOKUP(MONTH(C132),BDD!$J$7:$K$18,2,0))</f>
        <v/>
      </c>
      <c r="E132" s="178"/>
      <c r="F132" s="225"/>
    </row>
    <row r="133" spans="2:6" x14ac:dyDescent="0.25">
      <c r="B133" s="142"/>
      <c r="C133" s="177"/>
      <c r="D133" s="145" t="str">
        <f>IF(ISBLANK(C133),"",VLOOKUP(MONTH(C133),BDD!$J$7:$K$18,2,0))</f>
        <v/>
      </c>
      <c r="E133" s="178"/>
      <c r="F133" s="225"/>
    </row>
    <row r="134" spans="2:6" x14ac:dyDescent="0.25">
      <c r="B134" s="142"/>
      <c r="C134" s="177"/>
      <c r="D134" s="145" t="str">
        <f>IF(ISBLANK(C134),"",VLOOKUP(MONTH(C134),BDD!$J$7:$K$18,2,0))</f>
        <v/>
      </c>
      <c r="E134" s="178"/>
      <c r="F134" s="225"/>
    </row>
    <row r="135" spans="2:6" x14ac:dyDescent="0.25">
      <c r="B135" s="142"/>
      <c r="C135" s="177"/>
      <c r="D135" s="145" t="str">
        <f>IF(ISBLANK(C135),"",VLOOKUP(MONTH(C135),BDD!$J$7:$K$18,2,0))</f>
        <v/>
      </c>
      <c r="E135" s="178"/>
      <c r="F135" s="225"/>
    </row>
    <row r="136" spans="2:6" x14ac:dyDescent="0.25">
      <c r="B136" s="142"/>
      <c r="C136" s="177"/>
      <c r="D136" s="145" t="str">
        <f>IF(ISBLANK(C136),"",VLOOKUP(MONTH(C136),BDD!$J$7:$K$18,2,0))</f>
        <v/>
      </c>
      <c r="E136" s="178"/>
      <c r="F136" s="225"/>
    </row>
    <row r="137" spans="2:6" x14ac:dyDescent="0.25">
      <c r="B137" s="142"/>
      <c r="C137" s="177"/>
      <c r="D137" s="145" t="str">
        <f>IF(ISBLANK(C137),"",VLOOKUP(MONTH(C137),BDD!$J$7:$K$18,2,0))</f>
        <v/>
      </c>
      <c r="E137" s="178"/>
      <c r="F137" s="225"/>
    </row>
    <row r="138" spans="2:6" x14ac:dyDescent="0.25">
      <c r="B138" s="142"/>
      <c r="C138" s="177"/>
      <c r="D138" s="145" t="str">
        <f>IF(ISBLANK(C138),"",VLOOKUP(MONTH(C138),BDD!$J$7:$K$18,2,0))</f>
        <v/>
      </c>
      <c r="E138" s="178"/>
      <c r="F138" s="225"/>
    </row>
    <row r="139" spans="2:6" x14ac:dyDescent="0.25">
      <c r="B139" s="142"/>
      <c r="C139" s="177"/>
      <c r="D139" s="145" t="str">
        <f>IF(ISBLANK(C139),"",VLOOKUP(MONTH(C139),BDD!$J$7:$K$18,2,0))</f>
        <v/>
      </c>
      <c r="E139" s="178"/>
      <c r="F139" s="225"/>
    </row>
    <row r="140" spans="2:6" x14ac:dyDescent="0.25">
      <c r="B140" s="142"/>
      <c r="C140" s="177"/>
      <c r="D140" s="145" t="str">
        <f>IF(ISBLANK(C140),"",VLOOKUP(MONTH(C140),BDD!$J$7:$K$18,2,0))</f>
        <v/>
      </c>
      <c r="E140" s="178"/>
      <c r="F140" s="225"/>
    </row>
    <row r="141" spans="2:6" x14ac:dyDescent="0.25">
      <c r="B141" s="142"/>
      <c r="C141" s="177"/>
      <c r="D141" s="145" t="str">
        <f>IF(ISBLANK(C141),"",VLOOKUP(MONTH(C141),BDD!$J$7:$K$18,2,0))</f>
        <v/>
      </c>
      <c r="E141" s="178"/>
      <c r="F141" s="225"/>
    </row>
    <row r="142" spans="2:6" x14ac:dyDescent="0.25">
      <c r="B142" s="142"/>
      <c r="C142" s="177"/>
      <c r="D142" s="145" t="str">
        <f>IF(ISBLANK(C142),"",VLOOKUP(MONTH(C142),BDD!$J$7:$K$18,2,0))</f>
        <v/>
      </c>
      <c r="E142" s="178"/>
      <c r="F142" s="225"/>
    </row>
    <row r="143" spans="2:6" x14ac:dyDescent="0.25">
      <c r="B143" s="142"/>
      <c r="C143" s="177"/>
      <c r="D143" s="145" t="str">
        <f>IF(ISBLANK(C143),"",VLOOKUP(MONTH(C143),BDD!$J$7:$K$18,2,0))</f>
        <v/>
      </c>
      <c r="E143" s="178"/>
      <c r="F143" s="225"/>
    </row>
    <row r="144" spans="2:6" x14ac:dyDescent="0.25">
      <c r="B144" s="142"/>
      <c r="C144" s="177"/>
      <c r="D144" s="145" t="str">
        <f>IF(ISBLANK(C144),"",VLOOKUP(MONTH(C144),BDD!$J$7:$K$18,2,0))</f>
        <v/>
      </c>
      <c r="E144" s="178"/>
      <c r="F144" s="225"/>
    </row>
    <row r="145" spans="2:6" x14ac:dyDescent="0.25">
      <c r="B145" s="142"/>
      <c r="C145" s="177"/>
      <c r="D145" s="145" t="str">
        <f>IF(ISBLANK(C145),"",VLOOKUP(MONTH(C145),BDD!$J$7:$K$18,2,0))</f>
        <v/>
      </c>
      <c r="E145" s="178"/>
      <c r="F145" s="225"/>
    </row>
    <row r="146" spans="2:6" x14ac:dyDescent="0.25">
      <c r="B146" s="142"/>
      <c r="C146" s="177"/>
      <c r="D146" s="145" t="str">
        <f>IF(ISBLANK(C146),"",VLOOKUP(MONTH(C146),BDD!$J$7:$K$18,2,0))</f>
        <v/>
      </c>
      <c r="E146" s="178"/>
      <c r="F146" s="225"/>
    </row>
    <row r="147" spans="2:6" x14ac:dyDescent="0.25">
      <c r="B147" s="142"/>
      <c r="C147" s="177"/>
      <c r="D147" s="145" t="str">
        <f>IF(ISBLANK(C147),"",VLOOKUP(MONTH(C147),BDD!$J$7:$K$18,2,0))</f>
        <v/>
      </c>
      <c r="E147" s="178"/>
      <c r="F147" s="225"/>
    </row>
    <row r="148" spans="2:6" x14ac:dyDescent="0.25">
      <c r="B148" s="142"/>
      <c r="C148" s="177"/>
      <c r="D148" s="145" t="str">
        <f>IF(ISBLANK(C148),"",VLOOKUP(MONTH(C148),BDD!$J$7:$K$18,2,0))</f>
        <v/>
      </c>
      <c r="E148" s="178"/>
      <c r="F148" s="225"/>
    </row>
    <row r="149" spans="2:6" x14ac:dyDescent="0.25">
      <c r="B149" s="142"/>
      <c r="C149" s="177"/>
      <c r="D149" s="145" t="str">
        <f>IF(ISBLANK(C149),"",VLOOKUP(MONTH(C149),BDD!$J$7:$K$18,2,0))</f>
        <v/>
      </c>
      <c r="E149" s="178"/>
      <c r="F149" s="225"/>
    </row>
    <row r="150" spans="2:6" x14ac:dyDescent="0.25">
      <c r="B150" s="142"/>
      <c r="C150" s="177"/>
      <c r="D150" s="145" t="str">
        <f>IF(ISBLANK(C150),"",VLOOKUP(MONTH(C150),BDD!$J$7:$K$18,2,0))</f>
        <v/>
      </c>
      <c r="E150" s="178"/>
      <c r="F150" s="225"/>
    </row>
    <row r="151" spans="2:6" x14ac:dyDescent="0.25">
      <c r="B151" s="142"/>
      <c r="C151" s="177"/>
      <c r="D151" s="145" t="str">
        <f>IF(ISBLANK(C151),"",VLOOKUP(MONTH(C151),BDD!$J$7:$K$18,2,0))</f>
        <v/>
      </c>
      <c r="E151" s="178"/>
      <c r="F151" s="225"/>
    </row>
    <row r="152" spans="2:6" x14ac:dyDescent="0.25">
      <c r="B152" s="142"/>
      <c r="C152" s="177"/>
      <c r="D152" s="145" t="str">
        <f>IF(ISBLANK(C152),"",VLOOKUP(MONTH(C152),BDD!$J$7:$K$18,2,0))</f>
        <v/>
      </c>
      <c r="E152" s="178"/>
      <c r="F152" s="225"/>
    </row>
    <row r="153" spans="2:6" x14ac:dyDescent="0.25">
      <c r="B153" s="142"/>
      <c r="C153" s="177"/>
      <c r="D153" s="145" t="str">
        <f>IF(ISBLANK(C153),"",VLOOKUP(MONTH(C153),BDD!$J$7:$K$18,2,0))</f>
        <v/>
      </c>
      <c r="E153" s="178"/>
      <c r="F153" s="225"/>
    </row>
    <row r="154" spans="2:6" x14ac:dyDescent="0.25">
      <c r="B154" s="142"/>
      <c r="C154" s="177"/>
      <c r="D154" s="145" t="str">
        <f>IF(ISBLANK(C154),"",VLOOKUP(MONTH(C154),BDD!$J$7:$K$18,2,0))</f>
        <v/>
      </c>
      <c r="E154" s="178"/>
      <c r="F154" s="225"/>
    </row>
    <row r="155" spans="2:6" x14ac:dyDescent="0.25">
      <c r="B155" s="142"/>
      <c r="C155" s="177"/>
      <c r="D155" s="145" t="str">
        <f>IF(ISBLANK(C155),"",VLOOKUP(MONTH(C155),BDD!$J$7:$K$18,2,0))</f>
        <v/>
      </c>
      <c r="E155" s="178"/>
      <c r="F155" s="225"/>
    </row>
    <row r="156" spans="2:6" x14ac:dyDescent="0.25">
      <c r="B156" s="142"/>
      <c r="C156" s="177"/>
      <c r="D156" s="145" t="str">
        <f>IF(ISBLANK(C156),"",VLOOKUP(MONTH(C156),BDD!$J$7:$K$18,2,0))</f>
        <v/>
      </c>
      <c r="E156" s="178"/>
      <c r="F156" s="225"/>
    </row>
    <row r="157" spans="2:6" x14ac:dyDescent="0.25">
      <c r="B157" s="142"/>
      <c r="C157" s="177"/>
      <c r="D157" s="145" t="str">
        <f>IF(ISBLANK(C157),"",VLOOKUP(MONTH(C157),BDD!$J$7:$K$18,2,0))</f>
        <v/>
      </c>
      <c r="E157" s="178"/>
      <c r="F157" s="225"/>
    </row>
    <row r="158" spans="2:6" x14ac:dyDescent="0.25">
      <c r="B158" s="142"/>
      <c r="C158" s="177"/>
      <c r="D158" s="145" t="str">
        <f>IF(ISBLANK(C158),"",VLOOKUP(MONTH(C158),BDD!$J$7:$K$18,2,0))</f>
        <v/>
      </c>
      <c r="E158" s="178"/>
      <c r="F158" s="225"/>
    </row>
    <row r="159" spans="2:6" x14ac:dyDescent="0.25">
      <c r="B159" s="142"/>
      <c r="C159" s="177"/>
      <c r="D159" s="145" t="str">
        <f>IF(ISBLANK(C159),"",VLOOKUP(MONTH(C159),BDD!$J$7:$K$18,2,0))</f>
        <v/>
      </c>
      <c r="E159" s="178"/>
      <c r="F159" s="225"/>
    </row>
    <row r="160" spans="2:6" x14ac:dyDescent="0.25">
      <c r="B160" s="142"/>
      <c r="C160" s="177"/>
      <c r="D160" s="145" t="str">
        <f>IF(ISBLANK(C160),"",VLOOKUP(MONTH(C160),BDD!$J$7:$K$18,2,0))</f>
        <v/>
      </c>
      <c r="E160" s="178"/>
      <c r="F160" s="225"/>
    </row>
    <row r="161" spans="2:6" x14ac:dyDescent="0.25">
      <c r="B161" s="142"/>
      <c r="C161" s="177"/>
      <c r="D161" s="145" t="str">
        <f>IF(ISBLANK(C161),"",VLOOKUP(MONTH(C161),BDD!$J$7:$K$18,2,0))</f>
        <v/>
      </c>
      <c r="E161" s="178"/>
      <c r="F161" s="225"/>
    </row>
    <row r="162" spans="2:6" x14ac:dyDescent="0.25">
      <c r="B162" s="142"/>
      <c r="C162" s="177"/>
      <c r="D162" s="145" t="str">
        <f>IF(ISBLANK(C162),"",VLOOKUP(MONTH(C162),BDD!$J$7:$K$18,2,0))</f>
        <v/>
      </c>
      <c r="E162" s="178"/>
      <c r="F162" s="225"/>
    </row>
    <row r="163" spans="2:6" x14ac:dyDescent="0.25">
      <c r="B163" s="142"/>
      <c r="C163" s="177"/>
      <c r="D163" s="145" t="str">
        <f>IF(ISBLANK(C163),"",VLOOKUP(MONTH(C163),BDD!$J$7:$K$18,2,0))</f>
        <v/>
      </c>
      <c r="E163" s="178"/>
      <c r="F163" s="225"/>
    </row>
    <row r="164" spans="2:6" x14ac:dyDescent="0.25">
      <c r="B164" s="142"/>
      <c r="C164" s="177"/>
      <c r="D164" s="145" t="str">
        <f>IF(ISBLANK(C164),"",VLOOKUP(MONTH(C164),BDD!$J$7:$K$18,2,0))</f>
        <v/>
      </c>
      <c r="E164" s="178"/>
      <c r="F164" s="225"/>
    </row>
    <row r="165" spans="2:6" x14ac:dyDescent="0.25">
      <c r="B165" s="142"/>
      <c r="C165" s="177"/>
      <c r="D165" s="145" t="str">
        <f>IF(ISBLANK(C165),"",VLOOKUP(MONTH(C165),BDD!$J$7:$K$18,2,0))</f>
        <v/>
      </c>
      <c r="E165" s="178"/>
      <c r="F165" s="225"/>
    </row>
    <row r="166" spans="2:6" x14ac:dyDescent="0.25">
      <c r="B166" s="142"/>
      <c r="C166" s="177"/>
      <c r="D166" s="145" t="str">
        <f>IF(ISBLANK(C166),"",VLOOKUP(MONTH(C166),BDD!$J$7:$K$18,2,0))</f>
        <v/>
      </c>
      <c r="E166" s="178"/>
      <c r="F166" s="225"/>
    </row>
    <row r="167" spans="2:6" x14ac:dyDescent="0.25">
      <c r="B167" s="142"/>
      <c r="C167" s="177"/>
      <c r="D167" s="145" t="str">
        <f>IF(ISBLANK(C167),"",VLOOKUP(MONTH(C167),BDD!$J$7:$K$18,2,0))</f>
        <v/>
      </c>
      <c r="E167" s="178"/>
      <c r="F167" s="225"/>
    </row>
    <row r="168" spans="2:6" x14ac:dyDescent="0.25">
      <c r="B168" s="142"/>
      <c r="C168" s="177"/>
      <c r="D168" s="145" t="str">
        <f>IF(ISBLANK(C168),"",VLOOKUP(MONTH(C168),BDD!$J$7:$K$18,2,0))</f>
        <v/>
      </c>
      <c r="E168" s="178"/>
      <c r="F168" s="225"/>
    </row>
    <row r="169" spans="2:6" x14ac:dyDescent="0.25">
      <c r="B169" s="142"/>
      <c r="C169" s="177"/>
      <c r="D169" s="145" t="str">
        <f>IF(ISBLANK(C169),"",VLOOKUP(MONTH(C169),BDD!$J$7:$K$18,2,0))</f>
        <v/>
      </c>
      <c r="E169" s="178"/>
      <c r="F169" s="225"/>
    </row>
    <row r="170" spans="2:6" x14ac:dyDescent="0.25">
      <c r="B170" s="142"/>
      <c r="C170" s="177"/>
      <c r="D170" s="145" t="str">
        <f>IF(ISBLANK(C170),"",VLOOKUP(MONTH(C170),BDD!$J$7:$K$18,2,0))</f>
        <v/>
      </c>
      <c r="E170" s="178"/>
      <c r="F170" s="225"/>
    </row>
    <row r="171" spans="2:6" x14ac:dyDescent="0.25">
      <c r="B171" s="142"/>
      <c r="C171" s="177"/>
      <c r="D171" s="145" t="str">
        <f>IF(ISBLANK(C171),"",VLOOKUP(MONTH(C171),BDD!$J$7:$K$18,2,0))</f>
        <v/>
      </c>
      <c r="E171" s="178"/>
      <c r="F171" s="225"/>
    </row>
    <row r="172" spans="2:6" x14ac:dyDescent="0.25">
      <c r="B172" s="142"/>
      <c r="C172" s="177"/>
      <c r="D172" s="145" t="str">
        <f>IF(ISBLANK(C172),"",VLOOKUP(MONTH(C172),BDD!$J$7:$K$18,2,0))</f>
        <v/>
      </c>
      <c r="E172" s="178"/>
      <c r="F172" s="225"/>
    </row>
    <row r="173" spans="2:6" x14ac:dyDescent="0.25">
      <c r="B173" s="142"/>
      <c r="C173" s="177"/>
      <c r="D173" s="145" t="str">
        <f>IF(ISBLANK(C173),"",VLOOKUP(MONTH(C173),BDD!$J$7:$K$18,2,0))</f>
        <v/>
      </c>
      <c r="E173" s="178"/>
      <c r="F173" s="225"/>
    </row>
    <row r="174" spans="2:6" x14ac:dyDescent="0.25">
      <c r="B174" s="142"/>
      <c r="C174" s="177"/>
      <c r="D174" s="145" t="str">
        <f>IF(ISBLANK(C174),"",VLOOKUP(MONTH(C174),BDD!$J$7:$K$18,2,0))</f>
        <v/>
      </c>
      <c r="E174" s="178"/>
      <c r="F174" s="225"/>
    </row>
    <row r="175" spans="2:6" x14ac:dyDescent="0.25">
      <c r="B175" s="142"/>
      <c r="C175" s="177"/>
      <c r="D175" s="145" t="str">
        <f>IF(ISBLANK(C175),"",VLOOKUP(MONTH(C175),BDD!$J$7:$K$18,2,0))</f>
        <v/>
      </c>
      <c r="E175" s="178"/>
      <c r="F175" s="225"/>
    </row>
    <row r="176" spans="2:6" x14ac:dyDescent="0.25">
      <c r="B176" s="142"/>
      <c r="C176" s="177"/>
      <c r="D176" s="145" t="str">
        <f>IF(ISBLANK(C176),"",VLOOKUP(MONTH(C176),BDD!$J$7:$K$18,2,0))</f>
        <v/>
      </c>
      <c r="E176" s="178"/>
      <c r="F176" s="225"/>
    </row>
    <row r="177" spans="2:6" x14ac:dyDescent="0.25">
      <c r="B177" s="142"/>
      <c r="C177" s="177"/>
      <c r="D177" s="145" t="str">
        <f>IF(ISBLANK(C177),"",VLOOKUP(MONTH(C177),BDD!$J$7:$K$18,2,0))</f>
        <v/>
      </c>
      <c r="E177" s="178"/>
      <c r="F177" s="225"/>
    </row>
    <row r="178" spans="2:6" x14ac:dyDescent="0.25">
      <c r="B178" s="142"/>
      <c r="C178" s="177"/>
      <c r="D178" s="145" t="str">
        <f>IF(ISBLANK(C178),"",VLOOKUP(MONTH(C178),BDD!$J$7:$K$18,2,0))</f>
        <v/>
      </c>
      <c r="E178" s="178"/>
      <c r="F178" s="225"/>
    </row>
    <row r="179" spans="2:6" x14ac:dyDescent="0.25">
      <c r="B179" s="142"/>
      <c r="C179" s="177"/>
      <c r="D179" s="145" t="str">
        <f>IF(ISBLANK(C179),"",VLOOKUP(MONTH(C179),BDD!$J$7:$K$18,2,0))</f>
        <v/>
      </c>
      <c r="E179" s="178"/>
      <c r="F179" s="225"/>
    </row>
    <row r="180" spans="2:6" x14ac:dyDescent="0.25">
      <c r="B180" s="142"/>
      <c r="C180" s="177"/>
      <c r="D180" s="145" t="str">
        <f>IF(ISBLANK(C180),"",VLOOKUP(MONTH(C180),BDD!$J$7:$K$18,2,0))</f>
        <v/>
      </c>
      <c r="E180" s="178"/>
      <c r="F180" s="225"/>
    </row>
    <row r="181" spans="2:6" x14ac:dyDescent="0.25">
      <c r="B181" s="142"/>
      <c r="C181" s="177"/>
      <c r="D181" s="145" t="str">
        <f>IF(ISBLANK(C181),"",VLOOKUP(MONTH(C181),BDD!$J$7:$K$18,2,0))</f>
        <v/>
      </c>
      <c r="E181" s="178"/>
      <c r="F181" s="225"/>
    </row>
    <row r="182" spans="2:6" x14ac:dyDescent="0.25">
      <c r="B182" s="142"/>
      <c r="C182" s="177"/>
      <c r="D182" s="145" t="str">
        <f>IF(ISBLANK(C182),"",VLOOKUP(MONTH(C182),BDD!$J$7:$K$18,2,0))</f>
        <v/>
      </c>
      <c r="E182" s="178"/>
      <c r="F182" s="225"/>
    </row>
    <row r="183" spans="2:6" x14ac:dyDescent="0.25">
      <c r="B183" s="142"/>
      <c r="C183" s="177"/>
      <c r="D183" s="145" t="str">
        <f>IF(ISBLANK(C183),"",VLOOKUP(MONTH(C183),BDD!$J$7:$K$18,2,0))</f>
        <v/>
      </c>
      <c r="E183" s="178"/>
      <c r="F183" s="225"/>
    </row>
    <row r="184" spans="2:6" x14ac:dyDescent="0.25">
      <c r="B184" s="142"/>
      <c r="C184" s="177"/>
      <c r="D184" s="145" t="str">
        <f>IF(ISBLANK(C184),"",VLOOKUP(MONTH(C184),BDD!$J$7:$K$18,2,0))</f>
        <v/>
      </c>
      <c r="E184" s="178"/>
      <c r="F184" s="225"/>
    </row>
    <row r="185" spans="2:6" x14ac:dyDescent="0.25">
      <c r="B185" s="142"/>
      <c r="C185" s="177"/>
      <c r="D185" s="145" t="str">
        <f>IF(ISBLANK(C185),"",VLOOKUP(MONTH(C185),BDD!$J$7:$K$18,2,0))</f>
        <v/>
      </c>
      <c r="E185" s="178"/>
      <c r="F185" s="225"/>
    </row>
    <row r="186" spans="2:6" x14ac:dyDescent="0.25">
      <c r="B186" s="142"/>
      <c r="C186" s="177"/>
      <c r="D186" s="145" t="str">
        <f>IF(ISBLANK(C186),"",VLOOKUP(MONTH(C186),BDD!$J$7:$K$18,2,0))</f>
        <v/>
      </c>
      <c r="E186" s="178"/>
      <c r="F186" s="225"/>
    </row>
    <row r="187" spans="2:6" x14ac:dyDescent="0.25">
      <c r="B187" s="142"/>
      <c r="C187" s="177"/>
      <c r="D187" s="145" t="str">
        <f>IF(ISBLANK(C187),"",VLOOKUP(MONTH(C187),BDD!$J$7:$K$18,2,0))</f>
        <v/>
      </c>
      <c r="E187" s="178"/>
      <c r="F187" s="225"/>
    </row>
    <row r="188" spans="2:6" x14ac:dyDescent="0.25">
      <c r="B188" s="142"/>
      <c r="C188" s="177"/>
      <c r="D188" s="145" t="str">
        <f>IF(ISBLANK(C188),"",VLOOKUP(MONTH(C188),BDD!$J$7:$K$18,2,0))</f>
        <v/>
      </c>
      <c r="E188" s="178"/>
      <c r="F188" s="225"/>
    </row>
    <row r="189" spans="2:6" x14ac:dyDescent="0.25">
      <c r="B189" s="142"/>
      <c r="C189" s="177"/>
      <c r="D189" s="145" t="str">
        <f>IF(ISBLANK(C189),"",VLOOKUP(MONTH(C189),BDD!$J$7:$K$18,2,0))</f>
        <v/>
      </c>
      <c r="E189" s="178"/>
      <c r="F189" s="225"/>
    </row>
    <row r="190" spans="2:6" x14ac:dyDescent="0.25">
      <c r="B190" s="142"/>
      <c r="C190" s="177"/>
      <c r="D190" s="145" t="str">
        <f>IF(ISBLANK(C190),"",VLOOKUP(MONTH(C190),BDD!$J$7:$K$18,2,0))</f>
        <v/>
      </c>
      <c r="E190" s="178"/>
      <c r="F190" s="225"/>
    </row>
    <row r="191" spans="2:6" x14ac:dyDescent="0.25">
      <c r="B191" s="142"/>
      <c r="C191" s="177"/>
      <c r="D191" s="145" t="str">
        <f>IF(ISBLANK(C191),"",VLOOKUP(MONTH(C191),BDD!$J$7:$K$18,2,0))</f>
        <v/>
      </c>
      <c r="E191" s="178"/>
      <c r="F191" s="225"/>
    </row>
    <row r="192" spans="2:6" x14ac:dyDescent="0.25">
      <c r="B192" s="142"/>
      <c r="C192" s="177"/>
      <c r="D192" s="145" t="str">
        <f>IF(ISBLANK(C192),"",VLOOKUP(MONTH(C192),BDD!$J$7:$K$18,2,0))</f>
        <v/>
      </c>
      <c r="E192" s="178"/>
      <c r="F192" s="225"/>
    </row>
    <row r="193" spans="2:6" x14ac:dyDescent="0.25">
      <c r="B193" s="142"/>
      <c r="C193" s="177"/>
      <c r="D193" s="145" t="str">
        <f>IF(ISBLANK(C193),"",VLOOKUP(MONTH(C193),BDD!$J$7:$K$18,2,0))</f>
        <v/>
      </c>
      <c r="E193" s="178"/>
      <c r="F193" s="225"/>
    </row>
    <row r="194" spans="2:6" x14ac:dyDescent="0.25">
      <c r="B194" s="142"/>
      <c r="C194" s="177"/>
      <c r="D194" s="145" t="str">
        <f>IF(ISBLANK(C194),"",VLOOKUP(MONTH(C194),BDD!$J$7:$K$18,2,0))</f>
        <v/>
      </c>
      <c r="E194" s="178"/>
      <c r="F194" s="225"/>
    </row>
    <row r="195" spans="2:6" x14ac:dyDescent="0.25">
      <c r="B195" s="142"/>
      <c r="C195" s="177"/>
      <c r="D195" s="145" t="str">
        <f>IF(ISBLANK(C195),"",VLOOKUP(MONTH(C195),BDD!$J$7:$K$18,2,0))</f>
        <v/>
      </c>
      <c r="E195" s="178"/>
      <c r="F195" s="225"/>
    </row>
    <row r="196" spans="2:6" x14ac:dyDescent="0.25">
      <c r="B196" s="142"/>
      <c r="C196" s="177"/>
      <c r="D196" s="145" t="str">
        <f>IF(ISBLANK(C196),"",VLOOKUP(MONTH(C196),BDD!$J$7:$K$18,2,0))</f>
        <v/>
      </c>
      <c r="E196" s="178"/>
      <c r="F196" s="225"/>
    </row>
    <row r="197" spans="2:6" x14ac:dyDescent="0.25">
      <c r="B197" s="142"/>
      <c r="C197" s="177"/>
      <c r="D197" s="145" t="str">
        <f>IF(ISBLANK(C197),"",VLOOKUP(MONTH(C197),BDD!$J$7:$K$18,2,0))</f>
        <v/>
      </c>
      <c r="E197" s="178"/>
      <c r="F197" s="225"/>
    </row>
    <row r="198" spans="2:6" x14ac:dyDescent="0.25">
      <c r="B198" s="142"/>
      <c r="C198" s="177"/>
      <c r="D198" s="145" t="str">
        <f>IF(ISBLANK(C198),"",VLOOKUP(MONTH(C198),BDD!$J$7:$K$18,2,0))</f>
        <v/>
      </c>
      <c r="E198" s="178"/>
      <c r="F198" s="225"/>
    </row>
    <row r="199" spans="2:6" x14ac:dyDescent="0.25">
      <c r="B199" s="142"/>
      <c r="C199" s="177"/>
      <c r="D199" s="145" t="str">
        <f>IF(ISBLANK(C199),"",VLOOKUP(MONTH(C199),BDD!$J$7:$K$18,2,0))</f>
        <v/>
      </c>
      <c r="E199" s="178"/>
      <c r="F199" s="225"/>
    </row>
    <row r="200" spans="2:6" x14ac:dyDescent="0.25">
      <c r="B200" s="142"/>
      <c r="C200" s="177"/>
      <c r="D200" s="145" t="str">
        <f>IF(ISBLANK(C200),"",VLOOKUP(MONTH(C200),BDD!$J$7:$K$18,2,0))</f>
        <v/>
      </c>
      <c r="E200" s="178"/>
      <c r="F200" s="225"/>
    </row>
    <row r="201" spans="2:6" x14ac:dyDescent="0.25">
      <c r="B201" s="142"/>
      <c r="C201" s="177"/>
      <c r="D201" s="145" t="str">
        <f>IF(ISBLANK(C201),"",VLOOKUP(MONTH(C201),BDD!$J$7:$K$18,2,0))</f>
        <v/>
      </c>
      <c r="E201" s="178"/>
      <c r="F201" s="225"/>
    </row>
    <row r="202" spans="2:6" x14ac:dyDescent="0.25">
      <c r="B202" s="142"/>
      <c r="C202" s="177"/>
      <c r="D202" s="145" t="str">
        <f>IF(ISBLANK(C202),"",VLOOKUP(MONTH(C202),BDD!$J$7:$K$18,2,0))</f>
        <v/>
      </c>
      <c r="E202" s="178"/>
      <c r="F202" s="225"/>
    </row>
    <row r="203" spans="2:6" x14ac:dyDescent="0.25">
      <c r="B203" s="142"/>
      <c r="C203" s="177"/>
      <c r="D203" s="145" t="str">
        <f>IF(ISBLANK(C203),"",VLOOKUP(MONTH(C203),BDD!$J$7:$K$18,2,0))</f>
        <v/>
      </c>
      <c r="E203" s="178"/>
      <c r="F203" s="225"/>
    </row>
    <row r="204" spans="2:6" x14ac:dyDescent="0.25">
      <c r="B204" s="142"/>
      <c r="C204" s="177"/>
      <c r="D204" s="145" t="str">
        <f>IF(ISBLANK(C204),"",VLOOKUP(MONTH(C204),BDD!$J$7:$K$18,2,0))</f>
        <v/>
      </c>
      <c r="E204" s="178"/>
      <c r="F204" s="225"/>
    </row>
    <row r="205" spans="2:6" x14ac:dyDescent="0.25">
      <c r="B205" s="142"/>
      <c r="C205" s="177"/>
      <c r="D205" s="145" t="str">
        <f>IF(ISBLANK(C205),"",VLOOKUP(MONTH(C205),BDD!$J$7:$K$18,2,0))</f>
        <v/>
      </c>
      <c r="E205" s="178"/>
      <c r="F205" s="225"/>
    </row>
    <row r="206" spans="2:6" x14ac:dyDescent="0.25">
      <c r="B206" s="142"/>
      <c r="C206" s="177"/>
      <c r="D206" s="145" t="str">
        <f>IF(ISBLANK(C206),"",VLOOKUP(MONTH(C206),BDD!$J$7:$K$18,2,0))</f>
        <v/>
      </c>
      <c r="E206" s="178"/>
      <c r="F206" s="225"/>
    </row>
    <row r="207" spans="2:6" x14ac:dyDescent="0.25">
      <c r="B207" s="142"/>
      <c r="C207" s="177"/>
      <c r="D207" s="145" t="str">
        <f>IF(ISBLANK(C207),"",VLOOKUP(MONTH(C207),BDD!$J$7:$K$18,2,0))</f>
        <v/>
      </c>
      <c r="E207" s="178"/>
      <c r="F207" s="225"/>
    </row>
    <row r="208" spans="2:6" x14ac:dyDescent="0.25">
      <c r="B208" s="142"/>
      <c r="C208" s="177"/>
      <c r="D208" s="145" t="str">
        <f>IF(ISBLANK(C208),"",VLOOKUP(MONTH(C208),BDD!$J$7:$K$18,2,0))</f>
        <v/>
      </c>
      <c r="E208" s="178"/>
      <c r="F208" s="225"/>
    </row>
    <row r="209" spans="2:6" x14ac:dyDescent="0.25">
      <c r="B209" s="142"/>
      <c r="C209" s="177"/>
      <c r="D209" s="145" t="str">
        <f>IF(ISBLANK(C209),"",VLOOKUP(MONTH(C209),BDD!$J$7:$K$18,2,0))</f>
        <v/>
      </c>
      <c r="E209" s="178"/>
      <c r="F209" s="225"/>
    </row>
    <row r="210" spans="2:6" x14ac:dyDescent="0.25">
      <c r="B210" s="142"/>
      <c r="C210" s="177"/>
      <c r="D210" s="145" t="str">
        <f>IF(ISBLANK(C210),"",VLOOKUP(MONTH(C210),BDD!$J$7:$K$18,2,0))</f>
        <v/>
      </c>
      <c r="E210" s="178"/>
      <c r="F210" s="225"/>
    </row>
    <row r="211" spans="2:6" x14ac:dyDescent="0.25">
      <c r="B211" s="142"/>
      <c r="C211" s="177"/>
      <c r="D211" s="145" t="str">
        <f>IF(ISBLANK(C211),"",VLOOKUP(MONTH(C211),BDD!$J$7:$K$18,2,0))</f>
        <v/>
      </c>
      <c r="E211" s="178"/>
      <c r="F211" s="225"/>
    </row>
    <row r="212" spans="2:6" x14ac:dyDescent="0.25">
      <c r="B212" s="142"/>
      <c r="C212" s="177"/>
      <c r="D212" s="145" t="str">
        <f>IF(ISBLANK(C212),"",VLOOKUP(MONTH(C212),BDD!$J$7:$K$18,2,0))</f>
        <v/>
      </c>
      <c r="E212" s="178"/>
      <c r="F212" s="225"/>
    </row>
    <row r="213" spans="2:6" x14ac:dyDescent="0.25">
      <c r="B213" s="142"/>
      <c r="C213" s="177"/>
      <c r="D213" s="145" t="str">
        <f>IF(ISBLANK(C213),"",VLOOKUP(MONTH(C213),BDD!$J$7:$K$18,2,0))</f>
        <v/>
      </c>
      <c r="E213" s="178"/>
      <c r="F213" s="225"/>
    </row>
    <row r="214" spans="2:6" x14ac:dyDescent="0.25">
      <c r="B214" s="142"/>
      <c r="C214" s="177"/>
      <c r="D214" s="145" t="str">
        <f>IF(ISBLANK(C214),"",VLOOKUP(MONTH(C214),BDD!$J$7:$K$18,2,0))</f>
        <v/>
      </c>
      <c r="E214" s="178"/>
      <c r="F214" s="225"/>
    </row>
    <row r="215" spans="2:6" x14ac:dyDescent="0.25">
      <c r="B215" s="142"/>
      <c r="C215" s="177"/>
      <c r="D215" s="145" t="str">
        <f>IF(ISBLANK(C215),"",VLOOKUP(MONTH(C215),BDD!$J$7:$K$18,2,0))</f>
        <v/>
      </c>
      <c r="E215" s="178"/>
      <c r="F215" s="225"/>
    </row>
    <row r="216" spans="2:6" x14ac:dyDescent="0.25">
      <c r="B216" s="142"/>
      <c r="C216" s="177"/>
      <c r="D216" s="145" t="str">
        <f>IF(ISBLANK(C216),"",VLOOKUP(MONTH(C216),BDD!$J$7:$K$18,2,0))</f>
        <v/>
      </c>
      <c r="E216" s="178"/>
      <c r="F216" s="225"/>
    </row>
    <row r="217" spans="2:6" x14ac:dyDescent="0.25">
      <c r="B217" s="142"/>
      <c r="C217" s="177"/>
      <c r="D217" s="145" t="str">
        <f>IF(ISBLANK(C217),"",VLOOKUP(MONTH(C217),BDD!$J$7:$K$18,2,0))</f>
        <v/>
      </c>
      <c r="E217" s="178"/>
      <c r="F217" s="225"/>
    </row>
    <row r="218" spans="2:6" x14ac:dyDescent="0.25">
      <c r="B218" s="142"/>
      <c r="C218" s="177"/>
      <c r="D218" s="145" t="str">
        <f>IF(ISBLANK(C218),"",VLOOKUP(MONTH(C218),BDD!$J$7:$K$18,2,0))</f>
        <v/>
      </c>
      <c r="E218" s="178"/>
      <c r="F218" s="225"/>
    </row>
    <row r="219" spans="2:6" x14ac:dyDescent="0.25">
      <c r="B219" s="142"/>
      <c r="C219" s="177"/>
      <c r="D219" s="145" t="str">
        <f>IF(ISBLANK(C219),"",VLOOKUP(MONTH(C219),BDD!$J$7:$K$18,2,0))</f>
        <v/>
      </c>
      <c r="E219" s="178"/>
      <c r="F219" s="225"/>
    </row>
    <row r="220" spans="2:6" x14ac:dyDescent="0.25">
      <c r="B220" s="142"/>
      <c r="C220" s="177"/>
      <c r="D220" s="145" t="str">
        <f>IF(ISBLANK(C220),"",VLOOKUP(MONTH(C220),BDD!$J$7:$K$18,2,0))</f>
        <v/>
      </c>
      <c r="E220" s="178"/>
      <c r="F220" s="225"/>
    </row>
    <row r="221" spans="2:6" x14ac:dyDescent="0.25">
      <c r="B221" s="142"/>
      <c r="C221" s="177"/>
      <c r="D221" s="145" t="str">
        <f>IF(ISBLANK(C221),"",VLOOKUP(MONTH(C221),BDD!$J$7:$K$18,2,0))</f>
        <v/>
      </c>
      <c r="E221" s="178"/>
      <c r="F221" s="225"/>
    </row>
    <row r="222" spans="2:6" x14ac:dyDescent="0.25">
      <c r="B222" s="142"/>
      <c r="C222" s="177"/>
      <c r="D222" s="145" t="str">
        <f>IF(ISBLANK(C222),"",VLOOKUP(MONTH(C222),BDD!$J$7:$K$18,2,0))</f>
        <v/>
      </c>
      <c r="E222" s="178"/>
      <c r="F222" s="225"/>
    </row>
    <row r="223" spans="2:6" x14ac:dyDescent="0.25">
      <c r="B223" s="142"/>
      <c r="C223" s="177"/>
      <c r="D223" s="145" t="str">
        <f>IF(ISBLANK(C223),"",VLOOKUP(MONTH(C223),BDD!$J$7:$K$18,2,0))</f>
        <v/>
      </c>
      <c r="E223" s="178"/>
      <c r="F223" s="225"/>
    </row>
    <row r="224" spans="2:6" x14ac:dyDescent="0.25">
      <c r="B224" s="142"/>
      <c r="C224" s="177"/>
      <c r="D224" s="145" t="str">
        <f>IF(ISBLANK(C224),"",VLOOKUP(MONTH(C224),BDD!$J$7:$K$18,2,0))</f>
        <v/>
      </c>
      <c r="E224" s="178"/>
      <c r="F224" s="225"/>
    </row>
    <row r="225" spans="2:6" x14ac:dyDescent="0.25">
      <c r="B225" s="142"/>
      <c r="C225" s="177"/>
      <c r="D225" s="145" t="str">
        <f>IF(ISBLANK(C225),"",VLOOKUP(MONTH(C225),BDD!$J$7:$K$18,2,0))</f>
        <v/>
      </c>
      <c r="E225" s="178"/>
      <c r="F225" s="225"/>
    </row>
    <row r="226" spans="2:6" x14ac:dyDescent="0.25">
      <c r="B226" s="142"/>
      <c r="C226" s="177"/>
      <c r="D226" s="145" t="str">
        <f>IF(ISBLANK(C226),"",VLOOKUP(MONTH(C226),BDD!$J$7:$K$18,2,0))</f>
        <v/>
      </c>
      <c r="E226" s="178"/>
      <c r="F226" s="225"/>
    </row>
    <row r="227" spans="2:6" x14ac:dyDescent="0.25">
      <c r="B227" s="142"/>
      <c r="C227" s="177"/>
      <c r="D227" s="145" t="str">
        <f>IF(ISBLANK(C227),"",VLOOKUP(MONTH(C227),BDD!$J$7:$K$18,2,0))</f>
        <v/>
      </c>
      <c r="E227" s="178"/>
      <c r="F227" s="225"/>
    </row>
    <row r="228" spans="2:6" x14ac:dyDescent="0.25">
      <c r="B228" s="142"/>
      <c r="C228" s="177"/>
      <c r="D228" s="145" t="str">
        <f>IF(ISBLANK(C228),"",VLOOKUP(MONTH(C228),BDD!$J$7:$K$18,2,0))</f>
        <v/>
      </c>
      <c r="E228" s="178"/>
      <c r="F228" s="225"/>
    </row>
    <row r="229" spans="2:6" x14ac:dyDescent="0.25">
      <c r="B229" s="142"/>
      <c r="C229" s="177"/>
      <c r="D229" s="145" t="str">
        <f>IF(ISBLANK(C229),"",VLOOKUP(MONTH(C229),BDD!$J$7:$K$18,2,0))</f>
        <v/>
      </c>
      <c r="E229" s="178"/>
      <c r="F229" s="225"/>
    </row>
    <row r="230" spans="2:6" x14ac:dyDescent="0.25">
      <c r="B230" s="142"/>
      <c r="C230" s="177"/>
      <c r="D230" s="145" t="str">
        <f>IF(ISBLANK(C230),"",VLOOKUP(MONTH(C230),BDD!$J$7:$K$18,2,0))</f>
        <v/>
      </c>
      <c r="E230" s="178"/>
      <c r="F230" s="225"/>
    </row>
    <row r="231" spans="2:6" x14ac:dyDescent="0.25">
      <c r="B231" s="142"/>
      <c r="C231" s="177"/>
      <c r="D231" s="145" t="str">
        <f>IF(ISBLANK(C231),"",VLOOKUP(MONTH(C231),BDD!$J$7:$K$18,2,0))</f>
        <v/>
      </c>
      <c r="E231" s="178"/>
      <c r="F231" s="225"/>
    </row>
    <row r="232" spans="2:6" x14ac:dyDescent="0.25">
      <c r="B232" s="142"/>
      <c r="C232" s="177"/>
      <c r="D232" s="145" t="str">
        <f>IF(ISBLANK(C232),"",VLOOKUP(MONTH(C232),BDD!$J$7:$K$18,2,0))</f>
        <v/>
      </c>
      <c r="E232" s="178"/>
      <c r="F232" s="225"/>
    </row>
    <row r="233" spans="2:6" x14ac:dyDescent="0.25">
      <c r="B233" s="142"/>
      <c r="C233" s="177"/>
      <c r="D233" s="145" t="str">
        <f>IF(ISBLANK(C233),"",VLOOKUP(MONTH(C233),BDD!$J$7:$K$18,2,0))</f>
        <v/>
      </c>
      <c r="E233" s="178"/>
      <c r="F233" s="225"/>
    </row>
    <row r="234" spans="2:6" x14ac:dyDescent="0.25">
      <c r="B234" s="142"/>
      <c r="C234" s="177"/>
      <c r="D234" s="145" t="str">
        <f>IF(ISBLANK(C234),"",VLOOKUP(MONTH(C234),BDD!$J$7:$K$18,2,0))</f>
        <v/>
      </c>
      <c r="E234" s="178"/>
      <c r="F234" s="225"/>
    </row>
    <row r="235" spans="2:6" x14ac:dyDescent="0.25">
      <c r="B235" s="142"/>
      <c r="C235" s="177"/>
      <c r="D235" s="145" t="str">
        <f>IF(ISBLANK(C235),"",VLOOKUP(MONTH(C235),BDD!$J$7:$K$18,2,0))</f>
        <v/>
      </c>
      <c r="E235" s="178"/>
      <c r="F235" s="225"/>
    </row>
    <row r="236" spans="2:6" x14ac:dyDescent="0.25">
      <c r="B236" s="142"/>
      <c r="C236" s="177"/>
      <c r="D236" s="145" t="str">
        <f>IF(ISBLANK(C236),"",VLOOKUP(MONTH(C236),BDD!$J$7:$K$18,2,0))</f>
        <v/>
      </c>
      <c r="E236" s="178"/>
      <c r="F236" s="225"/>
    </row>
    <row r="237" spans="2:6" x14ac:dyDescent="0.25">
      <c r="B237" s="142"/>
      <c r="C237" s="177"/>
      <c r="D237" s="145" t="str">
        <f>IF(ISBLANK(C237),"",VLOOKUP(MONTH(C237),BDD!$J$7:$K$18,2,0))</f>
        <v/>
      </c>
      <c r="E237" s="178"/>
      <c r="F237" s="225"/>
    </row>
    <row r="238" spans="2:6" x14ac:dyDescent="0.25">
      <c r="B238" s="142"/>
      <c r="C238" s="177"/>
      <c r="D238" s="145" t="str">
        <f>IF(ISBLANK(C238),"",VLOOKUP(MONTH(C238),BDD!$J$7:$K$18,2,0))</f>
        <v/>
      </c>
      <c r="E238" s="178"/>
      <c r="F238" s="225"/>
    </row>
    <row r="239" spans="2:6" x14ac:dyDescent="0.25">
      <c r="B239" s="142"/>
      <c r="C239" s="177"/>
      <c r="D239" s="145" t="str">
        <f>IF(ISBLANK(C239),"",VLOOKUP(MONTH(C239),BDD!$J$7:$K$18,2,0))</f>
        <v/>
      </c>
      <c r="E239" s="178"/>
      <c r="F239" s="225"/>
    </row>
    <row r="240" spans="2:6" x14ac:dyDescent="0.25">
      <c r="B240" s="142"/>
      <c r="C240" s="177"/>
      <c r="D240" s="145" t="str">
        <f>IF(ISBLANK(C240),"",VLOOKUP(MONTH(C240),BDD!$J$7:$K$18,2,0))</f>
        <v/>
      </c>
      <c r="E240" s="178"/>
      <c r="F240" s="225"/>
    </row>
    <row r="241" spans="2:6" x14ac:dyDescent="0.25">
      <c r="B241" s="142"/>
      <c r="C241" s="177"/>
      <c r="D241" s="145" t="str">
        <f>IF(ISBLANK(C241),"",VLOOKUP(MONTH(C241),BDD!$J$7:$K$18,2,0))</f>
        <v/>
      </c>
      <c r="E241" s="178"/>
      <c r="F241" s="225"/>
    </row>
    <row r="242" spans="2:6" x14ac:dyDescent="0.25">
      <c r="B242" s="142"/>
      <c r="C242" s="177"/>
      <c r="D242" s="145" t="str">
        <f>IF(ISBLANK(C242),"",VLOOKUP(MONTH(C242),BDD!$J$7:$K$18,2,0))</f>
        <v/>
      </c>
      <c r="E242" s="178"/>
      <c r="F242" s="225"/>
    </row>
    <row r="243" spans="2:6" x14ac:dyDescent="0.25">
      <c r="B243" s="142"/>
      <c r="C243" s="177"/>
      <c r="D243" s="145" t="str">
        <f>IF(ISBLANK(C243),"",VLOOKUP(MONTH(C243),BDD!$J$7:$K$18,2,0))</f>
        <v/>
      </c>
      <c r="E243" s="178"/>
      <c r="F243" s="225"/>
    </row>
    <row r="244" spans="2:6" x14ac:dyDescent="0.25">
      <c r="B244" s="142"/>
      <c r="C244" s="177"/>
      <c r="D244" s="145" t="str">
        <f>IF(ISBLANK(C244),"",VLOOKUP(MONTH(C244),BDD!$J$7:$K$18,2,0))</f>
        <v/>
      </c>
      <c r="E244" s="178"/>
      <c r="F244" s="225"/>
    </row>
    <row r="245" spans="2:6" x14ac:dyDescent="0.25">
      <c r="B245" s="142"/>
      <c r="C245" s="177"/>
      <c r="D245" s="145" t="str">
        <f>IF(ISBLANK(C245),"",VLOOKUP(MONTH(C245),BDD!$J$7:$K$18,2,0))</f>
        <v/>
      </c>
      <c r="E245" s="178"/>
      <c r="F245" s="225"/>
    </row>
    <row r="246" spans="2:6" x14ac:dyDescent="0.25">
      <c r="B246" s="142"/>
      <c r="C246" s="177"/>
      <c r="D246" s="145" t="str">
        <f>IF(ISBLANK(C246),"",VLOOKUP(MONTH(C246),BDD!$J$7:$K$18,2,0))</f>
        <v/>
      </c>
      <c r="E246" s="178"/>
      <c r="F246" s="225"/>
    </row>
    <row r="247" spans="2:6" x14ac:dyDescent="0.25">
      <c r="B247" s="142"/>
      <c r="C247" s="177"/>
      <c r="D247" s="145" t="str">
        <f>IF(ISBLANK(C247),"",VLOOKUP(MONTH(C247),BDD!$J$7:$K$18,2,0))</f>
        <v/>
      </c>
      <c r="E247" s="178"/>
      <c r="F247" s="225"/>
    </row>
    <row r="248" spans="2:6" x14ac:dyDescent="0.25">
      <c r="B248" s="142"/>
      <c r="C248" s="177"/>
      <c r="D248" s="145" t="str">
        <f>IF(ISBLANK(C248),"",VLOOKUP(MONTH(C248),BDD!$J$7:$K$18,2,0))</f>
        <v/>
      </c>
      <c r="E248" s="178"/>
      <c r="F248" s="225"/>
    </row>
    <row r="249" spans="2:6" x14ac:dyDescent="0.25">
      <c r="B249" s="142"/>
      <c r="C249" s="177"/>
      <c r="D249" s="145" t="str">
        <f>IF(ISBLANK(C249),"",VLOOKUP(MONTH(C249),BDD!$J$7:$K$18,2,0))</f>
        <v/>
      </c>
      <c r="E249" s="178"/>
      <c r="F249" s="225"/>
    </row>
    <row r="250" spans="2:6" x14ac:dyDescent="0.25">
      <c r="B250" s="142"/>
      <c r="C250" s="177"/>
      <c r="D250" s="145" t="str">
        <f>IF(ISBLANK(C250),"",VLOOKUP(MONTH(C250),BDD!$J$7:$K$18,2,0))</f>
        <v/>
      </c>
      <c r="E250" s="178"/>
      <c r="F250" s="225"/>
    </row>
    <row r="251" spans="2:6" x14ac:dyDescent="0.25">
      <c r="B251" s="142"/>
      <c r="C251" s="177"/>
      <c r="D251" s="145" t="str">
        <f>IF(ISBLANK(C251),"",VLOOKUP(MONTH(C251),BDD!$J$7:$K$18,2,0))</f>
        <v/>
      </c>
      <c r="E251" s="178"/>
      <c r="F251" s="225"/>
    </row>
    <row r="252" spans="2:6" x14ac:dyDescent="0.25">
      <c r="B252" s="142"/>
      <c r="C252" s="177"/>
      <c r="D252" s="145" t="str">
        <f>IF(ISBLANK(C252),"",VLOOKUP(MONTH(C252),BDD!$J$7:$K$18,2,0))</f>
        <v/>
      </c>
      <c r="E252" s="178"/>
      <c r="F252" s="225"/>
    </row>
    <row r="253" spans="2:6" x14ac:dyDescent="0.25">
      <c r="B253" s="142"/>
      <c r="C253" s="177"/>
      <c r="D253" s="145" t="str">
        <f>IF(ISBLANK(C253),"",VLOOKUP(MONTH(C253),BDD!$J$7:$K$18,2,0))</f>
        <v/>
      </c>
      <c r="E253" s="178"/>
      <c r="F253" s="225"/>
    </row>
    <row r="254" spans="2:6" x14ac:dyDescent="0.25">
      <c r="B254" s="142"/>
      <c r="C254" s="177"/>
      <c r="D254" s="145" t="str">
        <f>IF(ISBLANK(C254),"",VLOOKUP(MONTH(C254),BDD!$J$7:$K$18,2,0))</f>
        <v/>
      </c>
      <c r="E254" s="178"/>
      <c r="F254" s="225"/>
    </row>
    <row r="255" spans="2:6" x14ac:dyDescent="0.25">
      <c r="B255" s="142"/>
      <c r="C255" s="177"/>
      <c r="D255" s="145" t="str">
        <f>IF(ISBLANK(C255),"",VLOOKUP(MONTH(C255),BDD!$J$7:$K$18,2,0))</f>
        <v/>
      </c>
      <c r="E255" s="178"/>
      <c r="F255" s="225"/>
    </row>
    <row r="256" spans="2:6" x14ac:dyDescent="0.25">
      <c r="B256" s="142"/>
      <c r="C256" s="177"/>
      <c r="D256" s="145" t="str">
        <f>IF(ISBLANK(C256),"",VLOOKUP(MONTH(C256),BDD!$J$7:$K$18,2,0))</f>
        <v/>
      </c>
      <c r="E256" s="178"/>
      <c r="F256" s="225"/>
    </row>
    <row r="257" spans="2:6" x14ac:dyDescent="0.25">
      <c r="B257" s="142"/>
      <c r="C257" s="177"/>
      <c r="D257" s="145" t="str">
        <f>IF(ISBLANK(C257),"",VLOOKUP(MONTH(C257),BDD!$J$7:$K$18,2,0))</f>
        <v/>
      </c>
      <c r="E257" s="178"/>
      <c r="F257" s="225"/>
    </row>
    <row r="258" spans="2:6" x14ac:dyDescent="0.25">
      <c r="B258" s="142"/>
      <c r="C258" s="177"/>
      <c r="D258" s="145" t="str">
        <f>IF(ISBLANK(C258),"",VLOOKUP(MONTH(C258),BDD!$J$7:$K$18,2,0))</f>
        <v/>
      </c>
      <c r="E258" s="178"/>
      <c r="F258" s="225"/>
    </row>
    <row r="259" spans="2:6" x14ac:dyDescent="0.25">
      <c r="B259" s="142"/>
      <c r="C259" s="177"/>
      <c r="D259" s="145" t="str">
        <f>IF(ISBLANK(C259),"",VLOOKUP(MONTH(C259),BDD!$J$7:$K$18,2,0))</f>
        <v/>
      </c>
      <c r="E259" s="178"/>
      <c r="F259" s="225"/>
    </row>
    <row r="260" spans="2:6" x14ac:dyDescent="0.25">
      <c r="B260" s="142"/>
      <c r="C260" s="177"/>
      <c r="D260" s="145" t="str">
        <f>IF(ISBLANK(C260),"",VLOOKUP(MONTH(C260),BDD!$J$7:$K$18,2,0))</f>
        <v/>
      </c>
      <c r="E260" s="178"/>
      <c r="F260" s="225"/>
    </row>
    <row r="261" spans="2:6" x14ac:dyDescent="0.25">
      <c r="B261" s="142"/>
      <c r="C261" s="177"/>
      <c r="D261" s="145" t="str">
        <f>IF(ISBLANK(C261),"",VLOOKUP(MONTH(C261),BDD!$J$7:$K$18,2,0))</f>
        <v/>
      </c>
      <c r="E261" s="178"/>
      <c r="F261" s="225"/>
    </row>
    <row r="262" spans="2:6" x14ac:dyDescent="0.25">
      <c r="B262" s="142"/>
      <c r="C262" s="177"/>
      <c r="D262" s="145" t="str">
        <f>IF(ISBLANK(C262),"",VLOOKUP(MONTH(C262),BDD!$J$7:$K$18,2,0))</f>
        <v/>
      </c>
      <c r="E262" s="178"/>
      <c r="F262" s="225"/>
    </row>
    <row r="263" spans="2:6" x14ac:dyDescent="0.25">
      <c r="B263" s="142"/>
      <c r="C263" s="177"/>
      <c r="D263" s="145" t="str">
        <f>IF(ISBLANK(C263),"",VLOOKUP(MONTH(C263),BDD!$J$7:$K$18,2,0))</f>
        <v/>
      </c>
      <c r="E263" s="178"/>
      <c r="F263" s="225"/>
    </row>
    <row r="264" spans="2:6" x14ac:dyDescent="0.25">
      <c r="B264" s="142"/>
      <c r="C264" s="177"/>
      <c r="D264" s="145" t="str">
        <f>IF(ISBLANK(C264),"",VLOOKUP(MONTH(C264),BDD!$J$7:$K$18,2,0))</f>
        <v/>
      </c>
      <c r="E264" s="178"/>
      <c r="F264" s="225"/>
    </row>
    <row r="265" spans="2:6" x14ac:dyDescent="0.25">
      <c r="B265" s="142"/>
      <c r="C265" s="177"/>
      <c r="D265" s="145" t="str">
        <f>IF(ISBLANK(C265),"",VLOOKUP(MONTH(C265),BDD!$J$7:$K$18,2,0))</f>
        <v/>
      </c>
      <c r="E265" s="178"/>
      <c r="F265" s="225"/>
    </row>
    <row r="266" spans="2:6" x14ac:dyDescent="0.25">
      <c r="B266" s="142"/>
      <c r="C266" s="177"/>
      <c r="D266" s="145" t="str">
        <f>IF(ISBLANK(C266),"",VLOOKUP(MONTH(C266),BDD!$J$7:$K$18,2,0))</f>
        <v/>
      </c>
      <c r="E266" s="178"/>
      <c r="F266" s="225"/>
    </row>
    <row r="267" spans="2:6" x14ac:dyDescent="0.25">
      <c r="B267" s="142"/>
      <c r="C267" s="177"/>
      <c r="D267" s="145" t="str">
        <f>IF(ISBLANK(C267),"",VLOOKUP(MONTH(C267),BDD!$J$7:$K$18,2,0))</f>
        <v/>
      </c>
      <c r="E267" s="178"/>
      <c r="F267" s="225"/>
    </row>
    <row r="268" spans="2:6" x14ac:dyDescent="0.25">
      <c r="B268" s="142"/>
      <c r="C268" s="177"/>
      <c r="D268" s="145" t="str">
        <f>IF(ISBLANK(C268),"",VLOOKUP(MONTH(C268),BDD!$J$7:$K$18,2,0))</f>
        <v/>
      </c>
      <c r="E268" s="178"/>
      <c r="F268" s="225"/>
    </row>
    <row r="269" spans="2:6" x14ac:dyDescent="0.25">
      <c r="B269" s="142"/>
      <c r="C269" s="177"/>
      <c r="D269" s="145" t="str">
        <f>IF(ISBLANK(C269),"",VLOOKUP(MONTH(C269),BDD!$J$7:$K$18,2,0))</f>
        <v/>
      </c>
      <c r="E269" s="178"/>
      <c r="F269" s="225"/>
    </row>
    <row r="270" spans="2:6" x14ac:dyDescent="0.25">
      <c r="B270" s="142"/>
      <c r="C270" s="177"/>
      <c r="D270" s="145" t="str">
        <f>IF(ISBLANK(C270),"",VLOOKUP(MONTH(C270),BDD!$J$7:$K$18,2,0))</f>
        <v/>
      </c>
      <c r="E270" s="178"/>
      <c r="F270" s="225"/>
    </row>
    <row r="271" spans="2:6" x14ac:dyDescent="0.25">
      <c r="B271" s="142"/>
      <c r="C271" s="177"/>
      <c r="D271" s="145" t="str">
        <f>IF(ISBLANK(C271),"",VLOOKUP(MONTH(C271),BDD!$J$7:$K$18,2,0))</f>
        <v/>
      </c>
      <c r="E271" s="178"/>
      <c r="F271" s="225"/>
    </row>
    <row r="272" spans="2:6" x14ac:dyDescent="0.25">
      <c r="B272" s="142"/>
      <c r="C272" s="177"/>
      <c r="D272" s="145" t="str">
        <f>IF(ISBLANK(C272),"",VLOOKUP(MONTH(C272),BDD!$J$7:$K$18,2,0))</f>
        <v/>
      </c>
      <c r="E272" s="178"/>
      <c r="F272" s="225"/>
    </row>
    <row r="273" spans="2:6" x14ac:dyDescent="0.25">
      <c r="B273" s="142"/>
      <c r="C273" s="177"/>
      <c r="D273" s="145" t="str">
        <f>IF(ISBLANK(C273),"",VLOOKUP(MONTH(C273),BDD!$J$7:$K$18,2,0))</f>
        <v/>
      </c>
      <c r="E273" s="178"/>
      <c r="F273" s="225"/>
    </row>
    <row r="274" spans="2:6" x14ac:dyDescent="0.25">
      <c r="B274" s="142"/>
      <c r="C274" s="177"/>
      <c r="D274" s="145" t="str">
        <f>IF(ISBLANK(C274),"",VLOOKUP(MONTH(C274),BDD!$J$7:$K$18,2,0))</f>
        <v/>
      </c>
      <c r="E274" s="178"/>
      <c r="F274" s="225"/>
    </row>
    <row r="275" spans="2:6" x14ac:dyDescent="0.25">
      <c r="B275" s="142"/>
      <c r="C275" s="177"/>
      <c r="D275" s="145" t="str">
        <f>IF(ISBLANK(C275),"",VLOOKUP(MONTH(C275),BDD!$J$7:$K$18,2,0))</f>
        <v/>
      </c>
      <c r="E275" s="178"/>
      <c r="F275" s="225"/>
    </row>
    <row r="276" spans="2:6" x14ac:dyDescent="0.25">
      <c r="B276" s="142"/>
      <c r="C276" s="177"/>
      <c r="D276" s="145" t="str">
        <f>IF(ISBLANK(C276),"",VLOOKUP(MONTH(C276),BDD!$J$7:$K$18,2,0))</f>
        <v/>
      </c>
      <c r="E276" s="178"/>
      <c r="F276" s="225"/>
    </row>
    <row r="277" spans="2:6" x14ac:dyDescent="0.25">
      <c r="B277" s="142"/>
      <c r="C277" s="177"/>
      <c r="D277" s="145" t="str">
        <f>IF(ISBLANK(C277),"",VLOOKUP(MONTH(C277),BDD!$J$7:$K$18,2,0))</f>
        <v/>
      </c>
      <c r="E277" s="178"/>
      <c r="F277" s="225"/>
    </row>
    <row r="278" spans="2:6" x14ac:dyDescent="0.25">
      <c r="B278" s="142"/>
      <c r="C278" s="177"/>
      <c r="D278" s="145" t="str">
        <f>IF(ISBLANK(C278),"",VLOOKUP(MONTH(C278),BDD!$J$7:$K$18,2,0))</f>
        <v/>
      </c>
      <c r="E278" s="178"/>
      <c r="F278" s="225"/>
    </row>
    <row r="279" spans="2:6" x14ac:dyDescent="0.25">
      <c r="B279" s="142"/>
      <c r="C279" s="177"/>
      <c r="D279" s="145" t="str">
        <f>IF(ISBLANK(C279),"",VLOOKUP(MONTH(C279),BDD!$J$7:$K$18,2,0))</f>
        <v/>
      </c>
      <c r="E279" s="178"/>
      <c r="F279" s="225"/>
    </row>
    <row r="280" spans="2:6" x14ac:dyDescent="0.25">
      <c r="B280" s="142"/>
      <c r="C280" s="177"/>
      <c r="D280" s="145" t="str">
        <f>IF(ISBLANK(C280),"",VLOOKUP(MONTH(C280),BDD!$J$7:$K$18,2,0))</f>
        <v/>
      </c>
      <c r="E280" s="178"/>
      <c r="F280" s="225"/>
    </row>
    <row r="281" spans="2:6" x14ac:dyDescent="0.25">
      <c r="B281" s="142"/>
      <c r="C281" s="177"/>
      <c r="D281" s="145" t="str">
        <f>IF(ISBLANK(C281),"",VLOOKUP(MONTH(C281),BDD!$J$7:$K$18,2,0))</f>
        <v/>
      </c>
      <c r="E281" s="178"/>
      <c r="F281" s="225"/>
    </row>
    <row r="282" spans="2:6" x14ac:dyDescent="0.25">
      <c r="B282" s="142"/>
      <c r="C282" s="177"/>
      <c r="D282" s="145" t="str">
        <f>IF(ISBLANK(C282),"",VLOOKUP(MONTH(C282),BDD!$J$7:$K$18,2,0))</f>
        <v/>
      </c>
      <c r="E282" s="178"/>
      <c r="F282" s="225"/>
    </row>
    <row r="283" spans="2:6" x14ac:dyDescent="0.25">
      <c r="B283" s="142"/>
      <c r="C283" s="177"/>
      <c r="D283" s="145" t="str">
        <f>IF(ISBLANK(C283),"",VLOOKUP(MONTH(C283),BDD!$J$7:$K$18,2,0))</f>
        <v/>
      </c>
      <c r="E283" s="178"/>
      <c r="F283" s="225"/>
    </row>
    <row r="284" spans="2:6" x14ac:dyDescent="0.25">
      <c r="B284" s="142"/>
      <c r="C284" s="177"/>
      <c r="D284" s="145" t="str">
        <f>IF(ISBLANK(C284),"",VLOOKUP(MONTH(C284),BDD!$J$7:$K$18,2,0))</f>
        <v/>
      </c>
      <c r="E284" s="178"/>
      <c r="F284" s="225"/>
    </row>
    <row r="285" spans="2:6" x14ac:dyDescent="0.25">
      <c r="B285" s="142"/>
      <c r="C285" s="177"/>
      <c r="D285" s="145" t="str">
        <f>IF(ISBLANK(C285),"",VLOOKUP(MONTH(C285),BDD!$J$7:$K$18,2,0))</f>
        <v/>
      </c>
      <c r="E285" s="178"/>
      <c r="F285" s="225"/>
    </row>
    <row r="286" spans="2:6" x14ac:dyDescent="0.25">
      <c r="B286" s="142"/>
      <c r="C286" s="177"/>
      <c r="D286" s="145" t="str">
        <f>IF(ISBLANK(C286),"",VLOOKUP(MONTH(C286),BDD!$J$7:$K$18,2,0))</f>
        <v/>
      </c>
      <c r="E286" s="178"/>
      <c r="F286" s="225"/>
    </row>
    <row r="287" spans="2:6" x14ac:dyDescent="0.25">
      <c r="B287" s="142"/>
      <c r="C287" s="177"/>
      <c r="D287" s="145" t="str">
        <f>IF(ISBLANK(C287),"",VLOOKUP(MONTH(C287),BDD!$J$7:$K$18,2,0))</f>
        <v/>
      </c>
      <c r="E287" s="178"/>
      <c r="F287" s="225"/>
    </row>
    <row r="288" spans="2:6" x14ac:dyDescent="0.25">
      <c r="B288" s="142"/>
      <c r="C288" s="177"/>
      <c r="D288" s="145" t="str">
        <f>IF(ISBLANK(C288),"",VLOOKUP(MONTH(C288),BDD!$J$7:$K$18,2,0))</f>
        <v/>
      </c>
      <c r="E288" s="178"/>
      <c r="F288" s="225"/>
    </row>
    <row r="289" spans="2:6" x14ac:dyDescent="0.25">
      <c r="B289" s="142"/>
      <c r="C289" s="177"/>
      <c r="D289" s="145" t="str">
        <f>IF(ISBLANK(C289),"",VLOOKUP(MONTH(C289),BDD!$J$7:$K$18,2,0))</f>
        <v/>
      </c>
      <c r="E289" s="178"/>
      <c r="F289" s="225"/>
    </row>
    <row r="290" spans="2:6" x14ac:dyDescent="0.25">
      <c r="B290" s="142"/>
      <c r="C290" s="177"/>
      <c r="D290" s="145" t="str">
        <f>IF(ISBLANK(C290),"",VLOOKUP(MONTH(C290),BDD!$J$7:$K$18,2,0))</f>
        <v/>
      </c>
      <c r="E290" s="178"/>
      <c r="F290" s="225"/>
    </row>
    <row r="291" spans="2:6" x14ac:dyDescent="0.25">
      <c r="B291" s="142"/>
      <c r="C291" s="177"/>
      <c r="D291" s="145" t="str">
        <f>IF(ISBLANK(C291),"",VLOOKUP(MONTH(C291),BDD!$J$7:$K$18,2,0))</f>
        <v/>
      </c>
      <c r="E291" s="178"/>
      <c r="F291" s="225"/>
    </row>
    <row r="292" spans="2:6" x14ac:dyDescent="0.25">
      <c r="B292" s="142"/>
      <c r="C292" s="177"/>
      <c r="D292" s="145" t="str">
        <f>IF(ISBLANK(C292),"",VLOOKUP(MONTH(C292),BDD!$J$7:$K$18,2,0))</f>
        <v/>
      </c>
      <c r="E292" s="178"/>
      <c r="F292" s="225"/>
    </row>
    <row r="293" spans="2:6" x14ac:dyDescent="0.25">
      <c r="B293" s="142"/>
      <c r="C293" s="177"/>
      <c r="D293" s="145" t="str">
        <f>IF(ISBLANK(C293),"",VLOOKUP(MONTH(C293),BDD!$J$7:$K$18,2,0))</f>
        <v/>
      </c>
      <c r="E293" s="178"/>
      <c r="F293" s="225"/>
    </row>
    <row r="294" spans="2:6" x14ac:dyDescent="0.25">
      <c r="B294" s="142"/>
      <c r="C294" s="177"/>
      <c r="D294" s="145" t="str">
        <f>IF(ISBLANK(C294),"",VLOOKUP(MONTH(C294),BDD!$J$7:$K$18,2,0))</f>
        <v/>
      </c>
      <c r="E294" s="178"/>
      <c r="F294" s="225"/>
    </row>
    <row r="295" spans="2:6" x14ac:dyDescent="0.25">
      <c r="B295" s="142"/>
      <c r="C295" s="177"/>
      <c r="D295" s="145" t="str">
        <f>IF(ISBLANK(C295),"",VLOOKUP(MONTH(C295),BDD!$J$7:$K$18,2,0))</f>
        <v/>
      </c>
      <c r="E295" s="178"/>
      <c r="F295" s="225"/>
    </row>
    <row r="296" spans="2:6" x14ac:dyDescent="0.25">
      <c r="B296" s="142"/>
      <c r="C296" s="177"/>
      <c r="D296" s="145" t="str">
        <f>IF(ISBLANK(C296),"",VLOOKUP(MONTH(C296),BDD!$J$7:$K$18,2,0))</f>
        <v/>
      </c>
      <c r="E296" s="178"/>
      <c r="F296" s="225"/>
    </row>
    <row r="297" spans="2:6" x14ac:dyDescent="0.25">
      <c r="B297" s="142"/>
      <c r="C297" s="177"/>
      <c r="D297" s="145" t="str">
        <f>IF(ISBLANK(C297),"",VLOOKUP(MONTH(C297),BDD!$J$7:$K$18,2,0))</f>
        <v/>
      </c>
      <c r="E297" s="178"/>
      <c r="F297" s="225"/>
    </row>
    <row r="298" spans="2:6" x14ac:dyDescent="0.25">
      <c r="B298" s="142"/>
      <c r="C298" s="177"/>
      <c r="D298" s="145" t="str">
        <f>IF(ISBLANK(C298),"",VLOOKUP(MONTH(C298),BDD!$J$7:$K$18,2,0))</f>
        <v/>
      </c>
      <c r="E298" s="178"/>
      <c r="F298" s="225"/>
    </row>
    <row r="299" spans="2:6" x14ac:dyDescent="0.25">
      <c r="B299" s="142"/>
      <c r="C299" s="177"/>
      <c r="D299" s="145" t="str">
        <f>IF(ISBLANK(C299),"",VLOOKUP(MONTH(C299),BDD!$J$7:$K$18,2,0))</f>
        <v/>
      </c>
      <c r="E299" s="178"/>
      <c r="F299" s="225"/>
    </row>
    <row r="300" spans="2:6" x14ac:dyDescent="0.25">
      <c r="B300" s="142"/>
      <c r="C300" s="177"/>
      <c r="D300" s="145" t="str">
        <f>IF(ISBLANK(C300),"",VLOOKUP(MONTH(C300),BDD!$J$7:$K$18,2,0))</f>
        <v/>
      </c>
      <c r="E300" s="178"/>
      <c r="F300" s="225"/>
    </row>
    <row r="301" spans="2:6" x14ac:dyDescent="0.25">
      <c r="B301" s="142"/>
      <c r="C301" s="177"/>
      <c r="D301" s="145" t="str">
        <f>IF(ISBLANK(C301),"",VLOOKUP(MONTH(C301),BDD!$J$7:$K$18,2,0))</f>
        <v/>
      </c>
      <c r="E301" s="178"/>
      <c r="F301" s="225"/>
    </row>
    <row r="302" spans="2:6" x14ac:dyDescent="0.25">
      <c r="B302" s="142"/>
      <c r="C302" s="177"/>
      <c r="D302" s="145" t="str">
        <f>IF(ISBLANK(C302),"",VLOOKUP(MONTH(C302),BDD!$J$7:$K$18,2,0))</f>
        <v/>
      </c>
      <c r="E302" s="178"/>
      <c r="F302" s="225"/>
    </row>
    <row r="303" spans="2:6" x14ac:dyDescent="0.25">
      <c r="B303" s="142"/>
      <c r="C303" s="177"/>
      <c r="D303" s="145" t="str">
        <f>IF(ISBLANK(C303),"",VLOOKUP(MONTH(C303),BDD!$J$7:$K$18,2,0))</f>
        <v/>
      </c>
      <c r="E303" s="178"/>
      <c r="F303" s="225"/>
    </row>
    <row r="304" spans="2:6" x14ac:dyDescent="0.25">
      <c r="B304" s="142"/>
      <c r="C304" s="177"/>
      <c r="D304" s="145" t="str">
        <f>IF(ISBLANK(C304),"",VLOOKUP(MONTH(C304),BDD!$J$7:$K$18,2,0))</f>
        <v/>
      </c>
      <c r="E304" s="178"/>
      <c r="F304" s="225"/>
    </row>
    <row r="305" spans="2:6" x14ac:dyDescent="0.25">
      <c r="B305" s="142"/>
      <c r="C305" s="177"/>
      <c r="D305" s="145" t="str">
        <f>IF(ISBLANK(C305),"",VLOOKUP(MONTH(C305),BDD!$J$7:$K$18,2,0))</f>
        <v/>
      </c>
      <c r="E305" s="178"/>
      <c r="F305" s="225"/>
    </row>
    <row r="306" spans="2:6" x14ac:dyDescent="0.25">
      <c r="B306" s="142"/>
      <c r="C306" s="177"/>
      <c r="D306" s="145" t="str">
        <f>IF(ISBLANK(C306),"",VLOOKUP(MONTH(C306),BDD!$J$7:$K$18,2,0))</f>
        <v/>
      </c>
      <c r="E306" s="178"/>
      <c r="F306" s="225"/>
    </row>
    <row r="307" spans="2:6" x14ac:dyDescent="0.25">
      <c r="B307" s="142"/>
      <c r="C307" s="177"/>
      <c r="D307" s="145" t="str">
        <f>IF(ISBLANK(C307),"",VLOOKUP(MONTH(C307),BDD!$J$7:$K$18,2,0))</f>
        <v/>
      </c>
      <c r="E307" s="178"/>
      <c r="F307" s="225"/>
    </row>
    <row r="308" spans="2:6" x14ac:dyDescent="0.25">
      <c r="B308" s="142"/>
      <c r="C308" s="177"/>
      <c r="D308" s="145" t="str">
        <f>IF(ISBLANK(C308),"",VLOOKUP(MONTH(C308),BDD!$J$7:$K$18,2,0))</f>
        <v/>
      </c>
      <c r="E308" s="178"/>
      <c r="F308" s="225"/>
    </row>
    <row r="309" spans="2:6" x14ac:dyDescent="0.25">
      <c r="B309" s="142"/>
      <c r="C309" s="177"/>
      <c r="D309" s="145" t="str">
        <f>IF(ISBLANK(C309),"",VLOOKUP(MONTH(C309),BDD!$J$7:$K$18,2,0))</f>
        <v/>
      </c>
      <c r="E309" s="178"/>
      <c r="F309" s="225"/>
    </row>
    <row r="310" spans="2:6" x14ac:dyDescent="0.25">
      <c r="B310" s="142"/>
      <c r="C310" s="177"/>
      <c r="D310" s="145" t="str">
        <f>IF(ISBLANK(C310),"",VLOOKUP(MONTH(C310),BDD!$J$7:$K$18,2,0))</f>
        <v/>
      </c>
      <c r="E310" s="178"/>
      <c r="F310" s="225"/>
    </row>
    <row r="311" spans="2:6" x14ac:dyDescent="0.25">
      <c r="B311" s="142"/>
      <c r="C311" s="177"/>
      <c r="D311" s="145" t="str">
        <f>IF(ISBLANK(C311),"",VLOOKUP(MONTH(C311),BDD!$J$7:$K$18,2,0))</f>
        <v/>
      </c>
      <c r="E311" s="178"/>
      <c r="F311" s="225"/>
    </row>
    <row r="312" spans="2:6" x14ac:dyDescent="0.25">
      <c r="B312" s="142"/>
      <c r="C312" s="177"/>
      <c r="D312" s="145" t="str">
        <f>IF(ISBLANK(C312),"",VLOOKUP(MONTH(C312),BDD!$J$7:$K$18,2,0))</f>
        <v/>
      </c>
      <c r="E312" s="178"/>
      <c r="F312" s="225"/>
    </row>
    <row r="313" spans="2:6" x14ac:dyDescent="0.25">
      <c r="B313" s="142"/>
      <c r="C313" s="177"/>
      <c r="D313" s="145" t="str">
        <f>IF(ISBLANK(C313),"",VLOOKUP(MONTH(C313),BDD!$J$7:$K$18,2,0))</f>
        <v/>
      </c>
      <c r="E313" s="178"/>
      <c r="F313" s="225"/>
    </row>
    <row r="314" spans="2:6" x14ac:dyDescent="0.25">
      <c r="B314" s="142"/>
      <c r="C314" s="177"/>
      <c r="D314" s="145" t="str">
        <f>IF(ISBLANK(C314),"",VLOOKUP(MONTH(C314),BDD!$J$7:$K$18,2,0))</f>
        <v/>
      </c>
      <c r="E314" s="178"/>
      <c r="F314" s="225"/>
    </row>
    <row r="315" spans="2:6" x14ac:dyDescent="0.25">
      <c r="B315" s="142"/>
      <c r="C315" s="177"/>
      <c r="D315" s="145" t="str">
        <f>IF(ISBLANK(C315),"",VLOOKUP(MONTH(C315),BDD!$J$7:$K$18,2,0))</f>
        <v/>
      </c>
      <c r="E315" s="178"/>
      <c r="F315" s="225"/>
    </row>
    <row r="316" spans="2:6" x14ac:dyDescent="0.25">
      <c r="B316" s="142"/>
      <c r="C316" s="177"/>
      <c r="D316" s="145" t="str">
        <f>IF(ISBLANK(C316),"",VLOOKUP(MONTH(C316),BDD!$J$7:$K$18,2,0))</f>
        <v/>
      </c>
      <c r="E316" s="178"/>
      <c r="F316" s="225"/>
    </row>
    <row r="317" spans="2:6" x14ac:dyDescent="0.25">
      <c r="B317" s="142"/>
      <c r="C317" s="177"/>
      <c r="D317" s="145" t="str">
        <f>IF(ISBLANK(C317),"",VLOOKUP(MONTH(C317),BDD!$J$7:$K$18,2,0))</f>
        <v/>
      </c>
      <c r="E317" s="178"/>
      <c r="F317" s="225"/>
    </row>
    <row r="318" spans="2:6" x14ac:dyDescent="0.25">
      <c r="B318" s="142"/>
      <c r="C318" s="177"/>
      <c r="D318" s="145" t="str">
        <f>IF(ISBLANK(C318),"",VLOOKUP(MONTH(C318),BDD!$J$7:$K$18,2,0))</f>
        <v/>
      </c>
      <c r="E318" s="178"/>
      <c r="F318" s="225"/>
    </row>
    <row r="319" spans="2:6" x14ac:dyDescent="0.25">
      <c r="B319" s="142"/>
      <c r="C319" s="177"/>
      <c r="D319" s="145" t="str">
        <f>IF(ISBLANK(C319),"",VLOOKUP(MONTH(C319),BDD!$J$7:$K$18,2,0))</f>
        <v/>
      </c>
      <c r="E319" s="178"/>
      <c r="F319" s="225"/>
    </row>
    <row r="320" spans="2:6" x14ac:dyDescent="0.25">
      <c r="B320" s="142"/>
      <c r="C320" s="177"/>
      <c r="D320" s="145" t="str">
        <f>IF(ISBLANK(C320),"",VLOOKUP(MONTH(C320),BDD!$J$7:$K$18,2,0))</f>
        <v/>
      </c>
      <c r="E320" s="178"/>
      <c r="F320" s="225"/>
    </row>
    <row r="321" spans="2:6" x14ac:dyDescent="0.25">
      <c r="B321" s="142"/>
      <c r="C321" s="177"/>
      <c r="D321" s="145" t="str">
        <f>IF(ISBLANK(C321),"",VLOOKUP(MONTH(C321),BDD!$J$7:$K$18,2,0))</f>
        <v/>
      </c>
      <c r="E321" s="178"/>
      <c r="F321" s="225"/>
    </row>
    <row r="322" spans="2:6" x14ac:dyDescent="0.25">
      <c r="B322" s="142"/>
      <c r="C322" s="177"/>
      <c r="D322" s="145" t="str">
        <f>IF(ISBLANK(C322),"",VLOOKUP(MONTH(C322),BDD!$J$7:$K$18,2,0))</f>
        <v/>
      </c>
      <c r="E322" s="178"/>
      <c r="F322" s="225"/>
    </row>
    <row r="323" spans="2:6" x14ac:dyDescent="0.25">
      <c r="B323" s="142"/>
      <c r="C323" s="177"/>
      <c r="D323" s="145" t="str">
        <f>IF(ISBLANK(C323),"",VLOOKUP(MONTH(C323),BDD!$J$7:$K$18,2,0))</f>
        <v/>
      </c>
      <c r="E323" s="178"/>
      <c r="F323" s="225"/>
    </row>
    <row r="324" spans="2:6" x14ac:dyDescent="0.25">
      <c r="B324" s="142"/>
      <c r="C324" s="177"/>
      <c r="D324" s="145" t="str">
        <f>IF(ISBLANK(C324),"",VLOOKUP(MONTH(C324),BDD!$J$7:$K$18,2,0))</f>
        <v/>
      </c>
      <c r="E324" s="178"/>
      <c r="F324" s="225"/>
    </row>
    <row r="325" spans="2:6" x14ac:dyDescent="0.25">
      <c r="B325" s="142"/>
      <c r="C325" s="177"/>
      <c r="D325" s="145" t="str">
        <f>IF(ISBLANK(C325),"",VLOOKUP(MONTH(C325),BDD!$J$7:$K$18,2,0))</f>
        <v/>
      </c>
      <c r="E325" s="178"/>
      <c r="F325" s="225"/>
    </row>
    <row r="326" spans="2:6" x14ac:dyDescent="0.25">
      <c r="B326" s="142"/>
      <c r="C326" s="177"/>
      <c r="D326" s="145" t="str">
        <f>IF(ISBLANK(C326),"",VLOOKUP(MONTH(C326),BDD!$J$7:$K$18,2,0))</f>
        <v/>
      </c>
      <c r="E326" s="178"/>
      <c r="F326" s="225"/>
    </row>
    <row r="327" spans="2:6" x14ac:dyDescent="0.25">
      <c r="B327" s="142"/>
      <c r="C327" s="177"/>
      <c r="D327" s="145" t="str">
        <f>IF(ISBLANK(C327),"",VLOOKUP(MONTH(C327),BDD!$J$7:$K$18,2,0))</f>
        <v/>
      </c>
      <c r="E327" s="178"/>
      <c r="F327" s="225"/>
    </row>
    <row r="328" spans="2:6" x14ac:dyDescent="0.25">
      <c r="B328" s="142"/>
      <c r="C328" s="177"/>
      <c r="D328" s="145" t="str">
        <f>IF(ISBLANK(C328),"",VLOOKUP(MONTH(C328),BDD!$J$7:$K$18,2,0))</f>
        <v/>
      </c>
      <c r="E328" s="178"/>
      <c r="F328" s="225"/>
    </row>
    <row r="329" spans="2:6" x14ac:dyDescent="0.25">
      <c r="B329" s="142"/>
      <c r="C329" s="177"/>
      <c r="D329" s="145" t="str">
        <f>IF(ISBLANK(C329),"",VLOOKUP(MONTH(C329),BDD!$J$7:$K$18,2,0))</f>
        <v/>
      </c>
      <c r="E329" s="178"/>
      <c r="F329" s="225"/>
    </row>
    <row r="330" spans="2:6" x14ac:dyDescent="0.25">
      <c r="B330" s="142"/>
      <c r="C330" s="177"/>
      <c r="D330" s="145" t="str">
        <f>IF(ISBLANK(C330),"",VLOOKUP(MONTH(C330),BDD!$J$7:$K$18,2,0))</f>
        <v/>
      </c>
      <c r="E330" s="178"/>
      <c r="F330" s="225"/>
    </row>
    <row r="331" spans="2:6" x14ac:dyDescent="0.25">
      <c r="B331" s="142"/>
      <c r="C331" s="177"/>
      <c r="D331" s="145" t="str">
        <f>IF(ISBLANK(C331),"",VLOOKUP(MONTH(C331),BDD!$J$7:$K$18,2,0))</f>
        <v/>
      </c>
      <c r="E331" s="178"/>
      <c r="F331" s="225"/>
    </row>
    <row r="332" spans="2:6" x14ac:dyDescent="0.25">
      <c r="B332" s="142"/>
      <c r="C332" s="177"/>
      <c r="D332" s="145" t="str">
        <f>IF(ISBLANK(C332),"",VLOOKUP(MONTH(C332),BDD!$J$7:$K$18,2,0))</f>
        <v/>
      </c>
      <c r="E332" s="178"/>
      <c r="F332" s="225"/>
    </row>
    <row r="333" spans="2:6" x14ac:dyDescent="0.25">
      <c r="B333" s="142"/>
      <c r="C333" s="177"/>
      <c r="D333" s="145" t="str">
        <f>IF(ISBLANK(C333),"",VLOOKUP(MONTH(C333),BDD!$J$7:$K$18,2,0))</f>
        <v/>
      </c>
      <c r="E333" s="178"/>
      <c r="F333" s="225"/>
    </row>
    <row r="334" spans="2:6" x14ac:dyDescent="0.25">
      <c r="B334" s="142"/>
      <c r="C334" s="177"/>
      <c r="D334" s="145" t="str">
        <f>IF(ISBLANK(C334),"",VLOOKUP(MONTH(C334),BDD!$J$7:$K$18,2,0))</f>
        <v/>
      </c>
      <c r="E334" s="178"/>
      <c r="F334" s="225"/>
    </row>
    <row r="335" spans="2:6" x14ac:dyDescent="0.25">
      <c r="B335" s="142"/>
      <c r="C335" s="177"/>
      <c r="D335" s="145" t="str">
        <f>IF(ISBLANK(C335),"",VLOOKUP(MONTH(C335),BDD!$J$7:$K$18,2,0))</f>
        <v/>
      </c>
      <c r="E335" s="178"/>
      <c r="F335" s="225"/>
    </row>
    <row r="336" spans="2:6" x14ac:dyDescent="0.25">
      <c r="B336" s="142"/>
      <c r="C336" s="177"/>
      <c r="D336" s="145" t="str">
        <f>IF(ISBLANK(C336),"",VLOOKUP(MONTH(C336),BDD!$J$7:$K$18,2,0))</f>
        <v/>
      </c>
      <c r="E336" s="178"/>
      <c r="F336" s="225"/>
    </row>
    <row r="337" spans="2:6" x14ac:dyDescent="0.25">
      <c r="B337" s="142"/>
      <c r="C337" s="177"/>
      <c r="D337" s="145" t="str">
        <f>IF(ISBLANK(C337),"",VLOOKUP(MONTH(C337),BDD!$J$7:$K$18,2,0))</f>
        <v/>
      </c>
      <c r="E337" s="178"/>
      <c r="F337" s="225"/>
    </row>
    <row r="338" spans="2:6" x14ac:dyDescent="0.25">
      <c r="B338" s="142"/>
      <c r="C338" s="177"/>
      <c r="D338" s="145" t="str">
        <f>IF(ISBLANK(C338),"",VLOOKUP(MONTH(C338),BDD!$J$7:$K$18,2,0))</f>
        <v/>
      </c>
      <c r="E338" s="178"/>
      <c r="F338" s="225"/>
    </row>
    <row r="339" spans="2:6" x14ac:dyDescent="0.25">
      <c r="B339" s="142"/>
      <c r="C339" s="177"/>
      <c r="D339" s="145" t="str">
        <f>IF(ISBLANK(C339),"",VLOOKUP(MONTH(C339),BDD!$J$7:$K$18,2,0))</f>
        <v/>
      </c>
      <c r="E339" s="178"/>
      <c r="F339" s="225"/>
    </row>
    <row r="340" spans="2:6" x14ac:dyDescent="0.25">
      <c r="B340" s="142"/>
      <c r="C340" s="177"/>
      <c r="D340" s="145" t="str">
        <f>IF(ISBLANK(C340),"",VLOOKUP(MONTH(C340),BDD!$J$7:$K$18,2,0))</f>
        <v/>
      </c>
      <c r="E340" s="178"/>
      <c r="F340" s="225"/>
    </row>
    <row r="341" spans="2:6" x14ac:dyDescent="0.25">
      <c r="B341" s="142"/>
      <c r="C341" s="177"/>
      <c r="D341" s="145" t="str">
        <f>IF(ISBLANK(C341),"",VLOOKUP(MONTH(C341),BDD!$J$7:$K$18,2,0))</f>
        <v/>
      </c>
      <c r="E341" s="178"/>
      <c r="F341" s="225"/>
    </row>
    <row r="342" spans="2:6" x14ac:dyDescent="0.25">
      <c r="B342" s="142"/>
      <c r="C342" s="177"/>
      <c r="D342" s="145" t="str">
        <f>IF(ISBLANK(C342),"",VLOOKUP(MONTH(C342),BDD!$J$7:$K$18,2,0))</f>
        <v/>
      </c>
      <c r="E342" s="178"/>
      <c r="F342" s="225"/>
    </row>
    <row r="343" spans="2:6" x14ac:dyDescent="0.25">
      <c r="B343" s="142"/>
      <c r="C343" s="177"/>
      <c r="D343" s="145" t="str">
        <f>IF(ISBLANK(C343),"",VLOOKUP(MONTH(C343),BDD!$J$7:$K$18,2,0))</f>
        <v/>
      </c>
      <c r="E343" s="178"/>
      <c r="F343" s="225"/>
    </row>
    <row r="344" spans="2:6" x14ac:dyDescent="0.25">
      <c r="B344" s="142"/>
      <c r="C344" s="177"/>
      <c r="D344" s="145" t="str">
        <f>IF(ISBLANK(C344),"",VLOOKUP(MONTH(C344),BDD!$J$7:$K$18,2,0))</f>
        <v/>
      </c>
      <c r="E344" s="178"/>
      <c r="F344" s="225"/>
    </row>
    <row r="345" spans="2:6" x14ac:dyDescent="0.25">
      <c r="B345" s="142"/>
      <c r="C345" s="177"/>
      <c r="D345" s="145" t="str">
        <f>IF(ISBLANK(C345),"",VLOOKUP(MONTH(C345),BDD!$J$7:$K$18,2,0))</f>
        <v/>
      </c>
      <c r="E345" s="178"/>
      <c r="F345" s="225"/>
    </row>
    <row r="346" spans="2:6" x14ac:dyDescent="0.25">
      <c r="B346" s="142"/>
      <c r="C346" s="177"/>
      <c r="D346" s="145" t="str">
        <f>IF(ISBLANK(C346),"",VLOOKUP(MONTH(C346),BDD!$J$7:$K$18,2,0))</f>
        <v/>
      </c>
      <c r="E346" s="178"/>
      <c r="F346" s="225"/>
    </row>
    <row r="347" spans="2:6" x14ac:dyDescent="0.25">
      <c r="B347" s="142"/>
      <c r="C347" s="177"/>
      <c r="D347" s="145" t="str">
        <f>IF(ISBLANK(C347),"",VLOOKUP(MONTH(C347),BDD!$J$7:$K$18,2,0))</f>
        <v/>
      </c>
      <c r="E347" s="178"/>
      <c r="F347" s="225"/>
    </row>
    <row r="348" spans="2:6" x14ac:dyDescent="0.25">
      <c r="B348" s="142"/>
      <c r="C348" s="177"/>
      <c r="D348" s="145" t="str">
        <f>IF(ISBLANK(C348),"",VLOOKUP(MONTH(C348),BDD!$J$7:$K$18,2,0))</f>
        <v/>
      </c>
      <c r="E348" s="178"/>
      <c r="F348" s="225"/>
    </row>
    <row r="349" spans="2:6" x14ac:dyDescent="0.25">
      <c r="B349" s="142"/>
      <c r="C349" s="177"/>
      <c r="D349" s="145" t="str">
        <f>IF(ISBLANK(C349),"",VLOOKUP(MONTH(C349),BDD!$J$7:$K$18,2,0))</f>
        <v/>
      </c>
      <c r="E349" s="178"/>
      <c r="F349" s="225"/>
    </row>
    <row r="350" spans="2:6" x14ac:dyDescent="0.25">
      <c r="B350" s="142"/>
      <c r="C350" s="177"/>
      <c r="D350" s="145" t="str">
        <f>IF(ISBLANK(C350),"",VLOOKUP(MONTH(C350),BDD!$J$7:$K$18,2,0))</f>
        <v/>
      </c>
      <c r="E350" s="178"/>
      <c r="F350" s="225"/>
    </row>
    <row r="351" spans="2:6" x14ac:dyDescent="0.25">
      <c r="B351" s="142"/>
      <c r="C351" s="177"/>
      <c r="D351" s="145" t="str">
        <f>IF(ISBLANK(C351),"",VLOOKUP(MONTH(C351),BDD!$J$7:$K$18,2,0))</f>
        <v/>
      </c>
      <c r="E351" s="178"/>
      <c r="F351" s="225"/>
    </row>
    <row r="352" spans="2:6" x14ac:dyDescent="0.25">
      <c r="B352" s="142"/>
      <c r="C352" s="177"/>
      <c r="D352" s="145" t="str">
        <f>IF(ISBLANK(C352),"",VLOOKUP(MONTH(C352),BDD!$J$7:$K$18,2,0))</f>
        <v/>
      </c>
      <c r="E352" s="178"/>
      <c r="F352" s="225"/>
    </row>
    <row r="353" spans="2:6" x14ac:dyDescent="0.25">
      <c r="B353" s="142"/>
      <c r="C353" s="177"/>
      <c r="D353" s="145" t="str">
        <f>IF(ISBLANK(C353),"",VLOOKUP(MONTH(C353),BDD!$J$7:$K$18,2,0))</f>
        <v/>
      </c>
      <c r="E353" s="178"/>
      <c r="F353" s="225"/>
    </row>
    <row r="354" spans="2:6" x14ac:dyDescent="0.25">
      <c r="B354" s="142"/>
      <c r="C354" s="177"/>
      <c r="D354" s="145" t="str">
        <f>IF(ISBLANK(C354),"",VLOOKUP(MONTH(C354),BDD!$J$7:$K$18,2,0))</f>
        <v/>
      </c>
      <c r="E354" s="178"/>
      <c r="F354" s="225"/>
    </row>
    <row r="355" spans="2:6" x14ac:dyDescent="0.25">
      <c r="B355" s="142"/>
      <c r="C355" s="177"/>
      <c r="D355" s="145" t="str">
        <f>IF(ISBLANK(C355),"",VLOOKUP(MONTH(C355),BDD!$J$7:$K$18,2,0))</f>
        <v/>
      </c>
      <c r="E355" s="178"/>
      <c r="F355" s="225"/>
    </row>
    <row r="356" spans="2:6" x14ac:dyDescent="0.25">
      <c r="B356" s="142"/>
      <c r="C356" s="177"/>
      <c r="D356" s="145" t="str">
        <f>IF(ISBLANK(C356),"",VLOOKUP(MONTH(C356),BDD!$J$7:$K$18,2,0))</f>
        <v/>
      </c>
      <c r="E356" s="178"/>
      <c r="F356" s="225"/>
    </row>
    <row r="357" spans="2:6" x14ac:dyDescent="0.25">
      <c r="B357" s="142"/>
      <c r="C357" s="177"/>
      <c r="D357" s="145" t="str">
        <f>IF(ISBLANK(C357),"",VLOOKUP(MONTH(C357),BDD!$J$7:$K$18,2,0))</f>
        <v/>
      </c>
      <c r="E357" s="178"/>
      <c r="F357" s="225"/>
    </row>
    <row r="358" spans="2:6" x14ac:dyDescent="0.25">
      <c r="B358" s="142"/>
      <c r="C358" s="177"/>
      <c r="D358" s="145" t="str">
        <f>IF(ISBLANK(C358),"",VLOOKUP(MONTH(C358),BDD!$J$7:$K$18,2,0))</f>
        <v/>
      </c>
      <c r="E358" s="178"/>
      <c r="F358" s="225"/>
    </row>
    <row r="359" spans="2:6" x14ac:dyDescent="0.25">
      <c r="B359" s="142"/>
      <c r="C359" s="177"/>
      <c r="D359" s="145" t="str">
        <f>IF(ISBLANK(C359),"",VLOOKUP(MONTH(C359),BDD!$J$7:$K$18,2,0))</f>
        <v/>
      </c>
      <c r="E359" s="178"/>
      <c r="F359" s="225"/>
    </row>
    <row r="360" spans="2:6" x14ac:dyDescent="0.25">
      <c r="B360" s="142"/>
      <c r="C360" s="177"/>
      <c r="D360" s="145" t="str">
        <f>IF(ISBLANK(C360),"",VLOOKUP(MONTH(C360),BDD!$J$7:$K$18,2,0))</f>
        <v/>
      </c>
      <c r="E360" s="178"/>
      <c r="F360" s="225"/>
    </row>
    <row r="361" spans="2:6" x14ac:dyDescent="0.25">
      <c r="B361" s="142"/>
      <c r="C361" s="177"/>
      <c r="D361" s="145" t="str">
        <f>IF(ISBLANK(C361),"",VLOOKUP(MONTH(C361),BDD!$J$7:$K$18,2,0))</f>
        <v/>
      </c>
      <c r="E361" s="178"/>
      <c r="F361" s="225"/>
    </row>
    <row r="362" spans="2:6" x14ac:dyDescent="0.25">
      <c r="B362" s="142"/>
      <c r="C362" s="177"/>
      <c r="D362" s="145" t="str">
        <f>IF(ISBLANK(C362),"",VLOOKUP(MONTH(C362),BDD!$J$7:$K$18,2,0))</f>
        <v/>
      </c>
      <c r="E362" s="178"/>
      <c r="F362" s="225"/>
    </row>
    <row r="363" spans="2:6" x14ac:dyDescent="0.25">
      <c r="B363" s="142"/>
      <c r="C363" s="177"/>
      <c r="D363" s="145" t="str">
        <f>IF(ISBLANK(C363),"",VLOOKUP(MONTH(C363),BDD!$J$7:$K$18,2,0))</f>
        <v/>
      </c>
      <c r="E363" s="178"/>
      <c r="F363" s="225"/>
    </row>
    <row r="364" spans="2:6" x14ac:dyDescent="0.25">
      <c r="B364" s="142"/>
      <c r="C364" s="177"/>
      <c r="D364" s="145" t="str">
        <f>IF(ISBLANK(C364),"",VLOOKUP(MONTH(C364),BDD!$J$7:$K$18,2,0))</f>
        <v/>
      </c>
      <c r="E364" s="178"/>
      <c r="F364" s="225"/>
    </row>
    <row r="365" spans="2:6" x14ac:dyDescent="0.25">
      <c r="B365" s="142"/>
      <c r="C365" s="177"/>
      <c r="D365" s="145" t="str">
        <f>IF(ISBLANK(C365),"",VLOOKUP(MONTH(C365),BDD!$J$7:$K$18,2,0))</f>
        <v/>
      </c>
      <c r="E365" s="178"/>
      <c r="F365" s="225"/>
    </row>
    <row r="366" spans="2:6" x14ac:dyDescent="0.25">
      <c r="B366" s="142"/>
      <c r="C366" s="177"/>
      <c r="D366" s="145" t="str">
        <f>IF(ISBLANK(C366),"",VLOOKUP(MONTH(C366),BDD!$J$7:$K$18,2,0))</f>
        <v/>
      </c>
      <c r="E366" s="178"/>
      <c r="F366" s="225"/>
    </row>
    <row r="367" spans="2:6" x14ac:dyDescent="0.25">
      <c r="B367" s="142"/>
      <c r="C367" s="177"/>
      <c r="D367" s="145" t="str">
        <f>IF(ISBLANK(C367),"",VLOOKUP(MONTH(C367),BDD!$J$7:$K$18,2,0))</f>
        <v/>
      </c>
      <c r="E367" s="178"/>
      <c r="F367" s="225"/>
    </row>
    <row r="368" spans="2:6" x14ac:dyDescent="0.25">
      <c r="B368" s="142"/>
      <c r="C368" s="177"/>
      <c r="D368" s="145" t="str">
        <f>IF(ISBLANK(C368),"",VLOOKUP(MONTH(C368),BDD!$J$7:$K$18,2,0))</f>
        <v/>
      </c>
      <c r="E368" s="178"/>
      <c r="F368" s="225"/>
    </row>
    <row r="369" spans="2:6" x14ac:dyDescent="0.25">
      <c r="B369" s="142"/>
      <c r="C369" s="177"/>
      <c r="D369" s="145" t="str">
        <f>IF(ISBLANK(C369),"",VLOOKUP(MONTH(C369),BDD!$J$7:$K$18,2,0))</f>
        <v/>
      </c>
      <c r="E369" s="178"/>
      <c r="F369" s="225"/>
    </row>
    <row r="370" spans="2:6" x14ac:dyDescent="0.25">
      <c r="B370" s="142"/>
      <c r="C370" s="177"/>
      <c r="D370" s="145" t="str">
        <f>IF(ISBLANK(C370),"",VLOOKUP(MONTH(C370),BDD!$J$7:$K$18,2,0))</f>
        <v/>
      </c>
      <c r="E370" s="178"/>
      <c r="F370" s="225"/>
    </row>
    <row r="371" spans="2:6" x14ac:dyDescent="0.25">
      <c r="B371" s="142"/>
      <c r="C371" s="177"/>
      <c r="D371" s="145" t="str">
        <f>IF(ISBLANK(C371),"",VLOOKUP(MONTH(C371),BDD!$J$7:$K$18,2,0))</f>
        <v/>
      </c>
      <c r="E371" s="178"/>
      <c r="F371" s="225"/>
    </row>
    <row r="372" spans="2:6" x14ac:dyDescent="0.25">
      <c r="B372" s="142"/>
      <c r="C372" s="177"/>
      <c r="D372" s="145" t="str">
        <f>IF(ISBLANK(C372),"",VLOOKUP(MONTH(C372),BDD!$J$7:$K$18,2,0))</f>
        <v/>
      </c>
      <c r="E372" s="178"/>
      <c r="F372" s="225"/>
    </row>
    <row r="373" spans="2:6" x14ac:dyDescent="0.25">
      <c r="B373" s="142"/>
      <c r="C373" s="177"/>
      <c r="D373" s="145" t="str">
        <f>IF(ISBLANK(C373),"",VLOOKUP(MONTH(C373),BDD!$J$7:$K$18,2,0))</f>
        <v/>
      </c>
      <c r="E373" s="178"/>
      <c r="F373" s="225"/>
    </row>
    <row r="374" spans="2:6" x14ac:dyDescent="0.25">
      <c r="B374" s="142"/>
      <c r="C374" s="177"/>
      <c r="D374" s="145" t="str">
        <f>IF(ISBLANK(C374),"",VLOOKUP(MONTH(C374),BDD!$J$7:$K$18,2,0))</f>
        <v/>
      </c>
      <c r="E374" s="178"/>
      <c r="F374" s="225"/>
    </row>
    <row r="375" spans="2:6" x14ac:dyDescent="0.25">
      <c r="B375" s="142"/>
      <c r="C375" s="177"/>
      <c r="D375" s="145" t="str">
        <f>IF(ISBLANK(C375),"",VLOOKUP(MONTH(C375),BDD!$J$7:$K$18,2,0))</f>
        <v/>
      </c>
      <c r="E375" s="178"/>
      <c r="F375" s="225"/>
    </row>
    <row r="376" spans="2:6" x14ac:dyDescent="0.25">
      <c r="B376" s="142"/>
      <c r="C376" s="177"/>
      <c r="D376" s="145" t="str">
        <f>IF(ISBLANK(C376),"",VLOOKUP(MONTH(C376),BDD!$J$7:$K$18,2,0))</f>
        <v/>
      </c>
      <c r="E376" s="178"/>
      <c r="F376" s="225"/>
    </row>
    <row r="377" spans="2:6" x14ac:dyDescent="0.25">
      <c r="B377" s="142"/>
      <c r="C377" s="177"/>
      <c r="D377" s="145" t="str">
        <f>IF(ISBLANK(C377),"",VLOOKUP(MONTH(C377),BDD!$J$7:$K$18,2,0))</f>
        <v/>
      </c>
      <c r="E377" s="178"/>
      <c r="F377" s="225"/>
    </row>
    <row r="378" spans="2:6" x14ac:dyDescent="0.25">
      <c r="B378" s="142"/>
      <c r="C378" s="177"/>
      <c r="D378" s="145" t="str">
        <f>IF(ISBLANK(C378),"",VLOOKUP(MONTH(C378),BDD!$J$7:$K$18,2,0))</f>
        <v/>
      </c>
      <c r="E378" s="178"/>
      <c r="F378" s="225"/>
    </row>
    <row r="379" spans="2:6" x14ac:dyDescent="0.25">
      <c r="B379" s="142"/>
      <c r="C379" s="177"/>
      <c r="D379" s="145" t="str">
        <f>IF(ISBLANK(C379),"",VLOOKUP(MONTH(C379),BDD!$J$7:$K$18,2,0))</f>
        <v/>
      </c>
      <c r="E379" s="178"/>
      <c r="F379" s="225"/>
    </row>
    <row r="380" spans="2:6" x14ac:dyDescent="0.25">
      <c r="B380" s="142"/>
      <c r="C380" s="177"/>
      <c r="D380" s="145" t="str">
        <f>IF(ISBLANK(C380),"",VLOOKUP(MONTH(C380),BDD!$J$7:$K$18,2,0))</f>
        <v/>
      </c>
      <c r="E380" s="178"/>
      <c r="F380" s="225"/>
    </row>
    <row r="381" spans="2:6" x14ac:dyDescent="0.25">
      <c r="B381" s="142"/>
      <c r="C381" s="177"/>
      <c r="D381" s="145" t="str">
        <f>IF(ISBLANK(C381),"",VLOOKUP(MONTH(C381),BDD!$J$7:$K$18,2,0))</f>
        <v/>
      </c>
      <c r="E381" s="178"/>
      <c r="F381" s="225"/>
    </row>
    <row r="382" spans="2:6" x14ac:dyDescent="0.25">
      <c r="B382" s="142"/>
      <c r="C382" s="177"/>
      <c r="D382" s="145" t="str">
        <f>IF(ISBLANK(C382),"",VLOOKUP(MONTH(C382),BDD!$J$7:$K$18,2,0))</f>
        <v/>
      </c>
      <c r="E382" s="178"/>
      <c r="F382" s="225"/>
    </row>
    <row r="383" spans="2:6" x14ac:dyDescent="0.25">
      <c r="B383" s="142"/>
      <c r="C383" s="177"/>
      <c r="D383" s="145" t="str">
        <f>IF(ISBLANK(C383),"",VLOOKUP(MONTH(C383),BDD!$J$7:$K$18,2,0))</f>
        <v/>
      </c>
      <c r="E383" s="178"/>
      <c r="F383" s="225"/>
    </row>
    <row r="384" spans="2:6" x14ac:dyDescent="0.25">
      <c r="B384" s="142"/>
      <c r="C384" s="177"/>
      <c r="D384" s="145" t="str">
        <f>IF(ISBLANK(C384),"",VLOOKUP(MONTH(C384),BDD!$J$7:$K$18,2,0))</f>
        <v/>
      </c>
      <c r="E384" s="178"/>
      <c r="F384" s="225"/>
    </row>
    <row r="385" spans="2:6" x14ac:dyDescent="0.25">
      <c r="B385" s="142"/>
      <c r="C385" s="177"/>
      <c r="D385" s="145" t="str">
        <f>IF(ISBLANK(C385),"",VLOOKUP(MONTH(C385),BDD!$J$7:$K$18,2,0))</f>
        <v/>
      </c>
      <c r="E385" s="178"/>
      <c r="F385" s="225"/>
    </row>
    <row r="386" spans="2:6" x14ac:dyDescent="0.25">
      <c r="B386" s="142"/>
      <c r="C386" s="177"/>
      <c r="D386" s="145" t="str">
        <f>IF(ISBLANK(C386),"",VLOOKUP(MONTH(C386),BDD!$J$7:$K$18,2,0))</f>
        <v/>
      </c>
      <c r="E386" s="178"/>
      <c r="F386" s="225"/>
    </row>
    <row r="387" spans="2:6" x14ac:dyDescent="0.25">
      <c r="B387" s="142"/>
      <c r="C387" s="177"/>
      <c r="D387" s="145" t="str">
        <f>IF(ISBLANK(C387),"",VLOOKUP(MONTH(C387),BDD!$J$7:$K$18,2,0))</f>
        <v/>
      </c>
      <c r="E387" s="178"/>
      <c r="F387" s="225"/>
    </row>
    <row r="388" spans="2:6" x14ac:dyDescent="0.25">
      <c r="B388" s="142"/>
      <c r="C388" s="177"/>
      <c r="D388" s="145" t="str">
        <f>IF(ISBLANK(C388),"",VLOOKUP(MONTH(C388),BDD!$J$7:$K$18,2,0))</f>
        <v/>
      </c>
      <c r="E388" s="178"/>
      <c r="F388" s="225"/>
    </row>
    <row r="389" spans="2:6" x14ac:dyDescent="0.25">
      <c r="B389" s="142"/>
      <c r="C389" s="177"/>
      <c r="D389" s="145" t="str">
        <f>IF(ISBLANK(C389),"",VLOOKUP(MONTH(C389),BDD!$J$7:$K$18,2,0))</f>
        <v/>
      </c>
      <c r="E389" s="178"/>
      <c r="F389" s="225"/>
    </row>
    <row r="390" spans="2:6" x14ac:dyDescent="0.25">
      <c r="B390" s="142"/>
      <c r="C390" s="177"/>
      <c r="D390" s="145" t="str">
        <f>IF(ISBLANK(C390),"",VLOOKUP(MONTH(C390),BDD!$J$7:$K$18,2,0))</f>
        <v/>
      </c>
      <c r="E390" s="178"/>
      <c r="F390" s="225"/>
    </row>
    <row r="391" spans="2:6" x14ac:dyDescent="0.25">
      <c r="B391" s="142"/>
      <c r="C391" s="177"/>
      <c r="D391" s="145" t="str">
        <f>IF(ISBLANK(C391),"",VLOOKUP(MONTH(C391),BDD!$J$7:$K$18,2,0))</f>
        <v/>
      </c>
      <c r="E391" s="178"/>
      <c r="F391" s="225"/>
    </row>
    <row r="392" spans="2:6" x14ac:dyDescent="0.25">
      <c r="B392" s="142"/>
      <c r="C392" s="177"/>
      <c r="D392" s="145" t="str">
        <f>IF(ISBLANK(C392),"",VLOOKUP(MONTH(C392),BDD!$J$7:$K$18,2,0))</f>
        <v/>
      </c>
      <c r="E392" s="178"/>
      <c r="F392" s="225"/>
    </row>
    <row r="393" spans="2:6" x14ac:dyDescent="0.25">
      <c r="B393" s="142"/>
      <c r="C393" s="177"/>
      <c r="D393" s="145" t="str">
        <f>IF(ISBLANK(C393),"",VLOOKUP(MONTH(C393),BDD!$J$7:$K$18,2,0))</f>
        <v/>
      </c>
      <c r="E393" s="178"/>
      <c r="F393" s="225"/>
    </row>
    <row r="394" spans="2:6" x14ac:dyDescent="0.25">
      <c r="B394" s="142"/>
      <c r="C394" s="177"/>
      <c r="D394" s="145" t="str">
        <f>IF(ISBLANK(C394),"",VLOOKUP(MONTH(C394),BDD!$J$7:$K$18,2,0))</f>
        <v/>
      </c>
      <c r="E394" s="178"/>
      <c r="F394" s="225"/>
    </row>
    <row r="395" spans="2:6" x14ac:dyDescent="0.25">
      <c r="B395" s="142"/>
      <c r="C395" s="177"/>
      <c r="D395" s="145" t="str">
        <f>IF(ISBLANK(C395),"",VLOOKUP(MONTH(C395),BDD!$J$7:$K$18,2,0))</f>
        <v/>
      </c>
      <c r="E395" s="178"/>
      <c r="F395" s="225"/>
    </row>
    <row r="396" spans="2:6" x14ac:dyDescent="0.25">
      <c r="B396" s="142"/>
      <c r="C396" s="177"/>
      <c r="D396" s="145" t="str">
        <f>IF(ISBLANK(C396),"",VLOOKUP(MONTH(C396),BDD!$J$7:$K$18,2,0))</f>
        <v/>
      </c>
      <c r="E396" s="178"/>
      <c r="F396" s="225"/>
    </row>
    <row r="397" spans="2:6" x14ac:dyDescent="0.25">
      <c r="B397" s="142"/>
      <c r="C397" s="177"/>
      <c r="D397" s="145" t="str">
        <f>IF(ISBLANK(C397),"",VLOOKUP(MONTH(C397),BDD!$J$7:$K$18,2,0))</f>
        <v/>
      </c>
      <c r="E397" s="178"/>
      <c r="F397" s="225"/>
    </row>
    <row r="398" spans="2:6" x14ac:dyDescent="0.25">
      <c r="B398" s="142"/>
      <c r="C398" s="177"/>
      <c r="D398" s="145" t="str">
        <f>IF(ISBLANK(C398),"",VLOOKUP(MONTH(C398),BDD!$J$7:$K$18,2,0))</f>
        <v/>
      </c>
      <c r="E398" s="178"/>
      <c r="F398" s="225"/>
    </row>
    <row r="399" spans="2:6" x14ac:dyDescent="0.25">
      <c r="B399" s="142"/>
      <c r="C399" s="177"/>
      <c r="D399" s="145" t="str">
        <f>IF(ISBLANK(C399),"",VLOOKUP(MONTH(C399),BDD!$J$7:$K$18,2,0))</f>
        <v/>
      </c>
      <c r="E399" s="178"/>
      <c r="F399" s="225"/>
    </row>
    <row r="400" spans="2:6" x14ac:dyDescent="0.25">
      <c r="B400" s="142"/>
      <c r="C400" s="177"/>
      <c r="D400" s="145" t="str">
        <f>IF(ISBLANK(C400),"",VLOOKUP(MONTH(C400),BDD!$J$7:$K$18,2,0))</f>
        <v/>
      </c>
      <c r="E400" s="178"/>
      <c r="F400" s="225"/>
    </row>
    <row r="401" spans="2:6" x14ac:dyDescent="0.25">
      <c r="B401" s="142"/>
      <c r="C401" s="177"/>
      <c r="D401" s="145" t="str">
        <f>IF(ISBLANK(C401),"",VLOOKUP(MONTH(C401),BDD!$J$7:$K$18,2,0))</f>
        <v/>
      </c>
      <c r="E401" s="178"/>
      <c r="F401" s="225"/>
    </row>
    <row r="402" spans="2:6" x14ac:dyDescent="0.25">
      <c r="B402" s="142"/>
      <c r="C402" s="177"/>
      <c r="D402" s="145" t="str">
        <f>IF(ISBLANK(C402),"",VLOOKUP(MONTH(C402),BDD!$J$7:$K$18,2,0))</f>
        <v/>
      </c>
      <c r="E402" s="178"/>
      <c r="F402" s="225"/>
    </row>
    <row r="403" spans="2:6" x14ac:dyDescent="0.25">
      <c r="B403" s="142"/>
      <c r="C403" s="177"/>
      <c r="D403" s="145" t="str">
        <f>IF(ISBLANK(C403),"",VLOOKUP(MONTH(C403),BDD!$J$7:$K$18,2,0))</f>
        <v/>
      </c>
      <c r="E403" s="178"/>
      <c r="F403" s="225"/>
    </row>
    <row r="404" spans="2:6" x14ac:dyDescent="0.25">
      <c r="B404" s="142"/>
      <c r="C404" s="177"/>
      <c r="D404" s="145" t="str">
        <f>IF(ISBLANK(C404),"",VLOOKUP(MONTH(C404),BDD!$J$7:$K$18,2,0))</f>
        <v/>
      </c>
      <c r="E404" s="178"/>
      <c r="F404" s="225"/>
    </row>
    <row r="405" spans="2:6" x14ac:dyDescent="0.25">
      <c r="B405" s="142"/>
      <c r="C405" s="177"/>
      <c r="D405" s="145" t="str">
        <f>IF(ISBLANK(C405),"",VLOOKUP(MONTH(C405),BDD!$J$7:$K$18,2,0))</f>
        <v/>
      </c>
      <c r="E405" s="178"/>
      <c r="F405" s="225"/>
    </row>
    <row r="406" spans="2:6" x14ac:dyDescent="0.25">
      <c r="B406" s="142"/>
      <c r="C406" s="177"/>
      <c r="D406" s="145" t="str">
        <f>IF(ISBLANK(C406),"",VLOOKUP(MONTH(C406),BDD!$J$7:$K$18,2,0))</f>
        <v/>
      </c>
      <c r="E406" s="178"/>
      <c r="F406" s="225"/>
    </row>
    <row r="407" spans="2:6" x14ac:dyDescent="0.25">
      <c r="B407" s="142"/>
      <c r="C407" s="177"/>
      <c r="D407" s="145" t="str">
        <f>IF(ISBLANK(C407),"",VLOOKUP(MONTH(C407),BDD!$J$7:$K$18,2,0))</f>
        <v/>
      </c>
      <c r="E407" s="178"/>
      <c r="F407" s="225"/>
    </row>
    <row r="408" spans="2:6" x14ac:dyDescent="0.25">
      <c r="B408" s="142"/>
      <c r="C408" s="177"/>
      <c r="D408" s="145" t="str">
        <f>IF(ISBLANK(C408),"",VLOOKUP(MONTH(C408),BDD!$J$7:$K$18,2,0))</f>
        <v/>
      </c>
      <c r="E408" s="178"/>
      <c r="F408" s="225"/>
    </row>
    <row r="409" spans="2:6" x14ac:dyDescent="0.25">
      <c r="B409" s="142"/>
      <c r="C409" s="177"/>
      <c r="D409" s="145" t="str">
        <f>IF(ISBLANK(C409),"",VLOOKUP(MONTH(C409),BDD!$J$7:$K$18,2,0))</f>
        <v/>
      </c>
      <c r="E409" s="178"/>
      <c r="F409" s="225"/>
    </row>
    <row r="410" spans="2:6" x14ac:dyDescent="0.25">
      <c r="B410" s="142"/>
      <c r="C410" s="177"/>
      <c r="D410" s="145" t="str">
        <f>IF(ISBLANK(C410),"",VLOOKUP(MONTH(C410),BDD!$J$7:$K$18,2,0))</f>
        <v/>
      </c>
      <c r="E410" s="178"/>
      <c r="F410" s="225"/>
    </row>
    <row r="411" spans="2:6" x14ac:dyDescent="0.25">
      <c r="B411" s="142"/>
      <c r="C411" s="177"/>
      <c r="D411" s="145" t="str">
        <f>IF(ISBLANK(C411),"",VLOOKUP(MONTH(C411),BDD!$J$7:$K$18,2,0))</f>
        <v/>
      </c>
      <c r="E411" s="178"/>
      <c r="F411" s="225"/>
    </row>
    <row r="412" spans="2:6" x14ac:dyDescent="0.25">
      <c r="B412" s="142"/>
      <c r="C412" s="177"/>
      <c r="D412" s="145" t="str">
        <f>IF(ISBLANK(C412),"",VLOOKUP(MONTH(C412),BDD!$J$7:$K$18,2,0))</f>
        <v/>
      </c>
      <c r="E412" s="178"/>
      <c r="F412" s="225"/>
    </row>
    <row r="413" spans="2:6" x14ac:dyDescent="0.25">
      <c r="B413" s="142"/>
      <c r="C413" s="177"/>
      <c r="D413" s="145" t="str">
        <f>IF(ISBLANK(C413),"",VLOOKUP(MONTH(C413),BDD!$J$7:$K$18,2,0))</f>
        <v/>
      </c>
      <c r="E413" s="178"/>
      <c r="F413" s="225"/>
    </row>
    <row r="414" spans="2:6" x14ac:dyDescent="0.25">
      <c r="B414" s="142"/>
      <c r="C414" s="177"/>
      <c r="D414" s="145" t="str">
        <f>IF(ISBLANK(C414),"",VLOOKUP(MONTH(C414),BDD!$J$7:$K$18,2,0))</f>
        <v/>
      </c>
      <c r="E414" s="178"/>
      <c r="F414" s="225"/>
    </row>
    <row r="415" spans="2:6" x14ac:dyDescent="0.25">
      <c r="B415" s="142"/>
      <c r="C415" s="177"/>
      <c r="D415" s="145" t="str">
        <f>IF(ISBLANK(C415),"",VLOOKUP(MONTH(C415),BDD!$J$7:$K$18,2,0))</f>
        <v/>
      </c>
      <c r="E415" s="178"/>
      <c r="F415" s="225"/>
    </row>
    <row r="416" spans="2:6" x14ac:dyDescent="0.25">
      <c r="B416" s="142"/>
      <c r="C416" s="177"/>
      <c r="D416" s="145" t="str">
        <f>IF(ISBLANK(C416),"",VLOOKUP(MONTH(C416),BDD!$J$7:$K$18,2,0))</f>
        <v/>
      </c>
      <c r="E416" s="178"/>
      <c r="F416" s="225"/>
    </row>
    <row r="417" spans="2:6" x14ac:dyDescent="0.25">
      <c r="B417" s="142"/>
      <c r="C417" s="177"/>
      <c r="D417" s="145" t="str">
        <f>IF(ISBLANK(C417),"",VLOOKUP(MONTH(C417),BDD!$J$7:$K$18,2,0))</f>
        <v/>
      </c>
      <c r="E417" s="178"/>
      <c r="F417" s="225"/>
    </row>
    <row r="418" spans="2:6" x14ac:dyDescent="0.25">
      <c r="B418" s="142"/>
      <c r="C418" s="177"/>
      <c r="D418" s="145" t="str">
        <f>IF(ISBLANK(C418),"",VLOOKUP(MONTH(C418),BDD!$J$7:$K$18,2,0))</f>
        <v/>
      </c>
      <c r="E418" s="178"/>
      <c r="F418" s="225"/>
    </row>
    <row r="419" spans="2:6" x14ac:dyDescent="0.25">
      <c r="B419" s="142"/>
      <c r="C419" s="177"/>
      <c r="D419" s="145" t="str">
        <f>IF(ISBLANK(C419),"",VLOOKUP(MONTH(C419),BDD!$J$7:$K$18,2,0))</f>
        <v/>
      </c>
      <c r="E419" s="178"/>
      <c r="F419" s="225"/>
    </row>
    <row r="420" spans="2:6" x14ac:dyDescent="0.25">
      <c r="B420" s="142"/>
      <c r="C420" s="177"/>
      <c r="D420" s="145" t="str">
        <f>IF(ISBLANK(C420),"",VLOOKUP(MONTH(C420),BDD!$J$7:$K$18,2,0))</f>
        <v/>
      </c>
      <c r="E420" s="178"/>
      <c r="F420" s="225"/>
    </row>
    <row r="421" spans="2:6" x14ac:dyDescent="0.25">
      <c r="B421" s="142"/>
      <c r="C421" s="177"/>
      <c r="D421" s="145" t="str">
        <f>IF(ISBLANK(C421),"",VLOOKUP(MONTH(C421),BDD!$J$7:$K$18,2,0))</f>
        <v/>
      </c>
      <c r="E421" s="178"/>
      <c r="F421" s="225"/>
    </row>
    <row r="422" spans="2:6" x14ac:dyDescent="0.25">
      <c r="B422" s="142"/>
      <c r="C422" s="177"/>
      <c r="D422" s="145" t="str">
        <f>IF(ISBLANK(C422),"",VLOOKUP(MONTH(C422),BDD!$J$7:$K$18,2,0))</f>
        <v/>
      </c>
      <c r="E422" s="178"/>
      <c r="F422" s="225"/>
    </row>
    <row r="423" spans="2:6" x14ac:dyDescent="0.25">
      <c r="B423" s="142"/>
      <c r="C423" s="177"/>
      <c r="D423" s="145" t="str">
        <f>IF(ISBLANK(C423),"",VLOOKUP(MONTH(C423),BDD!$J$7:$K$18,2,0))</f>
        <v/>
      </c>
      <c r="E423" s="178"/>
      <c r="F423" s="225"/>
    </row>
    <row r="424" spans="2:6" x14ac:dyDescent="0.25">
      <c r="B424" s="142"/>
      <c r="C424" s="177"/>
      <c r="D424" s="145" t="str">
        <f>IF(ISBLANK(C424),"",VLOOKUP(MONTH(C424),BDD!$J$7:$K$18,2,0))</f>
        <v/>
      </c>
      <c r="E424" s="178"/>
      <c r="F424" s="225"/>
    </row>
    <row r="425" spans="2:6" x14ac:dyDescent="0.25">
      <c r="B425" s="142"/>
      <c r="C425" s="177"/>
      <c r="D425" s="145" t="str">
        <f>IF(ISBLANK(C425),"",VLOOKUP(MONTH(C425),BDD!$J$7:$K$18,2,0))</f>
        <v/>
      </c>
      <c r="E425" s="178"/>
      <c r="F425" s="225"/>
    </row>
    <row r="426" spans="2:6" x14ac:dyDescent="0.25">
      <c r="B426" s="142"/>
      <c r="C426" s="177"/>
      <c r="D426" s="145" t="str">
        <f>IF(ISBLANK(C426),"",VLOOKUP(MONTH(C426),BDD!$J$7:$K$18,2,0))</f>
        <v/>
      </c>
      <c r="E426" s="178"/>
      <c r="F426" s="225"/>
    </row>
    <row r="427" spans="2:6" x14ac:dyDescent="0.25">
      <c r="B427" s="142"/>
      <c r="C427" s="177"/>
      <c r="D427" s="145" t="str">
        <f>IF(ISBLANK(C427),"",VLOOKUP(MONTH(C427),BDD!$J$7:$K$18,2,0))</f>
        <v/>
      </c>
      <c r="E427" s="178"/>
      <c r="F427" s="225"/>
    </row>
    <row r="428" spans="2:6" x14ac:dyDescent="0.25">
      <c r="B428" s="142"/>
      <c r="C428" s="177"/>
      <c r="D428" s="145" t="str">
        <f>IF(ISBLANK(C428),"",VLOOKUP(MONTH(C428),BDD!$J$7:$K$18,2,0))</f>
        <v/>
      </c>
      <c r="E428" s="178"/>
      <c r="F428" s="225"/>
    </row>
    <row r="429" spans="2:6" x14ac:dyDescent="0.25">
      <c r="B429" s="142"/>
      <c r="C429" s="177"/>
      <c r="D429" s="145" t="str">
        <f>IF(ISBLANK(C429),"",VLOOKUP(MONTH(C429),BDD!$J$7:$K$18,2,0))</f>
        <v/>
      </c>
      <c r="E429" s="178"/>
      <c r="F429" s="225"/>
    </row>
    <row r="430" spans="2:6" x14ac:dyDescent="0.25">
      <c r="B430" s="142"/>
      <c r="C430" s="177"/>
      <c r="D430" s="145" t="str">
        <f>IF(ISBLANK(C430),"",VLOOKUP(MONTH(C430),BDD!$J$7:$K$18,2,0))</f>
        <v/>
      </c>
      <c r="E430" s="178"/>
      <c r="F430" s="225"/>
    </row>
    <row r="431" spans="2:6" x14ac:dyDescent="0.25">
      <c r="B431" s="142"/>
      <c r="C431" s="177"/>
      <c r="D431" s="145" t="str">
        <f>IF(ISBLANK(C431),"",VLOOKUP(MONTH(C431),BDD!$J$7:$K$18,2,0))</f>
        <v/>
      </c>
      <c r="E431" s="178"/>
      <c r="F431" s="225"/>
    </row>
    <row r="432" spans="2:6" x14ac:dyDescent="0.25">
      <c r="B432" s="142"/>
      <c r="C432" s="177"/>
      <c r="D432" s="145" t="str">
        <f>IF(ISBLANK(C432),"",VLOOKUP(MONTH(C432),BDD!$J$7:$K$18,2,0))</f>
        <v/>
      </c>
      <c r="E432" s="178"/>
      <c r="F432" s="225"/>
    </row>
    <row r="433" spans="2:6" x14ac:dyDescent="0.25">
      <c r="B433" s="142"/>
      <c r="C433" s="177"/>
      <c r="D433" s="145" t="str">
        <f>IF(ISBLANK(C433),"",VLOOKUP(MONTH(C433),BDD!$J$7:$K$18,2,0))</f>
        <v/>
      </c>
      <c r="E433" s="178"/>
      <c r="F433" s="225"/>
    </row>
    <row r="434" spans="2:6" x14ac:dyDescent="0.25">
      <c r="B434" s="142"/>
      <c r="C434" s="177"/>
      <c r="D434" s="145" t="str">
        <f>IF(ISBLANK(C434),"",VLOOKUP(MONTH(C434),BDD!$J$7:$K$18,2,0))</f>
        <v/>
      </c>
      <c r="E434" s="178"/>
      <c r="F434" s="225"/>
    </row>
    <row r="435" spans="2:6" x14ac:dyDescent="0.25">
      <c r="B435" s="142"/>
      <c r="C435" s="177"/>
      <c r="D435" s="145" t="str">
        <f>IF(ISBLANK(C435),"",VLOOKUP(MONTH(C435),BDD!$J$7:$K$18,2,0))</f>
        <v/>
      </c>
      <c r="E435" s="178"/>
      <c r="F435" s="225"/>
    </row>
    <row r="436" spans="2:6" x14ac:dyDescent="0.25">
      <c r="B436" s="142"/>
      <c r="C436" s="177"/>
      <c r="D436" s="145" t="str">
        <f>IF(ISBLANK(C436),"",VLOOKUP(MONTH(C436),BDD!$J$7:$K$18,2,0))</f>
        <v/>
      </c>
      <c r="E436" s="178"/>
      <c r="F436" s="225"/>
    </row>
    <row r="437" spans="2:6" x14ac:dyDescent="0.25">
      <c r="B437" s="142"/>
      <c r="C437" s="177"/>
      <c r="D437" s="145" t="str">
        <f>IF(ISBLANK(C437),"",VLOOKUP(MONTH(C437),BDD!$J$7:$K$18,2,0))</f>
        <v/>
      </c>
      <c r="E437" s="178"/>
      <c r="F437" s="225"/>
    </row>
    <row r="438" spans="2:6" x14ac:dyDescent="0.25">
      <c r="B438" s="142"/>
      <c r="C438" s="177"/>
      <c r="D438" s="145" t="str">
        <f>IF(ISBLANK(C438),"",VLOOKUP(MONTH(C438),BDD!$J$7:$K$18,2,0))</f>
        <v/>
      </c>
      <c r="E438" s="178"/>
      <c r="F438" s="225"/>
    </row>
    <row r="439" spans="2:6" x14ac:dyDescent="0.25">
      <c r="B439" s="142"/>
      <c r="C439" s="177"/>
      <c r="D439" s="145" t="str">
        <f>IF(ISBLANK(C439),"",VLOOKUP(MONTH(C439),BDD!$J$7:$K$18,2,0))</f>
        <v/>
      </c>
      <c r="E439" s="178"/>
      <c r="F439" s="225"/>
    </row>
    <row r="440" spans="2:6" x14ac:dyDescent="0.25">
      <c r="B440" s="142"/>
      <c r="C440" s="177"/>
      <c r="D440" s="145" t="str">
        <f>IF(ISBLANK(C440),"",VLOOKUP(MONTH(C440),BDD!$J$7:$K$18,2,0))</f>
        <v/>
      </c>
      <c r="E440" s="178"/>
      <c r="F440" s="225"/>
    </row>
    <row r="441" spans="2:6" x14ac:dyDescent="0.25">
      <c r="B441" s="142"/>
      <c r="C441" s="177"/>
      <c r="D441" s="145" t="str">
        <f>IF(ISBLANK(C441),"",VLOOKUP(MONTH(C441),BDD!$J$7:$K$18,2,0))</f>
        <v/>
      </c>
      <c r="E441" s="178"/>
      <c r="F441" s="225"/>
    </row>
    <row r="442" spans="2:6" x14ac:dyDescent="0.25">
      <c r="B442" s="142"/>
      <c r="C442" s="177"/>
      <c r="D442" s="145" t="str">
        <f>IF(ISBLANK(C442),"",VLOOKUP(MONTH(C442),BDD!$J$7:$K$18,2,0))</f>
        <v/>
      </c>
      <c r="E442" s="178"/>
      <c r="F442" s="225"/>
    </row>
    <row r="443" spans="2:6" x14ac:dyDescent="0.25">
      <c r="B443" s="142"/>
      <c r="C443" s="177"/>
      <c r="D443" s="145" t="str">
        <f>IF(ISBLANK(C443),"",VLOOKUP(MONTH(C443),BDD!$J$7:$K$18,2,0))</f>
        <v/>
      </c>
      <c r="E443" s="178"/>
      <c r="F443" s="225"/>
    </row>
    <row r="444" spans="2:6" x14ac:dyDescent="0.25">
      <c r="B444" s="142"/>
      <c r="C444" s="177"/>
      <c r="D444" s="145" t="str">
        <f>IF(ISBLANK(C444),"",VLOOKUP(MONTH(C444),BDD!$J$7:$K$18,2,0))</f>
        <v/>
      </c>
      <c r="E444" s="178"/>
      <c r="F444" s="225"/>
    </row>
    <row r="445" spans="2:6" x14ac:dyDescent="0.25">
      <c r="B445" s="142"/>
      <c r="C445" s="177"/>
      <c r="D445" s="145" t="str">
        <f>IF(ISBLANK(C445),"",VLOOKUP(MONTH(C445),BDD!$J$7:$K$18,2,0))</f>
        <v/>
      </c>
      <c r="E445" s="178"/>
      <c r="F445" s="225"/>
    </row>
    <row r="446" spans="2:6" x14ac:dyDescent="0.25">
      <c r="B446" s="142"/>
      <c r="C446" s="177"/>
      <c r="D446" s="145" t="str">
        <f>IF(ISBLANK(C446),"",VLOOKUP(MONTH(C446),BDD!$J$7:$K$18,2,0))</f>
        <v/>
      </c>
      <c r="E446" s="178"/>
      <c r="F446" s="225"/>
    </row>
    <row r="447" spans="2:6" x14ac:dyDescent="0.25">
      <c r="B447" s="142"/>
      <c r="C447" s="177"/>
      <c r="D447" s="145" t="str">
        <f>IF(ISBLANK(C447),"",VLOOKUP(MONTH(C447),BDD!$J$7:$K$18,2,0))</f>
        <v/>
      </c>
      <c r="E447" s="178"/>
      <c r="F447" s="225"/>
    </row>
    <row r="448" spans="2:6" x14ac:dyDescent="0.25">
      <c r="B448" s="142"/>
      <c r="C448" s="177"/>
      <c r="D448" s="145" t="str">
        <f>IF(ISBLANK(C448),"",VLOOKUP(MONTH(C448),BDD!$J$7:$K$18,2,0))</f>
        <v/>
      </c>
      <c r="E448" s="178"/>
      <c r="F448" s="225"/>
    </row>
    <row r="449" spans="2:6" x14ac:dyDescent="0.25">
      <c r="B449" s="142"/>
      <c r="C449" s="177"/>
      <c r="D449" s="145" t="str">
        <f>IF(ISBLANK(C449),"",VLOOKUP(MONTH(C449),BDD!$J$7:$K$18,2,0))</f>
        <v/>
      </c>
      <c r="E449" s="178"/>
      <c r="F449" s="225"/>
    </row>
    <row r="450" spans="2:6" x14ac:dyDescent="0.25">
      <c r="B450" s="142"/>
      <c r="C450" s="177"/>
      <c r="D450" s="145" t="str">
        <f>IF(ISBLANK(C450),"",VLOOKUP(MONTH(C450),BDD!$J$7:$K$18,2,0))</f>
        <v/>
      </c>
      <c r="E450" s="178"/>
      <c r="F450" s="225"/>
    </row>
    <row r="451" spans="2:6" x14ac:dyDescent="0.25">
      <c r="B451" s="142"/>
      <c r="C451" s="177"/>
      <c r="D451" s="145" t="str">
        <f>IF(ISBLANK(C451),"",VLOOKUP(MONTH(C451),BDD!$J$7:$K$18,2,0))</f>
        <v/>
      </c>
      <c r="E451" s="178"/>
      <c r="F451" s="225"/>
    </row>
    <row r="452" spans="2:6" x14ac:dyDescent="0.25">
      <c r="B452" s="142"/>
      <c r="C452" s="177"/>
      <c r="D452" s="145" t="str">
        <f>IF(ISBLANK(C452),"",VLOOKUP(MONTH(C452),BDD!$J$7:$K$18,2,0))</f>
        <v/>
      </c>
      <c r="E452" s="178"/>
      <c r="F452" s="225"/>
    </row>
    <row r="453" spans="2:6" x14ac:dyDescent="0.25">
      <c r="B453" s="142"/>
      <c r="C453" s="177"/>
      <c r="D453" s="145" t="str">
        <f>IF(ISBLANK(C453),"",VLOOKUP(MONTH(C453),BDD!$J$7:$K$18,2,0))</f>
        <v/>
      </c>
      <c r="E453" s="178"/>
      <c r="F453" s="225"/>
    </row>
    <row r="454" spans="2:6" x14ac:dyDescent="0.25">
      <c r="B454" s="142"/>
      <c r="C454" s="177"/>
      <c r="D454" s="145" t="str">
        <f>IF(ISBLANK(C454),"",VLOOKUP(MONTH(C454),BDD!$J$7:$K$18,2,0))</f>
        <v/>
      </c>
      <c r="E454" s="178"/>
      <c r="F454" s="225"/>
    </row>
    <row r="455" spans="2:6" x14ac:dyDescent="0.25">
      <c r="B455" s="142"/>
      <c r="C455" s="177"/>
      <c r="D455" s="145" t="str">
        <f>IF(ISBLANK(C455),"",VLOOKUP(MONTH(C455),BDD!$J$7:$K$18,2,0))</f>
        <v/>
      </c>
      <c r="E455" s="178"/>
      <c r="F455" s="225"/>
    </row>
    <row r="456" spans="2:6" x14ac:dyDescent="0.25">
      <c r="B456" s="142"/>
      <c r="C456" s="177"/>
      <c r="D456" s="145" t="str">
        <f>IF(ISBLANK(C456),"",VLOOKUP(MONTH(C456),BDD!$J$7:$K$18,2,0))</f>
        <v/>
      </c>
      <c r="E456" s="178"/>
      <c r="F456" s="225"/>
    </row>
    <row r="457" spans="2:6" x14ac:dyDescent="0.25">
      <c r="B457" s="142"/>
      <c r="C457" s="177"/>
      <c r="D457" s="145" t="str">
        <f>IF(ISBLANK(C457),"",VLOOKUP(MONTH(C457),BDD!$J$7:$K$18,2,0))</f>
        <v/>
      </c>
      <c r="E457" s="178"/>
      <c r="F457" s="225"/>
    </row>
    <row r="458" spans="2:6" x14ac:dyDescent="0.25">
      <c r="B458" s="142"/>
      <c r="C458" s="177"/>
      <c r="D458" s="145" t="str">
        <f>IF(ISBLANK(C458),"",VLOOKUP(MONTH(C458),BDD!$J$7:$K$18,2,0))</f>
        <v/>
      </c>
      <c r="E458" s="178"/>
      <c r="F458" s="225"/>
    </row>
    <row r="459" spans="2:6" x14ac:dyDescent="0.25">
      <c r="B459" s="142"/>
      <c r="C459" s="177"/>
      <c r="D459" s="145" t="str">
        <f>IF(ISBLANK(C459),"",VLOOKUP(MONTH(C459),BDD!$J$7:$K$18,2,0))</f>
        <v/>
      </c>
      <c r="E459" s="178"/>
      <c r="F459" s="225"/>
    </row>
    <row r="460" spans="2:6" x14ac:dyDescent="0.25">
      <c r="B460" s="142"/>
      <c r="C460" s="177"/>
      <c r="D460" s="145" t="str">
        <f>IF(ISBLANK(C460),"",VLOOKUP(MONTH(C460),BDD!$J$7:$K$18,2,0))</f>
        <v/>
      </c>
      <c r="E460" s="178"/>
      <c r="F460" s="225"/>
    </row>
    <row r="461" spans="2:6" x14ac:dyDescent="0.25">
      <c r="B461" s="142"/>
      <c r="C461" s="177"/>
      <c r="D461" s="145" t="str">
        <f>IF(ISBLANK(C461),"",VLOOKUP(MONTH(C461),BDD!$J$7:$K$18,2,0))</f>
        <v/>
      </c>
      <c r="E461" s="178"/>
      <c r="F461" s="225"/>
    </row>
    <row r="462" spans="2:6" x14ac:dyDescent="0.25">
      <c r="B462" s="142"/>
      <c r="C462" s="177"/>
      <c r="D462" s="145" t="str">
        <f>IF(ISBLANK(C462),"",VLOOKUP(MONTH(C462),BDD!$J$7:$K$18,2,0))</f>
        <v/>
      </c>
      <c r="E462" s="178"/>
      <c r="F462" s="225"/>
    </row>
    <row r="463" spans="2:6" x14ac:dyDescent="0.25">
      <c r="B463" s="142"/>
      <c r="C463" s="177"/>
      <c r="D463" s="145" t="str">
        <f>IF(ISBLANK(C463),"",VLOOKUP(MONTH(C463),BDD!$J$7:$K$18,2,0))</f>
        <v/>
      </c>
      <c r="E463" s="178"/>
      <c r="F463" s="225"/>
    </row>
    <row r="464" spans="2:6" x14ac:dyDescent="0.25">
      <c r="B464" s="142"/>
      <c r="C464" s="177"/>
      <c r="D464" s="145" t="str">
        <f>IF(ISBLANK(C464),"",VLOOKUP(MONTH(C464),BDD!$J$7:$K$18,2,0))</f>
        <v/>
      </c>
      <c r="E464" s="178"/>
      <c r="F464" s="225"/>
    </row>
    <row r="465" spans="2:6" x14ac:dyDescent="0.25">
      <c r="B465" s="142"/>
      <c r="C465" s="177"/>
      <c r="D465" s="145" t="str">
        <f>IF(ISBLANK(C465),"",VLOOKUP(MONTH(C465),BDD!$J$7:$K$18,2,0))</f>
        <v/>
      </c>
      <c r="E465" s="178"/>
      <c r="F465" s="225"/>
    </row>
    <row r="466" spans="2:6" x14ac:dyDescent="0.25">
      <c r="B466" s="142"/>
      <c r="C466" s="177"/>
      <c r="D466" s="145" t="str">
        <f>IF(ISBLANK(C466),"",VLOOKUP(MONTH(C466),BDD!$J$7:$K$18,2,0))</f>
        <v/>
      </c>
      <c r="E466" s="178"/>
      <c r="F466" s="225"/>
    </row>
    <row r="467" spans="2:6" x14ac:dyDescent="0.25">
      <c r="B467" s="142"/>
      <c r="C467" s="177"/>
      <c r="D467" s="145" t="str">
        <f>IF(ISBLANK(C467),"",VLOOKUP(MONTH(C467),BDD!$J$7:$K$18,2,0))</f>
        <v/>
      </c>
      <c r="E467" s="178"/>
      <c r="F467" s="225"/>
    </row>
    <row r="468" spans="2:6" x14ac:dyDescent="0.25">
      <c r="B468" s="142"/>
      <c r="C468" s="177"/>
      <c r="D468" s="145" t="str">
        <f>IF(ISBLANK(C468),"",VLOOKUP(MONTH(C468),BDD!$J$7:$K$18,2,0))</f>
        <v/>
      </c>
      <c r="E468" s="178"/>
      <c r="F468" s="225"/>
    </row>
    <row r="469" spans="2:6" x14ac:dyDescent="0.25">
      <c r="B469" s="142"/>
      <c r="C469" s="177"/>
      <c r="D469" s="145" t="str">
        <f>IF(ISBLANK(C469),"",VLOOKUP(MONTH(C469),BDD!$J$7:$K$18,2,0))</f>
        <v/>
      </c>
      <c r="E469" s="178"/>
      <c r="F469" s="225"/>
    </row>
    <row r="470" spans="2:6" x14ac:dyDescent="0.25">
      <c r="B470" s="142"/>
      <c r="C470" s="177"/>
      <c r="D470" s="145" t="str">
        <f>IF(ISBLANK(C470),"",VLOOKUP(MONTH(C470),BDD!$J$7:$K$18,2,0))</f>
        <v/>
      </c>
      <c r="E470" s="178"/>
      <c r="F470" s="225"/>
    </row>
    <row r="471" spans="2:6" x14ac:dyDescent="0.25">
      <c r="B471" s="142"/>
      <c r="C471" s="177"/>
      <c r="D471" s="145" t="str">
        <f>IF(ISBLANK(C471),"",VLOOKUP(MONTH(C471),BDD!$J$7:$K$18,2,0))</f>
        <v/>
      </c>
      <c r="E471" s="178"/>
      <c r="F471" s="225"/>
    </row>
    <row r="472" spans="2:6" x14ac:dyDescent="0.25">
      <c r="B472" s="142"/>
      <c r="C472" s="177"/>
      <c r="D472" s="145" t="str">
        <f>IF(ISBLANK(C472),"",VLOOKUP(MONTH(C472),BDD!$J$7:$K$18,2,0))</f>
        <v/>
      </c>
      <c r="E472" s="178"/>
      <c r="F472" s="225"/>
    </row>
    <row r="473" spans="2:6" x14ac:dyDescent="0.25">
      <c r="B473" s="142"/>
      <c r="C473" s="177"/>
      <c r="D473" s="145" t="str">
        <f>IF(ISBLANK(C473),"",VLOOKUP(MONTH(C473),BDD!$J$7:$K$18,2,0))</f>
        <v/>
      </c>
      <c r="E473" s="178"/>
      <c r="F473" s="225"/>
    </row>
    <row r="474" spans="2:6" x14ac:dyDescent="0.25">
      <c r="B474" s="142"/>
      <c r="C474" s="177"/>
      <c r="D474" s="145" t="str">
        <f>IF(ISBLANK(C474),"",VLOOKUP(MONTH(C474),BDD!$J$7:$K$18,2,0))</f>
        <v/>
      </c>
      <c r="E474" s="178"/>
      <c r="F474" s="225"/>
    </row>
    <row r="475" spans="2:6" x14ac:dyDescent="0.25">
      <c r="B475" s="142"/>
      <c r="C475" s="177"/>
      <c r="D475" s="145" t="str">
        <f>IF(ISBLANK(C475),"",VLOOKUP(MONTH(C475),BDD!$J$7:$K$18,2,0))</f>
        <v/>
      </c>
      <c r="E475" s="178"/>
      <c r="F475" s="225"/>
    </row>
    <row r="476" spans="2:6" x14ac:dyDescent="0.25">
      <c r="B476" s="142"/>
      <c r="C476" s="177"/>
      <c r="D476" s="145" t="str">
        <f>IF(ISBLANK(C476),"",VLOOKUP(MONTH(C476),BDD!$J$7:$K$18,2,0))</f>
        <v/>
      </c>
      <c r="E476" s="178"/>
      <c r="F476" s="225"/>
    </row>
    <row r="477" spans="2:6" x14ac:dyDescent="0.25">
      <c r="B477" s="142"/>
      <c r="C477" s="177"/>
      <c r="D477" s="145" t="str">
        <f>IF(ISBLANK(C477),"",VLOOKUP(MONTH(C477),BDD!$J$7:$K$18,2,0))</f>
        <v/>
      </c>
      <c r="E477" s="178"/>
      <c r="F477" s="225"/>
    </row>
    <row r="478" spans="2:6" x14ac:dyDescent="0.25">
      <c r="B478" s="142"/>
      <c r="C478" s="177"/>
      <c r="D478" s="145" t="str">
        <f>IF(ISBLANK(C478),"",VLOOKUP(MONTH(C478),BDD!$J$7:$K$18,2,0))</f>
        <v/>
      </c>
      <c r="E478" s="178"/>
      <c r="F478" s="225"/>
    </row>
    <row r="479" spans="2:6" x14ac:dyDescent="0.25">
      <c r="B479" s="142"/>
      <c r="C479" s="177"/>
      <c r="D479" s="145" t="str">
        <f>IF(ISBLANK(C479),"",VLOOKUP(MONTH(C479),BDD!$J$7:$K$18,2,0))</f>
        <v/>
      </c>
      <c r="E479" s="178"/>
      <c r="F479" s="225"/>
    </row>
    <row r="480" spans="2:6" x14ac:dyDescent="0.25">
      <c r="B480" s="142"/>
      <c r="C480" s="177"/>
      <c r="D480" s="145" t="str">
        <f>IF(ISBLANK(C480),"",VLOOKUP(MONTH(C480),BDD!$J$7:$K$18,2,0))</f>
        <v/>
      </c>
      <c r="E480" s="178"/>
      <c r="F480" s="225"/>
    </row>
    <row r="481" spans="2:6" x14ac:dyDescent="0.25">
      <c r="B481" s="142"/>
      <c r="C481" s="177"/>
      <c r="D481" s="145" t="str">
        <f>IF(ISBLANK(C481),"",VLOOKUP(MONTH(C481),BDD!$J$7:$K$18,2,0))</f>
        <v/>
      </c>
      <c r="E481" s="178"/>
      <c r="F481" s="225"/>
    </row>
    <row r="482" spans="2:6" x14ac:dyDescent="0.25">
      <c r="B482" s="142"/>
      <c r="C482" s="177"/>
      <c r="D482" s="145" t="str">
        <f>IF(ISBLANK(C482),"",VLOOKUP(MONTH(C482),BDD!$J$7:$K$18,2,0))</f>
        <v/>
      </c>
      <c r="E482" s="178"/>
      <c r="F482" s="225"/>
    </row>
    <row r="483" spans="2:6" x14ac:dyDescent="0.25">
      <c r="B483" s="142"/>
      <c r="C483" s="177"/>
      <c r="D483" s="145" t="str">
        <f>IF(ISBLANK(C483),"",VLOOKUP(MONTH(C483),BDD!$J$7:$K$18,2,0))</f>
        <v/>
      </c>
      <c r="E483" s="178"/>
      <c r="F483" s="225"/>
    </row>
    <row r="484" spans="2:6" x14ac:dyDescent="0.25">
      <c r="B484" s="142"/>
      <c r="C484" s="177"/>
      <c r="D484" s="145" t="str">
        <f>IF(ISBLANK(C484),"",VLOOKUP(MONTH(C484),BDD!$J$7:$K$18,2,0))</f>
        <v/>
      </c>
      <c r="E484" s="178"/>
      <c r="F484" s="225"/>
    </row>
    <row r="485" spans="2:6" x14ac:dyDescent="0.25">
      <c r="B485" s="142"/>
      <c r="C485" s="177"/>
      <c r="D485" s="145" t="str">
        <f>IF(ISBLANK(C485),"",VLOOKUP(MONTH(C485),BDD!$J$7:$K$18,2,0))</f>
        <v/>
      </c>
      <c r="E485" s="178"/>
      <c r="F485" s="225"/>
    </row>
    <row r="486" spans="2:6" x14ac:dyDescent="0.25">
      <c r="B486" s="142"/>
      <c r="C486" s="177"/>
      <c r="D486" s="145" t="str">
        <f>IF(ISBLANK(C486),"",VLOOKUP(MONTH(C486),BDD!$J$7:$K$18,2,0))</f>
        <v/>
      </c>
      <c r="E486" s="178"/>
      <c r="F486" s="225"/>
    </row>
    <row r="487" spans="2:6" x14ac:dyDescent="0.25">
      <c r="B487" s="142"/>
      <c r="C487" s="177"/>
      <c r="D487" s="145" t="str">
        <f>IF(ISBLANK(C487),"",VLOOKUP(MONTH(C487),BDD!$J$7:$K$18,2,0))</f>
        <v/>
      </c>
      <c r="E487" s="178"/>
      <c r="F487" s="225"/>
    </row>
    <row r="488" spans="2:6" x14ac:dyDescent="0.25">
      <c r="B488" s="142"/>
      <c r="C488" s="177"/>
      <c r="D488" s="145" t="str">
        <f>IF(ISBLANK(C488),"",VLOOKUP(MONTH(C488),BDD!$J$7:$K$18,2,0))</f>
        <v/>
      </c>
      <c r="E488" s="178"/>
      <c r="F488" s="225"/>
    </row>
    <row r="489" spans="2:6" x14ac:dyDescent="0.25">
      <c r="B489" s="142"/>
      <c r="C489" s="177"/>
      <c r="D489" s="145" t="str">
        <f>IF(ISBLANK(C489),"",VLOOKUP(MONTH(C489),BDD!$J$7:$K$18,2,0))</f>
        <v/>
      </c>
      <c r="E489" s="178"/>
      <c r="F489" s="225"/>
    </row>
    <row r="490" spans="2:6" x14ac:dyDescent="0.25">
      <c r="B490" s="142"/>
      <c r="C490" s="177"/>
      <c r="D490" s="145" t="str">
        <f>IF(ISBLANK(C490),"",VLOOKUP(MONTH(C490),BDD!$J$7:$K$18,2,0))</f>
        <v/>
      </c>
      <c r="E490" s="178"/>
      <c r="F490" s="225"/>
    </row>
    <row r="491" spans="2:6" x14ac:dyDescent="0.25">
      <c r="B491" s="142"/>
      <c r="C491" s="177"/>
      <c r="D491" s="145" t="str">
        <f>IF(ISBLANK(C491),"",VLOOKUP(MONTH(C491),BDD!$J$7:$K$18,2,0))</f>
        <v/>
      </c>
      <c r="E491" s="178"/>
      <c r="F491" s="225"/>
    </row>
    <row r="492" spans="2:6" x14ac:dyDescent="0.25">
      <c r="B492" s="142"/>
      <c r="C492" s="177"/>
      <c r="D492" s="145" t="str">
        <f>IF(ISBLANK(C492),"",VLOOKUP(MONTH(C492),BDD!$J$7:$K$18,2,0))</f>
        <v/>
      </c>
      <c r="E492" s="178"/>
      <c r="F492" s="225"/>
    </row>
    <row r="493" spans="2:6" x14ac:dyDescent="0.25">
      <c r="B493" s="142"/>
      <c r="C493" s="177"/>
      <c r="D493" s="145" t="str">
        <f>IF(ISBLANK(C493),"",VLOOKUP(MONTH(C493),BDD!$J$7:$K$18,2,0))</f>
        <v/>
      </c>
      <c r="E493" s="178"/>
      <c r="F493" s="225"/>
    </row>
    <row r="494" spans="2:6" x14ac:dyDescent="0.25">
      <c r="B494" s="142"/>
      <c r="C494" s="177"/>
      <c r="D494" s="145" t="str">
        <f>IF(ISBLANK(C494),"",VLOOKUP(MONTH(C494),BDD!$J$7:$K$18,2,0))</f>
        <v/>
      </c>
      <c r="E494" s="178"/>
      <c r="F494" s="225"/>
    </row>
    <row r="495" spans="2:6" x14ac:dyDescent="0.25">
      <c r="B495" s="142"/>
      <c r="C495" s="177"/>
      <c r="D495" s="145" t="str">
        <f>IF(ISBLANK(C495),"",VLOOKUP(MONTH(C495),BDD!$J$7:$K$18,2,0))</f>
        <v/>
      </c>
      <c r="E495" s="178"/>
      <c r="F495" s="225"/>
    </row>
    <row r="496" spans="2:6" x14ac:dyDescent="0.25">
      <c r="B496" s="142"/>
      <c r="C496" s="177"/>
      <c r="D496" s="145" t="str">
        <f>IF(ISBLANK(C496),"",VLOOKUP(MONTH(C496),BDD!$J$7:$K$18,2,0))</f>
        <v/>
      </c>
      <c r="E496" s="178"/>
      <c r="F496" s="225"/>
    </row>
    <row r="497" spans="2:6" x14ac:dyDescent="0.25">
      <c r="B497" s="142"/>
      <c r="C497" s="177"/>
      <c r="D497" s="145" t="str">
        <f>IF(ISBLANK(C497),"",VLOOKUP(MONTH(C497),BDD!$J$7:$K$18,2,0))</f>
        <v/>
      </c>
      <c r="E497" s="178"/>
      <c r="F497" s="225"/>
    </row>
    <row r="498" spans="2:6" x14ac:dyDescent="0.25">
      <c r="B498" s="142"/>
      <c r="C498" s="177"/>
      <c r="D498" s="145" t="str">
        <f>IF(ISBLANK(C498),"",VLOOKUP(MONTH(C498),BDD!$J$7:$K$18,2,0))</f>
        <v/>
      </c>
      <c r="E498" s="178"/>
      <c r="F498" s="225"/>
    </row>
    <row r="499" spans="2:6" x14ac:dyDescent="0.25">
      <c r="B499" s="142"/>
      <c r="C499" s="177"/>
      <c r="D499" s="145" t="str">
        <f>IF(ISBLANK(C499),"",VLOOKUP(MONTH(C499),BDD!$J$7:$K$18,2,0))</f>
        <v/>
      </c>
      <c r="E499" s="178"/>
      <c r="F499" s="225"/>
    </row>
    <row r="500" spans="2:6" x14ac:dyDescent="0.25">
      <c r="B500" s="142"/>
      <c r="C500" s="177"/>
      <c r="D500" s="145" t="str">
        <f>IF(ISBLANK(C500),"",VLOOKUP(MONTH(C500),BDD!$J$7:$K$18,2,0))</f>
        <v/>
      </c>
      <c r="E500" s="178"/>
      <c r="F500" s="225"/>
    </row>
    <row r="501" spans="2:6" x14ac:dyDescent="0.25">
      <c r="B501" s="142"/>
      <c r="C501" s="177"/>
      <c r="D501" s="145" t="str">
        <f>IF(ISBLANK(C501),"",VLOOKUP(MONTH(C501),BDD!$J$7:$K$18,2,0))</f>
        <v/>
      </c>
      <c r="E501" s="178"/>
      <c r="F501" s="225"/>
    </row>
    <row r="502" spans="2:6" x14ac:dyDescent="0.25">
      <c r="B502" s="142"/>
      <c r="C502" s="177"/>
      <c r="D502" s="145" t="str">
        <f>IF(ISBLANK(C502),"",VLOOKUP(MONTH(C502),BDD!$J$7:$K$18,2,0))</f>
        <v/>
      </c>
      <c r="E502" s="178"/>
      <c r="F502" s="225"/>
    </row>
    <row r="503" spans="2:6" x14ac:dyDescent="0.25">
      <c r="B503" s="142"/>
      <c r="C503" s="177"/>
      <c r="D503" s="145" t="str">
        <f>IF(ISBLANK(C503),"",VLOOKUP(MONTH(C503),BDD!$J$7:$K$18,2,0))</f>
        <v/>
      </c>
      <c r="E503" s="178"/>
      <c r="F503" s="225"/>
    </row>
    <row r="504" spans="2:6" x14ac:dyDescent="0.25">
      <c r="B504" s="142"/>
      <c r="C504" s="177"/>
      <c r="D504" s="145" t="str">
        <f>IF(ISBLANK(C504),"",VLOOKUP(MONTH(C504),BDD!$J$7:$K$18,2,0))</f>
        <v/>
      </c>
      <c r="E504" s="178"/>
      <c r="F504" s="225"/>
    </row>
    <row r="505" spans="2:6" x14ac:dyDescent="0.25">
      <c r="B505" s="142"/>
      <c r="C505" s="177"/>
      <c r="D505" s="145" t="str">
        <f>IF(ISBLANK(C505),"",VLOOKUP(MONTH(C505),BDD!$J$7:$K$18,2,0))</f>
        <v/>
      </c>
      <c r="E505" s="178"/>
      <c r="F505" s="225"/>
    </row>
    <row r="506" spans="2:6" x14ac:dyDescent="0.25">
      <c r="B506" s="142"/>
      <c r="C506" s="177"/>
      <c r="D506" s="145" t="str">
        <f>IF(ISBLANK(C506),"",VLOOKUP(MONTH(C506),BDD!$J$7:$K$18,2,0))</f>
        <v/>
      </c>
      <c r="E506" s="178"/>
      <c r="F506" s="225"/>
    </row>
    <row r="507" spans="2:6" x14ac:dyDescent="0.25">
      <c r="B507" s="142"/>
      <c r="C507" s="177"/>
      <c r="D507" s="145" t="str">
        <f>IF(ISBLANK(C507),"",VLOOKUP(MONTH(C507),BDD!$J$7:$K$18,2,0))</f>
        <v/>
      </c>
      <c r="E507" s="178"/>
      <c r="F507" s="225"/>
    </row>
    <row r="508" spans="2:6" x14ac:dyDescent="0.25">
      <c r="B508" s="142"/>
      <c r="C508" s="177"/>
      <c r="D508" s="145" t="str">
        <f>IF(ISBLANK(C508),"",VLOOKUP(MONTH(C508),BDD!$J$7:$K$18,2,0))</f>
        <v/>
      </c>
      <c r="E508" s="178"/>
      <c r="F508" s="225"/>
    </row>
    <row r="509" spans="2:6" x14ac:dyDescent="0.25">
      <c r="B509" s="142"/>
      <c r="C509" s="177"/>
      <c r="D509" s="145" t="str">
        <f>IF(ISBLANK(C509),"",VLOOKUP(MONTH(C509),BDD!$J$7:$K$18,2,0))</f>
        <v/>
      </c>
      <c r="E509" s="178"/>
      <c r="F509" s="225"/>
    </row>
    <row r="510" spans="2:6" x14ac:dyDescent="0.25">
      <c r="B510" s="142"/>
      <c r="C510" s="177"/>
      <c r="D510" s="145" t="str">
        <f>IF(ISBLANK(C510),"",VLOOKUP(MONTH(C510),BDD!$J$7:$K$18,2,0))</f>
        <v/>
      </c>
      <c r="E510" s="178"/>
      <c r="F510" s="225"/>
    </row>
    <row r="511" spans="2:6" x14ac:dyDescent="0.25">
      <c r="B511" s="142"/>
      <c r="C511" s="177"/>
      <c r="D511" s="145" t="str">
        <f>IF(ISBLANK(C511),"",VLOOKUP(MONTH(C511),BDD!$J$7:$K$18,2,0))</f>
        <v/>
      </c>
      <c r="E511" s="178"/>
      <c r="F511" s="225"/>
    </row>
    <row r="512" spans="2:6" x14ac:dyDescent="0.25">
      <c r="B512" s="142"/>
      <c r="C512" s="177"/>
      <c r="D512" s="145" t="str">
        <f>IF(ISBLANK(C512),"",VLOOKUP(MONTH(C512),BDD!$J$7:$K$18,2,0))</f>
        <v/>
      </c>
      <c r="E512" s="178"/>
      <c r="F512" s="225"/>
    </row>
    <row r="513" spans="2:6" x14ac:dyDescent="0.25">
      <c r="B513" s="142"/>
      <c r="C513" s="177"/>
      <c r="D513" s="145" t="str">
        <f>IF(ISBLANK(C513),"",VLOOKUP(MONTH(C513),BDD!$J$7:$K$18,2,0))</f>
        <v/>
      </c>
      <c r="E513" s="178"/>
      <c r="F513" s="225"/>
    </row>
    <row r="514" spans="2:6" x14ac:dyDescent="0.25">
      <c r="B514" s="142"/>
      <c r="C514" s="177"/>
      <c r="D514" s="145" t="str">
        <f>IF(ISBLANK(C514),"",VLOOKUP(MONTH(C514),BDD!$J$7:$K$18,2,0))</f>
        <v/>
      </c>
      <c r="E514" s="178"/>
      <c r="F514" s="225"/>
    </row>
    <row r="515" spans="2:6" x14ac:dyDescent="0.25">
      <c r="B515" s="142"/>
      <c r="C515" s="177"/>
      <c r="D515" s="145" t="str">
        <f>IF(ISBLANK(C515),"",VLOOKUP(MONTH(C515),BDD!$J$7:$K$18,2,0))</f>
        <v/>
      </c>
      <c r="E515" s="178"/>
      <c r="F515" s="225"/>
    </row>
    <row r="516" spans="2:6" x14ac:dyDescent="0.25">
      <c r="B516" s="142"/>
      <c r="C516" s="177"/>
      <c r="D516" s="145" t="str">
        <f>IF(ISBLANK(C516),"",VLOOKUP(MONTH(C516),BDD!$J$7:$K$18,2,0))</f>
        <v/>
      </c>
      <c r="E516" s="178"/>
      <c r="F516" s="225"/>
    </row>
    <row r="517" spans="2:6" x14ac:dyDescent="0.25">
      <c r="B517" s="142"/>
      <c r="C517" s="177"/>
      <c r="D517" s="145" t="str">
        <f>IF(ISBLANK(C517),"",VLOOKUP(MONTH(C517),BDD!$J$7:$K$18,2,0))</f>
        <v/>
      </c>
      <c r="E517" s="178"/>
      <c r="F517" s="225"/>
    </row>
    <row r="518" spans="2:6" x14ac:dyDescent="0.25">
      <c r="B518" s="142"/>
      <c r="C518" s="177"/>
      <c r="D518" s="145" t="str">
        <f>IF(ISBLANK(C518),"",VLOOKUP(MONTH(C518),BDD!$J$7:$K$18,2,0))</f>
        <v/>
      </c>
      <c r="E518" s="178"/>
      <c r="F518" s="225"/>
    </row>
    <row r="519" spans="2:6" x14ac:dyDescent="0.25">
      <c r="B519" s="142"/>
      <c r="C519" s="177"/>
      <c r="D519" s="145" t="str">
        <f>IF(ISBLANK(C519),"",VLOOKUP(MONTH(C519),BDD!$J$7:$K$18,2,0))</f>
        <v/>
      </c>
      <c r="E519" s="178"/>
      <c r="F519" s="225"/>
    </row>
    <row r="520" spans="2:6" x14ac:dyDescent="0.25">
      <c r="B520" s="142"/>
      <c r="C520" s="177"/>
      <c r="D520" s="145" t="str">
        <f>IF(ISBLANK(C520),"",VLOOKUP(MONTH(C520),BDD!$J$7:$K$18,2,0))</f>
        <v/>
      </c>
      <c r="E520" s="178"/>
      <c r="F520" s="225"/>
    </row>
    <row r="521" spans="2:6" x14ac:dyDescent="0.25">
      <c r="B521" s="142"/>
      <c r="C521" s="177"/>
      <c r="D521" s="145" t="str">
        <f>IF(ISBLANK(C521),"",VLOOKUP(MONTH(C521),BDD!$J$7:$K$18,2,0))</f>
        <v/>
      </c>
      <c r="E521" s="178"/>
      <c r="F521" s="225"/>
    </row>
    <row r="522" spans="2:6" x14ac:dyDescent="0.25">
      <c r="B522" s="142"/>
      <c r="C522" s="177"/>
      <c r="D522" s="145" t="str">
        <f>IF(ISBLANK(C522),"",VLOOKUP(MONTH(C522),BDD!$J$7:$K$18,2,0))</f>
        <v/>
      </c>
      <c r="E522" s="178"/>
      <c r="F522" s="225"/>
    </row>
    <row r="523" spans="2:6" x14ac:dyDescent="0.25">
      <c r="B523" s="142"/>
      <c r="C523" s="177"/>
      <c r="D523" s="145" t="str">
        <f>IF(ISBLANK(C523),"",VLOOKUP(MONTH(C523),BDD!$J$7:$K$18,2,0))</f>
        <v/>
      </c>
      <c r="E523" s="178"/>
      <c r="F523" s="225"/>
    </row>
    <row r="524" spans="2:6" x14ac:dyDescent="0.25">
      <c r="B524" s="142"/>
      <c r="C524" s="177"/>
      <c r="D524" s="145" t="str">
        <f>IF(ISBLANK(C524),"",VLOOKUP(MONTH(C524),BDD!$J$7:$K$18,2,0))</f>
        <v/>
      </c>
      <c r="E524" s="178"/>
      <c r="F524" s="225"/>
    </row>
    <row r="525" spans="2:6" x14ac:dyDescent="0.25">
      <c r="B525" s="142"/>
      <c r="C525" s="177"/>
      <c r="D525" s="145" t="str">
        <f>IF(ISBLANK(C525),"",VLOOKUP(MONTH(C525),BDD!$J$7:$K$18,2,0))</f>
        <v/>
      </c>
      <c r="E525" s="178"/>
      <c r="F525" s="225"/>
    </row>
    <row r="526" spans="2:6" x14ac:dyDescent="0.25">
      <c r="B526" s="142"/>
      <c r="C526" s="177"/>
      <c r="D526" s="145" t="str">
        <f>IF(ISBLANK(C526),"",VLOOKUP(MONTH(C526),BDD!$J$7:$K$18,2,0))</f>
        <v/>
      </c>
      <c r="E526" s="178"/>
      <c r="F526" s="225"/>
    </row>
    <row r="527" spans="2:6" x14ac:dyDescent="0.25">
      <c r="B527" s="142"/>
      <c r="C527" s="177"/>
      <c r="D527" s="145" t="str">
        <f>IF(ISBLANK(C527),"",VLOOKUP(MONTH(C527),BDD!$J$7:$K$18,2,0))</f>
        <v/>
      </c>
      <c r="E527" s="178"/>
      <c r="F527" s="225"/>
    </row>
    <row r="528" spans="2:6" x14ac:dyDescent="0.25">
      <c r="B528" s="142"/>
      <c r="C528" s="177"/>
      <c r="D528" s="145" t="str">
        <f>IF(ISBLANK(C528),"",VLOOKUP(MONTH(C528),BDD!$J$7:$K$18,2,0))</f>
        <v/>
      </c>
      <c r="E528" s="178"/>
      <c r="F528" s="225"/>
    </row>
    <row r="529" spans="2:6" x14ac:dyDescent="0.25">
      <c r="B529" s="142"/>
      <c r="C529" s="177"/>
      <c r="D529" s="145" t="str">
        <f>IF(ISBLANK(C529),"",VLOOKUP(MONTH(C529),BDD!$J$7:$K$18,2,0))</f>
        <v/>
      </c>
      <c r="E529" s="178"/>
      <c r="F529" s="225"/>
    </row>
    <row r="530" spans="2:6" x14ac:dyDescent="0.25">
      <c r="B530" s="142"/>
      <c r="C530" s="177"/>
      <c r="D530" s="145" t="str">
        <f>IF(ISBLANK(C530),"",VLOOKUP(MONTH(C530),BDD!$J$7:$K$18,2,0))</f>
        <v/>
      </c>
      <c r="E530" s="178"/>
      <c r="F530" s="225"/>
    </row>
    <row r="531" spans="2:6" x14ac:dyDescent="0.25">
      <c r="B531" s="142"/>
      <c r="C531" s="177"/>
      <c r="D531" s="145" t="str">
        <f>IF(ISBLANK(C531),"",VLOOKUP(MONTH(C531),BDD!$J$7:$K$18,2,0))</f>
        <v/>
      </c>
      <c r="E531" s="178"/>
      <c r="F531" s="225"/>
    </row>
    <row r="532" spans="2:6" x14ac:dyDescent="0.25">
      <c r="B532" s="142"/>
      <c r="C532" s="177"/>
      <c r="D532" s="145" t="str">
        <f>IF(ISBLANK(C532),"",VLOOKUP(MONTH(C532),BDD!$J$7:$K$18,2,0))</f>
        <v/>
      </c>
      <c r="E532" s="178"/>
      <c r="F532" s="225"/>
    </row>
    <row r="533" spans="2:6" x14ac:dyDescent="0.25">
      <c r="B533" s="142"/>
      <c r="C533" s="177"/>
      <c r="D533" s="145" t="str">
        <f>IF(ISBLANK(C533),"",VLOOKUP(MONTH(C533),BDD!$J$7:$K$18,2,0))</f>
        <v/>
      </c>
      <c r="E533" s="178"/>
      <c r="F533" s="225"/>
    </row>
    <row r="534" spans="2:6" x14ac:dyDescent="0.25">
      <c r="B534" s="142"/>
      <c r="C534" s="177"/>
      <c r="D534" s="145" t="str">
        <f>IF(ISBLANK(C534),"",VLOOKUP(MONTH(C534),BDD!$J$7:$K$18,2,0))</f>
        <v/>
      </c>
      <c r="E534" s="178"/>
      <c r="F534" s="225"/>
    </row>
    <row r="535" spans="2:6" x14ac:dyDescent="0.25">
      <c r="B535" s="142"/>
      <c r="C535" s="177"/>
      <c r="D535" s="145" t="str">
        <f>IF(ISBLANK(C535),"",VLOOKUP(MONTH(C535),BDD!$J$7:$K$18,2,0))</f>
        <v/>
      </c>
      <c r="E535" s="178"/>
      <c r="F535" s="225"/>
    </row>
    <row r="536" spans="2:6" x14ac:dyDescent="0.25">
      <c r="B536" s="142"/>
      <c r="C536" s="177"/>
      <c r="D536" s="145" t="str">
        <f>IF(ISBLANK(C536),"",VLOOKUP(MONTH(C536),BDD!$J$7:$K$18,2,0))</f>
        <v/>
      </c>
      <c r="E536" s="178"/>
      <c r="F536" s="225"/>
    </row>
    <row r="537" spans="2:6" x14ac:dyDescent="0.25">
      <c r="B537" s="142"/>
      <c r="C537" s="177"/>
      <c r="D537" s="145" t="str">
        <f>IF(ISBLANK(C537),"",VLOOKUP(MONTH(C537),BDD!$J$7:$K$18,2,0))</f>
        <v/>
      </c>
      <c r="E537" s="178"/>
      <c r="F537" s="225"/>
    </row>
    <row r="538" spans="2:6" x14ac:dyDescent="0.25">
      <c r="B538" s="142"/>
      <c r="C538" s="177"/>
      <c r="D538" s="145" t="str">
        <f>IF(ISBLANK(C538),"",VLOOKUP(MONTH(C538),BDD!$J$7:$K$18,2,0))</f>
        <v/>
      </c>
      <c r="E538" s="178"/>
      <c r="F538" s="225"/>
    </row>
    <row r="539" spans="2:6" x14ac:dyDescent="0.25">
      <c r="B539" s="142"/>
      <c r="C539" s="177"/>
      <c r="D539" s="145" t="str">
        <f>IF(ISBLANK(C539),"",VLOOKUP(MONTH(C539),BDD!$J$7:$K$18,2,0))</f>
        <v/>
      </c>
      <c r="E539" s="178"/>
      <c r="F539" s="225"/>
    </row>
    <row r="540" spans="2:6" x14ac:dyDescent="0.25">
      <c r="B540" s="142"/>
      <c r="C540" s="177"/>
      <c r="D540" s="145" t="str">
        <f>IF(ISBLANK(C540),"",VLOOKUP(MONTH(C540),BDD!$J$7:$K$18,2,0))</f>
        <v/>
      </c>
      <c r="E540" s="178"/>
      <c r="F540" s="225"/>
    </row>
    <row r="541" spans="2:6" x14ac:dyDescent="0.25">
      <c r="B541" s="142"/>
      <c r="C541" s="177"/>
      <c r="D541" s="145" t="str">
        <f>IF(ISBLANK(C541),"",VLOOKUP(MONTH(C541),BDD!$J$7:$K$18,2,0))</f>
        <v/>
      </c>
      <c r="E541" s="178"/>
      <c r="F541" s="225"/>
    </row>
    <row r="542" spans="2:6" x14ac:dyDescent="0.25">
      <c r="B542" s="142"/>
      <c r="C542" s="177"/>
      <c r="D542" s="145" t="str">
        <f>IF(ISBLANK(C542),"",VLOOKUP(MONTH(C542),BDD!$J$7:$K$18,2,0))</f>
        <v/>
      </c>
      <c r="E542" s="178"/>
      <c r="F542" s="225"/>
    </row>
    <row r="543" spans="2:6" x14ac:dyDescent="0.25">
      <c r="B543" s="142"/>
      <c r="C543" s="177"/>
      <c r="D543" s="145" t="str">
        <f>IF(ISBLANK(C543),"",VLOOKUP(MONTH(C543),BDD!$J$7:$K$18,2,0))</f>
        <v/>
      </c>
      <c r="E543" s="178"/>
      <c r="F543" s="225"/>
    </row>
    <row r="544" spans="2:6" x14ac:dyDescent="0.25">
      <c r="B544" s="142"/>
      <c r="C544" s="177"/>
      <c r="D544" s="145" t="str">
        <f>IF(ISBLANK(C544),"",VLOOKUP(MONTH(C544),BDD!$J$7:$K$18,2,0))</f>
        <v/>
      </c>
      <c r="E544" s="178"/>
      <c r="F544" s="225"/>
    </row>
    <row r="545" spans="2:6" x14ac:dyDescent="0.25">
      <c r="B545" s="142"/>
      <c r="C545" s="177"/>
      <c r="D545" s="145" t="str">
        <f>IF(ISBLANK(C545),"",VLOOKUP(MONTH(C545),BDD!$J$7:$K$18,2,0))</f>
        <v/>
      </c>
      <c r="E545" s="178"/>
      <c r="F545" s="225"/>
    </row>
    <row r="546" spans="2:6" x14ac:dyDescent="0.25">
      <c r="B546" s="142"/>
      <c r="C546" s="177"/>
      <c r="D546" s="145" t="str">
        <f>IF(ISBLANK(C546),"",VLOOKUP(MONTH(C546),BDD!$J$7:$K$18,2,0))</f>
        <v/>
      </c>
      <c r="E546" s="178"/>
      <c r="F546" s="225"/>
    </row>
    <row r="547" spans="2:6" x14ac:dyDescent="0.25">
      <c r="B547" s="142"/>
      <c r="C547" s="177"/>
      <c r="D547" s="145" t="str">
        <f>IF(ISBLANK(C547),"",VLOOKUP(MONTH(C547),BDD!$J$7:$K$18,2,0))</f>
        <v/>
      </c>
      <c r="E547" s="178"/>
      <c r="F547" s="225"/>
    </row>
    <row r="548" spans="2:6" x14ac:dyDescent="0.25">
      <c r="B548" s="142"/>
      <c r="C548" s="177"/>
      <c r="D548" s="145" t="str">
        <f>IF(ISBLANK(C548),"",VLOOKUP(MONTH(C548),BDD!$J$7:$K$18,2,0))</f>
        <v/>
      </c>
      <c r="E548" s="178"/>
      <c r="F548" s="225"/>
    </row>
    <row r="549" spans="2:6" x14ac:dyDescent="0.25">
      <c r="B549" s="142"/>
      <c r="C549" s="177"/>
      <c r="D549" s="145" t="str">
        <f>IF(ISBLANK(C549),"",VLOOKUP(MONTH(C549),BDD!$J$7:$K$18,2,0))</f>
        <v/>
      </c>
      <c r="E549" s="178"/>
      <c r="F549" s="225"/>
    </row>
    <row r="550" spans="2:6" x14ac:dyDescent="0.25">
      <c r="B550" s="142"/>
      <c r="C550" s="177"/>
      <c r="D550" s="145" t="str">
        <f>IF(ISBLANK(C550),"",VLOOKUP(MONTH(C550),BDD!$J$7:$K$18,2,0))</f>
        <v/>
      </c>
      <c r="E550" s="178"/>
      <c r="F550" s="225"/>
    </row>
    <row r="551" spans="2:6" x14ac:dyDescent="0.25">
      <c r="B551" s="142"/>
      <c r="C551" s="177"/>
      <c r="D551" s="145" t="str">
        <f>IF(ISBLANK(C551),"",VLOOKUP(MONTH(C551),BDD!$J$7:$K$18,2,0))</f>
        <v/>
      </c>
      <c r="E551" s="178"/>
      <c r="F551" s="225"/>
    </row>
    <row r="552" spans="2:6" x14ac:dyDescent="0.25">
      <c r="B552" s="142"/>
      <c r="C552" s="177"/>
      <c r="D552" s="145" t="str">
        <f>IF(ISBLANK(C552),"",VLOOKUP(MONTH(C552),BDD!$J$7:$K$18,2,0))</f>
        <v/>
      </c>
      <c r="E552" s="178"/>
      <c r="F552" s="225"/>
    </row>
    <row r="553" spans="2:6" x14ac:dyDescent="0.25">
      <c r="B553" s="142"/>
      <c r="C553" s="177"/>
      <c r="D553" s="145" t="str">
        <f>IF(ISBLANK(C553),"",VLOOKUP(MONTH(C553),BDD!$J$7:$K$18,2,0))</f>
        <v/>
      </c>
      <c r="E553" s="178"/>
      <c r="F553" s="225"/>
    </row>
    <row r="554" spans="2:6" x14ac:dyDescent="0.25">
      <c r="B554" s="142"/>
      <c r="C554" s="177"/>
      <c r="D554" s="145" t="str">
        <f>IF(ISBLANK(C554),"",VLOOKUP(MONTH(C554),BDD!$J$7:$K$18,2,0))</f>
        <v/>
      </c>
      <c r="E554" s="178"/>
      <c r="F554" s="225"/>
    </row>
    <row r="555" spans="2:6" x14ac:dyDescent="0.25">
      <c r="B555" s="142"/>
      <c r="C555" s="177"/>
      <c r="D555" s="145" t="str">
        <f>IF(ISBLANK(C555),"",VLOOKUP(MONTH(C555),BDD!$J$7:$K$18,2,0))</f>
        <v/>
      </c>
      <c r="E555" s="178"/>
      <c r="F555" s="225"/>
    </row>
    <row r="556" spans="2:6" x14ac:dyDescent="0.25">
      <c r="B556" s="142"/>
      <c r="C556" s="177"/>
      <c r="D556" s="145" t="str">
        <f>IF(ISBLANK(C556),"",VLOOKUP(MONTH(C556),BDD!$J$7:$K$18,2,0))</f>
        <v/>
      </c>
      <c r="E556" s="178"/>
      <c r="F556" s="225"/>
    </row>
    <row r="557" spans="2:6" x14ac:dyDescent="0.25">
      <c r="B557" s="142"/>
      <c r="C557" s="177"/>
      <c r="D557" s="145" t="str">
        <f>IF(ISBLANK(C557),"",VLOOKUP(MONTH(C557),BDD!$J$7:$K$18,2,0))</f>
        <v/>
      </c>
      <c r="E557" s="178"/>
      <c r="F557" s="225"/>
    </row>
    <row r="558" spans="2:6" x14ac:dyDescent="0.25">
      <c r="B558" s="142"/>
      <c r="C558" s="177"/>
      <c r="D558" s="145" t="str">
        <f>IF(ISBLANK(C558),"",VLOOKUP(MONTH(C558),BDD!$J$7:$K$18,2,0))</f>
        <v/>
      </c>
      <c r="E558" s="178"/>
      <c r="F558" s="225"/>
    </row>
    <row r="559" spans="2:6" x14ac:dyDescent="0.25">
      <c r="B559" s="142"/>
      <c r="C559" s="177"/>
      <c r="D559" s="145" t="str">
        <f>IF(ISBLANK(C559),"",VLOOKUP(MONTH(C559),BDD!$J$7:$K$18,2,0))</f>
        <v/>
      </c>
      <c r="E559" s="178"/>
      <c r="F559" s="225"/>
    </row>
    <row r="560" spans="2:6" x14ac:dyDescent="0.25">
      <c r="B560" s="142"/>
      <c r="C560" s="177"/>
      <c r="D560" s="145" t="str">
        <f>IF(ISBLANK(C560),"",VLOOKUP(MONTH(C560),BDD!$J$7:$K$18,2,0))</f>
        <v/>
      </c>
      <c r="E560" s="178"/>
      <c r="F560" s="225"/>
    </row>
    <row r="561" spans="2:6" x14ac:dyDescent="0.25">
      <c r="B561" s="142"/>
      <c r="C561" s="177"/>
      <c r="D561" s="145" t="str">
        <f>IF(ISBLANK(C561),"",VLOOKUP(MONTH(C561),BDD!$J$7:$K$18,2,0))</f>
        <v/>
      </c>
      <c r="E561" s="178"/>
      <c r="F561" s="225"/>
    </row>
    <row r="562" spans="2:6" x14ac:dyDescent="0.25">
      <c r="B562" s="142"/>
      <c r="C562" s="177"/>
      <c r="D562" s="145" t="str">
        <f>IF(ISBLANK(C562),"",VLOOKUP(MONTH(C562),BDD!$J$7:$K$18,2,0))</f>
        <v/>
      </c>
      <c r="E562" s="178"/>
      <c r="F562" s="225"/>
    </row>
    <row r="563" spans="2:6" x14ac:dyDescent="0.25">
      <c r="B563" s="142"/>
      <c r="C563" s="177"/>
      <c r="D563" s="145" t="str">
        <f>IF(ISBLANK(C563),"",VLOOKUP(MONTH(C563),BDD!$J$7:$K$18,2,0))</f>
        <v/>
      </c>
      <c r="E563" s="178"/>
      <c r="F563" s="225"/>
    </row>
    <row r="564" spans="2:6" x14ac:dyDescent="0.25">
      <c r="B564" s="142"/>
      <c r="C564" s="177"/>
      <c r="D564" s="145" t="str">
        <f>IF(ISBLANK(C564),"",VLOOKUP(MONTH(C564),BDD!$J$7:$K$18,2,0))</f>
        <v/>
      </c>
      <c r="E564" s="178"/>
      <c r="F564" s="225"/>
    </row>
    <row r="565" spans="2:6" x14ac:dyDescent="0.25">
      <c r="B565" s="142"/>
      <c r="C565" s="177"/>
      <c r="D565" s="145" t="str">
        <f>IF(ISBLANK(C565),"",VLOOKUP(MONTH(C565),BDD!$J$7:$K$18,2,0))</f>
        <v/>
      </c>
      <c r="E565" s="178"/>
      <c r="F565" s="225"/>
    </row>
    <row r="566" spans="2:6" x14ac:dyDescent="0.25">
      <c r="B566" s="142"/>
      <c r="C566" s="177"/>
      <c r="D566" s="145" t="str">
        <f>IF(ISBLANK(C566),"",VLOOKUP(MONTH(C566),BDD!$J$7:$K$18,2,0))</f>
        <v/>
      </c>
      <c r="E566" s="178"/>
      <c r="F566" s="225"/>
    </row>
    <row r="567" spans="2:6" x14ac:dyDescent="0.25">
      <c r="B567" s="142"/>
      <c r="C567" s="177"/>
      <c r="D567" s="145" t="str">
        <f>IF(ISBLANK(C567),"",VLOOKUP(MONTH(C567),BDD!$J$7:$K$18,2,0))</f>
        <v/>
      </c>
      <c r="E567" s="178"/>
      <c r="F567" s="225"/>
    </row>
    <row r="568" spans="2:6" x14ac:dyDescent="0.25">
      <c r="B568" s="142"/>
      <c r="C568" s="177"/>
      <c r="D568" s="145" t="str">
        <f>IF(ISBLANK(C568),"",VLOOKUP(MONTH(C568),BDD!$J$7:$K$18,2,0))</f>
        <v/>
      </c>
      <c r="E568" s="178"/>
      <c r="F568" s="225"/>
    </row>
    <row r="569" spans="2:6" x14ac:dyDescent="0.25">
      <c r="B569" s="142"/>
      <c r="C569" s="177"/>
      <c r="D569" s="145" t="str">
        <f>IF(ISBLANK(C569),"",VLOOKUP(MONTH(C569),BDD!$J$7:$K$18,2,0))</f>
        <v/>
      </c>
      <c r="E569" s="178"/>
      <c r="F569" s="225"/>
    </row>
    <row r="570" spans="2:6" x14ac:dyDescent="0.25">
      <c r="B570" s="142"/>
      <c r="C570" s="177"/>
      <c r="D570" s="145" t="str">
        <f>IF(ISBLANK(C570),"",VLOOKUP(MONTH(C570),BDD!$J$7:$K$18,2,0))</f>
        <v/>
      </c>
      <c r="E570" s="178"/>
      <c r="F570" s="225"/>
    </row>
    <row r="571" spans="2:6" x14ac:dyDescent="0.25">
      <c r="B571" s="142"/>
      <c r="C571" s="177"/>
      <c r="D571" s="145" t="str">
        <f>IF(ISBLANK(C571),"",VLOOKUP(MONTH(C571),BDD!$J$7:$K$18,2,0))</f>
        <v/>
      </c>
      <c r="E571" s="178"/>
      <c r="F571" s="225"/>
    </row>
    <row r="572" spans="2:6" x14ac:dyDescent="0.25">
      <c r="B572" s="142"/>
      <c r="C572" s="177"/>
      <c r="D572" s="145" t="str">
        <f>IF(ISBLANK(C572),"",VLOOKUP(MONTH(C572),BDD!$J$7:$K$18,2,0))</f>
        <v/>
      </c>
      <c r="E572" s="178"/>
      <c r="F572" s="225"/>
    </row>
    <row r="573" spans="2:6" x14ac:dyDescent="0.25">
      <c r="B573" s="142"/>
      <c r="C573" s="177"/>
      <c r="D573" s="145" t="str">
        <f>IF(ISBLANK(C573),"",VLOOKUP(MONTH(C573),BDD!$J$7:$K$18,2,0))</f>
        <v/>
      </c>
      <c r="E573" s="178"/>
      <c r="F573" s="225"/>
    </row>
    <row r="574" spans="2:6" x14ac:dyDescent="0.25">
      <c r="B574" s="142"/>
      <c r="C574" s="177"/>
      <c r="D574" s="145" t="str">
        <f>IF(ISBLANK(C574),"",VLOOKUP(MONTH(C574),BDD!$J$7:$K$18,2,0))</f>
        <v/>
      </c>
      <c r="E574" s="178"/>
      <c r="F574" s="225"/>
    </row>
    <row r="575" spans="2:6" x14ac:dyDescent="0.25">
      <c r="B575" s="142"/>
      <c r="C575" s="177"/>
      <c r="D575" s="145" t="str">
        <f>IF(ISBLANK(C575),"",VLOOKUP(MONTH(C575),BDD!$J$7:$K$18,2,0))</f>
        <v/>
      </c>
      <c r="E575" s="178"/>
      <c r="F575" s="225"/>
    </row>
    <row r="576" spans="2:6" x14ac:dyDescent="0.25">
      <c r="B576" s="142"/>
      <c r="C576" s="177"/>
      <c r="D576" s="145" t="str">
        <f>IF(ISBLANK(C576),"",VLOOKUP(MONTH(C576),BDD!$J$7:$K$18,2,0))</f>
        <v/>
      </c>
      <c r="E576" s="178"/>
      <c r="F576" s="225"/>
    </row>
    <row r="577" spans="2:6" x14ac:dyDescent="0.25">
      <c r="B577" s="142"/>
      <c r="C577" s="177"/>
      <c r="D577" s="145" t="str">
        <f>IF(ISBLANK(C577),"",VLOOKUP(MONTH(C577),BDD!$J$7:$K$18,2,0))</f>
        <v/>
      </c>
      <c r="E577" s="178"/>
      <c r="F577" s="225"/>
    </row>
    <row r="578" spans="2:6" x14ac:dyDescent="0.25">
      <c r="B578" s="142"/>
      <c r="C578" s="177"/>
      <c r="D578" s="145" t="str">
        <f>IF(ISBLANK(C578),"",VLOOKUP(MONTH(C578),BDD!$J$7:$K$18,2,0))</f>
        <v/>
      </c>
      <c r="E578" s="178"/>
      <c r="F578" s="225"/>
    </row>
    <row r="579" spans="2:6" x14ac:dyDescent="0.25">
      <c r="B579" s="142"/>
      <c r="C579" s="177"/>
      <c r="D579" s="145" t="str">
        <f>IF(ISBLANK(C579),"",VLOOKUP(MONTH(C579),BDD!$J$7:$K$18,2,0))</f>
        <v/>
      </c>
      <c r="E579" s="178"/>
      <c r="F579" s="225"/>
    </row>
    <row r="580" spans="2:6" x14ac:dyDescent="0.25">
      <c r="B580" s="142"/>
      <c r="C580" s="177"/>
      <c r="D580" s="145" t="str">
        <f>IF(ISBLANK(C580),"",VLOOKUP(MONTH(C580),BDD!$J$7:$K$18,2,0))</f>
        <v/>
      </c>
      <c r="E580" s="178"/>
      <c r="F580" s="225"/>
    </row>
    <row r="581" spans="2:6" x14ac:dyDescent="0.25">
      <c r="B581" s="142"/>
      <c r="C581" s="177"/>
      <c r="D581" s="145" t="str">
        <f>IF(ISBLANK(C581),"",VLOOKUP(MONTH(C581),BDD!$J$7:$K$18,2,0))</f>
        <v/>
      </c>
      <c r="E581" s="178"/>
      <c r="F581" s="225"/>
    </row>
    <row r="582" spans="2:6" x14ac:dyDescent="0.25">
      <c r="B582" s="142"/>
      <c r="C582" s="177"/>
      <c r="D582" s="145" t="str">
        <f>IF(ISBLANK(C582),"",VLOOKUP(MONTH(C582),BDD!$J$7:$K$18,2,0))</f>
        <v/>
      </c>
      <c r="E582" s="178"/>
      <c r="F582" s="225"/>
    </row>
    <row r="583" spans="2:6" x14ac:dyDescent="0.25">
      <c r="B583" s="142"/>
      <c r="C583" s="177"/>
      <c r="D583" s="145" t="str">
        <f>IF(ISBLANK(C583),"",VLOOKUP(MONTH(C583),BDD!$J$7:$K$18,2,0))</f>
        <v/>
      </c>
      <c r="E583" s="178"/>
      <c r="F583" s="225"/>
    </row>
    <row r="584" spans="2:6" x14ac:dyDescent="0.25">
      <c r="B584" s="142"/>
      <c r="C584" s="177"/>
      <c r="D584" s="145" t="str">
        <f>IF(ISBLANK(C584),"",VLOOKUP(MONTH(C584),BDD!$J$7:$K$18,2,0))</f>
        <v/>
      </c>
      <c r="E584" s="178"/>
      <c r="F584" s="225"/>
    </row>
    <row r="585" spans="2:6" x14ac:dyDescent="0.25">
      <c r="B585" s="142"/>
      <c r="C585" s="177"/>
      <c r="D585" s="145" t="str">
        <f>IF(ISBLANK(C585),"",VLOOKUP(MONTH(C585),BDD!$J$7:$K$18,2,0))</f>
        <v/>
      </c>
      <c r="E585" s="178"/>
      <c r="F585" s="225"/>
    </row>
    <row r="586" spans="2:6" x14ac:dyDescent="0.25">
      <c r="B586" s="142"/>
      <c r="C586" s="177"/>
      <c r="D586" s="145" t="str">
        <f>IF(ISBLANK(C586),"",VLOOKUP(MONTH(C586),BDD!$J$7:$K$18,2,0))</f>
        <v/>
      </c>
      <c r="E586" s="178"/>
      <c r="F586" s="225"/>
    </row>
    <row r="587" spans="2:6" x14ac:dyDescent="0.25">
      <c r="B587" s="142"/>
      <c r="C587" s="177"/>
      <c r="D587" s="145" t="str">
        <f>IF(ISBLANK(C587),"",VLOOKUP(MONTH(C587),BDD!$J$7:$K$18,2,0))</f>
        <v/>
      </c>
      <c r="E587" s="178"/>
      <c r="F587" s="225"/>
    </row>
    <row r="588" spans="2:6" x14ac:dyDescent="0.25">
      <c r="B588" s="142"/>
      <c r="C588" s="177"/>
      <c r="D588" s="145" t="str">
        <f>IF(ISBLANK(C588),"",VLOOKUP(MONTH(C588),BDD!$J$7:$K$18,2,0))</f>
        <v/>
      </c>
      <c r="E588" s="178"/>
      <c r="F588" s="225"/>
    </row>
    <row r="589" spans="2:6" x14ac:dyDescent="0.25">
      <c r="B589" s="142"/>
      <c r="C589" s="177"/>
      <c r="D589" s="145" t="str">
        <f>IF(ISBLANK(C589),"",VLOOKUP(MONTH(C589),BDD!$J$7:$K$18,2,0))</f>
        <v/>
      </c>
      <c r="E589" s="178"/>
      <c r="F589" s="225"/>
    </row>
    <row r="590" spans="2:6" x14ac:dyDescent="0.25">
      <c r="B590" s="142"/>
      <c r="C590" s="177"/>
      <c r="D590" s="145" t="str">
        <f>IF(ISBLANK(C590),"",VLOOKUP(MONTH(C590),BDD!$J$7:$K$18,2,0))</f>
        <v/>
      </c>
      <c r="E590" s="178"/>
      <c r="F590" s="225"/>
    </row>
    <row r="591" spans="2:6" x14ac:dyDescent="0.25">
      <c r="B591" s="142"/>
      <c r="C591" s="177"/>
      <c r="D591" s="145" t="str">
        <f>IF(ISBLANK(C591),"",VLOOKUP(MONTH(C591),BDD!$J$7:$K$18,2,0))</f>
        <v/>
      </c>
      <c r="E591" s="178"/>
      <c r="F591" s="225"/>
    </row>
    <row r="592" spans="2:6" x14ac:dyDescent="0.25">
      <c r="B592" s="142"/>
      <c r="C592" s="177"/>
      <c r="D592" s="145" t="str">
        <f>IF(ISBLANK(C592),"",VLOOKUP(MONTH(C592),BDD!$J$7:$K$18,2,0))</f>
        <v/>
      </c>
      <c r="E592" s="178"/>
      <c r="F592" s="225"/>
    </row>
    <row r="593" spans="2:6" x14ac:dyDescent="0.25">
      <c r="B593" s="142"/>
      <c r="C593" s="177"/>
      <c r="D593" s="145" t="str">
        <f>IF(ISBLANK(C593),"",VLOOKUP(MONTH(C593),BDD!$J$7:$K$18,2,0))</f>
        <v/>
      </c>
      <c r="E593" s="178"/>
      <c r="F593" s="225"/>
    </row>
    <row r="594" spans="2:6" x14ac:dyDescent="0.25">
      <c r="B594" s="142"/>
      <c r="C594" s="177"/>
      <c r="D594" s="145" t="str">
        <f>IF(ISBLANK(C594),"",VLOOKUP(MONTH(C594),BDD!$J$7:$K$18,2,0))</f>
        <v/>
      </c>
      <c r="E594" s="178"/>
      <c r="F594" s="225"/>
    </row>
    <row r="595" spans="2:6" x14ac:dyDescent="0.25">
      <c r="B595" s="142"/>
      <c r="C595" s="177"/>
      <c r="D595" s="145" t="str">
        <f>IF(ISBLANK(C595),"",VLOOKUP(MONTH(C595),BDD!$J$7:$K$18,2,0))</f>
        <v/>
      </c>
      <c r="E595" s="178"/>
      <c r="F595" s="225"/>
    </row>
    <row r="596" spans="2:6" x14ac:dyDescent="0.25">
      <c r="B596" s="142"/>
      <c r="C596" s="177"/>
      <c r="D596" s="145" t="str">
        <f>IF(ISBLANK(C596),"",VLOOKUP(MONTH(C596),BDD!$J$7:$K$18,2,0))</f>
        <v/>
      </c>
      <c r="E596" s="178"/>
      <c r="F596" s="225"/>
    </row>
    <row r="597" spans="2:6" x14ac:dyDescent="0.25">
      <c r="B597" s="142"/>
      <c r="C597" s="177"/>
      <c r="D597" s="145" t="str">
        <f>IF(ISBLANK(C597),"",VLOOKUP(MONTH(C597),BDD!$J$7:$K$18,2,0))</f>
        <v/>
      </c>
      <c r="E597" s="178"/>
      <c r="F597" s="225"/>
    </row>
    <row r="598" spans="2:6" x14ac:dyDescent="0.25">
      <c r="B598" s="142"/>
      <c r="C598" s="177"/>
      <c r="D598" s="145" t="str">
        <f>IF(ISBLANK(C598),"",VLOOKUP(MONTH(C598),BDD!$J$7:$K$18,2,0))</f>
        <v/>
      </c>
      <c r="E598" s="178"/>
      <c r="F598" s="225"/>
    </row>
    <row r="599" spans="2:6" x14ac:dyDescent="0.25">
      <c r="B599" s="142"/>
      <c r="C599" s="177"/>
      <c r="D599" s="145" t="str">
        <f>IF(ISBLANK(C599),"",VLOOKUP(MONTH(C599),BDD!$J$7:$K$18,2,0))</f>
        <v/>
      </c>
      <c r="E599" s="178"/>
      <c r="F599" s="225"/>
    </row>
    <row r="600" spans="2:6" x14ac:dyDescent="0.25">
      <c r="B600" s="142"/>
      <c r="C600" s="177"/>
      <c r="D600" s="145" t="str">
        <f>IF(ISBLANK(C600),"",VLOOKUP(MONTH(C600),BDD!$J$7:$K$18,2,0))</f>
        <v/>
      </c>
      <c r="E600" s="178"/>
      <c r="F600" s="225"/>
    </row>
    <row r="601" spans="2:6" x14ac:dyDescent="0.25">
      <c r="B601" s="142"/>
      <c r="C601" s="177"/>
      <c r="D601" s="145" t="str">
        <f>IF(ISBLANK(C601),"",VLOOKUP(MONTH(C601),BDD!$J$7:$K$18,2,0))</f>
        <v/>
      </c>
      <c r="E601" s="178"/>
      <c r="F601" s="225"/>
    </row>
    <row r="602" spans="2:6" x14ac:dyDescent="0.25">
      <c r="B602" s="142"/>
      <c r="C602" s="177"/>
      <c r="D602" s="145" t="str">
        <f>IF(ISBLANK(C602),"",VLOOKUP(MONTH(C602),BDD!$J$7:$K$18,2,0))</f>
        <v/>
      </c>
      <c r="E602" s="178"/>
      <c r="F602" s="225"/>
    </row>
    <row r="603" spans="2:6" x14ac:dyDescent="0.25">
      <c r="B603" s="142"/>
      <c r="C603" s="177"/>
      <c r="D603" s="145" t="str">
        <f>IF(ISBLANK(C603),"",VLOOKUP(MONTH(C603),BDD!$J$7:$K$18,2,0))</f>
        <v/>
      </c>
      <c r="E603" s="178"/>
      <c r="F603" s="225"/>
    </row>
    <row r="604" spans="2:6" x14ac:dyDescent="0.25">
      <c r="B604" s="142"/>
      <c r="C604" s="177"/>
      <c r="D604" s="145" t="str">
        <f>IF(ISBLANK(C604),"",VLOOKUP(MONTH(C604),BDD!$J$7:$K$18,2,0))</f>
        <v/>
      </c>
      <c r="E604" s="178"/>
      <c r="F604" s="225"/>
    </row>
    <row r="605" spans="2:6" x14ac:dyDescent="0.25">
      <c r="B605" s="142"/>
      <c r="C605" s="177"/>
      <c r="D605" s="145" t="str">
        <f>IF(ISBLANK(C605),"",VLOOKUP(MONTH(C605),BDD!$J$7:$K$18,2,0))</f>
        <v/>
      </c>
      <c r="E605" s="178"/>
      <c r="F605" s="225"/>
    </row>
    <row r="606" spans="2:6" x14ac:dyDescent="0.25">
      <c r="B606" s="142"/>
      <c r="C606" s="177"/>
      <c r="D606" s="145" t="str">
        <f>IF(ISBLANK(C606),"",VLOOKUP(MONTH(C606),BDD!$J$7:$K$18,2,0))</f>
        <v/>
      </c>
      <c r="E606" s="178"/>
      <c r="F606" s="225"/>
    </row>
    <row r="607" spans="2:6" x14ac:dyDescent="0.25">
      <c r="B607" s="142"/>
      <c r="C607" s="177"/>
      <c r="D607" s="145" t="str">
        <f>IF(ISBLANK(C607),"",VLOOKUP(MONTH(C607),BDD!$J$7:$K$18,2,0))</f>
        <v/>
      </c>
      <c r="E607" s="178"/>
      <c r="F607" s="225"/>
    </row>
    <row r="608" spans="2:6" x14ac:dyDescent="0.25">
      <c r="B608" s="142"/>
      <c r="C608" s="177"/>
      <c r="D608" s="145" t="str">
        <f>IF(ISBLANK(C608),"",VLOOKUP(MONTH(C608),BDD!$J$7:$K$18,2,0))</f>
        <v/>
      </c>
      <c r="E608" s="178"/>
      <c r="F608" s="225"/>
    </row>
    <row r="609" spans="2:6" x14ac:dyDescent="0.25">
      <c r="B609" s="142"/>
      <c r="C609" s="177"/>
      <c r="D609" s="145" t="str">
        <f>IF(ISBLANK(C609),"",VLOOKUP(MONTH(C609),BDD!$J$7:$K$18,2,0))</f>
        <v/>
      </c>
      <c r="E609" s="178"/>
      <c r="F609" s="225"/>
    </row>
    <row r="610" spans="2:6" x14ac:dyDescent="0.25">
      <c r="B610" s="142"/>
      <c r="C610" s="177"/>
      <c r="D610" s="145" t="str">
        <f>IF(ISBLANK(C610),"",VLOOKUP(MONTH(C610),BDD!$J$7:$K$18,2,0))</f>
        <v/>
      </c>
      <c r="E610" s="178"/>
      <c r="F610" s="225"/>
    </row>
    <row r="611" spans="2:6" x14ac:dyDescent="0.25">
      <c r="B611" s="142"/>
      <c r="C611" s="177"/>
      <c r="D611" s="145" t="str">
        <f>IF(ISBLANK(C611),"",VLOOKUP(MONTH(C611),BDD!$J$7:$K$18,2,0))</f>
        <v/>
      </c>
      <c r="E611" s="178"/>
      <c r="F611" s="225"/>
    </row>
    <row r="612" spans="2:6" x14ac:dyDescent="0.25">
      <c r="B612" s="142"/>
      <c r="C612" s="177"/>
      <c r="D612" s="145" t="str">
        <f>IF(ISBLANK(C612),"",VLOOKUP(MONTH(C612),BDD!$J$7:$K$18,2,0))</f>
        <v/>
      </c>
      <c r="E612" s="178"/>
      <c r="F612" s="225"/>
    </row>
    <row r="613" spans="2:6" x14ac:dyDescent="0.25">
      <c r="B613" s="142"/>
      <c r="C613" s="177"/>
      <c r="D613" s="145" t="str">
        <f>IF(ISBLANK(C613),"",VLOOKUP(MONTH(C613),BDD!$J$7:$K$18,2,0))</f>
        <v/>
      </c>
      <c r="E613" s="178"/>
      <c r="F613" s="225"/>
    </row>
    <row r="614" spans="2:6" x14ac:dyDescent="0.25">
      <c r="B614" s="142"/>
      <c r="C614" s="177"/>
      <c r="D614" s="145" t="str">
        <f>IF(ISBLANK(C614),"",VLOOKUP(MONTH(C614),BDD!$J$7:$K$18,2,0))</f>
        <v/>
      </c>
      <c r="E614" s="178"/>
      <c r="F614" s="225"/>
    </row>
    <row r="615" spans="2:6" x14ac:dyDescent="0.25">
      <c r="B615" s="142"/>
      <c r="C615" s="177"/>
      <c r="D615" s="145" t="str">
        <f>IF(ISBLANK(C615),"",VLOOKUP(MONTH(C615),BDD!$J$7:$K$18,2,0))</f>
        <v/>
      </c>
      <c r="E615" s="178"/>
      <c r="F615" s="225"/>
    </row>
    <row r="616" spans="2:6" x14ac:dyDescent="0.25">
      <c r="B616" s="142"/>
      <c r="C616" s="177"/>
      <c r="D616" s="145" t="str">
        <f>IF(ISBLANK(C616),"",VLOOKUP(MONTH(C616),BDD!$J$7:$K$18,2,0))</f>
        <v/>
      </c>
      <c r="E616" s="178"/>
      <c r="F616" s="225"/>
    </row>
    <row r="617" spans="2:6" x14ac:dyDescent="0.25">
      <c r="B617" s="142"/>
      <c r="C617" s="177"/>
      <c r="D617" s="145" t="str">
        <f>IF(ISBLANK(C617),"",VLOOKUP(MONTH(C617),BDD!$J$7:$K$18,2,0))</f>
        <v/>
      </c>
      <c r="E617" s="178"/>
      <c r="F617" s="225"/>
    </row>
    <row r="618" spans="2:6" x14ac:dyDescent="0.25">
      <c r="B618" s="142"/>
      <c r="C618" s="177"/>
      <c r="D618" s="145" t="str">
        <f>IF(ISBLANK(C618),"",VLOOKUP(MONTH(C618),BDD!$J$7:$K$18,2,0))</f>
        <v/>
      </c>
      <c r="E618" s="178"/>
      <c r="F618" s="225"/>
    </row>
    <row r="619" spans="2:6" x14ac:dyDescent="0.25">
      <c r="B619" s="142"/>
      <c r="C619" s="177"/>
      <c r="D619" s="145" t="str">
        <f>IF(ISBLANK(C619),"",VLOOKUP(MONTH(C619),BDD!$J$7:$K$18,2,0))</f>
        <v/>
      </c>
      <c r="E619" s="178"/>
      <c r="F619" s="225"/>
    </row>
    <row r="620" spans="2:6" x14ac:dyDescent="0.25">
      <c r="B620" s="142"/>
      <c r="C620" s="177"/>
      <c r="D620" s="145" t="str">
        <f>IF(ISBLANK(C620),"",VLOOKUP(MONTH(C620),BDD!$J$7:$K$18,2,0))</f>
        <v/>
      </c>
      <c r="E620" s="178"/>
      <c r="F620" s="225"/>
    </row>
    <row r="621" spans="2:6" x14ac:dyDescent="0.25">
      <c r="B621" s="142"/>
      <c r="C621" s="177"/>
      <c r="D621" s="145" t="str">
        <f>IF(ISBLANK(C621),"",VLOOKUP(MONTH(C621),BDD!$J$7:$K$18,2,0))</f>
        <v/>
      </c>
      <c r="E621" s="178"/>
      <c r="F621" s="225"/>
    </row>
    <row r="622" spans="2:6" x14ac:dyDescent="0.25">
      <c r="B622" s="142"/>
      <c r="C622" s="177"/>
      <c r="D622" s="145" t="str">
        <f>IF(ISBLANK(C622),"",VLOOKUP(MONTH(C622),BDD!$J$7:$K$18,2,0))</f>
        <v/>
      </c>
      <c r="E622" s="178"/>
      <c r="F622" s="225"/>
    </row>
    <row r="623" spans="2:6" x14ac:dyDescent="0.25">
      <c r="B623" s="142"/>
      <c r="C623" s="177"/>
      <c r="D623" s="145" t="str">
        <f>IF(ISBLANK(C623),"",VLOOKUP(MONTH(C623),BDD!$J$7:$K$18,2,0))</f>
        <v/>
      </c>
      <c r="E623" s="178"/>
      <c r="F623" s="225"/>
    </row>
    <row r="624" spans="2:6" x14ac:dyDescent="0.25">
      <c r="B624" s="142"/>
      <c r="C624" s="177"/>
      <c r="D624" s="145" t="str">
        <f>IF(ISBLANK(C624),"",VLOOKUP(MONTH(C624),BDD!$J$7:$K$18,2,0))</f>
        <v/>
      </c>
      <c r="E624" s="178"/>
      <c r="F624" s="225"/>
    </row>
    <row r="625" spans="2:6" x14ac:dyDescent="0.25">
      <c r="B625" s="142"/>
      <c r="C625" s="177"/>
      <c r="D625" s="145" t="str">
        <f>IF(ISBLANK(C625),"",VLOOKUP(MONTH(C625),BDD!$J$7:$K$18,2,0))</f>
        <v/>
      </c>
      <c r="E625" s="178"/>
      <c r="F625" s="225"/>
    </row>
    <row r="626" spans="2:6" x14ac:dyDescent="0.25">
      <c r="B626" s="142"/>
      <c r="C626" s="177"/>
      <c r="D626" s="145" t="str">
        <f>IF(ISBLANK(C626),"",VLOOKUP(MONTH(C626),BDD!$J$7:$K$18,2,0))</f>
        <v/>
      </c>
      <c r="E626" s="178"/>
      <c r="F626" s="225"/>
    </row>
    <row r="627" spans="2:6" x14ac:dyDescent="0.25">
      <c r="B627" s="142"/>
      <c r="C627" s="177"/>
      <c r="D627" s="145" t="str">
        <f>IF(ISBLANK(C627),"",VLOOKUP(MONTH(C627),BDD!$J$7:$K$18,2,0))</f>
        <v/>
      </c>
      <c r="E627" s="178"/>
      <c r="F627" s="225"/>
    </row>
    <row r="628" spans="2:6" x14ac:dyDescent="0.25">
      <c r="B628" s="142"/>
      <c r="C628" s="177"/>
      <c r="D628" s="145" t="str">
        <f>IF(ISBLANK(C628),"",VLOOKUP(MONTH(C628),BDD!$J$7:$K$18,2,0))</f>
        <v/>
      </c>
      <c r="E628" s="178"/>
      <c r="F628" s="225"/>
    </row>
    <row r="629" spans="2:6" x14ac:dyDescent="0.25">
      <c r="B629" s="142"/>
      <c r="C629" s="177"/>
      <c r="D629" s="145" t="str">
        <f>IF(ISBLANK(C629),"",VLOOKUP(MONTH(C629),BDD!$J$7:$K$18,2,0))</f>
        <v/>
      </c>
      <c r="E629" s="178"/>
      <c r="F629" s="225"/>
    </row>
    <row r="630" spans="2:6" x14ac:dyDescent="0.25">
      <c r="B630" s="142"/>
      <c r="C630" s="177"/>
      <c r="D630" s="145" t="str">
        <f>IF(ISBLANK(C630),"",VLOOKUP(MONTH(C630),BDD!$J$7:$K$18,2,0))</f>
        <v/>
      </c>
      <c r="E630" s="178"/>
      <c r="F630" s="225"/>
    </row>
    <row r="631" spans="2:6" x14ac:dyDescent="0.25">
      <c r="B631" s="142"/>
      <c r="C631" s="177"/>
      <c r="D631" s="145" t="str">
        <f>IF(ISBLANK(C631),"",VLOOKUP(MONTH(C631),BDD!$J$7:$K$18,2,0))</f>
        <v/>
      </c>
      <c r="E631" s="178"/>
      <c r="F631" s="225"/>
    </row>
    <row r="632" spans="2:6" x14ac:dyDescent="0.25">
      <c r="B632" s="142"/>
      <c r="C632" s="177"/>
      <c r="D632" s="145" t="str">
        <f>IF(ISBLANK(C632),"",VLOOKUP(MONTH(C632),BDD!$J$7:$K$18,2,0))</f>
        <v/>
      </c>
      <c r="E632" s="178"/>
      <c r="F632" s="225"/>
    </row>
    <row r="633" spans="2:6" x14ac:dyDescent="0.25">
      <c r="B633" s="142"/>
      <c r="C633" s="177"/>
      <c r="D633" s="145" t="str">
        <f>IF(ISBLANK(C633),"",VLOOKUP(MONTH(C633),BDD!$J$7:$K$18,2,0))</f>
        <v/>
      </c>
      <c r="E633" s="178"/>
      <c r="F633" s="225"/>
    </row>
    <row r="634" spans="2:6" x14ac:dyDescent="0.25">
      <c r="B634" s="142"/>
      <c r="C634" s="177"/>
      <c r="D634" s="145" t="str">
        <f>IF(ISBLANK(C634),"",VLOOKUP(MONTH(C634),BDD!$J$7:$K$18,2,0))</f>
        <v/>
      </c>
      <c r="E634" s="178"/>
      <c r="F634" s="225"/>
    </row>
    <row r="635" spans="2:6" x14ac:dyDescent="0.25">
      <c r="B635" s="142"/>
      <c r="C635" s="177"/>
      <c r="D635" s="145" t="str">
        <f>IF(ISBLANK(C635),"",VLOOKUP(MONTH(C635),BDD!$J$7:$K$18,2,0))</f>
        <v/>
      </c>
      <c r="E635" s="178"/>
      <c r="F635" s="225"/>
    </row>
    <row r="636" spans="2:6" x14ac:dyDescent="0.25">
      <c r="B636" s="142"/>
      <c r="C636" s="177"/>
      <c r="D636" s="145" t="str">
        <f>IF(ISBLANK(C636),"",VLOOKUP(MONTH(C636),BDD!$J$7:$K$18,2,0))</f>
        <v/>
      </c>
      <c r="E636" s="178"/>
      <c r="F636" s="225"/>
    </row>
    <row r="637" spans="2:6" x14ac:dyDescent="0.25">
      <c r="B637" s="142"/>
      <c r="C637" s="177"/>
      <c r="D637" s="145" t="str">
        <f>IF(ISBLANK(C637),"",VLOOKUP(MONTH(C637),BDD!$J$7:$K$18,2,0))</f>
        <v/>
      </c>
      <c r="E637" s="178"/>
      <c r="F637" s="225"/>
    </row>
    <row r="638" spans="2:6" x14ac:dyDescent="0.25">
      <c r="B638" s="142"/>
      <c r="C638" s="177"/>
      <c r="D638" s="145" t="str">
        <f>IF(ISBLANK(C638),"",VLOOKUP(MONTH(C638),BDD!$J$7:$K$18,2,0))</f>
        <v/>
      </c>
      <c r="E638" s="178"/>
      <c r="F638" s="225"/>
    </row>
    <row r="639" spans="2:6" x14ac:dyDescent="0.25">
      <c r="B639" s="142"/>
      <c r="C639" s="177"/>
      <c r="D639" s="145" t="str">
        <f>IF(ISBLANK(C639),"",VLOOKUP(MONTH(C639),BDD!$J$7:$K$18,2,0))</f>
        <v/>
      </c>
      <c r="E639" s="178"/>
      <c r="F639" s="225"/>
    </row>
    <row r="640" spans="2:6" x14ac:dyDescent="0.25">
      <c r="B640" s="142"/>
      <c r="C640" s="177"/>
      <c r="D640" s="145" t="str">
        <f>IF(ISBLANK(C640),"",VLOOKUP(MONTH(C640),BDD!$J$7:$K$18,2,0))</f>
        <v/>
      </c>
      <c r="E640" s="178"/>
      <c r="F640" s="225"/>
    </row>
    <row r="641" spans="2:6" x14ac:dyDescent="0.25">
      <c r="B641" s="142"/>
      <c r="C641" s="177"/>
      <c r="D641" s="145" t="str">
        <f>IF(ISBLANK(C641),"",VLOOKUP(MONTH(C641),BDD!$J$7:$K$18,2,0))</f>
        <v/>
      </c>
      <c r="E641" s="178"/>
      <c r="F641" s="225"/>
    </row>
    <row r="642" spans="2:6" x14ac:dyDescent="0.25">
      <c r="B642" s="142"/>
      <c r="C642" s="177"/>
      <c r="D642" s="145" t="str">
        <f>IF(ISBLANK(C642),"",VLOOKUP(MONTH(C642),BDD!$J$7:$K$18,2,0))</f>
        <v/>
      </c>
      <c r="E642" s="178"/>
      <c r="F642" s="225"/>
    </row>
    <row r="643" spans="2:6" x14ac:dyDescent="0.25">
      <c r="B643" s="142"/>
      <c r="C643" s="177"/>
      <c r="D643" s="145" t="str">
        <f>IF(ISBLANK(C643),"",VLOOKUP(MONTH(C643),BDD!$J$7:$K$18,2,0))</f>
        <v/>
      </c>
      <c r="E643" s="178"/>
      <c r="F643" s="225"/>
    </row>
    <row r="644" spans="2:6" x14ac:dyDescent="0.25">
      <c r="B644" s="142"/>
      <c r="C644" s="177"/>
      <c r="D644" s="145" t="str">
        <f>IF(ISBLANK(C644),"",VLOOKUP(MONTH(C644),BDD!$J$7:$K$18,2,0))</f>
        <v/>
      </c>
      <c r="E644" s="178"/>
      <c r="F644" s="225"/>
    </row>
    <row r="645" spans="2:6" x14ac:dyDescent="0.25">
      <c r="B645" s="142"/>
      <c r="C645" s="177"/>
      <c r="D645" s="145" t="str">
        <f>IF(ISBLANK(C645),"",VLOOKUP(MONTH(C645),BDD!$J$7:$K$18,2,0))</f>
        <v/>
      </c>
      <c r="E645" s="178"/>
      <c r="F645" s="225"/>
    </row>
    <row r="646" spans="2:6" x14ac:dyDescent="0.25">
      <c r="B646" s="142"/>
      <c r="C646" s="177"/>
      <c r="D646" s="145" t="str">
        <f>IF(ISBLANK(C646),"",VLOOKUP(MONTH(C646),BDD!$J$7:$K$18,2,0))</f>
        <v/>
      </c>
      <c r="E646" s="178"/>
      <c r="F646" s="225"/>
    </row>
    <row r="647" spans="2:6" x14ac:dyDescent="0.25">
      <c r="B647" s="142"/>
      <c r="C647" s="177"/>
      <c r="D647" s="145" t="str">
        <f>IF(ISBLANK(C647),"",VLOOKUP(MONTH(C647),BDD!$J$7:$K$18,2,0))</f>
        <v/>
      </c>
      <c r="E647" s="178"/>
      <c r="F647" s="225"/>
    </row>
    <row r="648" spans="2:6" x14ac:dyDescent="0.25">
      <c r="B648" s="142"/>
      <c r="C648" s="177"/>
      <c r="D648" s="145" t="str">
        <f>IF(ISBLANK(C648),"",VLOOKUP(MONTH(C648),BDD!$J$7:$K$18,2,0))</f>
        <v/>
      </c>
      <c r="E648" s="178"/>
      <c r="F648" s="225"/>
    </row>
    <row r="649" spans="2:6" x14ac:dyDescent="0.25">
      <c r="B649" s="142"/>
      <c r="C649" s="177"/>
      <c r="D649" s="145" t="str">
        <f>IF(ISBLANK(C649),"",VLOOKUP(MONTH(C649),BDD!$J$7:$K$18,2,0))</f>
        <v/>
      </c>
      <c r="E649" s="178"/>
      <c r="F649" s="225"/>
    </row>
    <row r="650" spans="2:6" x14ac:dyDescent="0.25">
      <c r="B650" s="142"/>
      <c r="C650" s="177"/>
      <c r="D650" s="145" t="str">
        <f>IF(ISBLANK(C650),"",VLOOKUP(MONTH(C650),BDD!$J$7:$K$18,2,0))</f>
        <v/>
      </c>
      <c r="E650" s="178"/>
      <c r="F650" s="225"/>
    </row>
    <row r="651" spans="2:6" x14ac:dyDescent="0.25">
      <c r="B651" s="142"/>
      <c r="C651" s="177"/>
      <c r="D651" s="145" t="str">
        <f>IF(ISBLANK(C651),"",VLOOKUP(MONTH(C651),BDD!$J$7:$K$18,2,0))</f>
        <v/>
      </c>
      <c r="E651" s="178"/>
      <c r="F651" s="225"/>
    </row>
    <row r="652" spans="2:6" x14ac:dyDescent="0.25">
      <c r="B652" s="142"/>
      <c r="C652" s="177"/>
      <c r="D652" s="145" t="str">
        <f>IF(ISBLANK(C652),"",VLOOKUP(MONTH(C652),BDD!$J$7:$K$18,2,0))</f>
        <v/>
      </c>
      <c r="E652" s="178"/>
      <c r="F652" s="225"/>
    </row>
    <row r="653" spans="2:6" x14ac:dyDescent="0.25">
      <c r="B653" s="142"/>
      <c r="C653" s="177"/>
      <c r="D653" s="145" t="str">
        <f>IF(ISBLANK(C653),"",VLOOKUP(MONTH(C653),BDD!$J$7:$K$18,2,0))</f>
        <v/>
      </c>
      <c r="E653" s="178"/>
      <c r="F653" s="225"/>
    </row>
    <row r="654" spans="2:6" x14ac:dyDescent="0.25">
      <c r="B654" s="142"/>
      <c r="C654" s="177"/>
      <c r="D654" s="145" t="str">
        <f>IF(ISBLANK(C654),"",VLOOKUP(MONTH(C654),BDD!$J$7:$K$18,2,0))</f>
        <v/>
      </c>
      <c r="E654" s="178"/>
      <c r="F654" s="225"/>
    </row>
    <row r="655" spans="2:6" x14ac:dyDescent="0.25">
      <c r="B655" s="142"/>
      <c r="C655" s="177"/>
      <c r="D655" s="145" t="str">
        <f>IF(ISBLANK(C655),"",VLOOKUP(MONTH(C655),BDD!$J$7:$K$18,2,0))</f>
        <v/>
      </c>
      <c r="E655" s="178"/>
      <c r="F655" s="225"/>
    </row>
    <row r="656" spans="2:6" x14ac:dyDescent="0.25">
      <c r="B656" s="142"/>
      <c r="C656" s="177"/>
      <c r="D656" s="145" t="str">
        <f>IF(ISBLANK(C656),"",VLOOKUP(MONTH(C656),BDD!$J$7:$K$18,2,0))</f>
        <v/>
      </c>
      <c r="E656" s="178"/>
      <c r="F656" s="225"/>
    </row>
    <row r="657" spans="2:6" x14ac:dyDescent="0.25">
      <c r="B657" s="142"/>
      <c r="C657" s="177"/>
      <c r="D657" s="145" t="str">
        <f>IF(ISBLANK(C657),"",VLOOKUP(MONTH(C657),BDD!$J$7:$K$18,2,0))</f>
        <v/>
      </c>
      <c r="E657" s="178"/>
      <c r="F657" s="225"/>
    </row>
    <row r="658" spans="2:6" x14ac:dyDescent="0.25">
      <c r="B658" s="142"/>
      <c r="C658" s="177"/>
      <c r="D658" s="145" t="str">
        <f>IF(ISBLANK(C658),"",VLOOKUP(MONTH(C658),BDD!$J$7:$K$18,2,0))</f>
        <v/>
      </c>
      <c r="E658" s="178"/>
      <c r="F658" s="225"/>
    </row>
    <row r="659" spans="2:6" x14ac:dyDescent="0.25">
      <c r="B659" s="142"/>
      <c r="C659" s="177"/>
      <c r="D659" s="145" t="str">
        <f>IF(ISBLANK(C659),"",VLOOKUP(MONTH(C659),BDD!$J$7:$K$18,2,0))</f>
        <v/>
      </c>
      <c r="E659" s="178"/>
      <c r="F659" s="225"/>
    </row>
    <row r="660" spans="2:6" x14ac:dyDescent="0.25">
      <c r="B660" s="142"/>
      <c r="C660" s="177"/>
      <c r="D660" s="145" t="str">
        <f>IF(ISBLANK(C660),"",VLOOKUP(MONTH(C660),BDD!$J$7:$K$18,2,0))</f>
        <v/>
      </c>
      <c r="E660" s="178"/>
      <c r="F660" s="225"/>
    </row>
    <row r="661" spans="2:6" x14ac:dyDescent="0.25">
      <c r="B661" s="142"/>
      <c r="C661" s="177"/>
      <c r="D661" s="145" t="str">
        <f>IF(ISBLANK(C661),"",VLOOKUP(MONTH(C661),BDD!$J$7:$K$18,2,0))</f>
        <v/>
      </c>
      <c r="E661" s="178"/>
      <c r="F661" s="225"/>
    </row>
    <row r="662" spans="2:6" x14ac:dyDescent="0.25">
      <c r="B662" s="142"/>
      <c r="C662" s="177"/>
      <c r="D662" s="145" t="str">
        <f>IF(ISBLANK(C662),"",VLOOKUP(MONTH(C662),BDD!$J$7:$K$18,2,0))</f>
        <v/>
      </c>
      <c r="E662" s="178"/>
      <c r="F662" s="225"/>
    </row>
    <row r="663" spans="2:6" x14ac:dyDescent="0.25">
      <c r="B663" s="142"/>
      <c r="C663" s="177"/>
      <c r="D663" s="145" t="str">
        <f>IF(ISBLANK(C663),"",VLOOKUP(MONTH(C663),BDD!$J$7:$K$18,2,0))</f>
        <v/>
      </c>
      <c r="E663" s="178"/>
      <c r="F663" s="225"/>
    </row>
    <row r="664" spans="2:6" x14ac:dyDescent="0.25">
      <c r="B664" s="142"/>
      <c r="C664" s="177"/>
      <c r="D664" s="145" t="str">
        <f>IF(ISBLANK(C664),"",VLOOKUP(MONTH(C664),BDD!$J$7:$K$18,2,0))</f>
        <v/>
      </c>
      <c r="E664" s="178"/>
      <c r="F664" s="225"/>
    </row>
    <row r="665" spans="2:6" x14ac:dyDescent="0.25">
      <c r="B665" s="142"/>
      <c r="C665" s="177"/>
      <c r="D665" s="145" t="str">
        <f>IF(ISBLANK(C665),"",VLOOKUP(MONTH(C665),BDD!$J$7:$K$18,2,0))</f>
        <v/>
      </c>
      <c r="E665" s="178"/>
      <c r="F665" s="225"/>
    </row>
    <row r="666" spans="2:6" x14ac:dyDescent="0.25">
      <c r="B666" s="142"/>
      <c r="C666" s="177"/>
      <c r="D666" s="145" t="str">
        <f>IF(ISBLANK(C666),"",VLOOKUP(MONTH(C666),BDD!$J$7:$K$18,2,0))</f>
        <v/>
      </c>
      <c r="E666" s="178"/>
      <c r="F666" s="225"/>
    </row>
    <row r="667" spans="2:6" x14ac:dyDescent="0.25">
      <c r="B667" s="142"/>
      <c r="C667" s="177"/>
      <c r="D667" s="145" t="str">
        <f>IF(ISBLANK(C667),"",VLOOKUP(MONTH(C667),BDD!$J$7:$K$18,2,0))</f>
        <v/>
      </c>
      <c r="E667" s="178"/>
      <c r="F667" s="225"/>
    </row>
    <row r="668" spans="2:6" x14ac:dyDescent="0.25">
      <c r="B668" s="142"/>
      <c r="C668" s="177"/>
      <c r="D668" s="145" t="str">
        <f>IF(ISBLANK(C668),"",VLOOKUP(MONTH(C668),BDD!$J$7:$K$18,2,0))</f>
        <v/>
      </c>
      <c r="E668" s="178"/>
      <c r="F668" s="225"/>
    </row>
    <row r="669" spans="2:6" x14ac:dyDescent="0.25">
      <c r="B669" s="142"/>
      <c r="C669" s="177"/>
      <c r="D669" s="145" t="str">
        <f>IF(ISBLANK(C669),"",VLOOKUP(MONTH(C669),BDD!$J$7:$K$18,2,0))</f>
        <v/>
      </c>
      <c r="E669" s="178"/>
      <c r="F669" s="225"/>
    </row>
    <row r="670" spans="2:6" x14ac:dyDescent="0.25">
      <c r="B670" s="142"/>
      <c r="C670" s="177"/>
      <c r="D670" s="145" t="str">
        <f>IF(ISBLANK(C670),"",VLOOKUP(MONTH(C670),BDD!$J$7:$K$18,2,0))</f>
        <v/>
      </c>
      <c r="E670" s="178"/>
      <c r="F670" s="225"/>
    </row>
    <row r="671" spans="2:6" x14ac:dyDescent="0.25">
      <c r="B671" s="142"/>
      <c r="C671" s="177"/>
      <c r="D671" s="145" t="str">
        <f>IF(ISBLANK(C671),"",VLOOKUP(MONTH(C671),BDD!$J$7:$K$18,2,0))</f>
        <v/>
      </c>
      <c r="E671" s="178"/>
      <c r="F671" s="225"/>
    </row>
    <row r="672" spans="2:6" x14ac:dyDescent="0.25">
      <c r="B672" s="142"/>
      <c r="C672" s="177"/>
      <c r="D672" s="145" t="str">
        <f>IF(ISBLANK(C672),"",VLOOKUP(MONTH(C672),BDD!$J$7:$K$18,2,0))</f>
        <v/>
      </c>
      <c r="E672" s="178"/>
      <c r="F672" s="225"/>
    </row>
    <row r="673" spans="2:6" x14ac:dyDescent="0.25">
      <c r="B673" s="142"/>
      <c r="C673" s="177"/>
      <c r="D673" s="145" t="str">
        <f>IF(ISBLANK(C673),"",VLOOKUP(MONTH(C673),BDD!$J$7:$K$18,2,0))</f>
        <v/>
      </c>
      <c r="E673" s="178"/>
      <c r="F673" s="225"/>
    </row>
    <row r="674" spans="2:6" x14ac:dyDescent="0.25">
      <c r="B674" s="142"/>
      <c r="C674" s="177"/>
      <c r="D674" s="145" t="str">
        <f>IF(ISBLANK(C674),"",VLOOKUP(MONTH(C674),BDD!$J$7:$K$18,2,0))</f>
        <v/>
      </c>
      <c r="E674" s="178"/>
      <c r="F674" s="225"/>
    </row>
    <row r="675" spans="2:6" x14ac:dyDescent="0.25">
      <c r="B675" s="142"/>
      <c r="C675" s="177"/>
      <c r="D675" s="145" t="str">
        <f>IF(ISBLANK(C675),"",VLOOKUP(MONTH(C675),BDD!$J$7:$K$18,2,0))</f>
        <v/>
      </c>
      <c r="E675" s="178"/>
      <c r="F675" s="225"/>
    </row>
    <row r="676" spans="2:6" x14ac:dyDescent="0.25">
      <c r="B676" s="142"/>
      <c r="C676" s="177"/>
      <c r="D676" s="145" t="str">
        <f>IF(ISBLANK(C676),"",VLOOKUP(MONTH(C676),BDD!$J$7:$K$18,2,0))</f>
        <v/>
      </c>
      <c r="E676" s="178"/>
      <c r="F676" s="225"/>
    </row>
    <row r="677" spans="2:6" x14ac:dyDescent="0.25">
      <c r="B677" s="142"/>
      <c r="C677" s="177"/>
      <c r="D677" s="145" t="str">
        <f>IF(ISBLANK(C677),"",VLOOKUP(MONTH(C677),BDD!$J$7:$K$18,2,0))</f>
        <v/>
      </c>
      <c r="E677" s="178"/>
      <c r="F677" s="225"/>
    </row>
    <row r="678" spans="2:6" x14ac:dyDescent="0.25">
      <c r="B678" s="142"/>
      <c r="C678" s="177"/>
      <c r="D678" s="145" t="str">
        <f>IF(ISBLANK(C678),"",VLOOKUP(MONTH(C678),BDD!$J$7:$K$18,2,0))</f>
        <v/>
      </c>
      <c r="E678" s="178"/>
      <c r="F678" s="225"/>
    </row>
    <row r="679" spans="2:6" x14ac:dyDescent="0.25">
      <c r="B679" s="142"/>
      <c r="C679" s="177"/>
      <c r="D679" s="145" t="str">
        <f>IF(ISBLANK(C679),"",VLOOKUP(MONTH(C679),BDD!$J$7:$K$18,2,0))</f>
        <v/>
      </c>
      <c r="E679" s="178"/>
      <c r="F679" s="225"/>
    </row>
    <row r="680" spans="2:6" x14ac:dyDescent="0.25">
      <c r="B680" s="142"/>
      <c r="C680" s="177"/>
      <c r="D680" s="145" t="str">
        <f>IF(ISBLANK(C680),"",VLOOKUP(MONTH(C680),BDD!$J$7:$K$18,2,0))</f>
        <v/>
      </c>
      <c r="E680" s="178"/>
      <c r="F680" s="225"/>
    </row>
    <row r="681" spans="2:6" x14ac:dyDescent="0.25">
      <c r="B681" s="142"/>
      <c r="C681" s="177"/>
      <c r="D681" s="145" t="str">
        <f>IF(ISBLANK(C681),"",VLOOKUP(MONTH(C681),BDD!$J$7:$K$18,2,0))</f>
        <v/>
      </c>
      <c r="E681" s="178"/>
      <c r="F681" s="225"/>
    </row>
    <row r="682" spans="2:6" x14ac:dyDescent="0.25">
      <c r="B682" s="142"/>
      <c r="C682" s="177"/>
      <c r="D682" s="145" t="str">
        <f>IF(ISBLANK(C682),"",VLOOKUP(MONTH(C682),BDD!$J$7:$K$18,2,0))</f>
        <v/>
      </c>
      <c r="E682" s="178"/>
      <c r="F682" s="225"/>
    </row>
    <row r="683" spans="2:6" x14ac:dyDescent="0.25">
      <c r="B683" s="142"/>
      <c r="C683" s="177"/>
      <c r="D683" s="145" t="str">
        <f>IF(ISBLANK(C683),"",VLOOKUP(MONTH(C683),BDD!$J$7:$K$18,2,0))</f>
        <v/>
      </c>
      <c r="E683" s="178"/>
      <c r="F683" s="225"/>
    </row>
    <row r="684" spans="2:6" x14ac:dyDescent="0.25">
      <c r="B684" s="142"/>
      <c r="C684" s="177"/>
      <c r="D684" s="145" t="str">
        <f>IF(ISBLANK(C684),"",VLOOKUP(MONTH(C684),BDD!$J$7:$K$18,2,0))</f>
        <v/>
      </c>
      <c r="E684" s="178"/>
      <c r="F684" s="225"/>
    </row>
    <row r="685" spans="2:6" x14ac:dyDescent="0.25">
      <c r="B685" s="142"/>
      <c r="C685" s="177"/>
      <c r="D685" s="145" t="str">
        <f>IF(ISBLANK(C685),"",VLOOKUP(MONTH(C685),BDD!$J$7:$K$18,2,0))</f>
        <v/>
      </c>
      <c r="E685" s="178"/>
      <c r="F685" s="225"/>
    </row>
    <row r="686" spans="2:6" x14ac:dyDescent="0.25">
      <c r="B686" s="142"/>
      <c r="C686" s="177"/>
      <c r="D686" s="145" t="str">
        <f>IF(ISBLANK(C686),"",VLOOKUP(MONTH(C686),BDD!$J$7:$K$18,2,0))</f>
        <v/>
      </c>
      <c r="E686" s="178"/>
      <c r="F686" s="225"/>
    </row>
    <row r="687" spans="2:6" x14ac:dyDescent="0.25">
      <c r="B687" s="142"/>
      <c r="C687" s="177"/>
      <c r="D687" s="145" t="str">
        <f>IF(ISBLANK(C687),"",VLOOKUP(MONTH(C687),BDD!$J$7:$K$18,2,0))</f>
        <v/>
      </c>
      <c r="E687" s="178"/>
      <c r="F687" s="225"/>
    </row>
    <row r="688" spans="2:6" x14ac:dyDescent="0.25">
      <c r="B688" s="142"/>
      <c r="C688" s="177"/>
      <c r="D688" s="145" t="str">
        <f>IF(ISBLANK(C688),"",VLOOKUP(MONTH(C688),BDD!$J$7:$K$18,2,0))</f>
        <v/>
      </c>
      <c r="E688" s="178"/>
      <c r="F688" s="225"/>
    </row>
    <row r="689" spans="2:6" x14ac:dyDescent="0.25">
      <c r="B689" s="142"/>
      <c r="C689" s="177"/>
      <c r="D689" s="145" t="str">
        <f>IF(ISBLANK(C689),"",VLOOKUP(MONTH(C689),BDD!$J$7:$K$18,2,0))</f>
        <v/>
      </c>
      <c r="E689" s="178"/>
      <c r="F689" s="225"/>
    </row>
    <row r="690" spans="2:6" x14ac:dyDescent="0.25">
      <c r="B690" s="142"/>
      <c r="C690" s="177"/>
      <c r="D690" s="145" t="str">
        <f>IF(ISBLANK(C690),"",VLOOKUP(MONTH(C690),BDD!$J$7:$K$18,2,0))</f>
        <v/>
      </c>
      <c r="E690" s="178"/>
      <c r="F690" s="225"/>
    </row>
    <row r="691" spans="2:6" x14ac:dyDescent="0.25">
      <c r="B691" s="142"/>
      <c r="C691" s="177"/>
      <c r="D691" s="145" t="str">
        <f>IF(ISBLANK(C691),"",VLOOKUP(MONTH(C691),BDD!$J$7:$K$18,2,0))</f>
        <v/>
      </c>
      <c r="E691" s="178"/>
      <c r="F691" s="225"/>
    </row>
    <row r="692" spans="2:6" x14ac:dyDescent="0.25">
      <c r="B692" s="142"/>
      <c r="C692" s="177"/>
      <c r="D692" s="145" t="str">
        <f>IF(ISBLANK(C692),"",VLOOKUP(MONTH(C692),BDD!$J$7:$K$18,2,0))</f>
        <v/>
      </c>
      <c r="E692" s="178"/>
      <c r="F692" s="225"/>
    </row>
    <row r="693" spans="2:6" x14ac:dyDescent="0.25">
      <c r="B693" s="142"/>
      <c r="C693" s="177"/>
      <c r="D693" s="145" t="str">
        <f>IF(ISBLANK(C693),"",VLOOKUP(MONTH(C693),BDD!$J$7:$K$18,2,0))</f>
        <v/>
      </c>
      <c r="E693" s="178"/>
      <c r="F693" s="225"/>
    </row>
    <row r="694" spans="2:6" x14ac:dyDescent="0.25">
      <c r="B694" s="142"/>
      <c r="C694" s="177"/>
      <c r="D694" s="145" t="str">
        <f>IF(ISBLANK(C694),"",VLOOKUP(MONTH(C694),BDD!$J$7:$K$18,2,0))</f>
        <v/>
      </c>
      <c r="E694" s="178"/>
      <c r="F694" s="225"/>
    </row>
    <row r="695" spans="2:6" x14ac:dyDescent="0.25">
      <c r="B695" s="142"/>
      <c r="C695" s="177"/>
      <c r="D695" s="145" t="str">
        <f>IF(ISBLANK(C695),"",VLOOKUP(MONTH(C695),BDD!$J$7:$K$18,2,0))</f>
        <v/>
      </c>
      <c r="E695" s="178"/>
      <c r="F695" s="225"/>
    </row>
    <row r="696" spans="2:6" x14ac:dyDescent="0.25">
      <c r="B696" s="142"/>
      <c r="C696" s="177"/>
      <c r="D696" s="145" t="str">
        <f>IF(ISBLANK(C696),"",VLOOKUP(MONTH(C696),BDD!$J$7:$K$18,2,0))</f>
        <v/>
      </c>
      <c r="E696" s="178"/>
      <c r="F696" s="225"/>
    </row>
    <row r="697" spans="2:6" x14ac:dyDescent="0.25">
      <c r="B697" s="142"/>
      <c r="C697" s="177"/>
      <c r="D697" s="145" t="str">
        <f>IF(ISBLANK(C697),"",VLOOKUP(MONTH(C697),BDD!$J$7:$K$18,2,0))</f>
        <v/>
      </c>
      <c r="E697" s="178"/>
      <c r="F697" s="225"/>
    </row>
    <row r="698" spans="2:6" x14ac:dyDescent="0.25">
      <c r="B698" s="142"/>
      <c r="C698" s="177"/>
      <c r="D698" s="145" t="str">
        <f>IF(ISBLANK(C698),"",VLOOKUP(MONTH(C698),BDD!$J$7:$K$18,2,0))</f>
        <v/>
      </c>
      <c r="E698" s="178"/>
      <c r="F698" s="225"/>
    </row>
    <row r="699" spans="2:6" x14ac:dyDescent="0.25">
      <c r="B699" s="142"/>
      <c r="C699" s="177"/>
      <c r="D699" s="145" t="str">
        <f>IF(ISBLANK(C699),"",VLOOKUP(MONTH(C699),BDD!$J$7:$K$18,2,0))</f>
        <v/>
      </c>
      <c r="E699" s="178"/>
      <c r="F699" s="225"/>
    </row>
    <row r="700" spans="2:6" x14ac:dyDescent="0.25">
      <c r="B700" s="142"/>
      <c r="C700" s="177"/>
      <c r="D700" s="145" t="str">
        <f>IF(ISBLANK(C700),"",VLOOKUP(MONTH(C700),BDD!$J$7:$K$18,2,0))</f>
        <v/>
      </c>
      <c r="E700" s="178"/>
      <c r="F700" s="225"/>
    </row>
    <row r="701" spans="2:6" x14ac:dyDescent="0.25">
      <c r="B701" s="142"/>
      <c r="C701" s="177"/>
      <c r="D701" s="145" t="str">
        <f>IF(ISBLANK(C701),"",VLOOKUP(MONTH(C701),BDD!$J$7:$K$18,2,0))</f>
        <v/>
      </c>
      <c r="E701" s="178"/>
      <c r="F701" s="225"/>
    </row>
    <row r="702" spans="2:6" x14ac:dyDescent="0.25">
      <c r="B702" s="142"/>
      <c r="C702" s="177"/>
      <c r="D702" s="145" t="str">
        <f>IF(ISBLANK(C702),"",VLOOKUP(MONTH(C702),BDD!$J$7:$K$18,2,0))</f>
        <v/>
      </c>
      <c r="E702" s="178"/>
      <c r="F702" s="225"/>
    </row>
    <row r="703" spans="2:6" x14ac:dyDescent="0.25">
      <c r="B703" s="142"/>
      <c r="C703" s="177"/>
      <c r="D703" s="145" t="str">
        <f>IF(ISBLANK(C703),"",VLOOKUP(MONTH(C703),BDD!$J$7:$K$18,2,0))</f>
        <v/>
      </c>
      <c r="E703" s="178"/>
      <c r="F703" s="225"/>
    </row>
    <row r="704" spans="2:6" x14ac:dyDescent="0.25">
      <c r="B704" s="142"/>
      <c r="C704" s="177"/>
      <c r="D704" s="145" t="str">
        <f>IF(ISBLANK(C704),"",VLOOKUP(MONTH(C704),BDD!$J$7:$K$18,2,0))</f>
        <v/>
      </c>
      <c r="E704" s="178"/>
      <c r="F704" s="225"/>
    </row>
    <row r="705" spans="2:6" x14ac:dyDescent="0.25">
      <c r="B705" s="142"/>
      <c r="C705" s="177"/>
      <c r="D705" s="145" t="str">
        <f>IF(ISBLANK(C705),"",VLOOKUP(MONTH(C705),BDD!$J$7:$K$18,2,0))</f>
        <v/>
      </c>
      <c r="E705" s="178"/>
      <c r="F705" s="225"/>
    </row>
    <row r="706" spans="2:6" x14ac:dyDescent="0.25">
      <c r="B706" s="142"/>
      <c r="C706" s="177"/>
      <c r="D706" s="145" t="str">
        <f>IF(ISBLANK(C706),"",VLOOKUP(MONTH(C706),BDD!$J$7:$K$18,2,0))</f>
        <v/>
      </c>
      <c r="E706" s="178"/>
      <c r="F706" s="225"/>
    </row>
    <row r="707" spans="2:6" x14ac:dyDescent="0.25">
      <c r="B707" s="142"/>
      <c r="C707" s="177"/>
      <c r="D707" s="145" t="str">
        <f>IF(ISBLANK(C707),"",VLOOKUP(MONTH(C707),BDD!$J$7:$K$18,2,0))</f>
        <v/>
      </c>
      <c r="E707" s="178"/>
      <c r="F707" s="225"/>
    </row>
    <row r="708" spans="2:6" x14ac:dyDescent="0.25">
      <c r="B708" s="142"/>
      <c r="C708" s="177"/>
      <c r="D708" s="145" t="str">
        <f>IF(ISBLANK(C708),"",VLOOKUP(MONTH(C708),BDD!$J$7:$K$18,2,0))</f>
        <v/>
      </c>
      <c r="E708" s="178"/>
      <c r="F708" s="225"/>
    </row>
    <row r="709" spans="2:6" x14ac:dyDescent="0.25">
      <c r="B709" s="142"/>
      <c r="C709" s="177"/>
      <c r="D709" s="145" t="str">
        <f>IF(ISBLANK(C709),"",VLOOKUP(MONTH(C709),BDD!$J$7:$K$18,2,0))</f>
        <v/>
      </c>
      <c r="E709" s="178"/>
      <c r="F709" s="225"/>
    </row>
    <row r="710" spans="2:6" x14ac:dyDescent="0.25">
      <c r="B710" s="142"/>
      <c r="C710" s="177"/>
      <c r="D710" s="145" t="str">
        <f>IF(ISBLANK(C710),"",VLOOKUP(MONTH(C710),BDD!$J$7:$K$18,2,0))</f>
        <v/>
      </c>
      <c r="E710" s="178"/>
      <c r="F710" s="225"/>
    </row>
    <row r="711" spans="2:6" x14ac:dyDescent="0.25">
      <c r="B711" s="142"/>
      <c r="C711" s="177"/>
      <c r="D711" s="145" t="str">
        <f>IF(ISBLANK(C711),"",VLOOKUP(MONTH(C711),BDD!$J$7:$K$18,2,0))</f>
        <v/>
      </c>
      <c r="E711" s="178"/>
      <c r="F711" s="225"/>
    </row>
    <row r="712" spans="2:6" x14ac:dyDescent="0.25">
      <c r="B712" s="142"/>
      <c r="C712" s="177"/>
      <c r="D712" s="145" t="str">
        <f>IF(ISBLANK(C712),"",VLOOKUP(MONTH(C712),BDD!$J$7:$K$18,2,0))</f>
        <v/>
      </c>
      <c r="E712" s="178"/>
      <c r="F712" s="225"/>
    </row>
    <row r="713" spans="2:6" x14ac:dyDescent="0.25">
      <c r="B713" s="142"/>
      <c r="C713" s="177"/>
      <c r="D713" s="145" t="str">
        <f>IF(ISBLANK(C713),"",VLOOKUP(MONTH(C713),BDD!$J$7:$K$18,2,0))</f>
        <v/>
      </c>
      <c r="E713" s="178"/>
      <c r="F713" s="225"/>
    </row>
    <row r="714" spans="2:6" x14ac:dyDescent="0.25">
      <c r="B714" s="142"/>
      <c r="C714" s="177"/>
      <c r="D714" s="145" t="str">
        <f>IF(ISBLANK(C714),"",VLOOKUP(MONTH(C714),BDD!$J$7:$K$18,2,0))</f>
        <v/>
      </c>
      <c r="E714" s="178"/>
      <c r="F714" s="225"/>
    </row>
    <row r="715" spans="2:6" x14ac:dyDescent="0.25">
      <c r="B715" s="142"/>
      <c r="C715" s="177"/>
      <c r="D715" s="145" t="str">
        <f>IF(ISBLANK(C715),"",VLOOKUP(MONTH(C715),BDD!$J$7:$K$18,2,0))</f>
        <v/>
      </c>
      <c r="E715" s="178"/>
      <c r="F715" s="225"/>
    </row>
    <row r="716" spans="2:6" x14ac:dyDescent="0.25">
      <c r="B716" s="142"/>
      <c r="C716" s="177"/>
      <c r="D716" s="145" t="str">
        <f>IF(ISBLANK(C716),"",VLOOKUP(MONTH(C716),BDD!$J$7:$K$18,2,0))</f>
        <v/>
      </c>
      <c r="E716" s="178"/>
      <c r="F716" s="225"/>
    </row>
    <row r="717" spans="2:6" x14ac:dyDescent="0.25">
      <c r="B717" s="142"/>
      <c r="C717" s="177"/>
      <c r="D717" s="145" t="str">
        <f>IF(ISBLANK(C717),"",VLOOKUP(MONTH(C717),BDD!$J$7:$K$18,2,0))</f>
        <v/>
      </c>
      <c r="E717" s="178"/>
      <c r="F717" s="225"/>
    </row>
    <row r="718" spans="2:6" x14ac:dyDescent="0.25">
      <c r="B718" s="142"/>
      <c r="C718" s="177"/>
      <c r="D718" s="145" t="str">
        <f>IF(ISBLANK(C718),"",VLOOKUP(MONTH(C718),BDD!$J$7:$K$18,2,0))</f>
        <v/>
      </c>
      <c r="E718" s="178"/>
      <c r="F718" s="225"/>
    </row>
    <row r="719" spans="2:6" x14ac:dyDescent="0.25">
      <c r="B719" s="142"/>
      <c r="C719" s="177"/>
      <c r="D719" s="145" t="str">
        <f>IF(ISBLANK(C719),"",VLOOKUP(MONTH(C719),BDD!$J$7:$K$18,2,0))</f>
        <v/>
      </c>
      <c r="E719" s="178"/>
      <c r="F719" s="225"/>
    </row>
    <row r="720" spans="2:6" x14ac:dyDescent="0.25">
      <c r="B720" s="142"/>
      <c r="C720" s="177"/>
      <c r="D720" s="145" t="str">
        <f>IF(ISBLANK(C720),"",VLOOKUP(MONTH(C720),BDD!$J$7:$K$18,2,0))</f>
        <v/>
      </c>
      <c r="E720" s="178"/>
      <c r="F720" s="225"/>
    </row>
    <row r="721" spans="2:6" x14ac:dyDescent="0.25">
      <c r="B721" s="142"/>
      <c r="C721" s="177"/>
      <c r="D721" s="145" t="str">
        <f>IF(ISBLANK(C721),"",VLOOKUP(MONTH(C721),BDD!$J$7:$K$18,2,0))</f>
        <v/>
      </c>
      <c r="E721" s="178"/>
      <c r="F721" s="225"/>
    </row>
    <row r="722" spans="2:6" x14ac:dyDescent="0.25">
      <c r="B722" s="142"/>
      <c r="C722" s="177"/>
      <c r="D722" s="145" t="str">
        <f>IF(ISBLANK(C722),"",VLOOKUP(MONTH(C722),BDD!$J$7:$K$18,2,0))</f>
        <v/>
      </c>
      <c r="E722" s="178"/>
      <c r="F722" s="225"/>
    </row>
    <row r="723" spans="2:6" x14ac:dyDescent="0.25">
      <c r="B723" s="142"/>
      <c r="C723" s="177"/>
      <c r="D723" s="145" t="str">
        <f>IF(ISBLANK(C723),"",VLOOKUP(MONTH(C723),BDD!$J$7:$K$18,2,0))</f>
        <v/>
      </c>
      <c r="E723" s="178"/>
      <c r="F723" s="225"/>
    </row>
    <row r="724" spans="2:6" x14ac:dyDescent="0.25">
      <c r="B724" s="142"/>
      <c r="C724" s="177"/>
      <c r="D724" s="145" t="str">
        <f>IF(ISBLANK(C724),"",VLOOKUP(MONTH(C724),BDD!$J$7:$K$18,2,0))</f>
        <v/>
      </c>
      <c r="E724" s="178"/>
      <c r="F724" s="225"/>
    </row>
    <row r="725" spans="2:6" x14ac:dyDescent="0.25">
      <c r="B725" s="142"/>
      <c r="C725" s="177"/>
      <c r="D725" s="145" t="str">
        <f>IF(ISBLANK(C725),"",VLOOKUP(MONTH(C725),BDD!$J$7:$K$18,2,0))</f>
        <v/>
      </c>
      <c r="E725" s="178"/>
      <c r="F725" s="225"/>
    </row>
    <row r="726" spans="2:6" x14ac:dyDescent="0.25">
      <c r="B726" s="142"/>
      <c r="C726" s="177"/>
      <c r="D726" s="145" t="str">
        <f>IF(ISBLANK(C726),"",VLOOKUP(MONTH(C726),BDD!$J$7:$K$18,2,0))</f>
        <v/>
      </c>
      <c r="E726" s="178"/>
      <c r="F726" s="225"/>
    </row>
    <row r="727" spans="2:6" x14ac:dyDescent="0.25">
      <c r="B727" s="142"/>
      <c r="C727" s="177"/>
      <c r="D727" s="145" t="str">
        <f>IF(ISBLANK(C727),"",VLOOKUP(MONTH(C727),BDD!$J$7:$K$18,2,0))</f>
        <v/>
      </c>
      <c r="E727" s="178"/>
      <c r="F727" s="225"/>
    </row>
    <row r="728" spans="2:6" x14ac:dyDescent="0.25">
      <c r="B728" s="142"/>
      <c r="C728" s="177"/>
      <c r="D728" s="145" t="str">
        <f>IF(ISBLANK(C728),"",VLOOKUP(MONTH(C728),BDD!$J$7:$K$18,2,0))</f>
        <v/>
      </c>
      <c r="E728" s="178"/>
      <c r="F728" s="225"/>
    </row>
    <row r="729" spans="2:6" x14ac:dyDescent="0.25">
      <c r="B729" s="142"/>
      <c r="C729" s="177"/>
      <c r="D729" s="145" t="str">
        <f>IF(ISBLANK(C729),"",VLOOKUP(MONTH(C729),BDD!$J$7:$K$18,2,0))</f>
        <v/>
      </c>
      <c r="E729" s="178"/>
      <c r="F729" s="225"/>
    </row>
    <row r="730" spans="2:6" x14ac:dyDescent="0.25">
      <c r="B730" s="142"/>
      <c r="C730" s="177"/>
      <c r="D730" s="145" t="str">
        <f>IF(ISBLANK(C730),"",VLOOKUP(MONTH(C730),BDD!$J$7:$K$18,2,0))</f>
        <v/>
      </c>
      <c r="E730" s="178"/>
      <c r="F730" s="225"/>
    </row>
    <row r="731" spans="2:6" x14ac:dyDescent="0.25">
      <c r="B731" s="142"/>
      <c r="C731" s="177"/>
      <c r="D731" s="145" t="str">
        <f>IF(ISBLANK(C731),"",VLOOKUP(MONTH(C731),BDD!$J$7:$K$18,2,0))</f>
        <v/>
      </c>
      <c r="E731" s="178"/>
      <c r="F731" s="225"/>
    </row>
    <row r="732" spans="2:6" x14ac:dyDescent="0.25">
      <c r="B732" s="142"/>
      <c r="C732" s="177"/>
      <c r="D732" s="145" t="str">
        <f>IF(ISBLANK(C732),"",VLOOKUP(MONTH(C732),BDD!$J$7:$K$18,2,0))</f>
        <v/>
      </c>
      <c r="E732" s="178"/>
      <c r="F732" s="225"/>
    </row>
    <row r="733" spans="2:6" x14ac:dyDescent="0.25">
      <c r="B733" s="142"/>
      <c r="C733" s="177"/>
      <c r="D733" s="145" t="str">
        <f>IF(ISBLANK(C733),"",VLOOKUP(MONTH(C733),BDD!$J$7:$K$18,2,0))</f>
        <v/>
      </c>
      <c r="E733" s="178"/>
      <c r="F733" s="225"/>
    </row>
    <row r="734" spans="2:6" x14ac:dyDescent="0.25">
      <c r="B734" s="142"/>
      <c r="C734" s="177"/>
      <c r="D734" s="145" t="str">
        <f>IF(ISBLANK(C734),"",VLOOKUP(MONTH(C734),BDD!$J$7:$K$18,2,0))</f>
        <v/>
      </c>
      <c r="E734" s="178"/>
      <c r="F734" s="225"/>
    </row>
    <row r="735" spans="2:6" x14ac:dyDescent="0.25">
      <c r="B735" s="142"/>
      <c r="C735" s="177"/>
      <c r="D735" s="145" t="str">
        <f>IF(ISBLANK(C735),"",VLOOKUP(MONTH(C735),BDD!$J$7:$K$18,2,0))</f>
        <v/>
      </c>
      <c r="E735" s="178"/>
      <c r="F735" s="225"/>
    </row>
    <row r="736" spans="2:6" x14ac:dyDescent="0.25">
      <c r="B736" s="142"/>
      <c r="C736" s="177"/>
      <c r="D736" s="145" t="str">
        <f>IF(ISBLANK(C736),"",VLOOKUP(MONTH(C736),BDD!$J$7:$K$18,2,0))</f>
        <v/>
      </c>
      <c r="E736" s="178"/>
      <c r="F736" s="225"/>
    </row>
    <row r="737" spans="2:6" x14ac:dyDescent="0.25">
      <c r="B737" s="142"/>
      <c r="C737" s="177"/>
      <c r="D737" s="145" t="str">
        <f>IF(ISBLANK(C737),"",VLOOKUP(MONTH(C737),BDD!$J$7:$K$18,2,0))</f>
        <v/>
      </c>
      <c r="E737" s="178"/>
      <c r="F737" s="225"/>
    </row>
    <row r="738" spans="2:6" x14ac:dyDescent="0.25">
      <c r="B738" s="142"/>
      <c r="C738" s="177"/>
      <c r="D738" s="145" t="str">
        <f>IF(ISBLANK(C738),"",VLOOKUP(MONTH(C738),BDD!$J$7:$K$18,2,0))</f>
        <v/>
      </c>
      <c r="E738" s="178"/>
      <c r="F738" s="225"/>
    </row>
    <row r="739" spans="2:6" x14ac:dyDescent="0.25">
      <c r="B739" s="142"/>
      <c r="C739" s="177"/>
      <c r="D739" s="145" t="str">
        <f>IF(ISBLANK(C739),"",VLOOKUP(MONTH(C739),BDD!$J$7:$K$18,2,0))</f>
        <v/>
      </c>
      <c r="E739" s="178"/>
      <c r="F739" s="225"/>
    </row>
    <row r="740" spans="2:6" x14ac:dyDescent="0.25">
      <c r="B740" s="142"/>
      <c r="C740" s="177"/>
      <c r="D740" s="145" t="str">
        <f>IF(ISBLANK(C740),"",VLOOKUP(MONTH(C740),BDD!$J$7:$K$18,2,0))</f>
        <v/>
      </c>
      <c r="E740" s="178"/>
      <c r="F740" s="225"/>
    </row>
    <row r="741" spans="2:6" x14ac:dyDescent="0.25">
      <c r="B741" s="142"/>
      <c r="C741" s="177"/>
      <c r="D741" s="145" t="str">
        <f>IF(ISBLANK(C741),"",VLOOKUP(MONTH(C741),BDD!$J$7:$K$18,2,0))</f>
        <v/>
      </c>
      <c r="E741" s="178"/>
      <c r="F741" s="225"/>
    </row>
    <row r="742" spans="2:6" x14ac:dyDescent="0.25">
      <c r="B742" s="142"/>
      <c r="C742" s="177"/>
      <c r="D742" s="145" t="str">
        <f>IF(ISBLANK(C742),"",VLOOKUP(MONTH(C742),BDD!$J$7:$K$18,2,0))</f>
        <v/>
      </c>
      <c r="E742" s="178"/>
      <c r="F742" s="225"/>
    </row>
    <row r="743" spans="2:6" x14ac:dyDescent="0.25">
      <c r="B743" s="142"/>
      <c r="C743" s="177"/>
      <c r="D743" s="145" t="str">
        <f>IF(ISBLANK(C743),"",VLOOKUP(MONTH(C743),BDD!$J$7:$K$18,2,0))</f>
        <v/>
      </c>
      <c r="E743" s="178"/>
      <c r="F743" s="225"/>
    </row>
    <row r="744" spans="2:6" x14ac:dyDescent="0.25">
      <c r="B744" s="142"/>
      <c r="C744" s="177"/>
      <c r="D744" s="145" t="str">
        <f>IF(ISBLANK(C744),"",VLOOKUP(MONTH(C744),BDD!$J$7:$K$18,2,0))</f>
        <v/>
      </c>
      <c r="E744" s="178"/>
      <c r="F744" s="225"/>
    </row>
    <row r="745" spans="2:6" x14ac:dyDescent="0.25">
      <c r="B745" s="142"/>
      <c r="C745" s="177"/>
      <c r="D745" s="145" t="str">
        <f>IF(ISBLANK(C745),"",VLOOKUP(MONTH(C745),BDD!$J$7:$K$18,2,0))</f>
        <v/>
      </c>
      <c r="E745" s="178"/>
      <c r="F745" s="225"/>
    </row>
    <row r="746" spans="2:6" x14ac:dyDescent="0.25">
      <c r="B746" s="142"/>
      <c r="C746" s="177"/>
      <c r="D746" s="145" t="str">
        <f>IF(ISBLANK(C746),"",VLOOKUP(MONTH(C746),BDD!$J$7:$K$18,2,0))</f>
        <v/>
      </c>
      <c r="E746" s="178"/>
      <c r="F746" s="225"/>
    </row>
    <row r="747" spans="2:6" x14ac:dyDescent="0.25">
      <c r="B747" s="142"/>
      <c r="C747" s="177"/>
      <c r="D747" s="145" t="str">
        <f>IF(ISBLANK(C747),"",VLOOKUP(MONTH(C747),BDD!$J$7:$K$18,2,0))</f>
        <v/>
      </c>
      <c r="E747" s="178"/>
      <c r="F747" s="225"/>
    </row>
    <row r="748" spans="2:6" x14ac:dyDescent="0.25">
      <c r="B748" s="142"/>
      <c r="C748" s="177"/>
      <c r="D748" s="145" t="str">
        <f>IF(ISBLANK(C748),"",VLOOKUP(MONTH(C748),BDD!$J$7:$K$18,2,0))</f>
        <v/>
      </c>
      <c r="E748" s="178"/>
      <c r="F748" s="225"/>
    </row>
    <row r="749" spans="2:6" x14ac:dyDescent="0.25">
      <c r="B749" s="142"/>
      <c r="C749" s="177"/>
      <c r="D749" s="145" t="str">
        <f>IF(ISBLANK(C749),"",VLOOKUP(MONTH(C749),BDD!$J$7:$K$18,2,0))</f>
        <v/>
      </c>
      <c r="E749" s="178"/>
      <c r="F749" s="225"/>
    </row>
    <row r="750" spans="2:6" x14ac:dyDescent="0.25">
      <c r="B750" s="142"/>
      <c r="C750" s="177"/>
      <c r="D750" s="145" t="str">
        <f>IF(ISBLANK(C750),"",VLOOKUP(MONTH(C750),BDD!$J$7:$K$18,2,0))</f>
        <v/>
      </c>
      <c r="E750" s="178"/>
      <c r="F750" s="225"/>
    </row>
    <row r="751" spans="2:6" x14ac:dyDescent="0.25">
      <c r="B751" s="142"/>
      <c r="C751" s="177"/>
      <c r="D751" s="145" t="str">
        <f>IF(ISBLANK(C751),"",VLOOKUP(MONTH(C751),BDD!$J$7:$K$18,2,0))</f>
        <v/>
      </c>
      <c r="E751" s="178"/>
      <c r="F751" s="225"/>
    </row>
    <row r="752" spans="2:6" x14ac:dyDescent="0.25">
      <c r="B752" s="142"/>
      <c r="C752" s="177"/>
      <c r="D752" s="145" t="str">
        <f>IF(ISBLANK(C752),"",VLOOKUP(MONTH(C752),BDD!$J$7:$K$18,2,0))</f>
        <v/>
      </c>
      <c r="E752" s="178"/>
      <c r="F752" s="225"/>
    </row>
    <row r="753" spans="2:6" x14ac:dyDescent="0.25">
      <c r="B753" s="142"/>
      <c r="C753" s="177"/>
      <c r="D753" s="145" t="str">
        <f>IF(ISBLANK(C753),"",VLOOKUP(MONTH(C753),BDD!$J$7:$K$18,2,0))</f>
        <v/>
      </c>
      <c r="E753" s="178"/>
      <c r="F753" s="225"/>
    </row>
    <row r="754" spans="2:6" x14ac:dyDescent="0.25">
      <c r="B754" s="142"/>
      <c r="C754" s="177"/>
      <c r="D754" s="145" t="str">
        <f>IF(ISBLANK(C754),"",VLOOKUP(MONTH(C754),BDD!$J$7:$K$18,2,0))</f>
        <v/>
      </c>
      <c r="E754" s="178"/>
      <c r="F754" s="225"/>
    </row>
    <row r="755" spans="2:6" x14ac:dyDescent="0.25">
      <c r="B755" s="142"/>
      <c r="C755" s="177"/>
      <c r="D755" s="145" t="str">
        <f>IF(ISBLANK(C755),"",VLOOKUP(MONTH(C755),BDD!$J$7:$K$18,2,0))</f>
        <v/>
      </c>
      <c r="E755" s="178"/>
      <c r="F755" s="225"/>
    </row>
    <row r="756" spans="2:6" x14ac:dyDescent="0.25">
      <c r="B756" s="142"/>
      <c r="C756" s="177"/>
      <c r="D756" s="145" t="str">
        <f>IF(ISBLANK(C756),"",VLOOKUP(MONTH(C756),BDD!$J$7:$K$18,2,0))</f>
        <v/>
      </c>
      <c r="E756" s="178"/>
      <c r="F756" s="225"/>
    </row>
    <row r="757" spans="2:6" x14ac:dyDescent="0.25">
      <c r="B757" s="142"/>
      <c r="C757" s="177"/>
      <c r="D757" s="145" t="str">
        <f>IF(ISBLANK(C757),"",VLOOKUP(MONTH(C757),BDD!$J$7:$K$18,2,0))</f>
        <v/>
      </c>
      <c r="E757" s="178"/>
      <c r="F757" s="225"/>
    </row>
    <row r="758" spans="2:6" x14ac:dyDescent="0.25">
      <c r="B758" s="142"/>
      <c r="C758" s="177"/>
      <c r="D758" s="145" t="str">
        <f>IF(ISBLANK(C758),"",VLOOKUP(MONTH(C758),BDD!$J$7:$K$18,2,0))</f>
        <v/>
      </c>
      <c r="E758" s="178"/>
      <c r="F758" s="225"/>
    </row>
    <row r="759" spans="2:6" x14ac:dyDescent="0.25">
      <c r="B759" s="142"/>
      <c r="C759" s="177"/>
      <c r="D759" s="145" t="str">
        <f>IF(ISBLANK(C759),"",VLOOKUP(MONTH(C759),BDD!$J$7:$K$18,2,0))</f>
        <v/>
      </c>
      <c r="E759" s="178"/>
      <c r="F759" s="225"/>
    </row>
    <row r="760" spans="2:6" x14ac:dyDescent="0.25">
      <c r="B760" s="142"/>
      <c r="C760" s="177"/>
      <c r="D760" s="145" t="str">
        <f>IF(ISBLANK(C760),"",VLOOKUP(MONTH(C760),BDD!$J$7:$K$18,2,0))</f>
        <v/>
      </c>
      <c r="E760" s="178"/>
      <c r="F760" s="225"/>
    </row>
    <row r="761" spans="2:6" x14ac:dyDescent="0.25">
      <c r="B761" s="142"/>
      <c r="C761" s="177"/>
      <c r="D761" s="145" t="str">
        <f>IF(ISBLANK(C761),"",VLOOKUP(MONTH(C761),BDD!$J$7:$K$18,2,0))</f>
        <v/>
      </c>
      <c r="E761" s="178"/>
      <c r="F761" s="225"/>
    </row>
    <row r="762" spans="2:6" x14ac:dyDescent="0.25">
      <c r="B762" s="142"/>
      <c r="C762" s="177"/>
      <c r="D762" s="145" t="str">
        <f>IF(ISBLANK(C762),"",VLOOKUP(MONTH(C762),BDD!$J$7:$K$18,2,0))</f>
        <v/>
      </c>
      <c r="E762" s="178"/>
      <c r="F762" s="225"/>
    </row>
    <row r="763" spans="2:6" x14ac:dyDescent="0.25">
      <c r="B763" s="142"/>
      <c r="C763" s="177"/>
      <c r="D763" s="145" t="str">
        <f>IF(ISBLANK(C763),"",VLOOKUP(MONTH(C763),BDD!$J$7:$K$18,2,0))</f>
        <v/>
      </c>
      <c r="E763" s="178"/>
      <c r="F763" s="225"/>
    </row>
    <row r="764" spans="2:6" x14ac:dyDescent="0.25">
      <c r="B764" s="142"/>
      <c r="C764" s="177"/>
      <c r="D764" s="145" t="str">
        <f>IF(ISBLANK(C764),"",VLOOKUP(MONTH(C764),BDD!$J$7:$K$18,2,0))</f>
        <v/>
      </c>
      <c r="E764" s="178"/>
      <c r="F764" s="225"/>
    </row>
    <row r="765" spans="2:6" x14ac:dyDescent="0.25">
      <c r="B765" s="142"/>
      <c r="C765" s="177"/>
      <c r="D765" s="145" t="str">
        <f>IF(ISBLANK(C765),"",VLOOKUP(MONTH(C765),BDD!$J$7:$K$18,2,0))</f>
        <v/>
      </c>
      <c r="E765" s="178"/>
      <c r="F765" s="225"/>
    </row>
    <row r="766" spans="2:6" x14ac:dyDescent="0.25">
      <c r="B766" s="142"/>
      <c r="C766" s="177"/>
      <c r="D766" s="145" t="str">
        <f>IF(ISBLANK(C766),"",VLOOKUP(MONTH(C766),BDD!$J$7:$K$18,2,0))</f>
        <v/>
      </c>
      <c r="E766" s="178"/>
      <c r="F766" s="225"/>
    </row>
    <row r="767" spans="2:6" x14ac:dyDescent="0.25">
      <c r="B767" s="142"/>
      <c r="C767" s="177"/>
      <c r="D767" s="145" t="str">
        <f>IF(ISBLANK(C767),"",VLOOKUP(MONTH(C767),BDD!$J$7:$K$18,2,0))</f>
        <v/>
      </c>
      <c r="E767" s="178"/>
      <c r="F767" s="225"/>
    </row>
    <row r="768" spans="2:6" x14ac:dyDescent="0.25">
      <c r="B768" s="142"/>
      <c r="C768" s="177"/>
      <c r="D768" s="145" t="str">
        <f>IF(ISBLANK(C768),"",VLOOKUP(MONTH(C768),BDD!$J$7:$K$18,2,0))</f>
        <v/>
      </c>
      <c r="E768" s="178"/>
      <c r="F768" s="225"/>
    </row>
    <row r="769" spans="2:6" x14ac:dyDescent="0.25">
      <c r="B769" s="142"/>
      <c r="C769" s="177"/>
      <c r="D769" s="145" t="str">
        <f>IF(ISBLANK(C769),"",VLOOKUP(MONTH(C769),BDD!$J$7:$K$18,2,0))</f>
        <v/>
      </c>
      <c r="E769" s="178"/>
      <c r="F769" s="225"/>
    </row>
    <row r="770" spans="2:6" x14ac:dyDescent="0.25">
      <c r="B770" s="142"/>
      <c r="C770" s="177"/>
      <c r="D770" s="145" t="str">
        <f>IF(ISBLANK(C770),"",VLOOKUP(MONTH(C770),BDD!$J$7:$K$18,2,0))</f>
        <v/>
      </c>
      <c r="E770" s="178"/>
      <c r="F770" s="225"/>
    </row>
    <row r="771" spans="2:6" x14ac:dyDescent="0.25">
      <c r="B771" s="142"/>
      <c r="C771" s="177"/>
      <c r="D771" s="145" t="str">
        <f>IF(ISBLANK(C771),"",VLOOKUP(MONTH(C771),BDD!$J$7:$K$18,2,0))</f>
        <v/>
      </c>
      <c r="E771" s="178"/>
      <c r="F771" s="225"/>
    </row>
    <row r="772" spans="2:6" x14ac:dyDescent="0.25">
      <c r="B772" s="142"/>
      <c r="C772" s="177"/>
      <c r="D772" s="145" t="str">
        <f>IF(ISBLANK(C772),"",VLOOKUP(MONTH(C772),BDD!$J$7:$K$18,2,0))</f>
        <v/>
      </c>
      <c r="E772" s="178"/>
      <c r="F772" s="225"/>
    </row>
    <row r="773" spans="2:6" x14ac:dyDescent="0.25">
      <c r="B773" s="142"/>
      <c r="C773" s="177"/>
      <c r="D773" s="145" t="str">
        <f>IF(ISBLANK(C773),"",VLOOKUP(MONTH(C773),BDD!$J$7:$K$18,2,0))</f>
        <v/>
      </c>
      <c r="E773" s="178"/>
      <c r="F773" s="225"/>
    </row>
    <row r="774" spans="2:6" x14ac:dyDescent="0.25">
      <c r="B774" s="142"/>
      <c r="C774" s="177"/>
      <c r="D774" s="145" t="str">
        <f>IF(ISBLANK(C774),"",VLOOKUP(MONTH(C774),BDD!$J$7:$K$18,2,0))</f>
        <v/>
      </c>
      <c r="E774" s="178"/>
      <c r="F774" s="225"/>
    </row>
    <row r="775" spans="2:6" x14ac:dyDescent="0.25">
      <c r="B775" s="142"/>
      <c r="C775" s="177"/>
      <c r="D775" s="145" t="str">
        <f>IF(ISBLANK(C775),"",VLOOKUP(MONTH(C775),BDD!$J$7:$K$18,2,0))</f>
        <v/>
      </c>
      <c r="E775" s="178"/>
      <c r="F775" s="225"/>
    </row>
    <row r="776" spans="2:6" x14ac:dyDescent="0.25">
      <c r="B776" s="142"/>
      <c r="C776" s="177"/>
      <c r="D776" s="145" t="str">
        <f>IF(ISBLANK(C776),"",VLOOKUP(MONTH(C776),BDD!$J$7:$K$18,2,0))</f>
        <v/>
      </c>
      <c r="E776" s="178"/>
      <c r="F776" s="225"/>
    </row>
    <row r="777" spans="2:6" x14ac:dyDescent="0.25">
      <c r="B777" s="142"/>
      <c r="C777" s="177"/>
      <c r="D777" s="145" t="str">
        <f>IF(ISBLANK(C777),"",VLOOKUP(MONTH(C777),BDD!$J$7:$K$18,2,0))</f>
        <v/>
      </c>
      <c r="E777" s="178"/>
      <c r="F777" s="225"/>
    </row>
    <row r="778" spans="2:6" x14ac:dyDescent="0.25">
      <c r="B778" s="142"/>
      <c r="C778" s="177"/>
      <c r="D778" s="145" t="str">
        <f>IF(ISBLANK(C778),"",VLOOKUP(MONTH(C778),BDD!$J$7:$K$18,2,0))</f>
        <v/>
      </c>
      <c r="E778" s="178"/>
      <c r="F778" s="225"/>
    </row>
    <row r="779" spans="2:6" x14ac:dyDescent="0.25">
      <c r="B779" s="142"/>
      <c r="C779" s="177"/>
      <c r="D779" s="145" t="str">
        <f>IF(ISBLANK(C779),"",VLOOKUP(MONTH(C779),BDD!$J$7:$K$18,2,0))</f>
        <v/>
      </c>
      <c r="E779" s="178"/>
      <c r="F779" s="225"/>
    </row>
    <row r="780" spans="2:6" x14ac:dyDescent="0.25">
      <c r="B780" s="142"/>
      <c r="C780" s="177"/>
      <c r="D780" s="145" t="str">
        <f>IF(ISBLANK(C780),"",VLOOKUP(MONTH(C780),BDD!$J$7:$K$18,2,0))</f>
        <v/>
      </c>
      <c r="E780" s="178"/>
      <c r="F780" s="225"/>
    </row>
    <row r="781" spans="2:6" x14ac:dyDescent="0.25">
      <c r="B781" s="142"/>
      <c r="C781" s="177"/>
      <c r="D781" s="145" t="str">
        <f>IF(ISBLANK(C781),"",VLOOKUP(MONTH(C781),BDD!$J$7:$K$18,2,0))</f>
        <v/>
      </c>
      <c r="E781" s="178"/>
      <c r="F781" s="225"/>
    </row>
    <row r="782" spans="2:6" x14ac:dyDescent="0.25">
      <c r="B782" s="142"/>
      <c r="C782" s="177"/>
      <c r="D782" s="145" t="str">
        <f>IF(ISBLANK(C782),"",VLOOKUP(MONTH(C782),BDD!$J$7:$K$18,2,0))</f>
        <v/>
      </c>
      <c r="E782" s="178"/>
      <c r="F782" s="225"/>
    </row>
    <row r="783" spans="2:6" x14ac:dyDescent="0.25">
      <c r="B783" s="142"/>
      <c r="C783" s="177"/>
      <c r="D783" s="145" t="str">
        <f>IF(ISBLANK(C783),"",VLOOKUP(MONTH(C783),BDD!$J$7:$K$18,2,0))</f>
        <v/>
      </c>
      <c r="E783" s="178"/>
      <c r="F783" s="225"/>
    </row>
    <row r="784" spans="2:6" x14ac:dyDescent="0.25">
      <c r="B784" s="142"/>
      <c r="C784" s="177"/>
      <c r="D784" s="145" t="str">
        <f>IF(ISBLANK(C784),"",VLOOKUP(MONTH(C784),BDD!$J$7:$K$18,2,0))</f>
        <v/>
      </c>
      <c r="E784" s="178"/>
      <c r="F784" s="225"/>
    </row>
    <row r="785" spans="2:6" x14ac:dyDescent="0.25">
      <c r="B785" s="142"/>
      <c r="C785" s="177"/>
      <c r="D785" s="145" t="str">
        <f>IF(ISBLANK(C785),"",VLOOKUP(MONTH(C785),BDD!$J$7:$K$18,2,0))</f>
        <v/>
      </c>
      <c r="E785" s="178"/>
      <c r="F785" s="225"/>
    </row>
    <row r="786" spans="2:6" x14ac:dyDescent="0.25">
      <c r="B786" s="142"/>
      <c r="C786" s="177"/>
      <c r="D786" s="145" t="str">
        <f>IF(ISBLANK(C786),"",VLOOKUP(MONTH(C786),BDD!$J$7:$K$18,2,0))</f>
        <v/>
      </c>
      <c r="E786" s="178"/>
      <c r="F786" s="225"/>
    </row>
    <row r="787" spans="2:6" x14ac:dyDescent="0.25">
      <c r="B787" s="142"/>
      <c r="C787" s="177"/>
      <c r="D787" s="145" t="str">
        <f>IF(ISBLANK(C787),"",VLOOKUP(MONTH(C787),BDD!$J$7:$K$18,2,0))</f>
        <v/>
      </c>
      <c r="E787" s="178"/>
      <c r="F787" s="225"/>
    </row>
    <row r="788" spans="2:6" x14ac:dyDescent="0.25">
      <c r="B788" s="142"/>
      <c r="C788" s="177"/>
      <c r="D788" s="145" t="str">
        <f>IF(ISBLANK(C788),"",VLOOKUP(MONTH(C788),BDD!$J$7:$K$18,2,0))</f>
        <v/>
      </c>
      <c r="E788" s="178"/>
      <c r="F788" s="225"/>
    </row>
    <row r="789" spans="2:6" x14ac:dyDescent="0.25">
      <c r="B789" s="142"/>
      <c r="C789" s="177"/>
      <c r="D789" s="145" t="str">
        <f>IF(ISBLANK(C789),"",VLOOKUP(MONTH(C789),BDD!$J$7:$K$18,2,0))</f>
        <v/>
      </c>
      <c r="E789" s="178"/>
      <c r="F789" s="225"/>
    </row>
    <row r="790" spans="2:6" x14ac:dyDescent="0.25">
      <c r="B790" s="142"/>
      <c r="C790" s="177"/>
      <c r="D790" s="145" t="str">
        <f>IF(ISBLANK(C790),"",VLOOKUP(MONTH(C790),BDD!$J$7:$K$18,2,0))</f>
        <v/>
      </c>
      <c r="E790" s="178"/>
      <c r="F790" s="225"/>
    </row>
    <row r="791" spans="2:6" x14ac:dyDescent="0.25">
      <c r="B791" s="142"/>
      <c r="C791" s="177"/>
      <c r="D791" s="145" t="str">
        <f>IF(ISBLANK(C791),"",VLOOKUP(MONTH(C791),BDD!$J$7:$K$18,2,0))</f>
        <v/>
      </c>
      <c r="E791" s="178"/>
      <c r="F791" s="225"/>
    </row>
    <row r="792" spans="2:6" x14ac:dyDescent="0.25">
      <c r="B792" s="142"/>
      <c r="C792" s="177"/>
      <c r="D792" s="145" t="str">
        <f>IF(ISBLANK(C792),"",VLOOKUP(MONTH(C792),BDD!$J$7:$K$18,2,0))</f>
        <v/>
      </c>
      <c r="E792" s="178"/>
      <c r="F792" s="225"/>
    </row>
    <row r="793" spans="2:6" x14ac:dyDescent="0.25">
      <c r="B793" s="142"/>
      <c r="C793" s="177"/>
      <c r="D793" s="145" t="str">
        <f>IF(ISBLANK(C793),"",VLOOKUP(MONTH(C793),BDD!$J$7:$K$18,2,0))</f>
        <v/>
      </c>
      <c r="E793" s="178"/>
      <c r="F793" s="225"/>
    </row>
    <row r="794" spans="2:6" x14ac:dyDescent="0.25">
      <c r="B794" s="142"/>
      <c r="C794" s="177"/>
      <c r="D794" s="145" t="str">
        <f>IF(ISBLANK(C794),"",VLOOKUP(MONTH(C794),BDD!$J$7:$K$18,2,0))</f>
        <v/>
      </c>
      <c r="E794" s="178"/>
      <c r="F794" s="225"/>
    </row>
    <row r="795" spans="2:6" x14ac:dyDescent="0.25">
      <c r="B795" s="142"/>
      <c r="C795" s="177"/>
      <c r="D795" s="145" t="str">
        <f>IF(ISBLANK(C795),"",VLOOKUP(MONTH(C795),BDD!$J$7:$K$18,2,0))</f>
        <v/>
      </c>
      <c r="E795" s="178"/>
      <c r="F795" s="225"/>
    </row>
    <row r="796" spans="2:6" x14ac:dyDescent="0.25">
      <c r="B796" s="142"/>
      <c r="C796" s="177"/>
      <c r="D796" s="145" t="str">
        <f>IF(ISBLANK(C796),"",VLOOKUP(MONTH(C796),BDD!$J$7:$K$18,2,0))</f>
        <v/>
      </c>
      <c r="E796" s="178"/>
      <c r="F796" s="225"/>
    </row>
    <row r="797" spans="2:6" x14ac:dyDescent="0.25">
      <c r="B797" s="142"/>
      <c r="C797" s="177"/>
      <c r="D797" s="145" t="str">
        <f>IF(ISBLANK(C797),"",VLOOKUP(MONTH(C797),BDD!$J$7:$K$18,2,0))</f>
        <v/>
      </c>
      <c r="E797" s="178"/>
      <c r="F797" s="225"/>
    </row>
    <row r="798" spans="2:6" x14ac:dyDescent="0.25">
      <c r="B798" s="142"/>
      <c r="C798" s="177"/>
      <c r="D798" s="145" t="str">
        <f>IF(ISBLANK(C798),"",VLOOKUP(MONTH(C798),BDD!$J$7:$K$18,2,0))</f>
        <v/>
      </c>
      <c r="E798" s="178"/>
      <c r="F798" s="225"/>
    </row>
    <row r="799" spans="2:6" x14ac:dyDescent="0.25">
      <c r="B799" s="142"/>
      <c r="C799" s="177"/>
      <c r="D799" s="145" t="str">
        <f>IF(ISBLANK(C799),"",VLOOKUP(MONTH(C799),BDD!$J$7:$K$18,2,0))</f>
        <v/>
      </c>
      <c r="E799" s="178"/>
      <c r="F799" s="225"/>
    </row>
    <row r="800" spans="2:6" x14ac:dyDescent="0.25">
      <c r="B800" s="142"/>
      <c r="C800" s="177"/>
      <c r="D800" s="145" t="str">
        <f>IF(ISBLANK(C800),"",VLOOKUP(MONTH(C800),BDD!$J$7:$K$18,2,0))</f>
        <v/>
      </c>
      <c r="E800" s="178"/>
      <c r="F800" s="225"/>
    </row>
    <row r="801" spans="2:6" x14ac:dyDescent="0.25">
      <c r="B801" s="142"/>
      <c r="C801" s="177"/>
      <c r="D801" s="145" t="str">
        <f>IF(ISBLANK(C801),"",VLOOKUP(MONTH(C801),BDD!$J$7:$K$18,2,0))</f>
        <v/>
      </c>
      <c r="E801" s="178"/>
      <c r="F801" s="225"/>
    </row>
    <row r="802" spans="2:6" x14ac:dyDescent="0.25">
      <c r="B802" s="142"/>
      <c r="C802" s="177"/>
      <c r="D802" s="145" t="str">
        <f>IF(ISBLANK(C802),"",VLOOKUP(MONTH(C802),BDD!$J$7:$K$18,2,0))</f>
        <v/>
      </c>
      <c r="E802" s="178"/>
      <c r="F802" s="225"/>
    </row>
    <row r="803" spans="2:6" x14ac:dyDescent="0.25">
      <c r="B803" s="142"/>
      <c r="C803" s="177"/>
      <c r="D803" s="145" t="str">
        <f>IF(ISBLANK(C803),"",VLOOKUP(MONTH(C803),BDD!$J$7:$K$18,2,0))</f>
        <v/>
      </c>
      <c r="E803" s="178"/>
      <c r="F803" s="225"/>
    </row>
    <row r="804" spans="2:6" x14ac:dyDescent="0.25">
      <c r="B804" s="142"/>
      <c r="C804" s="177"/>
      <c r="D804" s="145" t="str">
        <f>IF(ISBLANK(C804),"",VLOOKUP(MONTH(C804),BDD!$J$7:$K$18,2,0))</f>
        <v/>
      </c>
      <c r="E804" s="178"/>
      <c r="F804" s="225"/>
    </row>
    <row r="805" spans="2:6" x14ac:dyDescent="0.25">
      <c r="B805" s="142"/>
      <c r="C805" s="177"/>
      <c r="D805" s="145" t="str">
        <f>IF(ISBLANK(C805),"",VLOOKUP(MONTH(C805),BDD!$J$7:$K$18,2,0))</f>
        <v/>
      </c>
      <c r="E805" s="178"/>
      <c r="F805" s="225"/>
    </row>
    <row r="806" spans="2:6" x14ac:dyDescent="0.25">
      <c r="B806" s="142"/>
      <c r="C806" s="177"/>
      <c r="D806" s="145" t="str">
        <f>IF(ISBLANK(C806),"",VLOOKUP(MONTH(C806),BDD!$J$7:$K$18,2,0))</f>
        <v/>
      </c>
      <c r="E806" s="178"/>
      <c r="F806" s="225"/>
    </row>
    <row r="807" spans="2:6" x14ac:dyDescent="0.25">
      <c r="B807" s="142"/>
      <c r="C807" s="177"/>
      <c r="D807" s="145" t="str">
        <f>IF(ISBLANK(C807),"",VLOOKUP(MONTH(C807),BDD!$J$7:$K$18,2,0))</f>
        <v/>
      </c>
      <c r="E807" s="178"/>
      <c r="F807" s="225"/>
    </row>
    <row r="808" spans="2:6" x14ac:dyDescent="0.25">
      <c r="B808" s="142"/>
      <c r="C808" s="177"/>
      <c r="D808" s="145" t="str">
        <f>IF(ISBLANK(C808),"",VLOOKUP(MONTH(C808),BDD!$J$7:$K$18,2,0))</f>
        <v/>
      </c>
      <c r="E808" s="178"/>
      <c r="F808" s="225"/>
    </row>
    <row r="809" spans="2:6" x14ac:dyDescent="0.25">
      <c r="B809" s="142"/>
      <c r="C809" s="177"/>
      <c r="D809" s="145" t="str">
        <f>IF(ISBLANK(C809),"",VLOOKUP(MONTH(C809),BDD!$J$7:$K$18,2,0))</f>
        <v/>
      </c>
      <c r="E809" s="178"/>
      <c r="F809" s="225"/>
    </row>
    <row r="810" spans="2:6" x14ac:dyDescent="0.25">
      <c r="B810" s="142"/>
      <c r="C810" s="177"/>
      <c r="D810" s="145" t="str">
        <f>IF(ISBLANK(C810),"",VLOOKUP(MONTH(C810),BDD!$J$7:$K$18,2,0))</f>
        <v/>
      </c>
      <c r="E810" s="178"/>
      <c r="F810" s="225"/>
    </row>
    <row r="811" spans="2:6" x14ac:dyDescent="0.25">
      <c r="B811" s="142"/>
      <c r="C811" s="177"/>
      <c r="D811" s="145" t="str">
        <f>IF(ISBLANK(C811),"",VLOOKUP(MONTH(C811),BDD!$J$7:$K$18,2,0))</f>
        <v/>
      </c>
      <c r="E811" s="178"/>
      <c r="F811" s="225"/>
    </row>
    <row r="812" spans="2:6" x14ac:dyDescent="0.25">
      <c r="B812" s="142"/>
      <c r="C812" s="177"/>
      <c r="D812" s="145" t="str">
        <f>IF(ISBLANK(C812),"",VLOOKUP(MONTH(C812),BDD!$J$7:$K$18,2,0))</f>
        <v/>
      </c>
      <c r="E812" s="178"/>
      <c r="F812" s="225"/>
    </row>
    <row r="813" spans="2:6" x14ac:dyDescent="0.25">
      <c r="B813" s="142"/>
      <c r="C813" s="177"/>
      <c r="D813" s="145" t="str">
        <f>IF(ISBLANK(C813),"",VLOOKUP(MONTH(C813),BDD!$J$7:$K$18,2,0))</f>
        <v/>
      </c>
      <c r="E813" s="178"/>
      <c r="F813" s="225"/>
    </row>
    <row r="814" spans="2:6" x14ac:dyDescent="0.25">
      <c r="B814" s="142"/>
      <c r="C814" s="177"/>
      <c r="D814" s="145" t="str">
        <f>IF(ISBLANK(C814),"",VLOOKUP(MONTH(C814),BDD!$J$7:$K$18,2,0))</f>
        <v/>
      </c>
      <c r="E814" s="178"/>
      <c r="F814" s="225"/>
    </row>
    <row r="815" spans="2:6" x14ac:dyDescent="0.25">
      <c r="B815" s="142"/>
      <c r="C815" s="177"/>
      <c r="D815" s="145" t="str">
        <f>IF(ISBLANK(C815),"",VLOOKUP(MONTH(C815),BDD!$J$7:$K$18,2,0))</f>
        <v/>
      </c>
      <c r="E815" s="178"/>
      <c r="F815" s="225"/>
    </row>
    <row r="816" spans="2:6" x14ac:dyDescent="0.25">
      <c r="B816" s="142"/>
      <c r="C816" s="177"/>
      <c r="D816" s="145" t="str">
        <f>IF(ISBLANK(C816),"",VLOOKUP(MONTH(C816),BDD!$J$7:$K$18,2,0))</f>
        <v/>
      </c>
      <c r="E816" s="178"/>
      <c r="F816" s="225"/>
    </row>
    <row r="817" spans="2:6" x14ac:dyDescent="0.25">
      <c r="B817" s="142"/>
      <c r="C817" s="177"/>
      <c r="D817" s="145" t="str">
        <f>IF(ISBLANK(C817),"",VLOOKUP(MONTH(C817),BDD!$J$7:$K$18,2,0))</f>
        <v/>
      </c>
      <c r="E817" s="178"/>
      <c r="F817" s="225"/>
    </row>
    <row r="818" spans="2:6" x14ac:dyDescent="0.25">
      <c r="B818" s="142"/>
      <c r="C818" s="177"/>
      <c r="D818" s="145" t="str">
        <f>IF(ISBLANK(C818),"",VLOOKUP(MONTH(C818),BDD!$J$7:$K$18,2,0))</f>
        <v/>
      </c>
      <c r="E818" s="178"/>
      <c r="F818" s="225"/>
    </row>
    <row r="819" spans="2:6" x14ac:dyDescent="0.25">
      <c r="B819" s="142"/>
      <c r="C819" s="177"/>
      <c r="D819" s="145" t="str">
        <f>IF(ISBLANK(C819),"",VLOOKUP(MONTH(C819),BDD!$J$7:$K$18,2,0))</f>
        <v/>
      </c>
      <c r="E819" s="178"/>
      <c r="F819" s="225"/>
    </row>
    <row r="820" spans="2:6" x14ac:dyDescent="0.25">
      <c r="B820" s="142"/>
      <c r="C820" s="177"/>
      <c r="D820" s="145" t="str">
        <f>IF(ISBLANK(C820),"",VLOOKUP(MONTH(C820),BDD!$J$7:$K$18,2,0))</f>
        <v/>
      </c>
      <c r="E820" s="178"/>
      <c r="F820" s="225"/>
    </row>
    <row r="821" spans="2:6" x14ac:dyDescent="0.25">
      <c r="B821" s="142"/>
      <c r="C821" s="177"/>
      <c r="D821" s="145" t="str">
        <f>IF(ISBLANK(C821),"",VLOOKUP(MONTH(C821),BDD!$J$7:$K$18,2,0))</f>
        <v/>
      </c>
      <c r="E821" s="178"/>
      <c r="F821" s="225"/>
    </row>
    <row r="822" spans="2:6" x14ac:dyDescent="0.25">
      <c r="B822" s="142"/>
      <c r="C822" s="177"/>
      <c r="D822" s="145" t="str">
        <f>IF(ISBLANK(C822),"",VLOOKUP(MONTH(C822),BDD!$J$7:$K$18,2,0))</f>
        <v/>
      </c>
      <c r="E822" s="178"/>
      <c r="F822" s="225"/>
    </row>
    <row r="823" spans="2:6" x14ac:dyDescent="0.25">
      <c r="B823" s="142"/>
      <c r="C823" s="177"/>
      <c r="D823" s="145" t="str">
        <f>IF(ISBLANK(C823),"",VLOOKUP(MONTH(C823),BDD!$J$7:$K$18,2,0))</f>
        <v/>
      </c>
      <c r="E823" s="178"/>
      <c r="F823" s="225"/>
    </row>
    <row r="824" spans="2:6" x14ac:dyDescent="0.25">
      <c r="B824" s="142"/>
      <c r="C824" s="177"/>
      <c r="D824" s="145" t="str">
        <f>IF(ISBLANK(C824),"",VLOOKUP(MONTH(C824),BDD!$J$7:$K$18,2,0))</f>
        <v/>
      </c>
      <c r="E824" s="178"/>
      <c r="F824" s="225"/>
    </row>
    <row r="825" spans="2:6" x14ac:dyDescent="0.25">
      <c r="B825" s="142"/>
      <c r="C825" s="177"/>
      <c r="D825" s="145" t="str">
        <f>IF(ISBLANK(C825),"",VLOOKUP(MONTH(C825),BDD!$J$7:$K$18,2,0))</f>
        <v/>
      </c>
      <c r="E825" s="178"/>
      <c r="F825" s="225"/>
    </row>
    <row r="826" spans="2:6" x14ac:dyDescent="0.25">
      <c r="B826" s="142"/>
      <c r="C826" s="177"/>
      <c r="D826" s="145" t="str">
        <f>IF(ISBLANK(C826),"",VLOOKUP(MONTH(C826),BDD!$J$7:$K$18,2,0))</f>
        <v/>
      </c>
      <c r="E826" s="178"/>
      <c r="F826" s="225"/>
    </row>
    <row r="827" spans="2:6" x14ac:dyDescent="0.25">
      <c r="B827" s="142"/>
      <c r="C827" s="177"/>
      <c r="D827" s="145" t="str">
        <f>IF(ISBLANK(C827),"",VLOOKUP(MONTH(C827),BDD!$J$7:$K$18,2,0))</f>
        <v/>
      </c>
      <c r="E827" s="178"/>
      <c r="F827" s="225"/>
    </row>
    <row r="828" spans="2:6" x14ac:dyDescent="0.25">
      <c r="B828" s="142"/>
      <c r="C828" s="177"/>
      <c r="D828" s="145" t="str">
        <f>IF(ISBLANK(C828),"",VLOOKUP(MONTH(C828),BDD!$J$7:$K$18,2,0))</f>
        <v/>
      </c>
      <c r="E828" s="178"/>
      <c r="F828" s="225"/>
    </row>
    <row r="829" spans="2:6" x14ac:dyDescent="0.25">
      <c r="B829" s="142"/>
      <c r="C829" s="177"/>
      <c r="D829" s="145" t="str">
        <f>IF(ISBLANK(C829),"",VLOOKUP(MONTH(C829),BDD!$J$7:$K$18,2,0))</f>
        <v/>
      </c>
      <c r="E829" s="178"/>
      <c r="F829" s="225"/>
    </row>
    <row r="830" spans="2:6" x14ac:dyDescent="0.25">
      <c r="B830" s="142"/>
      <c r="C830" s="177"/>
      <c r="D830" s="145" t="str">
        <f>IF(ISBLANK(C830),"",VLOOKUP(MONTH(C830),BDD!$J$7:$K$18,2,0))</f>
        <v/>
      </c>
      <c r="E830" s="178"/>
      <c r="F830" s="225"/>
    </row>
    <row r="831" spans="2:6" x14ac:dyDescent="0.25">
      <c r="B831" s="142"/>
      <c r="C831" s="177"/>
      <c r="D831" s="145" t="str">
        <f>IF(ISBLANK(C831),"",VLOOKUP(MONTH(C831),BDD!$J$7:$K$18,2,0))</f>
        <v/>
      </c>
      <c r="E831" s="178"/>
      <c r="F831" s="225"/>
    </row>
    <row r="832" spans="2:6" x14ac:dyDescent="0.25">
      <c r="B832" s="142"/>
      <c r="C832" s="177"/>
      <c r="D832" s="145" t="str">
        <f>IF(ISBLANK(C832),"",VLOOKUP(MONTH(C832),BDD!$J$7:$K$18,2,0))</f>
        <v/>
      </c>
      <c r="E832" s="178"/>
      <c r="F832" s="225"/>
    </row>
    <row r="833" spans="2:6" x14ac:dyDescent="0.25">
      <c r="B833" s="142"/>
      <c r="C833" s="177"/>
      <c r="D833" s="145" t="str">
        <f>IF(ISBLANK(C833),"",VLOOKUP(MONTH(C833),BDD!$J$7:$K$18,2,0))</f>
        <v/>
      </c>
      <c r="E833" s="178"/>
      <c r="F833" s="225"/>
    </row>
    <row r="834" spans="2:6" x14ac:dyDescent="0.25">
      <c r="B834" s="142"/>
      <c r="C834" s="177"/>
      <c r="D834" s="145" t="str">
        <f>IF(ISBLANK(C834),"",VLOOKUP(MONTH(C834),BDD!$J$7:$K$18,2,0))</f>
        <v/>
      </c>
      <c r="E834" s="178"/>
      <c r="F834" s="225"/>
    </row>
    <row r="835" spans="2:6" x14ac:dyDescent="0.25">
      <c r="B835" s="142"/>
      <c r="C835" s="177"/>
      <c r="D835" s="145" t="str">
        <f>IF(ISBLANK(C835),"",VLOOKUP(MONTH(C835),BDD!$J$7:$K$18,2,0))</f>
        <v/>
      </c>
      <c r="E835" s="178"/>
      <c r="F835" s="225"/>
    </row>
    <row r="836" spans="2:6" x14ac:dyDescent="0.25">
      <c r="B836" s="142"/>
      <c r="C836" s="177"/>
      <c r="D836" s="145" t="str">
        <f>IF(ISBLANK(C836),"",VLOOKUP(MONTH(C836),BDD!$J$7:$K$18,2,0))</f>
        <v/>
      </c>
      <c r="E836" s="178"/>
      <c r="F836" s="225"/>
    </row>
    <row r="837" spans="2:6" x14ac:dyDescent="0.25">
      <c r="B837" s="142"/>
      <c r="C837" s="177"/>
      <c r="D837" s="145" t="str">
        <f>IF(ISBLANK(C837),"",VLOOKUP(MONTH(C837),BDD!$J$7:$K$18,2,0))</f>
        <v/>
      </c>
      <c r="E837" s="178"/>
      <c r="F837" s="225"/>
    </row>
    <row r="838" spans="2:6" x14ac:dyDescent="0.25">
      <c r="B838" s="142"/>
      <c r="C838" s="177"/>
      <c r="D838" s="145" t="str">
        <f>IF(ISBLANK(C838),"",VLOOKUP(MONTH(C838),BDD!$J$7:$K$18,2,0))</f>
        <v/>
      </c>
      <c r="E838" s="178"/>
      <c r="F838" s="225"/>
    </row>
    <row r="839" spans="2:6" x14ac:dyDescent="0.25">
      <c r="B839" s="142"/>
      <c r="C839" s="177"/>
      <c r="D839" s="145" t="str">
        <f>IF(ISBLANK(C839),"",VLOOKUP(MONTH(C839),BDD!$J$7:$K$18,2,0))</f>
        <v/>
      </c>
      <c r="E839" s="178"/>
      <c r="F839" s="225"/>
    </row>
    <row r="840" spans="2:6" x14ac:dyDescent="0.25">
      <c r="B840" s="142"/>
      <c r="C840" s="177"/>
      <c r="D840" s="145" t="str">
        <f>IF(ISBLANK(C840),"",VLOOKUP(MONTH(C840),BDD!$J$7:$K$18,2,0))</f>
        <v/>
      </c>
      <c r="E840" s="178"/>
      <c r="F840" s="225"/>
    </row>
    <row r="841" spans="2:6" x14ac:dyDescent="0.25">
      <c r="B841" s="142"/>
      <c r="C841" s="177"/>
      <c r="D841" s="145" t="str">
        <f>IF(ISBLANK(C841),"",VLOOKUP(MONTH(C841),BDD!$J$7:$K$18,2,0))</f>
        <v/>
      </c>
      <c r="E841" s="178"/>
      <c r="F841" s="225"/>
    </row>
    <row r="842" spans="2:6" x14ac:dyDescent="0.25">
      <c r="B842" s="142"/>
      <c r="C842" s="177"/>
      <c r="D842" s="145" t="str">
        <f>IF(ISBLANK(C842),"",VLOOKUP(MONTH(C842),BDD!$J$7:$K$18,2,0))</f>
        <v/>
      </c>
      <c r="E842" s="178"/>
      <c r="F842" s="225"/>
    </row>
    <row r="843" spans="2:6" x14ac:dyDescent="0.25">
      <c r="B843" s="142"/>
      <c r="C843" s="177"/>
      <c r="D843" s="145" t="str">
        <f>IF(ISBLANK(C843),"",VLOOKUP(MONTH(C843),BDD!$J$7:$K$18,2,0))</f>
        <v/>
      </c>
      <c r="E843" s="178"/>
      <c r="F843" s="225"/>
    </row>
    <row r="844" spans="2:6" x14ac:dyDescent="0.25">
      <c r="B844" s="142"/>
      <c r="C844" s="177"/>
      <c r="D844" s="145" t="str">
        <f>IF(ISBLANK(C844),"",VLOOKUP(MONTH(C844),BDD!$J$7:$K$18,2,0))</f>
        <v/>
      </c>
      <c r="E844" s="178"/>
      <c r="F844" s="225"/>
    </row>
    <row r="845" spans="2:6" x14ac:dyDescent="0.25">
      <c r="B845" s="142"/>
      <c r="C845" s="177"/>
      <c r="D845" s="145" t="str">
        <f>IF(ISBLANK(C845),"",VLOOKUP(MONTH(C845),BDD!$J$7:$K$18,2,0))</f>
        <v/>
      </c>
      <c r="E845" s="178"/>
      <c r="F845" s="225"/>
    </row>
    <row r="846" spans="2:6" x14ac:dyDescent="0.25">
      <c r="B846" s="142"/>
      <c r="C846" s="177"/>
      <c r="D846" s="145" t="str">
        <f>IF(ISBLANK(C846),"",VLOOKUP(MONTH(C846),BDD!$J$7:$K$18,2,0))</f>
        <v/>
      </c>
      <c r="E846" s="178"/>
      <c r="F846" s="225"/>
    </row>
    <row r="847" spans="2:6" x14ac:dyDescent="0.25">
      <c r="B847" s="142"/>
      <c r="C847" s="177"/>
      <c r="D847" s="145" t="str">
        <f>IF(ISBLANK(C847),"",VLOOKUP(MONTH(C847),BDD!$J$7:$K$18,2,0))</f>
        <v/>
      </c>
      <c r="E847" s="178"/>
      <c r="F847" s="225"/>
    </row>
    <row r="848" spans="2:6" x14ac:dyDescent="0.25">
      <c r="B848" s="142"/>
      <c r="C848" s="177"/>
      <c r="D848" s="145" t="str">
        <f>IF(ISBLANK(C848),"",VLOOKUP(MONTH(C848),BDD!$J$7:$K$18,2,0))</f>
        <v/>
      </c>
      <c r="E848" s="178"/>
      <c r="F848" s="225"/>
    </row>
    <row r="849" spans="2:6" x14ac:dyDescent="0.25">
      <c r="B849" s="142"/>
      <c r="C849" s="177"/>
      <c r="D849" s="145" t="str">
        <f>IF(ISBLANK(C849),"",VLOOKUP(MONTH(C849),BDD!$J$7:$K$18,2,0))</f>
        <v/>
      </c>
      <c r="E849" s="178"/>
      <c r="F849" s="225"/>
    </row>
    <row r="850" spans="2:6" x14ac:dyDescent="0.25">
      <c r="B850" s="142"/>
      <c r="C850" s="177"/>
      <c r="D850" s="145" t="str">
        <f>IF(ISBLANK(C850),"",VLOOKUP(MONTH(C850),BDD!$J$7:$K$18,2,0))</f>
        <v/>
      </c>
      <c r="E850" s="178"/>
      <c r="F850" s="225"/>
    </row>
    <row r="851" spans="2:6" x14ac:dyDescent="0.25">
      <c r="B851" s="142"/>
      <c r="C851" s="177"/>
      <c r="D851" s="145" t="str">
        <f>IF(ISBLANK(C851),"",VLOOKUP(MONTH(C851),BDD!$J$7:$K$18,2,0))</f>
        <v/>
      </c>
      <c r="E851" s="178"/>
      <c r="F851" s="225"/>
    </row>
    <row r="852" spans="2:6" x14ac:dyDescent="0.25">
      <c r="B852" s="142"/>
      <c r="C852" s="177"/>
      <c r="D852" s="145" t="str">
        <f>IF(ISBLANK(C852),"",VLOOKUP(MONTH(C852),BDD!$J$7:$K$18,2,0))</f>
        <v/>
      </c>
      <c r="E852" s="178"/>
      <c r="F852" s="225"/>
    </row>
    <row r="853" spans="2:6" x14ac:dyDescent="0.25">
      <c r="B853" s="142"/>
      <c r="C853" s="177"/>
      <c r="D853" s="145" t="str">
        <f>IF(ISBLANK(C853),"",VLOOKUP(MONTH(C853),BDD!$J$7:$K$18,2,0))</f>
        <v/>
      </c>
      <c r="E853" s="178"/>
      <c r="F853" s="225"/>
    </row>
    <row r="854" spans="2:6" x14ac:dyDescent="0.25">
      <c r="B854" s="142"/>
      <c r="C854" s="177"/>
      <c r="D854" s="145" t="str">
        <f>IF(ISBLANK(C854),"",VLOOKUP(MONTH(C854),BDD!$J$7:$K$18,2,0))</f>
        <v/>
      </c>
      <c r="E854" s="178"/>
      <c r="F854" s="225"/>
    </row>
    <row r="855" spans="2:6" x14ac:dyDescent="0.25">
      <c r="B855" s="142"/>
      <c r="C855" s="177"/>
      <c r="D855" s="145" t="str">
        <f>IF(ISBLANK(C855),"",VLOOKUP(MONTH(C855),BDD!$J$7:$K$18,2,0))</f>
        <v/>
      </c>
      <c r="E855" s="178"/>
      <c r="F855" s="225"/>
    </row>
    <row r="856" spans="2:6" x14ac:dyDescent="0.25">
      <c r="B856" s="142"/>
      <c r="C856" s="177"/>
      <c r="D856" s="145" t="str">
        <f>IF(ISBLANK(C856),"",VLOOKUP(MONTH(C856),BDD!$J$7:$K$18,2,0))</f>
        <v/>
      </c>
      <c r="E856" s="178"/>
      <c r="F856" s="225"/>
    </row>
    <row r="857" spans="2:6" x14ac:dyDescent="0.25">
      <c r="B857" s="142"/>
      <c r="C857" s="177"/>
      <c r="D857" s="145" t="str">
        <f>IF(ISBLANK(C857),"",VLOOKUP(MONTH(C857),BDD!$J$7:$K$18,2,0))</f>
        <v/>
      </c>
      <c r="E857" s="178"/>
      <c r="F857" s="225"/>
    </row>
    <row r="858" spans="2:6" x14ac:dyDescent="0.25">
      <c r="B858" s="142"/>
      <c r="C858" s="177"/>
      <c r="D858" s="145" t="str">
        <f>IF(ISBLANK(C858),"",VLOOKUP(MONTH(C858),BDD!$J$7:$K$18,2,0))</f>
        <v/>
      </c>
      <c r="E858" s="178"/>
      <c r="F858" s="225"/>
    </row>
    <row r="859" spans="2:6" x14ac:dyDescent="0.25">
      <c r="B859" s="142"/>
      <c r="C859" s="177"/>
      <c r="D859" s="145" t="str">
        <f>IF(ISBLANK(C859),"",VLOOKUP(MONTH(C859),BDD!$J$7:$K$18,2,0))</f>
        <v/>
      </c>
      <c r="E859" s="178"/>
      <c r="F859" s="225"/>
    </row>
    <row r="860" spans="2:6" x14ac:dyDescent="0.25">
      <c r="B860" s="142"/>
      <c r="C860" s="177"/>
      <c r="D860" s="145" t="str">
        <f>IF(ISBLANK(C860),"",VLOOKUP(MONTH(C860),BDD!$J$7:$K$18,2,0))</f>
        <v/>
      </c>
      <c r="E860" s="178"/>
      <c r="F860" s="225"/>
    </row>
    <row r="861" spans="2:6" x14ac:dyDescent="0.25">
      <c r="B861" s="142"/>
      <c r="C861" s="177"/>
      <c r="D861" s="145" t="str">
        <f>IF(ISBLANK(C861),"",VLOOKUP(MONTH(C861),BDD!$J$7:$K$18,2,0))</f>
        <v/>
      </c>
      <c r="E861" s="178"/>
      <c r="F861" s="225"/>
    </row>
    <row r="862" spans="2:6" x14ac:dyDescent="0.25">
      <c r="B862" s="142"/>
      <c r="C862" s="177"/>
      <c r="D862" s="145" t="str">
        <f>IF(ISBLANK(C862),"",VLOOKUP(MONTH(C862),BDD!$J$7:$K$18,2,0))</f>
        <v/>
      </c>
      <c r="E862" s="178"/>
      <c r="F862" s="225"/>
    </row>
    <row r="863" spans="2:6" x14ac:dyDescent="0.25">
      <c r="B863" s="142"/>
      <c r="C863" s="177"/>
      <c r="D863" s="145" t="str">
        <f>IF(ISBLANK(C863),"",VLOOKUP(MONTH(C863),BDD!$J$7:$K$18,2,0))</f>
        <v/>
      </c>
      <c r="E863" s="178"/>
      <c r="F863" s="225"/>
    </row>
    <row r="864" spans="2:6" x14ac:dyDescent="0.25">
      <c r="B864" s="142"/>
      <c r="C864" s="177"/>
      <c r="D864" s="145" t="str">
        <f>IF(ISBLANK(C864),"",VLOOKUP(MONTH(C864),BDD!$J$7:$K$18,2,0))</f>
        <v/>
      </c>
      <c r="E864" s="178"/>
      <c r="F864" s="225"/>
    </row>
    <row r="865" spans="2:6" x14ac:dyDescent="0.25">
      <c r="B865" s="142"/>
      <c r="C865" s="177"/>
      <c r="D865" s="145" t="str">
        <f>IF(ISBLANK(C865),"",VLOOKUP(MONTH(C865),BDD!$J$7:$K$18,2,0))</f>
        <v/>
      </c>
      <c r="E865" s="178"/>
      <c r="F865" s="225"/>
    </row>
    <row r="866" spans="2:6" x14ac:dyDescent="0.25">
      <c r="B866" s="142"/>
      <c r="C866" s="177"/>
      <c r="D866" s="145" t="str">
        <f>IF(ISBLANK(C866),"",VLOOKUP(MONTH(C866),BDD!$J$7:$K$18,2,0))</f>
        <v/>
      </c>
      <c r="E866" s="178"/>
      <c r="F866" s="225"/>
    </row>
    <row r="867" spans="2:6" x14ac:dyDescent="0.25">
      <c r="B867" s="142"/>
      <c r="C867" s="177"/>
      <c r="D867" s="145" t="str">
        <f>IF(ISBLANK(C867),"",VLOOKUP(MONTH(C867),BDD!$J$7:$K$18,2,0))</f>
        <v/>
      </c>
      <c r="E867" s="178"/>
      <c r="F867" s="225"/>
    </row>
    <row r="868" spans="2:6" x14ac:dyDescent="0.25">
      <c r="B868" s="142"/>
      <c r="C868" s="177"/>
      <c r="D868" s="145" t="str">
        <f>IF(ISBLANK(C868),"",VLOOKUP(MONTH(C868),BDD!$J$7:$K$18,2,0))</f>
        <v/>
      </c>
      <c r="E868" s="178"/>
      <c r="F868" s="225"/>
    </row>
    <row r="869" spans="2:6" x14ac:dyDescent="0.25">
      <c r="B869" s="142"/>
      <c r="C869" s="177"/>
      <c r="D869" s="145" t="str">
        <f>IF(ISBLANK(C869),"",VLOOKUP(MONTH(C869),BDD!$J$7:$K$18,2,0))</f>
        <v/>
      </c>
      <c r="E869" s="178"/>
      <c r="F869" s="225"/>
    </row>
    <row r="870" spans="2:6" x14ac:dyDescent="0.25">
      <c r="B870" s="142"/>
      <c r="C870" s="177"/>
      <c r="D870" s="145" t="str">
        <f>IF(ISBLANK(C870),"",VLOOKUP(MONTH(C870),BDD!$J$7:$K$18,2,0))</f>
        <v/>
      </c>
      <c r="E870" s="178"/>
      <c r="F870" s="225"/>
    </row>
    <row r="871" spans="2:6" x14ac:dyDescent="0.25">
      <c r="B871" s="142"/>
      <c r="C871" s="177"/>
      <c r="D871" s="145" t="str">
        <f>IF(ISBLANK(C871),"",VLOOKUP(MONTH(C871),BDD!$J$7:$K$18,2,0))</f>
        <v/>
      </c>
      <c r="E871" s="178"/>
      <c r="F871" s="225"/>
    </row>
    <row r="872" spans="2:6" x14ac:dyDescent="0.25">
      <c r="B872" s="142"/>
      <c r="C872" s="177"/>
      <c r="D872" s="145" t="str">
        <f>IF(ISBLANK(C872),"",VLOOKUP(MONTH(C872),BDD!$J$7:$K$18,2,0))</f>
        <v/>
      </c>
      <c r="E872" s="178"/>
      <c r="F872" s="225"/>
    </row>
    <row r="873" spans="2:6" x14ac:dyDescent="0.25">
      <c r="B873" s="142"/>
      <c r="C873" s="177"/>
      <c r="D873" s="145" t="str">
        <f>IF(ISBLANK(C873),"",VLOOKUP(MONTH(C873),BDD!$J$7:$K$18,2,0))</f>
        <v/>
      </c>
      <c r="E873" s="178"/>
      <c r="F873" s="225"/>
    </row>
    <row r="874" spans="2:6" x14ac:dyDescent="0.25">
      <c r="B874" s="142"/>
      <c r="C874" s="177"/>
      <c r="D874" s="145" t="str">
        <f>IF(ISBLANK(C874),"",VLOOKUP(MONTH(C874),BDD!$J$7:$K$18,2,0))</f>
        <v/>
      </c>
      <c r="E874" s="178"/>
      <c r="F874" s="225"/>
    </row>
    <row r="875" spans="2:6" x14ac:dyDescent="0.25">
      <c r="B875" s="142"/>
      <c r="C875" s="177"/>
      <c r="D875" s="145" t="str">
        <f>IF(ISBLANK(C875),"",VLOOKUP(MONTH(C875),BDD!$J$7:$K$18,2,0))</f>
        <v/>
      </c>
      <c r="E875" s="178"/>
      <c r="F875" s="225"/>
    </row>
    <row r="876" spans="2:6" x14ac:dyDescent="0.25">
      <c r="B876" s="142"/>
      <c r="C876" s="177"/>
      <c r="D876" s="145" t="str">
        <f>IF(ISBLANK(C876),"",VLOOKUP(MONTH(C876),BDD!$J$7:$K$18,2,0))</f>
        <v/>
      </c>
      <c r="E876" s="178"/>
      <c r="F876" s="225"/>
    </row>
    <row r="877" spans="2:6" x14ac:dyDescent="0.25">
      <c r="B877" s="142"/>
      <c r="C877" s="177"/>
      <c r="D877" s="145" t="str">
        <f>IF(ISBLANK(C877),"",VLOOKUP(MONTH(C877),BDD!$J$7:$K$18,2,0))</f>
        <v/>
      </c>
      <c r="E877" s="178"/>
      <c r="F877" s="225"/>
    </row>
    <row r="878" spans="2:6" x14ac:dyDescent="0.25">
      <c r="B878" s="142"/>
      <c r="C878" s="177"/>
      <c r="D878" s="145" t="str">
        <f>IF(ISBLANK(C878),"",VLOOKUP(MONTH(C878),BDD!$J$7:$K$18,2,0))</f>
        <v/>
      </c>
      <c r="E878" s="178"/>
      <c r="F878" s="225"/>
    </row>
    <row r="879" spans="2:6" x14ac:dyDescent="0.25">
      <c r="B879" s="142"/>
      <c r="C879" s="177"/>
      <c r="D879" s="145" t="str">
        <f>IF(ISBLANK(C879),"",VLOOKUP(MONTH(C879),BDD!$J$7:$K$18,2,0))</f>
        <v/>
      </c>
      <c r="E879" s="178"/>
      <c r="F879" s="225"/>
    </row>
    <row r="880" spans="2:6" x14ac:dyDescent="0.25">
      <c r="B880" s="142"/>
      <c r="C880" s="177"/>
      <c r="D880" s="145" t="str">
        <f>IF(ISBLANK(C880),"",VLOOKUP(MONTH(C880),BDD!$J$7:$K$18,2,0))</f>
        <v/>
      </c>
      <c r="E880" s="178"/>
      <c r="F880" s="225"/>
    </row>
    <row r="881" spans="2:6" x14ac:dyDescent="0.25">
      <c r="B881" s="142"/>
      <c r="C881" s="177"/>
      <c r="D881" s="145" t="str">
        <f>IF(ISBLANK(C881),"",VLOOKUP(MONTH(C881),BDD!$J$7:$K$18,2,0))</f>
        <v/>
      </c>
      <c r="E881" s="178"/>
      <c r="F881" s="225"/>
    </row>
    <row r="882" spans="2:6" x14ac:dyDescent="0.25">
      <c r="B882" s="142"/>
      <c r="C882" s="177"/>
      <c r="D882" s="145" t="str">
        <f>IF(ISBLANK(C882),"",VLOOKUP(MONTH(C882),BDD!$J$7:$K$18,2,0))</f>
        <v/>
      </c>
      <c r="E882" s="178"/>
      <c r="F882" s="225"/>
    </row>
    <row r="883" spans="2:6" x14ac:dyDescent="0.25">
      <c r="B883" s="142"/>
      <c r="C883" s="177"/>
      <c r="D883" s="145" t="str">
        <f>IF(ISBLANK(C883),"",VLOOKUP(MONTH(C883),BDD!$J$7:$K$18,2,0))</f>
        <v/>
      </c>
      <c r="E883" s="178"/>
      <c r="F883" s="225"/>
    </row>
    <row r="884" spans="2:6" x14ac:dyDescent="0.25">
      <c r="B884" s="142"/>
      <c r="C884" s="177"/>
      <c r="D884" s="145" t="str">
        <f>IF(ISBLANK(C884),"",VLOOKUP(MONTH(C884),BDD!$J$7:$K$18,2,0))</f>
        <v/>
      </c>
      <c r="E884" s="178"/>
      <c r="F884" s="225"/>
    </row>
    <row r="885" spans="2:6" x14ac:dyDescent="0.25">
      <c r="B885" s="142"/>
      <c r="C885" s="177"/>
      <c r="D885" s="145" t="str">
        <f>IF(ISBLANK(C885),"",VLOOKUP(MONTH(C885),BDD!$J$7:$K$18,2,0))</f>
        <v/>
      </c>
      <c r="E885" s="178"/>
      <c r="F885" s="225"/>
    </row>
    <row r="886" spans="2:6" x14ac:dyDescent="0.25">
      <c r="B886" s="142"/>
      <c r="C886" s="177"/>
      <c r="D886" s="145" t="str">
        <f>IF(ISBLANK(C886),"",VLOOKUP(MONTH(C886),BDD!$J$7:$K$18,2,0))</f>
        <v/>
      </c>
      <c r="E886" s="178"/>
      <c r="F886" s="225"/>
    </row>
    <row r="887" spans="2:6" x14ac:dyDescent="0.25">
      <c r="B887" s="142"/>
      <c r="C887" s="177"/>
      <c r="D887" s="145" t="str">
        <f>IF(ISBLANK(C887),"",VLOOKUP(MONTH(C887),BDD!$J$7:$K$18,2,0))</f>
        <v/>
      </c>
      <c r="E887" s="178"/>
      <c r="F887" s="225"/>
    </row>
    <row r="888" spans="2:6" x14ac:dyDescent="0.25">
      <c r="B888" s="142"/>
      <c r="C888" s="177"/>
      <c r="D888" s="145" t="str">
        <f>IF(ISBLANK(C888),"",VLOOKUP(MONTH(C888),BDD!$J$7:$K$18,2,0))</f>
        <v/>
      </c>
      <c r="E888" s="178"/>
      <c r="F888" s="225"/>
    </row>
    <row r="889" spans="2:6" x14ac:dyDescent="0.25">
      <c r="B889" s="142"/>
      <c r="C889" s="177"/>
      <c r="D889" s="145" t="str">
        <f>IF(ISBLANK(C889),"",VLOOKUP(MONTH(C889),BDD!$J$7:$K$18,2,0))</f>
        <v/>
      </c>
      <c r="E889" s="178"/>
      <c r="F889" s="225"/>
    </row>
    <row r="890" spans="2:6" x14ac:dyDescent="0.25">
      <c r="B890" s="142"/>
      <c r="C890" s="177"/>
      <c r="D890" s="145" t="str">
        <f>IF(ISBLANK(C890),"",VLOOKUP(MONTH(C890),BDD!$J$7:$K$18,2,0))</f>
        <v/>
      </c>
      <c r="E890" s="178"/>
      <c r="F890" s="225"/>
    </row>
    <row r="891" spans="2:6" x14ac:dyDescent="0.25">
      <c r="B891" s="142"/>
      <c r="C891" s="177"/>
      <c r="D891" s="145" t="str">
        <f>IF(ISBLANK(C891),"",VLOOKUP(MONTH(C891),BDD!$J$7:$K$18,2,0))</f>
        <v/>
      </c>
      <c r="E891" s="178"/>
      <c r="F891" s="225"/>
    </row>
    <row r="892" spans="2:6" x14ac:dyDescent="0.25">
      <c r="B892" s="142"/>
      <c r="C892" s="177"/>
      <c r="D892" s="145" t="str">
        <f>IF(ISBLANK(C892),"",VLOOKUP(MONTH(C892),BDD!$J$7:$K$18,2,0))</f>
        <v/>
      </c>
      <c r="E892" s="178"/>
      <c r="F892" s="225"/>
    </row>
    <row r="893" spans="2:6" x14ac:dyDescent="0.25">
      <c r="B893" s="142"/>
      <c r="C893" s="177"/>
      <c r="D893" s="145" t="str">
        <f>IF(ISBLANK(C893),"",VLOOKUP(MONTH(C893),BDD!$J$7:$K$18,2,0))</f>
        <v/>
      </c>
      <c r="E893" s="178"/>
      <c r="F893" s="225"/>
    </row>
    <row r="894" spans="2:6" x14ac:dyDescent="0.25">
      <c r="B894" s="142"/>
      <c r="C894" s="177"/>
      <c r="D894" s="145" t="str">
        <f>IF(ISBLANK(C894),"",VLOOKUP(MONTH(C894),BDD!$J$7:$K$18,2,0))</f>
        <v/>
      </c>
      <c r="E894" s="178"/>
      <c r="F894" s="225"/>
    </row>
    <row r="895" spans="2:6" x14ac:dyDescent="0.25">
      <c r="B895" s="142"/>
      <c r="C895" s="177"/>
      <c r="D895" s="145" t="str">
        <f>IF(ISBLANK(C895),"",VLOOKUP(MONTH(C895),BDD!$J$7:$K$18,2,0))</f>
        <v/>
      </c>
      <c r="E895" s="178"/>
      <c r="F895" s="225"/>
    </row>
    <row r="896" spans="2:6" x14ac:dyDescent="0.25">
      <c r="B896" s="142"/>
      <c r="C896" s="177"/>
      <c r="D896" s="145" t="str">
        <f>IF(ISBLANK(C896),"",VLOOKUP(MONTH(C896),BDD!$J$7:$K$18,2,0))</f>
        <v/>
      </c>
      <c r="E896" s="178"/>
      <c r="F896" s="225"/>
    </row>
    <row r="897" spans="2:6" x14ac:dyDescent="0.25">
      <c r="B897" s="142"/>
      <c r="C897" s="177"/>
      <c r="D897" s="145" t="str">
        <f>IF(ISBLANK(C897),"",VLOOKUP(MONTH(C897),BDD!$J$7:$K$18,2,0))</f>
        <v/>
      </c>
      <c r="E897" s="178"/>
      <c r="F897" s="225"/>
    </row>
    <row r="898" spans="2:6" x14ac:dyDescent="0.25">
      <c r="B898" s="142"/>
      <c r="C898" s="177"/>
      <c r="D898" s="145" t="str">
        <f>IF(ISBLANK(C898),"",VLOOKUP(MONTH(C898),BDD!$J$7:$K$18,2,0))</f>
        <v/>
      </c>
      <c r="E898" s="178"/>
      <c r="F898" s="225"/>
    </row>
    <row r="899" spans="2:6" x14ac:dyDescent="0.25">
      <c r="B899" s="142"/>
      <c r="C899" s="177"/>
      <c r="D899" s="145" t="str">
        <f>IF(ISBLANK(C899),"",VLOOKUP(MONTH(C899),BDD!$J$7:$K$18,2,0))</f>
        <v/>
      </c>
      <c r="E899" s="178"/>
      <c r="F899" s="225"/>
    </row>
    <row r="900" spans="2:6" x14ac:dyDescent="0.25">
      <c r="B900" s="142"/>
      <c r="C900" s="177"/>
      <c r="D900" s="145" t="str">
        <f>IF(ISBLANK(C900),"",VLOOKUP(MONTH(C900),BDD!$J$7:$K$18,2,0))</f>
        <v/>
      </c>
      <c r="E900" s="178"/>
      <c r="F900" s="225"/>
    </row>
    <row r="901" spans="2:6" x14ac:dyDescent="0.25">
      <c r="B901" s="142"/>
      <c r="C901" s="177"/>
      <c r="D901" s="145" t="str">
        <f>IF(ISBLANK(C901),"",VLOOKUP(MONTH(C901),BDD!$J$7:$K$18,2,0))</f>
        <v/>
      </c>
      <c r="E901" s="178"/>
      <c r="F901" s="225"/>
    </row>
    <row r="902" spans="2:6" x14ac:dyDescent="0.25">
      <c r="B902" s="142"/>
      <c r="C902" s="177"/>
      <c r="D902" s="145" t="str">
        <f>IF(ISBLANK(C902),"",VLOOKUP(MONTH(C902),BDD!$J$7:$K$18,2,0))</f>
        <v/>
      </c>
      <c r="E902" s="178"/>
      <c r="F902" s="225"/>
    </row>
    <row r="903" spans="2:6" x14ac:dyDescent="0.25">
      <c r="B903" s="142"/>
      <c r="C903" s="177"/>
      <c r="D903" s="145" t="str">
        <f>IF(ISBLANK(C903),"",VLOOKUP(MONTH(C903),BDD!$J$7:$K$18,2,0))</f>
        <v/>
      </c>
      <c r="E903" s="178"/>
      <c r="F903" s="225"/>
    </row>
    <row r="904" spans="2:6" x14ac:dyDescent="0.25">
      <c r="B904" s="142"/>
      <c r="C904" s="177"/>
      <c r="D904" s="145" t="str">
        <f>IF(ISBLANK(C904),"",VLOOKUP(MONTH(C904),BDD!$J$7:$K$18,2,0))</f>
        <v/>
      </c>
      <c r="E904" s="178"/>
      <c r="F904" s="225"/>
    </row>
    <row r="905" spans="2:6" x14ac:dyDescent="0.25">
      <c r="B905" s="142"/>
      <c r="C905" s="177"/>
      <c r="D905" s="145" t="str">
        <f>IF(ISBLANK(C905),"",VLOOKUP(MONTH(C905),BDD!$J$7:$K$18,2,0))</f>
        <v/>
      </c>
      <c r="E905" s="178"/>
      <c r="F905" s="225"/>
    </row>
    <row r="906" spans="2:6" x14ac:dyDescent="0.25">
      <c r="B906" s="142"/>
      <c r="C906" s="177"/>
      <c r="D906" s="145" t="str">
        <f>IF(ISBLANK(C906),"",VLOOKUP(MONTH(C906),BDD!$J$7:$K$18,2,0))</f>
        <v/>
      </c>
      <c r="E906" s="178"/>
      <c r="F906" s="225"/>
    </row>
    <row r="907" spans="2:6" x14ac:dyDescent="0.25">
      <c r="B907" s="142"/>
      <c r="C907" s="177"/>
      <c r="D907" s="145" t="str">
        <f>IF(ISBLANK(C907),"",VLOOKUP(MONTH(C907),BDD!$J$7:$K$18,2,0))</f>
        <v/>
      </c>
      <c r="E907" s="178"/>
      <c r="F907" s="225"/>
    </row>
    <row r="908" spans="2:6" x14ac:dyDescent="0.25">
      <c r="B908" s="142"/>
      <c r="C908" s="177"/>
      <c r="D908" s="145" t="str">
        <f>IF(ISBLANK(C908),"",VLOOKUP(MONTH(C908),BDD!$J$7:$K$18,2,0))</f>
        <v/>
      </c>
      <c r="E908" s="178"/>
      <c r="F908" s="225"/>
    </row>
    <row r="909" spans="2:6" x14ac:dyDescent="0.25">
      <c r="B909" s="142"/>
      <c r="C909" s="177"/>
      <c r="D909" s="145" t="str">
        <f>IF(ISBLANK(C909),"",VLOOKUP(MONTH(C909),BDD!$J$7:$K$18,2,0))</f>
        <v/>
      </c>
      <c r="E909" s="178"/>
      <c r="F909" s="225"/>
    </row>
    <row r="910" spans="2:6" x14ac:dyDescent="0.25">
      <c r="B910" s="142"/>
      <c r="C910" s="177"/>
      <c r="D910" s="145" t="str">
        <f>IF(ISBLANK(C910),"",VLOOKUP(MONTH(C910),BDD!$J$7:$K$18,2,0))</f>
        <v/>
      </c>
      <c r="E910" s="178"/>
      <c r="F910" s="225"/>
    </row>
    <row r="911" spans="2:6" x14ac:dyDescent="0.25">
      <c r="B911" s="142"/>
      <c r="C911" s="177"/>
      <c r="D911" s="145" t="str">
        <f>IF(ISBLANK(C911),"",VLOOKUP(MONTH(C911),BDD!$J$7:$K$18,2,0))</f>
        <v/>
      </c>
      <c r="E911" s="178"/>
      <c r="F911" s="225"/>
    </row>
    <row r="912" spans="2:6" x14ac:dyDescent="0.25">
      <c r="B912" s="142"/>
      <c r="C912" s="177"/>
      <c r="D912" s="145" t="str">
        <f>IF(ISBLANK(C912),"",VLOOKUP(MONTH(C912),BDD!$J$7:$K$18,2,0))</f>
        <v/>
      </c>
      <c r="E912" s="178"/>
      <c r="F912" s="225"/>
    </row>
    <row r="913" spans="2:6" x14ac:dyDescent="0.25">
      <c r="B913" s="142"/>
      <c r="C913" s="177"/>
      <c r="D913" s="145" t="str">
        <f>IF(ISBLANK(C913),"",VLOOKUP(MONTH(C913),BDD!$J$7:$K$18,2,0))</f>
        <v/>
      </c>
      <c r="E913" s="178"/>
      <c r="F913" s="225"/>
    </row>
    <row r="914" spans="2:6" x14ac:dyDescent="0.25">
      <c r="B914" s="142"/>
      <c r="C914" s="177"/>
      <c r="D914" s="145" t="str">
        <f>IF(ISBLANK(C914),"",VLOOKUP(MONTH(C914),BDD!$J$7:$K$18,2,0))</f>
        <v/>
      </c>
      <c r="E914" s="178"/>
      <c r="F914" s="225"/>
    </row>
    <row r="915" spans="2:6" x14ac:dyDescent="0.25">
      <c r="B915" s="142"/>
      <c r="C915" s="177"/>
      <c r="D915" s="145" t="str">
        <f>IF(ISBLANK(C915),"",VLOOKUP(MONTH(C915),BDD!$J$7:$K$18,2,0))</f>
        <v/>
      </c>
      <c r="E915" s="178"/>
      <c r="F915" s="225"/>
    </row>
    <row r="916" spans="2:6" x14ac:dyDescent="0.25">
      <c r="B916" s="142"/>
      <c r="C916" s="177"/>
      <c r="D916" s="145" t="str">
        <f>IF(ISBLANK(C916),"",VLOOKUP(MONTH(C916),BDD!$J$7:$K$18,2,0))</f>
        <v/>
      </c>
      <c r="E916" s="178"/>
      <c r="F916" s="225"/>
    </row>
    <row r="917" spans="2:6" x14ac:dyDescent="0.25">
      <c r="B917" s="142"/>
      <c r="C917" s="177"/>
      <c r="D917" s="145" t="str">
        <f>IF(ISBLANK(C917),"",VLOOKUP(MONTH(C917),BDD!$J$7:$K$18,2,0))</f>
        <v/>
      </c>
      <c r="E917" s="178"/>
      <c r="F917" s="225"/>
    </row>
    <row r="918" spans="2:6" x14ac:dyDescent="0.25">
      <c r="B918" s="142"/>
      <c r="C918" s="177"/>
      <c r="D918" s="145" t="str">
        <f>IF(ISBLANK(C918),"",VLOOKUP(MONTH(C918),BDD!$J$7:$K$18,2,0))</f>
        <v/>
      </c>
      <c r="E918" s="178"/>
      <c r="F918" s="225"/>
    </row>
    <row r="919" spans="2:6" x14ac:dyDescent="0.25">
      <c r="B919" s="142"/>
      <c r="C919" s="177"/>
      <c r="D919" s="145" t="str">
        <f>IF(ISBLANK(C919),"",VLOOKUP(MONTH(C919),BDD!$J$7:$K$18,2,0))</f>
        <v/>
      </c>
      <c r="E919" s="178"/>
      <c r="F919" s="225"/>
    </row>
    <row r="920" spans="2:6" x14ac:dyDescent="0.25">
      <c r="B920" s="142"/>
      <c r="C920" s="177"/>
      <c r="D920" s="145" t="str">
        <f>IF(ISBLANK(C920),"",VLOOKUP(MONTH(C920),BDD!$J$7:$K$18,2,0))</f>
        <v/>
      </c>
      <c r="E920" s="178"/>
      <c r="F920" s="225"/>
    </row>
    <row r="921" spans="2:6" x14ac:dyDescent="0.25">
      <c r="B921" s="142"/>
      <c r="C921" s="177"/>
      <c r="D921" s="145" t="str">
        <f>IF(ISBLANK(C921),"",VLOOKUP(MONTH(C921),BDD!$J$7:$K$18,2,0))</f>
        <v/>
      </c>
      <c r="E921" s="178"/>
      <c r="F921" s="225"/>
    </row>
    <row r="922" spans="2:6" x14ac:dyDescent="0.25">
      <c r="B922" s="142"/>
      <c r="C922" s="177"/>
      <c r="D922" s="145" t="str">
        <f>IF(ISBLANK(C922),"",VLOOKUP(MONTH(C922),BDD!$J$7:$K$18,2,0))</f>
        <v/>
      </c>
      <c r="E922" s="178"/>
      <c r="F922" s="225"/>
    </row>
    <row r="923" spans="2:6" x14ac:dyDescent="0.25">
      <c r="B923" s="142"/>
      <c r="C923" s="177"/>
      <c r="D923" s="145" t="str">
        <f>IF(ISBLANK(C923),"",VLOOKUP(MONTH(C923),BDD!$J$7:$K$18,2,0))</f>
        <v/>
      </c>
      <c r="E923" s="178"/>
      <c r="F923" s="225"/>
    </row>
    <row r="924" spans="2:6" x14ac:dyDescent="0.25">
      <c r="B924" s="142"/>
      <c r="C924" s="177"/>
      <c r="D924" s="145" t="str">
        <f>IF(ISBLANK(C924),"",VLOOKUP(MONTH(C924),BDD!$J$7:$K$18,2,0))</f>
        <v/>
      </c>
      <c r="E924" s="178"/>
      <c r="F924" s="225"/>
    </row>
    <row r="925" spans="2:6" x14ac:dyDescent="0.25">
      <c r="B925" s="142"/>
      <c r="C925" s="177"/>
      <c r="D925" s="145" t="str">
        <f>IF(ISBLANK(C925),"",VLOOKUP(MONTH(C925),BDD!$J$7:$K$18,2,0))</f>
        <v/>
      </c>
      <c r="E925" s="178"/>
      <c r="F925" s="225"/>
    </row>
    <row r="926" spans="2:6" x14ac:dyDescent="0.25">
      <c r="B926" s="142"/>
      <c r="C926" s="177"/>
      <c r="D926" s="145" t="str">
        <f>IF(ISBLANK(C926),"",VLOOKUP(MONTH(C926),BDD!$J$7:$K$18,2,0))</f>
        <v/>
      </c>
      <c r="E926" s="178"/>
      <c r="F926" s="225"/>
    </row>
    <row r="927" spans="2:6" x14ac:dyDescent="0.25">
      <c r="B927" s="142"/>
      <c r="C927" s="177"/>
      <c r="D927" s="145" t="str">
        <f>IF(ISBLANK(C927),"",VLOOKUP(MONTH(C927),BDD!$J$7:$K$18,2,0))</f>
        <v/>
      </c>
      <c r="E927" s="178"/>
      <c r="F927" s="225"/>
    </row>
    <row r="928" spans="2:6" x14ac:dyDescent="0.25">
      <c r="B928" s="142"/>
      <c r="C928" s="177"/>
      <c r="D928" s="145" t="str">
        <f>IF(ISBLANK(C928),"",VLOOKUP(MONTH(C928),BDD!$J$7:$K$18,2,0))</f>
        <v/>
      </c>
      <c r="E928" s="178"/>
      <c r="F928" s="225"/>
    </row>
    <row r="929" spans="2:6" x14ac:dyDescent="0.25">
      <c r="B929" s="142"/>
      <c r="C929" s="177"/>
      <c r="D929" s="145" t="str">
        <f>IF(ISBLANK(C929),"",VLOOKUP(MONTH(C929),BDD!$J$7:$K$18,2,0))</f>
        <v/>
      </c>
      <c r="E929" s="178"/>
      <c r="F929" s="225"/>
    </row>
    <row r="930" spans="2:6" x14ac:dyDescent="0.25">
      <c r="B930" s="142"/>
      <c r="C930" s="177"/>
      <c r="D930" s="145" t="str">
        <f>IF(ISBLANK(C930),"",VLOOKUP(MONTH(C930),BDD!$J$7:$K$18,2,0))</f>
        <v/>
      </c>
      <c r="E930" s="178"/>
      <c r="F930" s="225"/>
    </row>
    <row r="931" spans="2:6" x14ac:dyDescent="0.25">
      <c r="B931" s="142"/>
      <c r="C931" s="177"/>
      <c r="D931" s="145" t="str">
        <f>IF(ISBLANK(C931),"",VLOOKUP(MONTH(C931),BDD!$J$7:$K$18,2,0))</f>
        <v/>
      </c>
      <c r="E931" s="178"/>
      <c r="F931" s="225"/>
    </row>
    <row r="932" spans="2:6" x14ac:dyDescent="0.25">
      <c r="B932" s="142"/>
      <c r="C932" s="177"/>
      <c r="D932" s="145" t="str">
        <f>IF(ISBLANK(C932),"",VLOOKUP(MONTH(C932),BDD!$J$7:$K$18,2,0))</f>
        <v/>
      </c>
      <c r="E932" s="178"/>
      <c r="F932" s="225"/>
    </row>
    <row r="933" spans="2:6" x14ac:dyDescent="0.25">
      <c r="B933" s="142"/>
      <c r="C933" s="177"/>
      <c r="D933" s="145" t="str">
        <f>IF(ISBLANK(C933),"",VLOOKUP(MONTH(C933),BDD!$J$7:$K$18,2,0))</f>
        <v/>
      </c>
      <c r="E933" s="178"/>
      <c r="F933" s="225"/>
    </row>
    <row r="934" spans="2:6" x14ac:dyDescent="0.25">
      <c r="B934" s="142"/>
      <c r="C934" s="177"/>
      <c r="D934" s="145" t="str">
        <f>IF(ISBLANK(C934),"",VLOOKUP(MONTH(C934),BDD!$J$7:$K$18,2,0))</f>
        <v/>
      </c>
      <c r="E934" s="178"/>
      <c r="F934" s="225"/>
    </row>
    <row r="935" spans="2:6" x14ac:dyDescent="0.25">
      <c r="B935" s="142"/>
      <c r="C935" s="177"/>
      <c r="D935" s="145" t="str">
        <f>IF(ISBLANK(C935),"",VLOOKUP(MONTH(C935),BDD!$J$7:$K$18,2,0))</f>
        <v/>
      </c>
      <c r="E935" s="178"/>
      <c r="F935" s="225"/>
    </row>
    <row r="936" spans="2:6" x14ac:dyDescent="0.25">
      <c r="B936" s="142"/>
      <c r="C936" s="177"/>
      <c r="D936" s="145" t="str">
        <f>IF(ISBLANK(C936),"",VLOOKUP(MONTH(C936),BDD!$J$7:$K$18,2,0))</f>
        <v/>
      </c>
      <c r="E936" s="178"/>
      <c r="F936" s="225"/>
    </row>
    <row r="937" spans="2:6" x14ac:dyDescent="0.25">
      <c r="B937" s="142"/>
      <c r="C937" s="177"/>
      <c r="D937" s="145" t="str">
        <f>IF(ISBLANK(C937),"",VLOOKUP(MONTH(C937),BDD!$J$7:$K$18,2,0))</f>
        <v/>
      </c>
      <c r="E937" s="178"/>
      <c r="F937" s="225"/>
    </row>
    <row r="938" spans="2:6" x14ac:dyDescent="0.25">
      <c r="B938" s="142"/>
      <c r="C938" s="177"/>
      <c r="D938" s="145" t="str">
        <f>IF(ISBLANK(C938),"",VLOOKUP(MONTH(C938),BDD!$J$7:$K$18,2,0))</f>
        <v/>
      </c>
      <c r="E938" s="178"/>
      <c r="F938" s="225"/>
    </row>
    <row r="939" spans="2:6" x14ac:dyDescent="0.25">
      <c r="B939" s="142"/>
      <c r="C939" s="177"/>
      <c r="D939" s="145" t="str">
        <f>IF(ISBLANK(C939),"",VLOOKUP(MONTH(C939),BDD!$J$7:$K$18,2,0))</f>
        <v/>
      </c>
      <c r="E939" s="178"/>
      <c r="F939" s="225"/>
    </row>
    <row r="940" spans="2:6" x14ac:dyDescent="0.25">
      <c r="B940" s="142"/>
      <c r="C940" s="177"/>
      <c r="D940" s="145" t="str">
        <f>IF(ISBLANK(C940),"",VLOOKUP(MONTH(C940),BDD!$J$7:$K$18,2,0))</f>
        <v/>
      </c>
      <c r="E940" s="178"/>
      <c r="F940" s="225"/>
    </row>
    <row r="941" spans="2:6" x14ac:dyDescent="0.25">
      <c r="B941" s="142"/>
      <c r="C941" s="177"/>
      <c r="D941" s="145" t="str">
        <f>IF(ISBLANK(C941),"",VLOOKUP(MONTH(C941),BDD!$J$7:$K$18,2,0))</f>
        <v/>
      </c>
      <c r="E941" s="178"/>
      <c r="F941" s="225"/>
    </row>
    <row r="942" spans="2:6" x14ac:dyDescent="0.25">
      <c r="B942" s="142"/>
      <c r="C942" s="177"/>
      <c r="D942" s="145" t="str">
        <f>IF(ISBLANK(C942),"",VLOOKUP(MONTH(C942),BDD!$J$7:$K$18,2,0))</f>
        <v/>
      </c>
      <c r="E942" s="178"/>
      <c r="F942" s="225"/>
    </row>
    <row r="943" spans="2:6" x14ac:dyDescent="0.25">
      <c r="B943" s="142"/>
      <c r="C943" s="177"/>
      <c r="D943" s="145" t="str">
        <f>IF(ISBLANK(C943),"",VLOOKUP(MONTH(C943),BDD!$J$7:$K$18,2,0))</f>
        <v/>
      </c>
      <c r="E943" s="178"/>
      <c r="F943" s="225"/>
    </row>
    <row r="944" spans="2:6" x14ac:dyDescent="0.25">
      <c r="B944" s="142"/>
      <c r="C944" s="177"/>
      <c r="D944" s="145" t="str">
        <f>IF(ISBLANK(C944),"",VLOOKUP(MONTH(C944),BDD!$J$7:$K$18,2,0))</f>
        <v/>
      </c>
      <c r="E944" s="178"/>
      <c r="F944" s="225"/>
    </row>
    <row r="945" spans="2:6" x14ac:dyDescent="0.25">
      <c r="B945" s="142"/>
      <c r="C945" s="177"/>
      <c r="D945" s="145" t="str">
        <f>IF(ISBLANK(C945),"",VLOOKUP(MONTH(C945),BDD!$J$7:$K$18,2,0))</f>
        <v/>
      </c>
      <c r="E945" s="178"/>
      <c r="F945" s="225"/>
    </row>
    <row r="946" spans="2:6" x14ac:dyDescent="0.25">
      <c r="B946" s="142"/>
      <c r="C946" s="177"/>
      <c r="D946" s="145" t="str">
        <f>IF(ISBLANK(C946),"",VLOOKUP(MONTH(C946),BDD!$J$7:$K$18,2,0))</f>
        <v/>
      </c>
      <c r="E946" s="178"/>
      <c r="F946" s="225"/>
    </row>
    <row r="947" spans="2:6" x14ac:dyDescent="0.25">
      <c r="B947" s="142"/>
      <c r="C947" s="177"/>
      <c r="D947" s="145" t="str">
        <f>IF(ISBLANK(C947),"",VLOOKUP(MONTH(C947),BDD!$J$7:$K$18,2,0))</f>
        <v/>
      </c>
      <c r="E947" s="178"/>
      <c r="F947" s="225"/>
    </row>
    <row r="948" spans="2:6" x14ac:dyDescent="0.25">
      <c r="B948" s="142"/>
      <c r="C948" s="177"/>
      <c r="D948" s="145" t="str">
        <f>IF(ISBLANK(C948),"",VLOOKUP(MONTH(C948),BDD!$J$7:$K$18,2,0))</f>
        <v/>
      </c>
      <c r="E948" s="178"/>
      <c r="F948" s="225"/>
    </row>
    <row r="949" spans="2:6" x14ac:dyDescent="0.25">
      <c r="B949" s="142"/>
      <c r="C949" s="177"/>
      <c r="D949" s="145" t="str">
        <f>IF(ISBLANK(C949),"",VLOOKUP(MONTH(C949),BDD!$J$7:$K$18,2,0))</f>
        <v/>
      </c>
      <c r="E949" s="178"/>
      <c r="F949" s="225"/>
    </row>
    <row r="950" spans="2:6" x14ac:dyDescent="0.25">
      <c r="B950" s="142"/>
      <c r="C950" s="177"/>
      <c r="D950" s="145" t="str">
        <f>IF(ISBLANK(C950),"",VLOOKUP(MONTH(C950),BDD!$J$7:$K$18,2,0))</f>
        <v/>
      </c>
      <c r="E950" s="178"/>
      <c r="F950" s="225"/>
    </row>
    <row r="951" spans="2:6" x14ac:dyDescent="0.25">
      <c r="B951" s="142"/>
      <c r="C951" s="177"/>
      <c r="D951" s="145" t="str">
        <f>IF(ISBLANK(C951),"",VLOOKUP(MONTH(C951),BDD!$J$7:$K$18,2,0))</f>
        <v/>
      </c>
      <c r="E951" s="178"/>
      <c r="F951" s="225"/>
    </row>
    <row r="952" spans="2:6" x14ac:dyDescent="0.25">
      <c r="B952" s="142"/>
      <c r="C952" s="177"/>
      <c r="D952" s="145" t="str">
        <f>IF(ISBLANK(C952),"",VLOOKUP(MONTH(C952),BDD!$J$7:$K$18,2,0))</f>
        <v/>
      </c>
      <c r="E952" s="178"/>
      <c r="F952" s="225"/>
    </row>
    <row r="953" spans="2:6" x14ac:dyDescent="0.25">
      <c r="B953" s="142"/>
      <c r="C953" s="177"/>
      <c r="D953" s="145" t="str">
        <f>IF(ISBLANK(C953),"",VLOOKUP(MONTH(C953),BDD!$J$7:$K$18,2,0))</f>
        <v/>
      </c>
      <c r="E953" s="178"/>
      <c r="F953" s="225"/>
    </row>
    <row r="954" spans="2:6" x14ac:dyDescent="0.25">
      <c r="B954" s="142"/>
      <c r="C954" s="177"/>
      <c r="D954" s="145" t="str">
        <f>IF(ISBLANK(C954),"",VLOOKUP(MONTH(C954),BDD!$J$7:$K$18,2,0))</f>
        <v/>
      </c>
      <c r="E954" s="178"/>
      <c r="F954" s="225"/>
    </row>
    <row r="955" spans="2:6" x14ac:dyDescent="0.25">
      <c r="B955" s="142"/>
      <c r="C955" s="177"/>
      <c r="D955" s="145" t="str">
        <f>IF(ISBLANK(C955),"",VLOOKUP(MONTH(C955),BDD!$J$7:$K$18,2,0))</f>
        <v/>
      </c>
      <c r="E955" s="178"/>
      <c r="F955" s="225"/>
    </row>
    <row r="956" spans="2:6" x14ac:dyDescent="0.25">
      <c r="B956" s="142"/>
      <c r="C956" s="177"/>
      <c r="D956" s="145" t="str">
        <f>IF(ISBLANK(C956),"",VLOOKUP(MONTH(C956),BDD!$J$7:$K$18,2,0))</f>
        <v/>
      </c>
      <c r="E956" s="178"/>
      <c r="F956" s="225"/>
    </row>
    <row r="957" spans="2:6" x14ac:dyDescent="0.25">
      <c r="B957" s="142"/>
      <c r="C957" s="177"/>
      <c r="D957" s="145" t="str">
        <f>IF(ISBLANK(C957),"",VLOOKUP(MONTH(C957),BDD!$J$7:$K$18,2,0))</f>
        <v/>
      </c>
      <c r="E957" s="178"/>
      <c r="F957" s="225"/>
    </row>
    <row r="958" spans="2:6" x14ac:dyDescent="0.25">
      <c r="B958" s="142"/>
      <c r="C958" s="177"/>
      <c r="D958" s="145" t="str">
        <f>IF(ISBLANK(C958),"",VLOOKUP(MONTH(C958),BDD!$J$7:$K$18,2,0))</f>
        <v/>
      </c>
      <c r="E958" s="178"/>
      <c r="F958" s="225"/>
    </row>
    <row r="959" spans="2:6" x14ac:dyDescent="0.25">
      <c r="B959" s="142"/>
      <c r="C959" s="177"/>
      <c r="D959" s="145" t="str">
        <f>IF(ISBLANK(C959),"",VLOOKUP(MONTH(C959),BDD!$J$7:$K$18,2,0))</f>
        <v/>
      </c>
      <c r="E959" s="178"/>
      <c r="F959" s="225"/>
    </row>
    <row r="960" spans="2:6" x14ac:dyDescent="0.25">
      <c r="B960" s="142"/>
      <c r="C960" s="177"/>
      <c r="D960" s="145" t="str">
        <f>IF(ISBLANK(C960),"",VLOOKUP(MONTH(C960),BDD!$J$7:$K$18,2,0))</f>
        <v/>
      </c>
      <c r="E960" s="178"/>
      <c r="F960" s="225"/>
    </row>
    <row r="961" spans="2:6" x14ac:dyDescent="0.25">
      <c r="B961" s="142"/>
      <c r="C961" s="177"/>
      <c r="D961" s="145" t="str">
        <f>IF(ISBLANK(C961),"",VLOOKUP(MONTH(C961),BDD!$J$7:$K$18,2,0))</f>
        <v/>
      </c>
      <c r="E961" s="178"/>
      <c r="F961" s="225"/>
    </row>
    <row r="962" spans="2:6" x14ac:dyDescent="0.25">
      <c r="B962" s="142"/>
      <c r="C962" s="177"/>
      <c r="D962" s="145" t="str">
        <f>IF(ISBLANK(C962),"",VLOOKUP(MONTH(C962),BDD!$J$7:$K$18,2,0))</f>
        <v/>
      </c>
      <c r="E962" s="178"/>
      <c r="F962" s="225"/>
    </row>
    <row r="963" spans="2:6" x14ac:dyDescent="0.25">
      <c r="B963" s="142"/>
      <c r="C963" s="177"/>
      <c r="D963" s="145" t="str">
        <f>IF(ISBLANK(C963),"",VLOOKUP(MONTH(C963),BDD!$J$7:$K$18,2,0))</f>
        <v/>
      </c>
      <c r="E963" s="178"/>
      <c r="F963" s="225"/>
    </row>
    <row r="964" spans="2:6" x14ac:dyDescent="0.25">
      <c r="B964" s="142"/>
      <c r="C964" s="177"/>
      <c r="D964" s="145" t="str">
        <f>IF(ISBLANK(C964),"",VLOOKUP(MONTH(C964),BDD!$J$7:$K$18,2,0))</f>
        <v/>
      </c>
      <c r="E964" s="178"/>
      <c r="F964" s="225"/>
    </row>
    <row r="965" spans="2:6" x14ac:dyDescent="0.25">
      <c r="B965" s="142"/>
      <c r="C965" s="177"/>
      <c r="D965" s="145" t="str">
        <f>IF(ISBLANK(C965),"",VLOOKUP(MONTH(C965),BDD!$J$7:$K$18,2,0))</f>
        <v/>
      </c>
      <c r="E965" s="178"/>
      <c r="F965" s="225"/>
    </row>
    <row r="966" spans="2:6" x14ac:dyDescent="0.25">
      <c r="B966" s="142"/>
      <c r="C966" s="177"/>
      <c r="D966" s="145" t="str">
        <f>IF(ISBLANK(C966),"",VLOOKUP(MONTH(C966),BDD!$J$7:$K$18,2,0))</f>
        <v/>
      </c>
      <c r="E966" s="178"/>
      <c r="F966" s="225"/>
    </row>
    <row r="967" spans="2:6" x14ac:dyDescent="0.25">
      <c r="B967" s="142"/>
      <c r="C967" s="177"/>
      <c r="D967" s="145" t="str">
        <f>IF(ISBLANK(C967),"",VLOOKUP(MONTH(C967),BDD!$J$7:$K$18,2,0))</f>
        <v/>
      </c>
      <c r="E967" s="178"/>
      <c r="F967" s="225"/>
    </row>
    <row r="968" spans="2:6" x14ac:dyDescent="0.25">
      <c r="B968" s="142"/>
      <c r="C968" s="177"/>
      <c r="D968" s="145" t="str">
        <f>IF(ISBLANK(C968),"",VLOOKUP(MONTH(C968),BDD!$J$7:$K$18,2,0))</f>
        <v/>
      </c>
      <c r="E968" s="178"/>
      <c r="F968" s="225"/>
    </row>
    <row r="969" spans="2:6" x14ac:dyDescent="0.25">
      <c r="B969" s="142"/>
      <c r="C969" s="177"/>
      <c r="D969" s="145" t="str">
        <f>IF(ISBLANK(C969),"",VLOOKUP(MONTH(C969),BDD!$J$7:$K$18,2,0))</f>
        <v/>
      </c>
      <c r="E969" s="178"/>
      <c r="F969" s="225"/>
    </row>
    <row r="970" spans="2:6" x14ac:dyDescent="0.25">
      <c r="B970" s="142"/>
      <c r="C970" s="177"/>
      <c r="D970" s="145" t="str">
        <f>IF(ISBLANK(C970),"",VLOOKUP(MONTH(C970),BDD!$J$7:$K$18,2,0))</f>
        <v/>
      </c>
      <c r="E970" s="178"/>
      <c r="F970" s="225"/>
    </row>
    <row r="971" spans="2:6" x14ac:dyDescent="0.25">
      <c r="B971" s="142"/>
      <c r="C971" s="177"/>
      <c r="D971" s="145" t="str">
        <f>IF(ISBLANK(C971),"",VLOOKUP(MONTH(C971),BDD!$J$7:$K$18,2,0))</f>
        <v/>
      </c>
      <c r="E971" s="178"/>
      <c r="F971" s="225"/>
    </row>
    <row r="972" spans="2:6" x14ac:dyDescent="0.25">
      <c r="B972" s="142"/>
      <c r="C972" s="177"/>
      <c r="D972" s="145" t="str">
        <f>IF(ISBLANK(C972),"",VLOOKUP(MONTH(C972),BDD!$J$7:$K$18,2,0))</f>
        <v/>
      </c>
      <c r="E972" s="178"/>
      <c r="F972" s="225"/>
    </row>
    <row r="973" spans="2:6" x14ac:dyDescent="0.25">
      <c r="B973" s="142"/>
      <c r="C973" s="177"/>
      <c r="D973" s="145" t="str">
        <f>IF(ISBLANK(C973),"",VLOOKUP(MONTH(C973),BDD!$J$7:$K$18,2,0))</f>
        <v/>
      </c>
      <c r="E973" s="178"/>
      <c r="F973" s="225"/>
    </row>
    <row r="974" spans="2:6" x14ac:dyDescent="0.25">
      <c r="B974" s="142"/>
      <c r="C974" s="177"/>
      <c r="D974" s="145" t="str">
        <f>IF(ISBLANK(C974),"",VLOOKUP(MONTH(C974),BDD!$J$7:$K$18,2,0))</f>
        <v/>
      </c>
      <c r="E974" s="178"/>
      <c r="F974" s="225"/>
    </row>
    <row r="975" spans="2:6" x14ac:dyDescent="0.25">
      <c r="B975" s="142"/>
      <c r="C975" s="177"/>
      <c r="D975" s="145" t="str">
        <f>IF(ISBLANK(C975),"",VLOOKUP(MONTH(C975),BDD!$J$7:$K$18,2,0))</f>
        <v/>
      </c>
      <c r="E975" s="178"/>
      <c r="F975" s="225"/>
    </row>
    <row r="976" spans="2:6" x14ac:dyDescent="0.25">
      <c r="B976" s="142"/>
      <c r="C976" s="177"/>
      <c r="D976" s="145" t="str">
        <f>IF(ISBLANK(C976),"",VLOOKUP(MONTH(C976),BDD!$J$7:$K$18,2,0))</f>
        <v/>
      </c>
      <c r="E976" s="178"/>
      <c r="F976" s="225"/>
    </row>
    <row r="977" spans="2:6" x14ac:dyDescent="0.25">
      <c r="B977" s="142"/>
      <c r="C977" s="177"/>
      <c r="D977" s="145" t="str">
        <f>IF(ISBLANK(C977),"",VLOOKUP(MONTH(C977),BDD!$J$7:$K$18,2,0))</f>
        <v/>
      </c>
      <c r="E977" s="178"/>
      <c r="F977" s="225"/>
    </row>
    <row r="978" spans="2:6" x14ac:dyDescent="0.25">
      <c r="B978" s="142"/>
      <c r="C978" s="177"/>
      <c r="D978" s="145" t="str">
        <f>IF(ISBLANK(C978),"",VLOOKUP(MONTH(C978),BDD!$J$7:$K$18,2,0))</f>
        <v/>
      </c>
      <c r="E978" s="178"/>
      <c r="F978" s="225"/>
    </row>
    <row r="979" spans="2:6" x14ac:dyDescent="0.25">
      <c r="B979" s="142"/>
      <c r="C979" s="177"/>
      <c r="D979" s="145" t="str">
        <f>IF(ISBLANK(C979),"",VLOOKUP(MONTH(C979),BDD!$J$7:$K$18,2,0))</f>
        <v/>
      </c>
      <c r="E979" s="178"/>
      <c r="F979" s="225"/>
    </row>
    <row r="980" spans="2:6" x14ac:dyDescent="0.25">
      <c r="B980" s="142"/>
      <c r="C980" s="177"/>
      <c r="D980" s="145" t="str">
        <f>IF(ISBLANK(C980),"",VLOOKUP(MONTH(C980),BDD!$J$7:$K$18,2,0))</f>
        <v/>
      </c>
      <c r="E980" s="178"/>
      <c r="F980" s="225"/>
    </row>
    <row r="981" spans="2:6" x14ac:dyDescent="0.25">
      <c r="B981" s="142"/>
      <c r="C981" s="177"/>
      <c r="D981" s="145" t="str">
        <f>IF(ISBLANK(C981),"",VLOOKUP(MONTH(C981),BDD!$J$7:$K$18,2,0))</f>
        <v/>
      </c>
      <c r="E981" s="178"/>
      <c r="F981" s="225"/>
    </row>
    <row r="982" spans="2:6" x14ac:dyDescent="0.25">
      <c r="B982" s="142"/>
      <c r="C982" s="177"/>
      <c r="D982" s="145" t="str">
        <f>IF(ISBLANK(C982),"",VLOOKUP(MONTH(C982),BDD!$J$7:$K$18,2,0))</f>
        <v/>
      </c>
      <c r="E982" s="178"/>
      <c r="F982" s="225"/>
    </row>
    <row r="983" spans="2:6" x14ac:dyDescent="0.25">
      <c r="B983" s="142"/>
      <c r="C983" s="177"/>
      <c r="D983" s="145" t="str">
        <f>IF(ISBLANK(C983),"",VLOOKUP(MONTH(C983),BDD!$J$7:$K$18,2,0))</f>
        <v/>
      </c>
      <c r="E983" s="178"/>
      <c r="F983" s="225"/>
    </row>
    <row r="984" spans="2:6" x14ac:dyDescent="0.25">
      <c r="B984" s="142"/>
      <c r="C984" s="177"/>
      <c r="D984" s="145" t="str">
        <f>IF(ISBLANK(C984),"",VLOOKUP(MONTH(C984),BDD!$J$7:$K$18,2,0))</f>
        <v/>
      </c>
      <c r="E984" s="178"/>
      <c r="F984" s="225"/>
    </row>
    <row r="985" spans="2:6" x14ac:dyDescent="0.25">
      <c r="B985" s="142"/>
      <c r="C985" s="177"/>
      <c r="D985" s="145" t="str">
        <f>IF(ISBLANK(C985),"",VLOOKUP(MONTH(C985),BDD!$J$7:$K$18,2,0))</f>
        <v/>
      </c>
      <c r="E985" s="178"/>
      <c r="F985" s="225"/>
    </row>
    <row r="986" spans="2:6" x14ac:dyDescent="0.25">
      <c r="B986" s="142"/>
      <c r="C986" s="177"/>
      <c r="D986" s="145" t="str">
        <f>IF(ISBLANK(C986),"",VLOOKUP(MONTH(C986),BDD!$J$7:$K$18,2,0))</f>
        <v/>
      </c>
      <c r="E986" s="178"/>
      <c r="F986" s="225"/>
    </row>
    <row r="987" spans="2:6" x14ac:dyDescent="0.25">
      <c r="B987" s="142"/>
      <c r="C987" s="177"/>
      <c r="D987" s="145" t="str">
        <f>IF(ISBLANK(C987),"",VLOOKUP(MONTH(C987),BDD!$J$7:$K$18,2,0))</f>
        <v/>
      </c>
      <c r="E987" s="178"/>
      <c r="F987" s="225"/>
    </row>
    <row r="988" spans="2:6" x14ac:dyDescent="0.25">
      <c r="B988" s="142"/>
      <c r="C988" s="177"/>
      <c r="D988" s="145" t="str">
        <f>IF(ISBLANK(C988),"",VLOOKUP(MONTH(C988),BDD!$J$7:$K$18,2,0))</f>
        <v/>
      </c>
      <c r="E988" s="178"/>
      <c r="F988" s="225"/>
    </row>
    <row r="989" spans="2:6" x14ac:dyDescent="0.25">
      <c r="B989" s="142"/>
      <c r="C989" s="177"/>
      <c r="D989" s="145" t="str">
        <f>IF(ISBLANK(C989),"",VLOOKUP(MONTH(C989),BDD!$J$7:$K$18,2,0))</f>
        <v/>
      </c>
      <c r="E989" s="178"/>
      <c r="F989" s="225"/>
    </row>
    <row r="990" spans="2:6" x14ac:dyDescent="0.25">
      <c r="B990" s="142"/>
      <c r="C990" s="177"/>
      <c r="D990" s="145" t="str">
        <f>IF(ISBLANK(C990),"",VLOOKUP(MONTH(C990),BDD!$J$7:$K$18,2,0))</f>
        <v/>
      </c>
      <c r="E990" s="178"/>
      <c r="F990" s="225"/>
    </row>
    <row r="991" spans="2:6" x14ac:dyDescent="0.25">
      <c r="B991" s="142"/>
      <c r="C991" s="177"/>
      <c r="D991" s="145" t="str">
        <f>IF(ISBLANK(C991),"",VLOOKUP(MONTH(C991),BDD!$J$7:$K$18,2,0))</f>
        <v/>
      </c>
      <c r="E991" s="178"/>
      <c r="F991" s="225"/>
    </row>
    <row r="992" spans="2:6" x14ac:dyDescent="0.25">
      <c r="B992" s="142"/>
      <c r="C992" s="177"/>
      <c r="D992" s="145" t="str">
        <f>IF(ISBLANK(C992),"",VLOOKUP(MONTH(C992),BDD!$J$7:$K$18,2,0))</f>
        <v/>
      </c>
      <c r="E992" s="178"/>
      <c r="F992" s="225"/>
    </row>
    <row r="993" spans="2:6" x14ac:dyDescent="0.25">
      <c r="B993" s="142"/>
      <c r="C993" s="177"/>
      <c r="D993" s="145" t="str">
        <f>IF(ISBLANK(C993),"",VLOOKUP(MONTH(C993),BDD!$J$7:$K$18,2,0))</f>
        <v/>
      </c>
      <c r="E993" s="178"/>
      <c r="F993" s="225"/>
    </row>
    <row r="994" spans="2:6" x14ac:dyDescent="0.25">
      <c r="B994" s="142"/>
      <c r="C994" s="177"/>
      <c r="D994" s="145" t="str">
        <f>IF(ISBLANK(C994),"",VLOOKUP(MONTH(C994),BDD!$J$7:$K$18,2,0))</f>
        <v/>
      </c>
      <c r="E994" s="178"/>
      <c r="F994" s="225"/>
    </row>
    <row r="995" spans="2:6" x14ac:dyDescent="0.25">
      <c r="B995" s="142"/>
      <c r="C995" s="177"/>
      <c r="D995" s="145" t="str">
        <f>IF(ISBLANK(C995),"",VLOOKUP(MONTH(C995),BDD!$J$7:$K$18,2,0))</f>
        <v/>
      </c>
      <c r="E995" s="178"/>
      <c r="F995" s="225"/>
    </row>
    <row r="996" spans="2:6" x14ac:dyDescent="0.25">
      <c r="B996" s="142"/>
      <c r="C996" s="177"/>
      <c r="D996" s="145" t="str">
        <f>IF(ISBLANK(C996),"",VLOOKUP(MONTH(C996),BDD!$J$7:$K$18,2,0))</f>
        <v/>
      </c>
      <c r="E996" s="178"/>
      <c r="F996" s="225"/>
    </row>
    <row r="997" spans="2:6" x14ac:dyDescent="0.25">
      <c r="B997" s="142"/>
      <c r="C997" s="177"/>
      <c r="D997" s="145" t="str">
        <f>IF(ISBLANK(C997),"",VLOOKUP(MONTH(C997),BDD!$J$7:$K$18,2,0))</f>
        <v/>
      </c>
      <c r="E997" s="178"/>
      <c r="F997" s="225"/>
    </row>
    <row r="998" spans="2:6" x14ac:dyDescent="0.25">
      <c r="B998" s="142"/>
      <c r="C998" s="177"/>
      <c r="D998" s="145" t="str">
        <f>IF(ISBLANK(C998),"",VLOOKUP(MONTH(C998),BDD!$J$7:$K$18,2,0))</f>
        <v/>
      </c>
      <c r="E998" s="178"/>
      <c r="F998" s="225"/>
    </row>
    <row r="999" spans="2:6" x14ac:dyDescent="0.25">
      <c r="B999" s="142"/>
      <c r="C999" s="143"/>
      <c r="D999" s="146" t="str">
        <f>IF(ISBLANK(C999),"",VLOOKUP(MONTH(C999),BDD!$J$7:$K$18,2,0))</f>
        <v/>
      </c>
      <c r="E999" s="179"/>
      <c r="F999" s="225"/>
    </row>
  </sheetData>
  <dataValidations count="2">
    <dataValidation operator="equal" allowBlank="1" showInputMessage="1" showErrorMessage="1" sqref="E3 H3 K3 B1 B3"/>
    <dataValidation type="date" allowBlank="1" showInputMessage="1" showErrorMessage="1" sqref="I4:I7 C4:C18">
      <formula1>1</formula1>
      <formula2>73051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3" r:id="rId4" name="Button 3">
              <controlPr defaultSize="0" print="0" autoFill="0" autoPict="0" macro="[0]!OuvresheetAccueil">
                <anchor moveWithCells="1" sizeWithCells="1">
                  <from>
                    <xdr:col>3</xdr:col>
                    <xdr:colOff>114300</xdr:colOff>
                    <xdr:row>0</xdr:row>
                    <xdr:rowOff>57150</xdr:rowOff>
                  </from>
                  <to>
                    <xdr:col>4</xdr:col>
                    <xdr:colOff>1000125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M1000"/>
  <sheetViews>
    <sheetView showGridLines="0" zoomScale="80" zoomScaleNormal="80" workbookViewId="0">
      <selection activeCell="G12" sqref="G11:G12"/>
    </sheetView>
  </sheetViews>
  <sheetFormatPr baseColWidth="10" defaultColWidth="10.85546875" defaultRowHeight="15" x14ac:dyDescent="0.25"/>
  <cols>
    <col min="1" max="1" width="23.28515625" style="15" customWidth="1"/>
    <col min="2" max="2" width="44" style="2" customWidth="1"/>
    <col min="3" max="3" width="31.28515625" style="2" customWidth="1"/>
    <col min="4" max="4" width="16" style="190" customWidth="1"/>
    <col min="5" max="5" width="16" style="2" customWidth="1"/>
    <col min="6" max="6" width="42.42578125" style="2" customWidth="1"/>
    <col min="7" max="7" width="44" style="2" customWidth="1"/>
    <col min="8" max="8" width="22.140625" style="15" customWidth="1"/>
    <col min="9" max="9" width="31" style="2" customWidth="1"/>
    <col min="10" max="10" width="3.42578125" style="2" customWidth="1"/>
    <col min="11" max="16384" width="10.85546875" style="2"/>
  </cols>
  <sheetData>
    <row r="1" spans="1:13" ht="21" x14ac:dyDescent="0.35">
      <c r="A1" s="16" t="s">
        <v>31</v>
      </c>
    </row>
    <row r="2" spans="1:13" ht="4.5" customHeight="1" x14ac:dyDescent="0.35">
      <c r="A2" s="16"/>
    </row>
    <row r="3" spans="1:13" ht="18.75" x14ac:dyDescent="0.3">
      <c r="A3" s="33" t="s">
        <v>30</v>
      </c>
    </row>
    <row r="4" spans="1:13" x14ac:dyDescent="0.25">
      <c r="A4" s="34" t="s">
        <v>36</v>
      </c>
      <c r="B4" s="69">
        <v>2020</v>
      </c>
      <c r="C4" s="102"/>
      <c r="D4" s="191"/>
      <c r="E4" s="102"/>
      <c r="F4" s="102"/>
      <c r="G4" s="102"/>
    </row>
    <row r="6" spans="1:13" s="5" customFormat="1" ht="21" customHeight="1" x14ac:dyDescent="0.25">
      <c r="A6" s="158" t="s">
        <v>22</v>
      </c>
      <c r="B6" s="108" t="s">
        <v>52</v>
      </c>
      <c r="C6" s="109" t="s">
        <v>61</v>
      </c>
      <c r="D6" s="192" t="s">
        <v>66</v>
      </c>
      <c r="E6" s="109" t="s">
        <v>67</v>
      </c>
      <c r="F6" s="109" t="s">
        <v>62</v>
      </c>
      <c r="G6" s="110" t="s">
        <v>60</v>
      </c>
      <c r="H6" s="149" t="s">
        <v>6</v>
      </c>
      <c r="I6" s="156" t="s">
        <v>6</v>
      </c>
      <c r="J6" s="87"/>
      <c r="K6" s="88" t="s">
        <v>23</v>
      </c>
    </row>
    <row r="7" spans="1:13" ht="30" x14ac:dyDescent="0.25">
      <c r="A7" s="159" t="s">
        <v>44</v>
      </c>
      <c r="B7" s="150" t="s">
        <v>117</v>
      </c>
      <c r="C7" s="111"/>
      <c r="D7" s="118">
        <v>102030405</v>
      </c>
      <c r="E7" s="118"/>
      <c r="F7" s="111" t="s">
        <v>118</v>
      </c>
      <c r="G7" s="113" t="s">
        <v>119</v>
      </c>
      <c r="H7" s="155" t="s">
        <v>71</v>
      </c>
      <c r="I7" s="157" t="s">
        <v>71</v>
      </c>
      <c r="J7" s="90">
        <v>1</v>
      </c>
      <c r="K7" s="91" t="s">
        <v>3</v>
      </c>
      <c r="M7" s="101"/>
    </row>
    <row r="8" spans="1:13" x14ac:dyDescent="0.25">
      <c r="A8" s="159" t="s">
        <v>45</v>
      </c>
      <c r="B8" s="151"/>
      <c r="C8" s="111"/>
      <c r="D8" s="119"/>
      <c r="E8" s="118"/>
      <c r="F8" s="111"/>
      <c r="G8" s="113"/>
      <c r="H8" s="155"/>
      <c r="I8" s="157" t="s">
        <v>24</v>
      </c>
      <c r="J8" s="90">
        <v>2</v>
      </c>
      <c r="K8" s="91" t="s">
        <v>11</v>
      </c>
    </row>
    <row r="9" spans="1:13" x14ac:dyDescent="0.25">
      <c r="A9" s="159" t="s">
        <v>46</v>
      </c>
      <c r="B9" s="151"/>
      <c r="C9" s="111"/>
      <c r="D9" s="119"/>
      <c r="E9" s="118"/>
      <c r="F9" s="111"/>
      <c r="G9" s="113"/>
      <c r="H9" s="155"/>
      <c r="I9" s="157" t="s">
        <v>29</v>
      </c>
      <c r="J9" s="90">
        <v>3</v>
      </c>
      <c r="K9" s="91" t="s">
        <v>12</v>
      </c>
    </row>
    <row r="10" spans="1:13" x14ac:dyDescent="0.25">
      <c r="A10" s="159" t="s">
        <v>8</v>
      </c>
      <c r="B10" s="151"/>
      <c r="C10" s="111"/>
      <c r="D10" s="119"/>
      <c r="E10" s="118"/>
      <c r="F10" s="111"/>
      <c r="G10" s="113"/>
      <c r="H10" s="155"/>
      <c r="I10" s="157" t="s">
        <v>25</v>
      </c>
      <c r="J10" s="90">
        <v>4</v>
      </c>
      <c r="K10" s="91" t="s">
        <v>13</v>
      </c>
    </row>
    <row r="11" spans="1:13" x14ac:dyDescent="0.25">
      <c r="A11" s="159" t="s">
        <v>20</v>
      </c>
      <c r="B11" s="151"/>
      <c r="C11" s="111"/>
      <c r="D11" s="119"/>
      <c r="E11" s="118"/>
      <c r="F11" s="111"/>
      <c r="G11" s="113"/>
      <c r="H11" s="155"/>
      <c r="I11" s="157" t="s">
        <v>7</v>
      </c>
      <c r="J11" s="90">
        <v>5</v>
      </c>
      <c r="K11" s="91" t="s">
        <v>14</v>
      </c>
    </row>
    <row r="12" spans="1:13" x14ac:dyDescent="0.25">
      <c r="A12" s="159" t="s">
        <v>21</v>
      </c>
      <c r="B12" s="151"/>
      <c r="C12" s="111"/>
      <c r="D12" s="118"/>
      <c r="E12" s="118"/>
      <c r="F12" s="111"/>
      <c r="G12" s="113"/>
      <c r="H12" s="155"/>
      <c r="I12" s="157" t="s">
        <v>53</v>
      </c>
      <c r="J12" s="90">
        <v>6</v>
      </c>
      <c r="K12" s="91" t="s">
        <v>15</v>
      </c>
    </row>
    <row r="13" spans="1:13" x14ac:dyDescent="0.25">
      <c r="A13" s="159" t="s">
        <v>47</v>
      </c>
      <c r="B13" s="151"/>
      <c r="C13" s="111"/>
      <c r="D13" s="118"/>
      <c r="E13" s="118"/>
      <c r="F13" s="111"/>
      <c r="G13" s="113"/>
      <c r="H13" s="155"/>
      <c r="I13" s="157" t="s">
        <v>52</v>
      </c>
      <c r="J13" s="90">
        <v>7</v>
      </c>
      <c r="K13" s="91" t="s">
        <v>16</v>
      </c>
    </row>
    <row r="14" spans="1:13" x14ac:dyDescent="0.25">
      <c r="A14" s="159" t="s">
        <v>72</v>
      </c>
      <c r="B14" s="151"/>
      <c r="C14" s="111"/>
      <c r="D14" s="118"/>
      <c r="E14" s="118"/>
      <c r="F14" s="111"/>
      <c r="G14" s="113"/>
      <c r="H14" s="155"/>
      <c r="I14" s="157" t="s">
        <v>1</v>
      </c>
      <c r="J14" s="90">
        <v>8</v>
      </c>
      <c r="K14" s="91" t="s">
        <v>17</v>
      </c>
    </row>
    <row r="15" spans="1:13" x14ac:dyDescent="0.25">
      <c r="A15" s="159"/>
      <c r="B15" s="151"/>
      <c r="C15" s="111"/>
      <c r="D15" s="118"/>
      <c r="E15" s="118"/>
      <c r="F15" s="111"/>
      <c r="G15" s="113"/>
      <c r="H15" s="155"/>
      <c r="I15" s="157" t="s">
        <v>0</v>
      </c>
      <c r="J15" s="90">
        <v>9</v>
      </c>
      <c r="K15" s="91" t="s">
        <v>18</v>
      </c>
    </row>
    <row r="16" spans="1:13" x14ac:dyDescent="0.25">
      <c r="A16" s="159"/>
      <c r="B16" s="151"/>
      <c r="C16" s="111"/>
      <c r="D16" s="119"/>
      <c r="E16" s="118"/>
      <c r="F16" s="111"/>
      <c r="G16" s="113"/>
      <c r="H16" s="155"/>
      <c r="I16" s="157" t="s">
        <v>26</v>
      </c>
      <c r="J16" s="90">
        <v>10</v>
      </c>
      <c r="K16" s="91" t="s">
        <v>19</v>
      </c>
    </row>
    <row r="17" spans="1:11" x14ac:dyDescent="0.25">
      <c r="A17" s="159"/>
      <c r="B17" s="151"/>
      <c r="C17" s="111"/>
      <c r="D17" s="119"/>
      <c r="E17" s="118"/>
      <c r="F17" s="111"/>
      <c r="G17" s="113"/>
      <c r="H17" s="155"/>
      <c r="I17" s="106"/>
      <c r="J17" s="90">
        <v>11</v>
      </c>
      <c r="K17" s="91" t="s">
        <v>4</v>
      </c>
    </row>
    <row r="18" spans="1:11" x14ac:dyDescent="0.25">
      <c r="A18" s="159"/>
      <c r="B18" s="151"/>
      <c r="C18" s="111"/>
      <c r="D18" s="118"/>
      <c r="E18" s="118"/>
      <c r="F18" s="111"/>
      <c r="G18" s="113"/>
      <c r="H18" s="155"/>
      <c r="I18" s="107"/>
      <c r="J18" s="92">
        <v>12</v>
      </c>
      <c r="K18" s="93" t="s">
        <v>2</v>
      </c>
    </row>
    <row r="19" spans="1:11" x14ac:dyDescent="0.25">
      <c r="B19" s="151"/>
      <c r="C19" s="111"/>
      <c r="D19" s="118"/>
      <c r="E19" s="118"/>
      <c r="F19" s="111"/>
      <c r="G19" s="113"/>
      <c r="H19" s="155"/>
      <c r="I19" s="15"/>
    </row>
    <row r="20" spans="1:11" x14ac:dyDescent="0.25">
      <c r="B20" s="151"/>
      <c r="C20" s="111"/>
      <c r="D20" s="118"/>
      <c r="E20" s="118"/>
      <c r="F20" s="111"/>
      <c r="G20" s="113"/>
      <c r="H20" s="155"/>
      <c r="I20" s="15"/>
    </row>
    <row r="21" spans="1:11" x14ac:dyDescent="0.25">
      <c r="B21" s="151"/>
      <c r="C21" s="111"/>
      <c r="D21" s="118"/>
      <c r="E21" s="118"/>
      <c r="F21" s="111"/>
      <c r="G21" s="113"/>
      <c r="H21" s="155"/>
      <c r="I21" s="15"/>
    </row>
    <row r="22" spans="1:11" x14ac:dyDescent="0.25">
      <c r="B22" s="151"/>
      <c r="C22" s="111"/>
      <c r="D22" s="118"/>
      <c r="E22" s="118"/>
      <c r="F22" s="111"/>
      <c r="G22" s="113"/>
      <c r="H22" s="155"/>
      <c r="I22" s="15"/>
    </row>
    <row r="23" spans="1:11" x14ac:dyDescent="0.25">
      <c r="B23" s="151"/>
      <c r="C23" s="111"/>
      <c r="D23" s="118"/>
      <c r="E23" s="118"/>
      <c r="F23" s="111"/>
      <c r="G23" s="113"/>
      <c r="H23" s="155"/>
      <c r="I23" s="15"/>
    </row>
    <row r="24" spans="1:11" x14ac:dyDescent="0.25">
      <c r="B24" s="151"/>
      <c r="C24" s="111"/>
      <c r="D24" s="118"/>
      <c r="E24" s="118"/>
      <c r="F24" s="111"/>
      <c r="G24" s="113"/>
      <c r="H24" s="155"/>
      <c r="I24" s="15"/>
    </row>
    <row r="25" spans="1:11" x14ac:dyDescent="0.25">
      <c r="B25" s="151"/>
      <c r="C25" s="111"/>
      <c r="D25" s="118"/>
      <c r="E25" s="118"/>
      <c r="F25" s="111"/>
      <c r="G25" s="113"/>
      <c r="H25" s="155"/>
      <c r="I25" s="15"/>
    </row>
    <row r="26" spans="1:11" x14ac:dyDescent="0.25">
      <c r="B26" s="151"/>
      <c r="C26" s="111"/>
      <c r="D26" s="119"/>
      <c r="E26" s="118"/>
      <c r="F26" s="111"/>
      <c r="G26" s="113"/>
      <c r="H26" s="155"/>
      <c r="I26" s="15"/>
    </row>
    <row r="27" spans="1:11" x14ac:dyDescent="0.25">
      <c r="B27" s="151"/>
      <c r="C27" s="111"/>
      <c r="D27" s="119"/>
      <c r="E27" s="118"/>
      <c r="F27" s="111"/>
      <c r="G27" s="113"/>
      <c r="H27" s="155"/>
      <c r="I27" s="15"/>
    </row>
    <row r="28" spans="1:11" x14ac:dyDescent="0.25">
      <c r="B28" s="151"/>
      <c r="C28" s="111"/>
      <c r="D28" s="120"/>
      <c r="E28" s="120"/>
      <c r="F28" s="111"/>
      <c r="G28" s="113"/>
      <c r="H28" s="155"/>
      <c r="I28" s="15"/>
    </row>
    <row r="29" spans="1:11" x14ac:dyDescent="0.25">
      <c r="B29" s="151"/>
      <c r="C29" s="111"/>
      <c r="D29" s="118"/>
      <c r="E29" s="118"/>
      <c r="F29" s="111"/>
      <c r="G29" s="113"/>
      <c r="H29" s="155"/>
      <c r="I29" s="15"/>
    </row>
    <row r="30" spans="1:11" x14ac:dyDescent="0.25">
      <c r="B30" s="151"/>
      <c r="C30" s="111"/>
      <c r="D30" s="120"/>
      <c r="E30" s="118"/>
      <c r="F30" s="111"/>
      <c r="G30" s="113"/>
      <c r="H30" s="155"/>
      <c r="I30" s="15"/>
    </row>
    <row r="31" spans="1:11" x14ac:dyDescent="0.25">
      <c r="B31" s="151"/>
      <c r="C31" s="111"/>
      <c r="D31" s="118"/>
      <c r="E31" s="118"/>
      <c r="F31" s="111"/>
      <c r="G31" s="113"/>
      <c r="H31" s="155"/>
      <c r="I31" s="15"/>
    </row>
    <row r="32" spans="1:11" x14ac:dyDescent="0.25">
      <c r="B32" s="151"/>
      <c r="C32" s="111"/>
      <c r="D32" s="118"/>
      <c r="E32" s="118"/>
      <c r="F32" s="111"/>
      <c r="G32" s="113"/>
      <c r="H32" s="155"/>
      <c r="I32" s="15"/>
    </row>
    <row r="33" spans="2:9" x14ac:dyDescent="0.25">
      <c r="B33" s="151"/>
      <c r="C33" s="111"/>
      <c r="D33" s="118"/>
      <c r="E33" s="118"/>
      <c r="F33" s="111"/>
      <c r="G33" s="113"/>
      <c r="H33" s="155"/>
      <c r="I33" s="15"/>
    </row>
    <row r="34" spans="2:9" x14ac:dyDescent="0.25">
      <c r="B34" s="151"/>
      <c r="C34" s="111"/>
      <c r="D34" s="118"/>
      <c r="E34" s="118"/>
      <c r="F34" s="111"/>
      <c r="G34" s="113"/>
      <c r="H34" s="155"/>
      <c r="I34" s="15"/>
    </row>
    <row r="35" spans="2:9" x14ac:dyDescent="0.25">
      <c r="B35" s="151"/>
      <c r="C35" s="117"/>
      <c r="D35" s="119"/>
      <c r="E35" s="118"/>
      <c r="F35" s="111"/>
      <c r="G35" s="113"/>
      <c r="H35" s="155"/>
      <c r="I35" s="15"/>
    </row>
    <row r="36" spans="2:9" x14ac:dyDescent="0.25">
      <c r="B36" s="151"/>
      <c r="C36" s="111"/>
      <c r="D36" s="118"/>
      <c r="E36" s="118"/>
      <c r="F36" s="111"/>
      <c r="G36" s="113"/>
      <c r="H36" s="155"/>
      <c r="I36" s="15"/>
    </row>
    <row r="37" spans="2:9" x14ac:dyDescent="0.25">
      <c r="B37" s="151"/>
      <c r="C37" s="111"/>
      <c r="D37" s="118"/>
      <c r="E37" s="118"/>
      <c r="F37" s="111"/>
      <c r="G37" s="113"/>
      <c r="H37" s="155"/>
      <c r="I37" s="15"/>
    </row>
    <row r="38" spans="2:9" x14ac:dyDescent="0.25">
      <c r="B38" s="151"/>
      <c r="C38" s="111"/>
      <c r="D38" s="118"/>
      <c r="E38" s="118"/>
      <c r="F38" s="111"/>
      <c r="G38" s="113"/>
      <c r="H38" s="155"/>
      <c r="I38" s="15"/>
    </row>
    <row r="39" spans="2:9" x14ac:dyDescent="0.25">
      <c r="B39" s="151"/>
      <c r="C39" s="111"/>
      <c r="D39" s="118"/>
      <c r="E39" s="118"/>
      <c r="F39" s="111"/>
      <c r="G39" s="113"/>
      <c r="H39" s="155"/>
      <c r="I39" s="15"/>
    </row>
    <row r="40" spans="2:9" x14ac:dyDescent="0.25">
      <c r="B40" s="151"/>
      <c r="C40" s="111"/>
      <c r="D40" s="119"/>
      <c r="E40" s="118"/>
      <c r="F40" s="111"/>
      <c r="G40" s="113"/>
      <c r="H40" s="155"/>
      <c r="I40" s="15"/>
    </row>
    <row r="41" spans="2:9" x14ac:dyDescent="0.25">
      <c r="B41" s="151"/>
      <c r="C41" s="111"/>
      <c r="D41" s="118"/>
      <c r="E41" s="118"/>
      <c r="F41" s="111"/>
      <c r="G41" s="113"/>
      <c r="H41" s="155"/>
      <c r="I41" s="15"/>
    </row>
    <row r="42" spans="2:9" x14ac:dyDescent="0.25">
      <c r="B42" s="151"/>
      <c r="C42" s="111"/>
      <c r="D42" s="118"/>
      <c r="E42" s="118"/>
      <c r="F42" s="111"/>
      <c r="G42" s="113"/>
      <c r="H42" s="155"/>
      <c r="I42" s="15"/>
    </row>
    <row r="43" spans="2:9" x14ac:dyDescent="0.25">
      <c r="B43" s="151"/>
      <c r="C43" s="111"/>
      <c r="D43" s="118"/>
      <c r="E43" s="118"/>
      <c r="F43" s="111"/>
      <c r="G43" s="113"/>
      <c r="H43" s="155"/>
      <c r="I43" s="15"/>
    </row>
    <row r="44" spans="2:9" x14ac:dyDescent="0.25">
      <c r="B44" s="151"/>
      <c r="C44" s="111"/>
      <c r="D44" s="118"/>
      <c r="E44" s="118"/>
      <c r="F44" s="111"/>
      <c r="G44" s="113"/>
      <c r="H44" s="155"/>
      <c r="I44" s="15"/>
    </row>
    <row r="45" spans="2:9" x14ac:dyDescent="0.25">
      <c r="B45" s="151"/>
      <c r="C45" s="111"/>
      <c r="D45" s="118"/>
      <c r="E45" s="118"/>
      <c r="F45" s="111"/>
      <c r="G45" s="113"/>
      <c r="H45" s="155"/>
      <c r="I45" s="15"/>
    </row>
    <row r="46" spans="2:9" x14ac:dyDescent="0.25">
      <c r="B46" s="151"/>
      <c r="C46" s="111"/>
      <c r="D46" s="118"/>
      <c r="E46" s="118"/>
      <c r="F46" s="111"/>
      <c r="G46" s="113"/>
      <c r="H46" s="155"/>
      <c r="I46" s="15"/>
    </row>
    <row r="47" spans="2:9" x14ac:dyDescent="0.25">
      <c r="B47" s="151"/>
      <c r="C47" s="111"/>
      <c r="D47" s="119"/>
      <c r="E47" s="118"/>
      <c r="F47" s="111"/>
      <c r="G47" s="113"/>
      <c r="H47" s="155"/>
      <c r="I47" s="15"/>
    </row>
    <row r="48" spans="2:9" x14ac:dyDescent="0.25">
      <c r="B48" s="151"/>
      <c r="C48" s="111"/>
      <c r="D48" s="118"/>
      <c r="E48" s="118"/>
      <c r="F48" s="111"/>
      <c r="G48" s="113"/>
      <c r="H48" s="155"/>
      <c r="I48" s="15"/>
    </row>
    <row r="49" spans="2:9" x14ac:dyDescent="0.25">
      <c r="B49" s="151"/>
      <c r="C49" s="111"/>
      <c r="D49" s="118"/>
      <c r="E49" s="118"/>
      <c r="F49" s="111"/>
      <c r="G49" s="113"/>
      <c r="H49" s="155"/>
      <c r="I49" s="15"/>
    </row>
    <row r="50" spans="2:9" x14ac:dyDescent="0.25">
      <c r="B50" s="151"/>
      <c r="C50" s="111"/>
      <c r="D50" s="118"/>
      <c r="E50" s="118"/>
      <c r="F50" s="111"/>
      <c r="G50" s="113"/>
      <c r="H50" s="155"/>
      <c r="I50" s="15"/>
    </row>
    <row r="51" spans="2:9" x14ac:dyDescent="0.25">
      <c r="B51" s="151"/>
      <c r="C51" s="111"/>
      <c r="D51" s="118"/>
      <c r="E51" s="118"/>
      <c r="F51" s="111"/>
      <c r="G51" s="113"/>
      <c r="H51" s="155"/>
      <c r="I51" s="15"/>
    </row>
    <row r="52" spans="2:9" x14ac:dyDescent="0.25">
      <c r="B52" s="151"/>
      <c r="C52" s="111"/>
      <c r="D52" s="118"/>
      <c r="E52" s="118"/>
      <c r="F52" s="111"/>
      <c r="G52" s="113"/>
      <c r="H52" s="155"/>
      <c r="I52" s="15"/>
    </row>
    <row r="53" spans="2:9" x14ac:dyDescent="0.25">
      <c r="B53" s="151"/>
      <c r="C53" s="111"/>
      <c r="D53" s="118"/>
      <c r="E53" s="118"/>
      <c r="F53" s="111"/>
      <c r="G53" s="113"/>
      <c r="H53" s="155"/>
      <c r="I53" s="15"/>
    </row>
    <row r="54" spans="2:9" x14ac:dyDescent="0.25">
      <c r="B54" s="151"/>
      <c r="C54" s="111"/>
      <c r="D54" s="118"/>
      <c r="E54" s="118"/>
      <c r="F54" s="111"/>
      <c r="G54" s="113"/>
      <c r="H54" s="155"/>
      <c r="I54" s="15"/>
    </row>
    <row r="55" spans="2:9" x14ac:dyDescent="0.25">
      <c r="B55" s="151"/>
      <c r="C55" s="111"/>
      <c r="D55" s="118"/>
      <c r="E55" s="118"/>
      <c r="F55" s="111"/>
      <c r="G55" s="113"/>
      <c r="H55" s="155"/>
      <c r="I55" s="15"/>
    </row>
    <row r="56" spans="2:9" x14ac:dyDescent="0.25">
      <c r="B56" s="151"/>
      <c r="C56" s="117"/>
      <c r="D56" s="119"/>
      <c r="E56" s="118"/>
      <c r="F56" s="117"/>
      <c r="G56" s="113"/>
      <c r="H56" s="155"/>
      <c r="I56" s="15"/>
    </row>
    <row r="57" spans="2:9" x14ac:dyDescent="0.25">
      <c r="B57" s="151"/>
      <c r="C57" s="111"/>
      <c r="D57" s="118"/>
      <c r="E57" s="118"/>
      <c r="F57" s="111"/>
      <c r="G57" s="113"/>
      <c r="H57" s="155"/>
      <c r="I57" s="15"/>
    </row>
    <row r="58" spans="2:9" x14ac:dyDescent="0.25">
      <c r="B58" s="151"/>
      <c r="C58" s="111"/>
      <c r="D58" s="118"/>
      <c r="E58" s="118"/>
      <c r="F58" s="111"/>
      <c r="G58" s="113"/>
      <c r="H58" s="155"/>
      <c r="I58" s="15"/>
    </row>
    <row r="59" spans="2:9" x14ac:dyDescent="0.25">
      <c r="B59" s="151"/>
      <c r="C59" s="111"/>
      <c r="D59" s="118"/>
      <c r="E59" s="118"/>
      <c r="F59" s="111"/>
      <c r="G59" s="113"/>
      <c r="H59" s="155"/>
      <c r="I59" s="15"/>
    </row>
    <row r="60" spans="2:9" x14ac:dyDescent="0.25">
      <c r="B60" s="151"/>
      <c r="C60" s="111"/>
      <c r="D60" s="118"/>
      <c r="E60" s="118"/>
      <c r="F60" s="111"/>
      <c r="G60" s="113"/>
      <c r="H60" s="155"/>
      <c r="I60" s="15"/>
    </row>
    <row r="61" spans="2:9" x14ac:dyDescent="0.25">
      <c r="B61" s="151"/>
      <c r="C61" s="111"/>
      <c r="D61" s="118"/>
      <c r="E61" s="118"/>
      <c r="F61" s="111"/>
      <c r="G61" s="113"/>
      <c r="H61" s="155"/>
      <c r="I61" s="15"/>
    </row>
    <row r="62" spans="2:9" x14ac:dyDescent="0.25">
      <c r="B62" s="151"/>
      <c r="C62" s="111"/>
      <c r="D62" s="118"/>
      <c r="E62" s="118"/>
      <c r="F62" s="111"/>
      <c r="G62" s="113"/>
      <c r="H62" s="155"/>
      <c r="I62" s="15"/>
    </row>
    <row r="63" spans="2:9" x14ac:dyDescent="0.25">
      <c r="B63" s="151"/>
      <c r="C63" s="111"/>
      <c r="D63" s="118"/>
      <c r="E63" s="118"/>
      <c r="F63" s="111"/>
      <c r="G63" s="113"/>
      <c r="H63" s="155"/>
      <c r="I63" s="15"/>
    </row>
    <row r="64" spans="2:9" x14ac:dyDescent="0.25">
      <c r="B64" s="151"/>
      <c r="C64" s="111"/>
      <c r="D64" s="118"/>
      <c r="E64" s="118"/>
      <c r="F64" s="111"/>
      <c r="G64" s="113"/>
      <c r="H64" s="155"/>
      <c r="I64" s="15"/>
    </row>
    <row r="65" spans="2:9" x14ac:dyDescent="0.25">
      <c r="B65" s="151"/>
      <c r="C65" s="117"/>
      <c r="D65" s="119"/>
      <c r="E65" s="118"/>
      <c r="F65" s="111"/>
      <c r="G65" s="113"/>
      <c r="H65" s="155"/>
      <c r="I65" s="15"/>
    </row>
    <row r="66" spans="2:9" x14ac:dyDescent="0.25">
      <c r="B66" s="151"/>
      <c r="C66" s="111"/>
      <c r="D66" s="118"/>
      <c r="E66" s="118"/>
      <c r="F66" s="111"/>
      <c r="G66" s="113"/>
      <c r="H66" s="155"/>
      <c r="I66" s="15"/>
    </row>
    <row r="67" spans="2:9" x14ac:dyDescent="0.25">
      <c r="B67" s="151"/>
      <c r="C67" s="111"/>
      <c r="D67" s="118"/>
      <c r="E67" s="118"/>
      <c r="F67" s="111"/>
      <c r="G67" s="113"/>
      <c r="H67" s="155"/>
      <c r="I67" s="15"/>
    </row>
    <row r="68" spans="2:9" x14ac:dyDescent="0.25">
      <c r="B68" s="151"/>
      <c r="C68" s="111"/>
      <c r="D68" s="118"/>
      <c r="E68" s="118"/>
      <c r="F68" s="111"/>
      <c r="G68" s="113"/>
      <c r="H68" s="155"/>
      <c r="I68" s="15"/>
    </row>
    <row r="69" spans="2:9" x14ac:dyDescent="0.25">
      <c r="B69" s="151"/>
      <c r="C69" s="111"/>
      <c r="D69" s="118"/>
      <c r="E69" s="118"/>
      <c r="F69" s="111"/>
      <c r="G69" s="113"/>
      <c r="H69" s="155"/>
      <c r="I69" s="15"/>
    </row>
    <row r="70" spans="2:9" x14ac:dyDescent="0.25">
      <c r="B70" s="151"/>
      <c r="C70" s="111"/>
      <c r="D70" s="118"/>
      <c r="E70" s="118"/>
      <c r="F70" s="111"/>
      <c r="G70" s="113"/>
      <c r="H70" s="155"/>
      <c r="I70" s="15"/>
    </row>
    <row r="71" spans="2:9" x14ac:dyDescent="0.25">
      <c r="B71" s="151"/>
      <c r="C71" s="111"/>
      <c r="D71" s="118"/>
      <c r="E71" s="118"/>
      <c r="F71" s="111"/>
      <c r="G71" s="113"/>
      <c r="H71" s="155"/>
      <c r="I71" s="15"/>
    </row>
    <row r="72" spans="2:9" x14ac:dyDescent="0.25">
      <c r="B72" s="151"/>
      <c r="C72" s="111"/>
      <c r="D72" s="118"/>
      <c r="E72" s="118"/>
      <c r="F72" s="111"/>
      <c r="G72" s="113"/>
      <c r="H72" s="155"/>
      <c r="I72" s="15"/>
    </row>
    <row r="73" spans="2:9" x14ac:dyDescent="0.25">
      <c r="B73" s="151"/>
      <c r="C73" s="111"/>
      <c r="D73" s="118"/>
      <c r="E73" s="118"/>
      <c r="F73" s="111"/>
      <c r="G73" s="113"/>
      <c r="H73" s="155"/>
      <c r="I73" s="15"/>
    </row>
    <row r="74" spans="2:9" x14ac:dyDescent="0.25">
      <c r="B74" s="151"/>
      <c r="C74" s="111"/>
      <c r="D74" s="118"/>
      <c r="E74" s="118"/>
      <c r="F74" s="111"/>
      <c r="G74" s="113"/>
      <c r="H74" s="155"/>
      <c r="I74" s="15"/>
    </row>
    <row r="75" spans="2:9" x14ac:dyDescent="0.25">
      <c r="B75" s="151"/>
      <c r="C75" s="111"/>
      <c r="D75" s="118"/>
      <c r="E75" s="118"/>
      <c r="F75" s="111"/>
      <c r="G75" s="113"/>
      <c r="H75" s="155"/>
      <c r="I75" s="15"/>
    </row>
    <row r="76" spans="2:9" x14ac:dyDescent="0.25">
      <c r="B76" s="151"/>
      <c r="C76" s="111"/>
      <c r="D76" s="118"/>
      <c r="E76" s="118"/>
      <c r="F76" s="111"/>
      <c r="G76" s="113"/>
      <c r="H76" s="155"/>
      <c r="I76" s="15"/>
    </row>
    <row r="77" spans="2:9" x14ac:dyDescent="0.25">
      <c r="B77" s="151"/>
      <c r="C77" s="111"/>
      <c r="D77" s="118"/>
      <c r="E77" s="118"/>
      <c r="F77" s="111"/>
      <c r="G77" s="113"/>
      <c r="H77" s="155"/>
      <c r="I77" s="15"/>
    </row>
    <row r="78" spans="2:9" x14ac:dyDescent="0.25">
      <c r="B78" s="151"/>
      <c r="C78" s="111"/>
      <c r="D78" s="118"/>
      <c r="E78" s="118"/>
      <c r="F78" s="111"/>
      <c r="G78" s="113"/>
      <c r="H78" s="155"/>
      <c r="I78" s="15"/>
    </row>
    <row r="79" spans="2:9" x14ac:dyDescent="0.25">
      <c r="B79" s="151"/>
      <c r="C79" s="111"/>
      <c r="D79" s="118"/>
      <c r="E79" s="118"/>
      <c r="F79" s="111"/>
      <c r="G79" s="113"/>
      <c r="H79" s="155"/>
      <c r="I79" s="15"/>
    </row>
    <row r="80" spans="2:9" x14ac:dyDescent="0.25">
      <c r="B80" s="151"/>
      <c r="C80" s="111"/>
      <c r="D80" s="118"/>
      <c r="E80" s="118"/>
      <c r="F80" s="111"/>
      <c r="G80" s="113"/>
      <c r="H80" s="155"/>
      <c r="I80" s="15"/>
    </row>
    <row r="81" spans="2:9" x14ac:dyDescent="0.25">
      <c r="B81" s="151"/>
      <c r="C81" s="111"/>
      <c r="D81" s="118"/>
      <c r="E81" s="118"/>
      <c r="F81" s="111"/>
      <c r="G81" s="113"/>
      <c r="H81" s="155"/>
      <c r="I81" s="15"/>
    </row>
    <row r="82" spans="2:9" x14ac:dyDescent="0.25">
      <c r="B82" s="151"/>
      <c r="C82" s="111"/>
      <c r="D82" s="118"/>
      <c r="E82" s="118"/>
      <c r="F82" s="111"/>
      <c r="G82" s="113"/>
      <c r="H82" s="155"/>
      <c r="I82" s="15"/>
    </row>
    <row r="83" spans="2:9" x14ac:dyDescent="0.25">
      <c r="B83" s="151"/>
      <c r="C83" s="111"/>
      <c r="D83" s="118"/>
      <c r="E83" s="118"/>
      <c r="F83" s="111"/>
      <c r="G83" s="113"/>
      <c r="H83" s="155"/>
      <c r="I83" s="15"/>
    </row>
    <row r="84" spans="2:9" x14ac:dyDescent="0.25">
      <c r="B84" s="151"/>
      <c r="C84" s="111"/>
      <c r="D84" s="118"/>
      <c r="E84" s="118"/>
      <c r="F84" s="111"/>
      <c r="G84" s="113"/>
      <c r="H84" s="155"/>
      <c r="I84" s="15"/>
    </row>
    <row r="85" spans="2:9" x14ac:dyDescent="0.25">
      <c r="B85" s="151"/>
      <c r="C85" s="111"/>
      <c r="D85" s="118"/>
      <c r="E85" s="118"/>
      <c r="F85" s="111"/>
      <c r="G85" s="113"/>
      <c r="H85" s="155"/>
      <c r="I85" s="15"/>
    </row>
    <row r="86" spans="2:9" x14ac:dyDescent="0.25">
      <c r="B86" s="151"/>
      <c r="C86" s="111"/>
      <c r="D86" s="118"/>
      <c r="E86" s="118"/>
      <c r="F86" s="111"/>
      <c r="G86" s="113"/>
      <c r="H86" s="155"/>
      <c r="I86" s="15"/>
    </row>
    <row r="87" spans="2:9" x14ac:dyDescent="0.25">
      <c r="B87" s="151"/>
      <c r="C87" s="111"/>
      <c r="D87" s="118"/>
      <c r="E87" s="118"/>
      <c r="F87" s="111"/>
      <c r="G87" s="113"/>
      <c r="H87" s="155"/>
      <c r="I87" s="15"/>
    </row>
    <row r="88" spans="2:9" x14ac:dyDescent="0.25">
      <c r="B88" s="151"/>
      <c r="C88" s="111"/>
      <c r="D88" s="118"/>
      <c r="E88" s="118"/>
      <c r="F88" s="111"/>
      <c r="G88" s="113"/>
      <c r="H88" s="155"/>
      <c r="I88" s="15"/>
    </row>
    <row r="89" spans="2:9" x14ac:dyDescent="0.25">
      <c r="B89" s="151"/>
      <c r="C89" s="111"/>
      <c r="D89" s="118"/>
      <c r="E89" s="118"/>
      <c r="F89" s="111"/>
      <c r="G89" s="113"/>
      <c r="H89" s="155"/>
      <c r="I89" s="15"/>
    </row>
    <row r="90" spans="2:9" x14ac:dyDescent="0.25">
      <c r="B90" s="151"/>
      <c r="C90" s="111"/>
      <c r="D90" s="118"/>
      <c r="E90" s="118"/>
      <c r="F90" s="111"/>
      <c r="G90" s="113"/>
      <c r="H90" s="155"/>
      <c r="I90" s="15"/>
    </row>
    <row r="91" spans="2:9" x14ac:dyDescent="0.25">
      <c r="B91" s="151"/>
      <c r="C91" s="111"/>
      <c r="D91" s="118"/>
      <c r="E91" s="118"/>
      <c r="F91" s="111"/>
      <c r="G91" s="113"/>
      <c r="H91" s="155"/>
      <c r="I91" s="15"/>
    </row>
    <row r="92" spans="2:9" x14ac:dyDescent="0.25">
      <c r="B92" s="151"/>
      <c r="C92" s="111"/>
      <c r="D92" s="118"/>
      <c r="E92" s="118"/>
      <c r="F92" s="111"/>
      <c r="G92" s="113"/>
      <c r="H92" s="155"/>
      <c r="I92" s="15"/>
    </row>
    <row r="93" spans="2:9" x14ac:dyDescent="0.25">
      <c r="B93" s="151"/>
      <c r="C93" s="111"/>
      <c r="D93" s="118"/>
      <c r="E93" s="118"/>
      <c r="F93" s="111"/>
      <c r="G93" s="113"/>
      <c r="H93" s="155"/>
      <c r="I93" s="15"/>
    </row>
    <row r="94" spans="2:9" x14ac:dyDescent="0.25">
      <c r="B94" s="151"/>
      <c r="C94" s="111"/>
      <c r="D94" s="118"/>
      <c r="E94" s="118"/>
      <c r="F94" s="111"/>
      <c r="G94" s="113"/>
      <c r="H94" s="155"/>
      <c r="I94" s="15"/>
    </row>
    <row r="95" spans="2:9" x14ac:dyDescent="0.25">
      <c r="B95" s="151"/>
      <c r="C95" s="111"/>
      <c r="D95" s="118"/>
      <c r="E95" s="118"/>
      <c r="F95" s="111"/>
      <c r="G95" s="113"/>
      <c r="H95" s="155"/>
      <c r="I95" s="15"/>
    </row>
    <row r="96" spans="2:9" x14ac:dyDescent="0.25">
      <c r="B96" s="151"/>
      <c r="C96" s="111"/>
      <c r="D96" s="118"/>
      <c r="E96" s="118"/>
      <c r="F96" s="111"/>
      <c r="G96" s="113"/>
      <c r="H96" s="155"/>
      <c r="I96" s="15"/>
    </row>
    <row r="97" spans="2:9" x14ac:dyDescent="0.25">
      <c r="B97" s="151"/>
      <c r="C97" s="111"/>
      <c r="D97" s="118"/>
      <c r="E97" s="118"/>
      <c r="F97" s="111"/>
      <c r="G97" s="113"/>
      <c r="H97" s="155"/>
      <c r="I97" s="15"/>
    </row>
    <row r="98" spans="2:9" x14ac:dyDescent="0.25">
      <c r="B98" s="151"/>
      <c r="C98" s="111"/>
      <c r="D98" s="118"/>
      <c r="E98" s="118"/>
      <c r="F98" s="111"/>
      <c r="G98" s="113"/>
      <c r="H98" s="155"/>
      <c r="I98" s="15"/>
    </row>
    <row r="99" spans="2:9" x14ac:dyDescent="0.25">
      <c r="B99" s="151"/>
      <c r="C99" s="111"/>
      <c r="D99" s="118"/>
      <c r="E99" s="118"/>
      <c r="F99" s="111"/>
      <c r="G99" s="113"/>
      <c r="H99" s="155"/>
      <c r="I99" s="15"/>
    </row>
    <row r="100" spans="2:9" x14ac:dyDescent="0.25">
      <c r="B100" s="151"/>
      <c r="C100" s="111"/>
      <c r="D100" s="118"/>
      <c r="E100" s="118"/>
      <c r="F100" s="111"/>
      <c r="G100" s="113"/>
      <c r="H100" s="155"/>
      <c r="I100" s="15"/>
    </row>
    <row r="101" spans="2:9" x14ac:dyDescent="0.25">
      <c r="B101" s="151"/>
      <c r="C101" s="111"/>
      <c r="D101" s="118"/>
      <c r="E101" s="118"/>
      <c r="F101" s="111"/>
      <c r="G101" s="113"/>
      <c r="H101" s="155"/>
      <c r="I101" s="15"/>
    </row>
    <row r="102" spans="2:9" x14ac:dyDescent="0.25">
      <c r="B102" s="151"/>
      <c r="C102" s="111"/>
      <c r="D102" s="118"/>
      <c r="E102" s="118"/>
      <c r="F102" s="111"/>
      <c r="G102" s="113"/>
      <c r="H102" s="155"/>
      <c r="I102" s="15"/>
    </row>
    <row r="103" spans="2:9" x14ac:dyDescent="0.25">
      <c r="B103" s="151"/>
      <c r="C103" s="111"/>
      <c r="D103" s="118"/>
      <c r="E103" s="118"/>
      <c r="F103" s="111"/>
      <c r="G103" s="113"/>
      <c r="H103" s="155"/>
      <c r="I103" s="15"/>
    </row>
    <row r="104" spans="2:9" x14ac:dyDescent="0.25">
      <c r="B104" s="151"/>
      <c r="C104" s="111"/>
      <c r="D104" s="118"/>
      <c r="E104" s="118"/>
      <c r="F104" s="111"/>
      <c r="G104" s="113"/>
      <c r="H104" s="155"/>
      <c r="I104" s="15"/>
    </row>
    <row r="105" spans="2:9" x14ac:dyDescent="0.25">
      <c r="B105" s="151"/>
      <c r="C105" s="111"/>
      <c r="D105" s="118"/>
      <c r="E105" s="118"/>
      <c r="F105" s="111"/>
      <c r="G105" s="113"/>
      <c r="H105" s="155"/>
      <c r="I105" s="15"/>
    </row>
    <row r="106" spans="2:9" x14ac:dyDescent="0.25">
      <c r="B106" s="151"/>
      <c r="C106" s="111"/>
      <c r="D106" s="118"/>
      <c r="E106" s="118"/>
      <c r="F106" s="111"/>
      <c r="G106" s="113"/>
      <c r="H106" s="155"/>
      <c r="I106" s="15"/>
    </row>
    <row r="107" spans="2:9" x14ac:dyDescent="0.25">
      <c r="B107" s="151"/>
      <c r="C107" s="111"/>
      <c r="D107" s="118"/>
      <c r="E107" s="118"/>
      <c r="F107" s="111"/>
      <c r="G107" s="113"/>
      <c r="H107" s="155"/>
      <c r="I107" s="15"/>
    </row>
    <row r="108" spans="2:9" x14ac:dyDescent="0.25">
      <c r="B108" s="151"/>
      <c r="C108" s="111"/>
      <c r="D108" s="118"/>
      <c r="E108" s="118"/>
      <c r="F108" s="111"/>
      <c r="G108" s="113"/>
      <c r="H108" s="155"/>
      <c r="I108" s="15"/>
    </row>
    <row r="109" spans="2:9" x14ac:dyDescent="0.25">
      <c r="B109" s="151"/>
      <c r="C109" s="117"/>
      <c r="D109" s="118"/>
      <c r="E109" s="118"/>
      <c r="F109" s="117"/>
      <c r="G109" s="113"/>
      <c r="H109" s="155"/>
      <c r="I109" s="15"/>
    </row>
    <row r="110" spans="2:9" x14ac:dyDescent="0.25">
      <c r="B110" s="151"/>
      <c r="C110" s="111"/>
      <c r="D110" s="119"/>
      <c r="E110" s="118"/>
      <c r="F110" s="111"/>
      <c r="G110" s="113"/>
      <c r="H110" s="155"/>
      <c r="I110" s="15"/>
    </row>
    <row r="111" spans="2:9" x14ac:dyDescent="0.25">
      <c r="B111" s="151"/>
      <c r="C111" s="111"/>
      <c r="D111" s="119"/>
      <c r="E111" s="118"/>
      <c r="F111" s="111"/>
      <c r="G111" s="113"/>
      <c r="H111" s="155"/>
      <c r="I111" s="15"/>
    </row>
    <row r="112" spans="2:9" x14ac:dyDescent="0.25">
      <c r="B112" s="151"/>
      <c r="C112" s="111"/>
      <c r="D112" s="118"/>
      <c r="E112" s="118"/>
      <c r="F112" s="111"/>
      <c r="G112" s="113"/>
      <c r="H112" s="155"/>
      <c r="I112" s="15"/>
    </row>
    <row r="113" spans="2:9" x14ac:dyDescent="0.25">
      <c r="B113" s="151"/>
      <c r="C113" s="111"/>
      <c r="D113" s="118"/>
      <c r="E113" s="118"/>
      <c r="F113" s="111"/>
      <c r="G113" s="113"/>
      <c r="H113" s="155"/>
      <c r="I113" s="15"/>
    </row>
    <row r="114" spans="2:9" x14ac:dyDescent="0.25">
      <c r="B114" s="151"/>
      <c r="C114" s="111"/>
      <c r="D114" s="118"/>
      <c r="E114" s="118"/>
      <c r="F114" s="111"/>
      <c r="G114" s="113"/>
      <c r="H114" s="155"/>
      <c r="I114" s="15"/>
    </row>
    <row r="115" spans="2:9" x14ac:dyDescent="0.25">
      <c r="B115" s="151"/>
      <c r="C115" s="111"/>
      <c r="D115" s="118"/>
      <c r="E115" s="118"/>
      <c r="F115" s="111"/>
      <c r="G115" s="113"/>
      <c r="H115" s="155"/>
      <c r="I115" s="15"/>
    </row>
    <row r="116" spans="2:9" x14ac:dyDescent="0.25">
      <c r="B116" s="151"/>
      <c r="C116" s="111"/>
      <c r="D116" s="118"/>
      <c r="E116" s="118"/>
      <c r="F116" s="111"/>
      <c r="G116" s="113"/>
      <c r="H116" s="155"/>
      <c r="I116" s="15"/>
    </row>
    <row r="117" spans="2:9" x14ac:dyDescent="0.25">
      <c r="B117" s="151"/>
      <c r="C117" s="111"/>
      <c r="D117" s="118"/>
      <c r="E117" s="118"/>
      <c r="F117" s="111"/>
      <c r="G117" s="113"/>
      <c r="H117" s="155"/>
      <c r="I117" s="15"/>
    </row>
    <row r="118" spans="2:9" x14ac:dyDescent="0.25">
      <c r="B118" s="151"/>
      <c r="C118" s="111"/>
      <c r="D118" s="118"/>
      <c r="E118" s="118"/>
      <c r="F118" s="111"/>
      <c r="G118" s="113"/>
      <c r="H118" s="155"/>
      <c r="I118" s="15"/>
    </row>
    <row r="119" spans="2:9" x14ac:dyDescent="0.25">
      <c r="B119" s="151"/>
      <c r="C119" s="111"/>
      <c r="D119" s="118"/>
      <c r="E119" s="118"/>
      <c r="F119" s="111"/>
      <c r="G119" s="113"/>
      <c r="H119" s="155"/>
      <c r="I119" s="15"/>
    </row>
    <row r="120" spans="2:9" x14ac:dyDescent="0.25">
      <c r="B120" s="151"/>
      <c r="C120" s="111"/>
      <c r="D120" s="118"/>
      <c r="E120" s="118"/>
      <c r="F120" s="111"/>
      <c r="G120" s="113"/>
      <c r="H120" s="155"/>
      <c r="I120" s="15"/>
    </row>
    <row r="121" spans="2:9" x14ac:dyDescent="0.25">
      <c r="B121" s="151"/>
      <c r="C121" s="111"/>
      <c r="D121" s="118"/>
      <c r="E121" s="118"/>
      <c r="F121" s="111"/>
      <c r="G121" s="113"/>
      <c r="H121" s="155"/>
      <c r="I121" s="15"/>
    </row>
    <row r="122" spans="2:9" x14ac:dyDescent="0.25">
      <c r="B122" s="151"/>
      <c r="C122" s="111"/>
      <c r="D122" s="118"/>
      <c r="E122" s="118"/>
      <c r="F122" s="111"/>
      <c r="G122" s="113"/>
      <c r="H122" s="155"/>
      <c r="I122" s="15"/>
    </row>
    <row r="123" spans="2:9" x14ac:dyDescent="0.25">
      <c r="B123" s="151"/>
      <c r="C123" s="111"/>
      <c r="D123" s="118"/>
      <c r="E123" s="118"/>
      <c r="F123" s="111"/>
      <c r="G123" s="113"/>
      <c r="H123" s="155"/>
      <c r="I123" s="15"/>
    </row>
    <row r="124" spans="2:9" x14ac:dyDescent="0.25">
      <c r="B124" s="151"/>
      <c r="C124" s="111"/>
      <c r="D124" s="118"/>
      <c r="E124" s="118"/>
      <c r="F124" s="111"/>
      <c r="G124" s="113"/>
      <c r="H124" s="155"/>
      <c r="I124" s="15"/>
    </row>
    <row r="125" spans="2:9" x14ac:dyDescent="0.25">
      <c r="B125" s="151"/>
      <c r="C125" s="111"/>
      <c r="D125" s="118"/>
      <c r="E125" s="118"/>
      <c r="F125" s="111"/>
      <c r="G125" s="113"/>
      <c r="H125" s="155"/>
      <c r="I125" s="15"/>
    </row>
    <row r="126" spans="2:9" x14ac:dyDescent="0.25">
      <c r="B126" s="151"/>
      <c r="C126" s="111"/>
      <c r="D126" s="118"/>
      <c r="E126" s="118"/>
      <c r="F126" s="111"/>
      <c r="G126" s="113"/>
      <c r="H126" s="155"/>
      <c r="I126" s="15"/>
    </row>
    <row r="127" spans="2:9" x14ac:dyDescent="0.25">
      <c r="B127" s="151"/>
      <c r="C127" s="111"/>
      <c r="D127" s="118"/>
      <c r="E127" s="118"/>
      <c r="F127" s="111"/>
      <c r="G127" s="113"/>
      <c r="H127" s="155"/>
      <c r="I127" s="15"/>
    </row>
    <row r="128" spans="2:9" x14ac:dyDescent="0.25">
      <c r="B128" s="151"/>
      <c r="C128" s="111"/>
      <c r="D128" s="118"/>
      <c r="E128" s="118"/>
      <c r="F128" s="111"/>
      <c r="G128" s="113"/>
      <c r="H128" s="155"/>
      <c r="I128" s="15"/>
    </row>
    <row r="129" spans="2:9" x14ac:dyDescent="0.25">
      <c r="B129" s="151"/>
      <c r="C129" s="111"/>
      <c r="D129" s="118"/>
      <c r="E129" s="118"/>
      <c r="F129" s="111"/>
      <c r="G129" s="113"/>
      <c r="H129" s="155"/>
      <c r="I129" s="15"/>
    </row>
    <row r="130" spans="2:9" x14ac:dyDescent="0.25">
      <c r="B130" s="151"/>
      <c r="C130" s="111"/>
      <c r="D130" s="118"/>
      <c r="E130" s="118"/>
      <c r="F130" s="111"/>
      <c r="G130" s="113"/>
      <c r="H130" s="155"/>
      <c r="I130" s="15"/>
    </row>
    <row r="131" spans="2:9" x14ac:dyDescent="0.25">
      <c r="B131" s="151"/>
      <c r="C131" s="111"/>
      <c r="D131" s="118"/>
      <c r="E131" s="118"/>
      <c r="F131" s="111"/>
      <c r="G131" s="113"/>
      <c r="H131" s="155"/>
      <c r="I131" s="15"/>
    </row>
    <row r="132" spans="2:9" x14ac:dyDescent="0.25">
      <c r="B132" s="151"/>
      <c r="C132" s="111"/>
      <c r="D132" s="119"/>
      <c r="E132" s="118"/>
      <c r="F132" s="111"/>
      <c r="G132" s="113"/>
      <c r="H132" s="155"/>
      <c r="I132" s="15"/>
    </row>
    <row r="133" spans="2:9" x14ac:dyDescent="0.25">
      <c r="B133" s="151"/>
      <c r="C133" s="111"/>
      <c r="D133" s="118"/>
      <c r="E133" s="118"/>
      <c r="F133" s="111"/>
      <c r="G133" s="113"/>
      <c r="H133" s="155"/>
      <c r="I133" s="15"/>
    </row>
    <row r="134" spans="2:9" x14ac:dyDescent="0.25">
      <c r="B134" s="151"/>
      <c r="C134" s="111"/>
      <c r="D134" s="118"/>
      <c r="E134" s="118"/>
      <c r="F134" s="111"/>
      <c r="G134" s="113"/>
      <c r="H134" s="155"/>
      <c r="I134" s="15"/>
    </row>
    <row r="135" spans="2:9" x14ac:dyDescent="0.25">
      <c r="B135" s="151"/>
      <c r="C135" s="111"/>
      <c r="D135" s="118"/>
      <c r="E135" s="118"/>
      <c r="F135" s="111"/>
      <c r="G135" s="113"/>
      <c r="H135" s="155"/>
      <c r="I135" s="15"/>
    </row>
    <row r="136" spans="2:9" x14ac:dyDescent="0.25">
      <c r="B136" s="151"/>
      <c r="C136" s="111"/>
      <c r="D136" s="119"/>
      <c r="E136" s="118"/>
      <c r="F136" s="111"/>
      <c r="G136" s="113"/>
      <c r="H136" s="155"/>
      <c r="I136" s="15"/>
    </row>
    <row r="137" spans="2:9" x14ac:dyDescent="0.25">
      <c r="B137" s="151"/>
      <c r="C137" s="111"/>
      <c r="D137" s="118"/>
      <c r="E137" s="118"/>
      <c r="F137" s="111"/>
      <c r="G137" s="113"/>
      <c r="H137" s="155"/>
      <c r="I137" s="15"/>
    </row>
    <row r="138" spans="2:9" x14ac:dyDescent="0.25">
      <c r="B138" s="151"/>
      <c r="C138" s="111"/>
      <c r="D138" s="119"/>
      <c r="E138" s="118"/>
      <c r="F138" s="111"/>
      <c r="G138" s="113"/>
      <c r="H138" s="155"/>
      <c r="I138" s="15"/>
    </row>
    <row r="139" spans="2:9" x14ac:dyDescent="0.25">
      <c r="B139" s="151"/>
      <c r="C139" s="111"/>
      <c r="D139" s="118"/>
      <c r="E139" s="118"/>
      <c r="F139" s="111"/>
      <c r="G139" s="113"/>
      <c r="H139" s="155"/>
      <c r="I139" s="15"/>
    </row>
    <row r="140" spans="2:9" x14ac:dyDescent="0.25">
      <c r="B140" s="151"/>
      <c r="C140" s="111"/>
      <c r="D140" s="118"/>
      <c r="E140" s="118"/>
      <c r="F140" s="111"/>
      <c r="G140" s="113"/>
      <c r="H140" s="155"/>
      <c r="I140" s="15"/>
    </row>
    <row r="141" spans="2:9" x14ac:dyDescent="0.25">
      <c r="B141" s="151"/>
      <c r="C141" s="111"/>
      <c r="D141" s="118"/>
      <c r="E141" s="118"/>
      <c r="F141" s="111"/>
      <c r="G141" s="113"/>
      <c r="H141" s="155"/>
      <c r="I141" s="15"/>
    </row>
    <row r="142" spans="2:9" x14ac:dyDescent="0.25">
      <c r="B142" s="151"/>
      <c r="C142" s="111"/>
      <c r="D142" s="118"/>
      <c r="E142" s="118"/>
      <c r="F142" s="111"/>
      <c r="G142" s="113"/>
      <c r="H142" s="155"/>
      <c r="I142" s="15"/>
    </row>
    <row r="143" spans="2:9" x14ac:dyDescent="0.25">
      <c r="B143" s="151"/>
      <c r="C143" s="111"/>
      <c r="D143" s="118"/>
      <c r="E143" s="118"/>
      <c r="F143" s="111"/>
      <c r="G143" s="113"/>
      <c r="H143" s="155"/>
      <c r="I143" s="15"/>
    </row>
    <row r="144" spans="2:9" x14ac:dyDescent="0.25">
      <c r="B144" s="151"/>
      <c r="C144" s="111"/>
      <c r="D144" s="118"/>
      <c r="E144" s="118"/>
      <c r="F144" s="111"/>
      <c r="G144" s="113"/>
      <c r="H144" s="155"/>
      <c r="I144" s="15"/>
    </row>
    <row r="145" spans="2:9" x14ac:dyDescent="0.25">
      <c r="B145" s="151"/>
      <c r="C145" s="111"/>
      <c r="D145" s="118"/>
      <c r="E145" s="118"/>
      <c r="F145" s="111"/>
      <c r="G145" s="113"/>
      <c r="H145" s="155"/>
      <c r="I145" s="15"/>
    </row>
    <row r="146" spans="2:9" x14ac:dyDescent="0.25">
      <c r="B146" s="151"/>
      <c r="C146" s="111"/>
      <c r="D146" s="118"/>
      <c r="E146" s="118"/>
      <c r="F146" s="111"/>
      <c r="G146" s="113"/>
      <c r="H146" s="155"/>
      <c r="I146" s="15"/>
    </row>
    <row r="147" spans="2:9" x14ac:dyDescent="0.25">
      <c r="B147" s="151"/>
      <c r="C147" s="111"/>
      <c r="D147" s="118"/>
      <c r="E147" s="118"/>
      <c r="F147" s="111"/>
      <c r="G147" s="113"/>
      <c r="H147" s="155"/>
      <c r="I147" s="15"/>
    </row>
    <row r="148" spans="2:9" x14ac:dyDescent="0.25">
      <c r="B148" s="151"/>
      <c r="C148" s="111"/>
      <c r="D148" s="118"/>
      <c r="E148" s="118"/>
      <c r="F148" s="111"/>
      <c r="G148" s="113"/>
      <c r="H148" s="155"/>
      <c r="I148" s="15"/>
    </row>
    <row r="149" spans="2:9" x14ac:dyDescent="0.25">
      <c r="B149" s="151"/>
      <c r="C149" s="111"/>
      <c r="D149" s="118"/>
      <c r="E149" s="118"/>
      <c r="F149" s="111"/>
      <c r="G149" s="113"/>
      <c r="H149" s="155"/>
      <c r="I149" s="15"/>
    </row>
    <row r="150" spans="2:9" x14ac:dyDescent="0.25">
      <c r="B150" s="151"/>
      <c r="C150" s="111"/>
      <c r="D150" s="118"/>
      <c r="E150" s="118"/>
      <c r="F150" s="111"/>
      <c r="G150" s="113"/>
      <c r="H150" s="155"/>
      <c r="I150" s="15"/>
    </row>
    <row r="151" spans="2:9" x14ac:dyDescent="0.25">
      <c r="B151" s="151"/>
      <c r="C151" s="111"/>
      <c r="D151" s="118"/>
      <c r="E151" s="118"/>
      <c r="F151" s="111"/>
      <c r="G151" s="113"/>
      <c r="H151" s="155"/>
      <c r="I151" s="15"/>
    </row>
    <row r="152" spans="2:9" x14ac:dyDescent="0.25">
      <c r="B152" s="151"/>
      <c r="C152" s="111"/>
      <c r="D152" s="118"/>
      <c r="E152" s="118"/>
      <c r="F152" s="111"/>
      <c r="G152" s="113"/>
      <c r="H152" s="155"/>
      <c r="I152" s="15"/>
    </row>
    <row r="153" spans="2:9" x14ac:dyDescent="0.25">
      <c r="B153" s="151"/>
      <c r="C153" s="111"/>
      <c r="D153" s="118"/>
      <c r="E153" s="118"/>
      <c r="F153" s="111"/>
      <c r="G153" s="113"/>
      <c r="H153" s="155"/>
      <c r="I153" s="15"/>
    </row>
    <row r="154" spans="2:9" x14ac:dyDescent="0.25">
      <c r="B154" s="151"/>
      <c r="C154" s="111"/>
      <c r="D154" s="118"/>
      <c r="E154" s="118"/>
      <c r="F154" s="111"/>
      <c r="G154" s="113"/>
      <c r="H154" s="155"/>
      <c r="I154" s="15"/>
    </row>
    <row r="155" spans="2:9" x14ac:dyDescent="0.25">
      <c r="B155" s="151"/>
      <c r="C155" s="111"/>
      <c r="D155" s="118"/>
      <c r="E155" s="118"/>
      <c r="F155" s="111"/>
      <c r="G155" s="113"/>
      <c r="H155" s="155"/>
      <c r="I155" s="15"/>
    </row>
    <row r="156" spans="2:9" x14ac:dyDescent="0.25">
      <c r="B156" s="151"/>
      <c r="C156" s="111"/>
      <c r="D156" s="118"/>
      <c r="E156" s="118"/>
      <c r="F156" s="111"/>
      <c r="G156" s="113"/>
      <c r="H156" s="155"/>
      <c r="I156" s="15"/>
    </row>
    <row r="157" spans="2:9" x14ac:dyDescent="0.25">
      <c r="B157" s="151"/>
      <c r="C157" s="111"/>
      <c r="D157" s="118"/>
      <c r="E157" s="118"/>
      <c r="F157" s="111"/>
      <c r="G157" s="113"/>
      <c r="H157" s="155"/>
      <c r="I157" s="15"/>
    </row>
    <row r="158" spans="2:9" x14ac:dyDescent="0.25">
      <c r="B158" s="151"/>
      <c r="C158" s="111"/>
      <c r="D158" s="118"/>
      <c r="E158" s="118"/>
      <c r="F158" s="111"/>
      <c r="G158" s="113"/>
      <c r="H158" s="155"/>
      <c r="I158" s="15"/>
    </row>
    <row r="159" spans="2:9" x14ac:dyDescent="0.25">
      <c r="B159" s="151"/>
      <c r="C159" s="111"/>
      <c r="D159" s="118"/>
      <c r="E159" s="118"/>
      <c r="F159" s="111"/>
      <c r="G159" s="113"/>
      <c r="H159" s="155"/>
      <c r="I159" s="15"/>
    </row>
    <row r="160" spans="2:9" x14ac:dyDescent="0.25">
      <c r="B160" s="151"/>
      <c r="C160" s="111"/>
      <c r="D160" s="118"/>
      <c r="E160" s="118"/>
      <c r="F160" s="111"/>
      <c r="G160" s="113"/>
      <c r="H160" s="155"/>
      <c r="I160" s="15"/>
    </row>
    <row r="161" spans="2:9" x14ac:dyDescent="0.25">
      <c r="B161" s="151"/>
      <c r="C161" s="111"/>
      <c r="D161" s="118"/>
      <c r="E161" s="118"/>
      <c r="F161" s="111"/>
      <c r="G161" s="113"/>
      <c r="H161" s="155"/>
      <c r="I161" s="15"/>
    </row>
    <row r="162" spans="2:9" x14ac:dyDescent="0.25">
      <c r="B162" s="151"/>
      <c r="C162" s="111"/>
      <c r="D162" s="119"/>
      <c r="E162" s="118"/>
      <c r="F162" s="111"/>
      <c r="G162" s="113"/>
      <c r="H162" s="155"/>
      <c r="I162" s="15"/>
    </row>
    <row r="163" spans="2:9" x14ac:dyDescent="0.25">
      <c r="B163" s="151"/>
      <c r="C163" s="111"/>
      <c r="D163" s="118"/>
      <c r="E163" s="118"/>
      <c r="F163" s="111"/>
      <c r="G163" s="113"/>
      <c r="H163" s="155"/>
      <c r="I163" s="15"/>
    </row>
    <row r="164" spans="2:9" x14ac:dyDescent="0.25">
      <c r="B164" s="151"/>
      <c r="C164" s="111"/>
      <c r="D164" s="118"/>
      <c r="E164" s="118"/>
      <c r="F164" s="111"/>
      <c r="G164" s="113"/>
      <c r="H164" s="155"/>
      <c r="I164" s="15"/>
    </row>
    <row r="165" spans="2:9" x14ac:dyDescent="0.25">
      <c r="B165" s="151"/>
      <c r="C165" s="111"/>
      <c r="D165" s="118"/>
      <c r="E165" s="118"/>
      <c r="F165" s="111"/>
      <c r="G165" s="113"/>
      <c r="H165" s="155"/>
      <c r="I165" s="15"/>
    </row>
    <row r="166" spans="2:9" x14ac:dyDescent="0.25">
      <c r="B166" s="151"/>
      <c r="C166" s="111"/>
      <c r="D166" s="118"/>
      <c r="E166" s="118"/>
      <c r="F166" s="111"/>
      <c r="G166" s="113"/>
      <c r="H166" s="155"/>
      <c r="I166" s="15"/>
    </row>
    <row r="167" spans="2:9" x14ac:dyDescent="0.25">
      <c r="B167" s="151"/>
      <c r="C167" s="111"/>
      <c r="D167" s="118"/>
      <c r="E167" s="118"/>
      <c r="F167" s="111"/>
      <c r="G167" s="113"/>
      <c r="H167" s="155"/>
      <c r="I167" s="15"/>
    </row>
    <row r="168" spans="2:9" x14ac:dyDescent="0.25">
      <c r="B168" s="151"/>
      <c r="C168" s="111"/>
      <c r="D168" s="118"/>
      <c r="E168" s="118"/>
      <c r="F168" s="111"/>
      <c r="G168" s="113"/>
      <c r="H168" s="155"/>
      <c r="I168" s="15"/>
    </row>
    <row r="169" spans="2:9" x14ac:dyDescent="0.25">
      <c r="B169" s="151"/>
      <c r="C169" s="111"/>
      <c r="D169" s="118"/>
      <c r="E169" s="118"/>
      <c r="F169" s="111"/>
      <c r="G169" s="113"/>
      <c r="H169" s="155"/>
      <c r="I169" s="15"/>
    </row>
    <row r="170" spans="2:9" x14ac:dyDescent="0.25">
      <c r="B170" s="151"/>
      <c r="C170" s="111"/>
      <c r="D170" s="118"/>
      <c r="E170" s="118"/>
      <c r="F170" s="111"/>
      <c r="G170" s="113"/>
      <c r="H170" s="155"/>
      <c r="I170" s="15"/>
    </row>
    <row r="171" spans="2:9" x14ac:dyDescent="0.25">
      <c r="B171" s="151"/>
      <c r="C171" s="111"/>
      <c r="D171" s="118"/>
      <c r="E171" s="118"/>
      <c r="F171" s="111"/>
      <c r="G171" s="113"/>
      <c r="H171" s="155"/>
      <c r="I171" s="15"/>
    </row>
    <row r="172" spans="2:9" x14ac:dyDescent="0.25">
      <c r="B172" s="151"/>
      <c r="C172" s="111"/>
      <c r="D172" s="118"/>
      <c r="E172" s="118"/>
      <c r="F172" s="111"/>
      <c r="G172" s="113"/>
      <c r="H172" s="155"/>
      <c r="I172" s="15"/>
    </row>
    <row r="173" spans="2:9" x14ac:dyDescent="0.25">
      <c r="B173" s="151"/>
      <c r="C173" s="111"/>
      <c r="D173" s="118"/>
      <c r="E173" s="118"/>
      <c r="F173" s="111"/>
      <c r="G173" s="113"/>
      <c r="H173" s="155"/>
      <c r="I173" s="15"/>
    </row>
    <row r="174" spans="2:9" x14ac:dyDescent="0.25">
      <c r="B174" s="151"/>
      <c r="C174" s="111"/>
      <c r="D174" s="118"/>
      <c r="E174" s="118"/>
      <c r="F174" s="111"/>
      <c r="G174" s="113"/>
      <c r="H174" s="155"/>
      <c r="I174" s="15"/>
    </row>
    <row r="175" spans="2:9" x14ac:dyDescent="0.25">
      <c r="B175" s="151"/>
      <c r="C175" s="111"/>
      <c r="D175" s="118"/>
      <c r="E175" s="118"/>
      <c r="F175" s="111"/>
      <c r="G175" s="113"/>
      <c r="H175" s="155"/>
      <c r="I175" s="15"/>
    </row>
    <row r="176" spans="2:9" x14ac:dyDescent="0.25">
      <c r="B176" s="151"/>
      <c r="C176" s="111"/>
      <c r="D176" s="118"/>
      <c r="E176" s="118"/>
      <c r="F176" s="111"/>
      <c r="G176" s="113"/>
      <c r="H176" s="155"/>
      <c r="I176" s="15"/>
    </row>
    <row r="177" spans="2:9" x14ac:dyDescent="0.25">
      <c r="B177" s="151"/>
      <c r="C177" s="111"/>
      <c r="D177" s="118"/>
      <c r="E177" s="118"/>
      <c r="F177" s="111"/>
      <c r="G177" s="114"/>
      <c r="H177" s="155"/>
      <c r="I177" s="15"/>
    </row>
    <row r="178" spans="2:9" x14ac:dyDescent="0.25">
      <c r="B178" s="151"/>
      <c r="C178" s="111"/>
      <c r="D178" s="118"/>
      <c r="E178" s="118"/>
      <c r="F178" s="111"/>
      <c r="G178" s="113"/>
      <c r="H178" s="155"/>
      <c r="I178" s="15"/>
    </row>
    <row r="179" spans="2:9" x14ac:dyDescent="0.25">
      <c r="B179" s="151"/>
      <c r="C179" s="111"/>
      <c r="D179" s="118"/>
      <c r="E179" s="118"/>
      <c r="F179" s="111"/>
      <c r="G179" s="113"/>
      <c r="H179" s="155"/>
      <c r="I179" s="15"/>
    </row>
    <row r="180" spans="2:9" x14ac:dyDescent="0.25">
      <c r="B180" s="151"/>
      <c r="C180" s="111"/>
      <c r="D180" s="118"/>
      <c r="E180" s="118"/>
      <c r="F180" s="111"/>
      <c r="G180" s="113"/>
      <c r="H180" s="155"/>
      <c r="I180" s="15"/>
    </row>
    <row r="181" spans="2:9" x14ac:dyDescent="0.25">
      <c r="B181" s="151"/>
      <c r="C181" s="111"/>
      <c r="D181" s="118"/>
      <c r="E181" s="118"/>
      <c r="F181" s="111"/>
      <c r="G181" s="113"/>
      <c r="H181" s="155"/>
      <c r="I181" s="15"/>
    </row>
    <row r="182" spans="2:9" x14ac:dyDescent="0.25">
      <c r="B182" s="151"/>
      <c r="C182" s="111"/>
      <c r="D182" s="118"/>
      <c r="E182" s="118"/>
      <c r="F182" s="111"/>
      <c r="G182" s="113"/>
      <c r="H182" s="155"/>
      <c r="I182" s="15"/>
    </row>
    <row r="183" spans="2:9" x14ac:dyDescent="0.25">
      <c r="B183" s="151"/>
      <c r="C183" s="111"/>
      <c r="D183" s="118"/>
      <c r="E183" s="118"/>
      <c r="F183" s="111"/>
      <c r="G183" s="113"/>
      <c r="H183" s="155"/>
      <c r="I183" s="15"/>
    </row>
    <row r="184" spans="2:9" x14ac:dyDescent="0.25">
      <c r="B184" s="151"/>
      <c r="C184" s="111"/>
      <c r="D184" s="118"/>
      <c r="E184" s="118"/>
      <c r="F184" s="111"/>
      <c r="G184" s="113"/>
      <c r="H184" s="155"/>
      <c r="I184" s="15"/>
    </row>
    <row r="185" spans="2:9" x14ac:dyDescent="0.25">
      <c r="B185" s="151"/>
      <c r="C185" s="111"/>
      <c r="D185" s="118"/>
      <c r="E185" s="118"/>
      <c r="F185" s="111"/>
      <c r="G185" s="113"/>
      <c r="H185" s="155"/>
      <c r="I185" s="15"/>
    </row>
    <row r="186" spans="2:9" x14ac:dyDescent="0.25">
      <c r="B186" s="151"/>
      <c r="C186" s="111"/>
      <c r="D186" s="118"/>
      <c r="E186" s="118"/>
      <c r="F186" s="111"/>
      <c r="G186" s="113"/>
      <c r="H186" s="155"/>
      <c r="I186" s="15"/>
    </row>
    <row r="187" spans="2:9" x14ac:dyDescent="0.25">
      <c r="B187" s="151"/>
      <c r="C187" s="111"/>
      <c r="D187" s="118"/>
      <c r="E187" s="118"/>
      <c r="F187" s="111"/>
      <c r="G187" s="113"/>
      <c r="H187" s="155"/>
      <c r="I187" s="15"/>
    </row>
    <row r="188" spans="2:9" x14ac:dyDescent="0.25">
      <c r="B188" s="151"/>
      <c r="C188" s="111"/>
      <c r="D188" s="118"/>
      <c r="E188" s="118"/>
      <c r="F188" s="111"/>
      <c r="G188" s="113"/>
      <c r="H188" s="155"/>
      <c r="I188" s="15"/>
    </row>
    <row r="189" spans="2:9" x14ac:dyDescent="0.25">
      <c r="B189" s="151"/>
      <c r="C189" s="111"/>
      <c r="D189" s="119"/>
      <c r="E189" s="118"/>
      <c r="F189" s="111"/>
      <c r="G189" s="113"/>
      <c r="H189" s="155"/>
      <c r="I189" s="15"/>
    </row>
    <row r="190" spans="2:9" x14ac:dyDescent="0.25">
      <c r="B190" s="151"/>
      <c r="C190" s="111"/>
      <c r="D190" s="118"/>
      <c r="E190" s="118"/>
      <c r="F190" s="111"/>
      <c r="G190" s="113"/>
      <c r="H190" s="155"/>
      <c r="I190" s="15"/>
    </row>
    <row r="191" spans="2:9" x14ac:dyDescent="0.25">
      <c r="B191" s="151"/>
      <c r="C191" s="111"/>
      <c r="D191" s="118"/>
      <c r="E191" s="118"/>
      <c r="F191" s="111"/>
      <c r="G191" s="113"/>
      <c r="H191" s="155"/>
      <c r="I191" s="15"/>
    </row>
    <row r="192" spans="2:9" x14ac:dyDescent="0.25">
      <c r="B192" s="151"/>
      <c r="C192" s="111"/>
      <c r="D192" s="118"/>
      <c r="E192" s="118"/>
      <c r="F192" s="111"/>
      <c r="G192" s="113"/>
      <c r="H192" s="155"/>
      <c r="I192" s="15"/>
    </row>
    <row r="193" spans="2:9" x14ac:dyDescent="0.25">
      <c r="B193" s="151"/>
      <c r="C193" s="111"/>
      <c r="D193" s="118"/>
      <c r="E193" s="118"/>
      <c r="F193" s="111"/>
      <c r="G193" s="113"/>
      <c r="H193" s="155"/>
      <c r="I193" s="15"/>
    </row>
    <row r="194" spans="2:9" x14ac:dyDescent="0.25">
      <c r="B194" s="151"/>
      <c r="C194" s="111"/>
      <c r="D194" s="118"/>
      <c r="E194" s="118"/>
      <c r="F194" s="111"/>
      <c r="G194" s="113"/>
      <c r="H194" s="155"/>
      <c r="I194" s="15"/>
    </row>
    <row r="195" spans="2:9" x14ac:dyDescent="0.25">
      <c r="B195" s="151"/>
      <c r="C195" s="111"/>
      <c r="D195" s="118"/>
      <c r="E195" s="118"/>
      <c r="F195" s="111"/>
      <c r="G195" s="113"/>
      <c r="H195" s="155"/>
      <c r="I195" s="15"/>
    </row>
    <row r="196" spans="2:9" x14ac:dyDescent="0.25">
      <c r="B196" s="151"/>
      <c r="C196" s="111"/>
      <c r="D196" s="118"/>
      <c r="E196" s="118"/>
      <c r="F196" s="111"/>
      <c r="G196" s="113"/>
      <c r="H196" s="155"/>
      <c r="I196" s="15"/>
    </row>
    <row r="197" spans="2:9" x14ac:dyDescent="0.25">
      <c r="B197" s="151"/>
      <c r="C197" s="111"/>
      <c r="D197" s="118"/>
      <c r="E197" s="118"/>
      <c r="F197" s="111"/>
      <c r="G197" s="113"/>
      <c r="H197" s="155"/>
      <c r="I197" s="15"/>
    </row>
    <row r="198" spans="2:9" x14ac:dyDescent="0.25">
      <c r="B198" s="151"/>
      <c r="C198" s="111"/>
      <c r="D198" s="118"/>
      <c r="E198" s="118"/>
      <c r="F198" s="111"/>
      <c r="G198" s="113"/>
      <c r="H198" s="155"/>
      <c r="I198" s="15"/>
    </row>
    <row r="199" spans="2:9" x14ac:dyDescent="0.25">
      <c r="B199" s="151"/>
      <c r="C199" s="111"/>
      <c r="D199" s="118"/>
      <c r="E199" s="118"/>
      <c r="F199" s="111"/>
      <c r="G199" s="113"/>
      <c r="H199" s="155"/>
      <c r="I199" s="15"/>
    </row>
    <row r="200" spans="2:9" x14ac:dyDescent="0.25">
      <c r="B200" s="151"/>
      <c r="C200" s="111"/>
      <c r="D200" s="118"/>
      <c r="E200" s="118"/>
      <c r="F200" s="111"/>
      <c r="G200" s="113"/>
      <c r="H200" s="155"/>
      <c r="I200" s="15"/>
    </row>
    <row r="201" spans="2:9" x14ac:dyDescent="0.25">
      <c r="B201" s="151"/>
      <c r="C201" s="111"/>
      <c r="D201" s="118"/>
      <c r="E201" s="118"/>
      <c r="F201" s="111"/>
      <c r="G201" s="113"/>
      <c r="H201" s="155"/>
      <c r="I201" s="15"/>
    </row>
    <row r="202" spans="2:9" x14ac:dyDescent="0.25">
      <c r="B202" s="151"/>
      <c r="C202" s="111"/>
      <c r="D202" s="118"/>
      <c r="E202" s="118"/>
      <c r="F202" s="111"/>
      <c r="G202" s="113"/>
      <c r="H202" s="155"/>
      <c r="I202" s="15"/>
    </row>
    <row r="203" spans="2:9" x14ac:dyDescent="0.25">
      <c r="B203" s="151"/>
      <c r="C203" s="111"/>
      <c r="D203" s="118"/>
      <c r="E203" s="118"/>
      <c r="F203" s="111"/>
      <c r="G203" s="113"/>
      <c r="H203" s="155"/>
      <c r="I203" s="15"/>
    </row>
    <row r="204" spans="2:9" x14ac:dyDescent="0.25">
      <c r="B204" s="151"/>
      <c r="C204" s="117"/>
      <c r="D204" s="118"/>
      <c r="E204" s="118"/>
      <c r="F204" s="111"/>
      <c r="G204" s="113"/>
      <c r="H204" s="155"/>
      <c r="I204" s="15"/>
    </row>
    <row r="205" spans="2:9" x14ac:dyDescent="0.25">
      <c r="B205" s="151"/>
      <c r="C205" s="111"/>
      <c r="D205" s="118"/>
      <c r="E205" s="118"/>
      <c r="F205" s="111"/>
      <c r="G205" s="113"/>
      <c r="H205" s="155"/>
      <c r="I205" s="15"/>
    </row>
    <row r="206" spans="2:9" x14ac:dyDescent="0.25">
      <c r="B206" s="151"/>
      <c r="C206" s="111"/>
      <c r="D206" s="118"/>
      <c r="E206" s="118"/>
      <c r="F206" s="111"/>
      <c r="G206" s="113"/>
      <c r="H206" s="155"/>
      <c r="I206" s="15"/>
    </row>
    <row r="207" spans="2:9" x14ac:dyDescent="0.25">
      <c r="B207" s="151"/>
      <c r="C207" s="111"/>
      <c r="D207" s="118"/>
      <c r="E207" s="118"/>
      <c r="F207" s="111"/>
      <c r="G207" s="113"/>
      <c r="H207" s="155"/>
      <c r="I207" s="15"/>
    </row>
    <row r="208" spans="2:9" x14ac:dyDescent="0.25">
      <c r="B208" s="151"/>
      <c r="C208" s="111"/>
      <c r="D208" s="118"/>
      <c r="E208" s="118"/>
      <c r="F208" s="111"/>
      <c r="G208" s="113"/>
      <c r="H208" s="155"/>
      <c r="I208" s="15"/>
    </row>
    <row r="209" spans="2:9" x14ac:dyDescent="0.25">
      <c r="B209" s="151"/>
      <c r="C209" s="111"/>
      <c r="D209" s="118"/>
      <c r="E209" s="118"/>
      <c r="F209" s="111"/>
      <c r="G209" s="113"/>
      <c r="H209" s="155"/>
      <c r="I209" s="15"/>
    </row>
    <row r="210" spans="2:9" x14ac:dyDescent="0.25">
      <c r="B210" s="151"/>
      <c r="C210" s="111"/>
      <c r="D210" s="118"/>
      <c r="E210" s="118"/>
      <c r="F210" s="111"/>
      <c r="G210" s="113"/>
      <c r="H210" s="155"/>
      <c r="I210" s="15"/>
    </row>
    <row r="211" spans="2:9" x14ac:dyDescent="0.25">
      <c r="B211" s="151"/>
      <c r="C211" s="111"/>
      <c r="D211" s="119"/>
      <c r="E211" s="118"/>
      <c r="F211" s="111"/>
      <c r="G211" s="113"/>
      <c r="H211" s="155"/>
      <c r="I211" s="15"/>
    </row>
    <row r="212" spans="2:9" x14ac:dyDescent="0.25">
      <c r="B212" s="151"/>
      <c r="C212" s="111"/>
      <c r="D212" s="118"/>
      <c r="E212" s="118"/>
      <c r="F212" s="111"/>
      <c r="G212" s="113"/>
      <c r="H212" s="155"/>
      <c r="I212" s="15"/>
    </row>
    <row r="213" spans="2:9" x14ac:dyDescent="0.25">
      <c r="B213" s="151"/>
      <c r="C213" s="111"/>
      <c r="D213" s="118"/>
      <c r="E213" s="118"/>
      <c r="F213" s="111"/>
      <c r="G213" s="113"/>
      <c r="H213" s="155"/>
      <c r="I213" s="15"/>
    </row>
    <row r="214" spans="2:9" x14ac:dyDescent="0.25">
      <c r="B214" s="151"/>
      <c r="C214" s="111"/>
      <c r="D214" s="118"/>
      <c r="E214" s="118"/>
      <c r="F214" s="111"/>
      <c r="G214" s="113"/>
      <c r="H214" s="155"/>
      <c r="I214" s="15"/>
    </row>
    <row r="215" spans="2:9" x14ac:dyDescent="0.25">
      <c r="B215" s="151"/>
      <c r="C215" s="111"/>
      <c r="D215" s="118"/>
      <c r="E215" s="118"/>
      <c r="F215" s="111"/>
      <c r="G215" s="113"/>
      <c r="H215" s="155"/>
      <c r="I215" s="15"/>
    </row>
    <row r="216" spans="2:9" x14ac:dyDescent="0.25">
      <c r="B216" s="151"/>
      <c r="C216" s="111"/>
      <c r="D216" s="118"/>
      <c r="E216" s="118"/>
      <c r="F216" s="111"/>
      <c r="G216" s="113"/>
      <c r="H216" s="155"/>
      <c r="I216" s="15"/>
    </row>
    <row r="217" spans="2:9" x14ac:dyDescent="0.25">
      <c r="B217" s="151"/>
      <c r="C217" s="111"/>
      <c r="D217" s="118"/>
      <c r="E217" s="118"/>
      <c r="F217" s="111"/>
      <c r="G217" s="113"/>
      <c r="H217" s="155"/>
      <c r="I217" s="15"/>
    </row>
    <row r="218" spans="2:9" x14ac:dyDescent="0.25">
      <c r="B218" s="151"/>
      <c r="C218" s="111"/>
      <c r="D218" s="118"/>
      <c r="E218" s="118"/>
      <c r="F218" s="111"/>
      <c r="G218" s="113"/>
      <c r="H218" s="155"/>
      <c r="I218" s="15"/>
    </row>
    <row r="219" spans="2:9" x14ac:dyDescent="0.25">
      <c r="B219" s="151"/>
      <c r="C219" s="111"/>
      <c r="D219" s="119"/>
      <c r="E219" s="118"/>
      <c r="F219" s="111"/>
      <c r="G219" s="113"/>
      <c r="H219" s="155"/>
      <c r="I219" s="15"/>
    </row>
    <row r="220" spans="2:9" x14ac:dyDescent="0.25">
      <c r="B220" s="151"/>
      <c r="C220" s="111"/>
      <c r="D220" s="119"/>
      <c r="E220" s="118"/>
      <c r="F220" s="111"/>
      <c r="G220" s="113"/>
      <c r="H220" s="155"/>
      <c r="I220" s="15"/>
    </row>
    <row r="221" spans="2:9" x14ac:dyDescent="0.25">
      <c r="B221" s="151"/>
      <c r="C221" s="111"/>
      <c r="D221" s="118"/>
      <c r="E221" s="118"/>
      <c r="F221" s="111"/>
      <c r="G221" s="113"/>
      <c r="H221" s="155"/>
      <c r="I221" s="15"/>
    </row>
    <row r="222" spans="2:9" x14ac:dyDescent="0.25">
      <c r="B222" s="151"/>
      <c r="C222" s="111"/>
      <c r="D222" s="118"/>
      <c r="E222" s="118"/>
      <c r="F222" s="111"/>
      <c r="G222" s="113"/>
      <c r="H222" s="155"/>
      <c r="I222" s="15"/>
    </row>
    <row r="223" spans="2:9" x14ac:dyDescent="0.25">
      <c r="B223" s="151"/>
      <c r="C223" s="111"/>
      <c r="D223" s="118"/>
      <c r="E223" s="118"/>
      <c r="F223" s="111"/>
      <c r="G223" s="113"/>
      <c r="H223" s="155"/>
      <c r="I223" s="15"/>
    </row>
    <row r="224" spans="2:9" x14ac:dyDescent="0.25">
      <c r="B224" s="151"/>
      <c r="C224" s="111"/>
      <c r="D224" s="118"/>
      <c r="E224" s="118"/>
      <c r="F224" s="111"/>
      <c r="G224" s="113"/>
      <c r="H224" s="155"/>
      <c r="I224" s="15"/>
    </row>
    <row r="225" spans="2:9" x14ac:dyDescent="0.25">
      <c r="B225" s="151"/>
      <c r="C225" s="111"/>
      <c r="D225" s="118"/>
      <c r="E225" s="118"/>
      <c r="F225" s="111"/>
      <c r="G225" s="113"/>
      <c r="H225" s="155"/>
      <c r="I225" s="15"/>
    </row>
    <row r="226" spans="2:9" x14ac:dyDescent="0.25">
      <c r="B226" s="151"/>
      <c r="C226" s="111"/>
      <c r="D226" s="118"/>
      <c r="E226" s="118"/>
      <c r="F226" s="111"/>
      <c r="G226" s="113"/>
      <c r="H226" s="155"/>
      <c r="I226" s="15"/>
    </row>
    <row r="227" spans="2:9" x14ac:dyDescent="0.25">
      <c r="B227" s="151"/>
      <c r="C227" s="111"/>
      <c r="D227" s="118"/>
      <c r="E227" s="118"/>
      <c r="F227" s="111"/>
      <c r="G227" s="113"/>
      <c r="H227" s="155"/>
      <c r="I227" s="15"/>
    </row>
    <row r="228" spans="2:9" x14ac:dyDescent="0.25">
      <c r="B228" s="151"/>
      <c r="C228" s="111"/>
      <c r="D228" s="118"/>
      <c r="E228" s="118"/>
      <c r="F228" s="111"/>
      <c r="G228" s="113"/>
      <c r="H228" s="155"/>
      <c r="I228" s="15"/>
    </row>
    <row r="229" spans="2:9" x14ac:dyDescent="0.25">
      <c r="B229" s="151"/>
      <c r="C229" s="111"/>
      <c r="D229" s="118"/>
      <c r="E229" s="118"/>
      <c r="F229" s="111"/>
      <c r="G229" s="113"/>
      <c r="H229" s="155"/>
      <c r="I229" s="15"/>
    </row>
    <row r="230" spans="2:9" x14ac:dyDescent="0.25">
      <c r="B230" s="151"/>
      <c r="C230" s="111"/>
      <c r="D230" s="118"/>
      <c r="E230" s="118"/>
      <c r="F230" s="111"/>
      <c r="G230" s="113"/>
      <c r="H230" s="155"/>
      <c r="I230" s="15"/>
    </row>
    <row r="231" spans="2:9" x14ac:dyDescent="0.25">
      <c r="B231" s="151"/>
      <c r="C231" s="111"/>
      <c r="D231" s="118"/>
      <c r="E231" s="118"/>
      <c r="F231" s="111"/>
      <c r="G231" s="113"/>
      <c r="H231" s="155"/>
      <c r="I231" s="15"/>
    </row>
    <row r="232" spans="2:9" x14ac:dyDescent="0.25">
      <c r="B232" s="151"/>
      <c r="C232" s="117"/>
      <c r="D232" s="118"/>
      <c r="E232" s="118"/>
      <c r="F232" s="111"/>
      <c r="G232" s="113"/>
      <c r="H232" s="155"/>
      <c r="I232" s="15"/>
    </row>
    <row r="233" spans="2:9" x14ac:dyDescent="0.25">
      <c r="B233" s="151"/>
      <c r="C233" s="111"/>
      <c r="D233" s="118"/>
      <c r="E233" s="118"/>
      <c r="F233" s="111"/>
      <c r="G233" s="113"/>
      <c r="H233" s="155"/>
      <c r="I233" s="15"/>
    </row>
    <row r="234" spans="2:9" x14ac:dyDescent="0.25">
      <c r="B234" s="151"/>
      <c r="C234" s="111"/>
      <c r="D234" s="118"/>
      <c r="E234" s="118"/>
      <c r="F234" s="111"/>
      <c r="G234" s="113"/>
      <c r="H234" s="155"/>
      <c r="I234" s="15"/>
    </row>
    <row r="235" spans="2:9" x14ac:dyDescent="0.25">
      <c r="B235" s="151"/>
      <c r="C235" s="111"/>
      <c r="D235" s="118"/>
      <c r="E235" s="118"/>
      <c r="F235" s="111"/>
      <c r="G235" s="113"/>
      <c r="H235" s="155"/>
      <c r="I235" s="15"/>
    </row>
    <row r="236" spans="2:9" x14ac:dyDescent="0.25">
      <c r="B236" s="151"/>
      <c r="C236" s="111"/>
      <c r="D236" s="118"/>
      <c r="E236" s="118"/>
      <c r="F236" s="111"/>
      <c r="G236" s="113"/>
      <c r="H236" s="155"/>
      <c r="I236" s="15"/>
    </row>
    <row r="237" spans="2:9" x14ac:dyDescent="0.25">
      <c r="B237" s="151"/>
      <c r="C237" s="111"/>
      <c r="D237" s="119"/>
      <c r="E237" s="118"/>
      <c r="F237" s="111"/>
      <c r="G237" s="113"/>
      <c r="H237" s="155"/>
      <c r="I237" s="15"/>
    </row>
    <row r="238" spans="2:9" x14ac:dyDescent="0.25">
      <c r="B238" s="151"/>
      <c r="C238" s="111"/>
      <c r="D238" s="118"/>
      <c r="E238" s="118"/>
      <c r="F238" s="111"/>
      <c r="G238" s="113"/>
      <c r="H238" s="155"/>
      <c r="I238" s="15"/>
    </row>
    <row r="239" spans="2:9" x14ac:dyDescent="0.25">
      <c r="B239" s="151"/>
      <c r="C239" s="111"/>
      <c r="D239" s="118"/>
      <c r="E239" s="118"/>
      <c r="F239" s="111"/>
      <c r="G239" s="113"/>
      <c r="H239" s="155"/>
      <c r="I239" s="15"/>
    </row>
    <row r="240" spans="2:9" x14ac:dyDescent="0.25">
      <c r="B240" s="151"/>
      <c r="C240" s="111"/>
      <c r="D240" s="118"/>
      <c r="E240" s="118"/>
      <c r="F240" s="111"/>
      <c r="G240" s="113"/>
      <c r="H240" s="155"/>
      <c r="I240" s="15"/>
    </row>
    <row r="241" spans="2:9" x14ac:dyDescent="0.25">
      <c r="B241" s="151"/>
      <c r="C241" s="111"/>
      <c r="D241" s="118"/>
      <c r="E241" s="118"/>
      <c r="F241" s="111"/>
      <c r="G241" s="113"/>
      <c r="H241" s="155"/>
      <c r="I241" s="15"/>
    </row>
    <row r="242" spans="2:9" x14ac:dyDescent="0.25">
      <c r="B242" s="151"/>
      <c r="C242" s="111"/>
      <c r="D242" s="118"/>
      <c r="E242" s="118"/>
      <c r="F242" s="111"/>
      <c r="G242" s="113"/>
      <c r="H242" s="155"/>
      <c r="I242" s="15"/>
    </row>
    <row r="243" spans="2:9" x14ac:dyDescent="0.25">
      <c r="B243" s="151"/>
      <c r="C243" s="111"/>
      <c r="D243" s="118"/>
      <c r="E243" s="118"/>
      <c r="F243" s="111"/>
      <c r="G243" s="113"/>
      <c r="H243" s="155"/>
      <c r="I243" s="15"/>
    </row>
    <row r="244" spans="2:9" x14ac:dyDescent="0.25">
      <c r="B244" s="151"/>
      <c r="C244" s="111"/>
      <c r="D244" s="118"/>
      <c r="E244" s="118"/>
      <c r="F244" s="111"/>
      <c r="G244" s="113"/>
      <c r="H244" s="155"/>
      <c r="I244" s="15"/>
    </row>
    <row r="245" spans="2:9" x14ac:dyDescent="0.25">
      <c r="B245" s="151"/>
      <c r="C245" s="111"/>
      <c r="D245" s="118"/>
      <c r="E245" s="118"/>
      <c r="F245" s="111"/>
      <c r="G245" s="113"/>
      <c r="H245" s="155"/>
      <c r="I245" s="15"/>
    </row>
    <row r="246" spans="2:9" x14ac:dyDescent="0.25">
      <c r="B246" s="151"/>
      <c r="C246" s="111"/>
      <c r="D246" s="118"/>
      <c r="E246" s="112"/>
      <c r="F246" s="111"/>
      <c r="G246" s="131"/>
      <c r="H246" s="155"/>
      <c r="I246" s="15"/>
    </row>
    <row r="247" spans="2:9" x14ac:dyDescent="0.25">
      <c r="B247" s="151"/>
      <c r="C247" s="111"/>
      <c r="D247" s="112"/>
      <c r="E247" s="112"/>
      <c r="F247" s="111"/>
      <c r="G247" s="113"/>
      <c r="H247" s="155"/>
      <c r="I247" s="15"/>
    </row>
    <row r="248" spans="2:9" x14ac:dyDescent="0.25">
      <c r="B248" s="151"/>
      <c r="C248" s="111"/>
      <c r="D248" s="112"/>
      <c r="E248" s="112"/>
      <c r="F248" s="111"/>
      <c r="G248" s="113"/>
      <c r="H248" s="155"/>
      <c r="I248" s="15"/>
    </row>
    <row r="249" spans="2:9" x14ac:dyDescent="0.25">
      <c r="B249" s="151"/>
      <c r="C249" s="111"/>
      <c r="D249" s="118"/>
      <c r="E249" s="112"/>
      <c r="F249" s="111"/>
      <c r="G249" s="113"/>
      <c r="H249" s="155"/>
      <c r="I249" s="15"/>
    </row>
    <row r="250" spans="2:9" x14ac:dyDescent="0.25">
      <c r="B250" s="151"/>
      <c r="C250" s="111"/>
      <c r="D250" s="112"/>
      <c r="E250" s="112"/>
      <c r="F250" s="111"/>
      <c r="G250" s="113"/>
      <c r="H250" s="155"/>
      <c r="I250" s="15"/>
    </row>
    <row r="251" spans="2:9" x14ac:dyDescent="0.25">
      <c r="B251" s="151"/>
      <c r="C251" s="111"/>
      <c r="D251" s="118"/>
      <c r="E251" s="112"/>
      <c r="F251" s="111"/>
      <c r="G251" s="113"/>
      <c r="H251" s="155"/>
      <c r="I251" s="15"/>
    </row>
    <row r="252" spans="2:9" x14ac:dyDescent="0.25">
      <c r="B252" s="151"/>
      <c r="C252" s="111"/>
      <c r="D252" s="112"/>
      <c r="E252" s="112"/>
      <c r="F252" s="111"/>
      <c r="G252" s="113"/>
      <c r="H252" s="155"/>
      <c r="I252" s="15"/>
    </row>
    <row r="253" spans="2:9" x14ac:dyDescent="0.25">
      <c r="B253" s="151"/>
      <c r="C253" s="111"/>
      <c r="D253" s="112"/>
      <c r="E253" s="112"/>
      <c r="F253" s="111"/>
      <c r="G253" s="113"/>
      <c r="H253" s="155"/>
      <c r="I253" s="15"/>
    </row>
    <row r="254" spans="2:9" x14ac:dyDescent="0.25">
      <c r="B254" s="151"/>
      <c r="C254" s="111"/>
      <c r="D254" s="112"/>
      <c r="E254" s="112"/>
      <c r="F254" s="111"/>
      <c r="G254" s="113"/>
      <c r="H254" s="155"/>
      <c r="I254" s="15"/>
    </row>
    <row r="255" spans="2:9" x14ac:dyDescent="0.25">
      <c r="B255" s="151"/>
      <c r="C255" s="111"/>
      <c r="D255" s="112"/>
      <c r="E255" s="112"/>
      <c r="F255" s="111"/>
      <c r="G255" s="113"/>
      <c r="H255" s="155"/>
      <c r="I255" s="15"/>
    </row>
    <row r="256" spans="2:9" x14ac:dyDescent="0.25">
      <c r="B256" s="151"/>
      <c r="C256" s="111"/>
      <c r="D256" s="112"/>
      <c r="E256" s="112"/>
      <c r="F256" s="111"/>
      <c r="G256" s="113"/>
      <c r="H256" s="155"/>
      <c r="I256" s="15"/>
    </row>
    <row r="257" spans="2:9" x14ac:dyDescent="0.25">
      <c r="B257" s="151"/>
      <c r="C257" s="111"/>
      <c r="D257" s="112"/>
      <c r="E257" s="112"/>
      <c r="F257" s="111"/>
      <c r="G257" s="113"/>
      <c r="H257" s="155"/>
      <c r="I257" s="15"/>
    </row>
    <row r="258" spans="2:9" x14ac:dyDescent="0.25">
      <c r="B258" s="151"/>
      <c r="C258" s="111"/>
      <c r="D258" s="112"/>
      <c r="E258" s="112"/>
      <c r="F258" s="111"/>
      <c r="G258" s="113"/>
      <c r="H258" s="155"/>
      <c r="I258" s="15"/>
    </row>
    <row r="259" spans="2:9" x14ac:dyDescent="0.25">
      <c r="B259" s="151"/>
      <c r="C259" s="111"/>
      <c r="D259" s="112"/>
      <c r="E259" s="112"/>
      <c r="F259" s="111"/>
      <c r="G259" s="113"/>
      <c r="H259" s="155"/>
      <c r="I259" s="15"/>
    </row>
    <row r="260" spans="2:9" x14ac:dyDescent="0.25">
      <c r="B260" s="151"/>
      <c r="C260" s="111"/>
      <c r="D260" s="112"/>
      <c r="E260" s="112"/>
      <c r="F260" s="111"/>
      <c r="G260" s="114"/>
      <c r="H260" s="155"/>
      <c r="I260" s="15"/>
    </row>
    <row r="261" spans="2:9" x14ac:dyDescent="0.25">
      <c r="B261" s="151"/>
      <c r="C261" s="111"/>
      <c r="D261" s="112"/>
      <c r="E261" s="112"/>
      <c r="F261" s="111"/>
      <c r="G261" s="113"/>
      <c r="H261" s="155"/>
      <c r="I261" s="15"/>
    </row>
    <row r="262" spans="2:9" x14ac:dyDescent="0.25">
      <c r="B262" s="151"/>
      <c r="C262" s="111"/>
      <c r="D262" s="112"/>
      <c r="E262" s="112"/>
      <c r="F262" s="111"/>
      <c r="G262" s="113"/>
      <c r="H262" s="155"/>
      <c r="I262" s="15"/>
    </row>
    <row r="263" spans="2:9" x14ac:dyDescent="0.25">
      <c r="B263" s="151"/>
      <c r="C263" s="111"/>
      <c r="D263" s="112"/>
      <c r="E263" s="112"/>
      <c r="F263" s="111"/>
      <c r="G263" s="113"/>
      <c r="H263" s="155"/>
      <c r="I263" s="15"/>
    </row>
    <row r="264" spans="2:9" x14ac:dyDescent="0.25">
      <c r="B264" s="151"/>
      <c r="C264" s="111"/>
      <c r="D264" s="112"/>
      <c r="E264" s="112"/>
      <c r="F264" s="111"/>
      <c r="G264" s="113"/>
      <c r="H264" s="155"/>
      <c r="I264" s="15"/>
    </row>
    <row r="265" spans="2:9" x14ac:dyDescent="0.25">
      <c r="B265" s="151"/>
      <c r="C265" s="111"/>
      <c r="D265" s="112"/>
      <c r="E265" s="112"/>
      <c r="F265" s="111"/>
      <c r="G265" s="113"/>
      <c r="H265" s="155"/>
      <c r="I265" s="15"/>
    </row>
    <row r="266" spans="2:9" x14ac:dyDescent="0.25">
      <c r="B266" s="151"/>
      <c r="C266" s="111"/>
      <c r="D266" s="112"/>
      <c r="E266" s="112"/>
      <c r="F266" s="111"/>
      <c r="G266" s="114"/>
      <c r="H266" s="155"/>
      <c r="I266" s="15"/>
    </row>
    <row r="267" spans="2:9" x14ac:dyDescent="0.25">
      <c r="B267" s="151"/>
      <c r="C267" s="111"/>
      <c r="D267" s="112"/>
      <c r="E267" s="112"/>
      <c r="F267" s="111"/>
      <c r="G267" s="114"/>
      <c r="H267" s="155"/>
      <c r="I267" s="15"/>
    </row>
    <row r="268" spans="2:9" x14ac:dyDescent="0.25">
      <c r="B268" s="151"/>
      <c r="C268" s="111"/>
      <c r="D268" s="112"/>
      <c r="E268" s="112"/>
      <c r="F268" s="111"/>
      <c r="G268" s="114"/>
      <c r="H268" s="155"/>
      <c r="I268" s="15"/>
    </row>
    <row r="269" spans="2:9" x14ac:dyDescent="0.25">
      <c r="B269" s="151"/>
      <c r="C269" s="111"/>
      <c r="D269" s="112"/>
      <c r="E269" s="112"/>
      <c r="F269" s="111"/>
      <c r="G269" s="114"/>
      <c r="H269" s="155"/>
      <c r="I269" s="15"/>
    </row>
    <row r="270" spans="2:9" x14ac:dyDescent="0.25">
      <c r="B270" s="151"/>
      <c r="C270" s="111"/>
      <c r="D270" s="112"/>
      <c r="E270" s="112"/>
      <c r="F270" s="111"/>
      <c r="G270" s="114"/>
      <c r="H270" s="155"/>
      <c r="I270" s="15"/>
    </row>
    <row r="271" spans="2:9" x14ac:dyDescent="0.25">
      <c r="B271" s="151"/>
      <c r="C271" s="111"/>
      <c r="D271" s="112"/>
      <c r="E271" s="112"/>
      <c r="F271" s="111"/>
      <c r="G271" s="114"/>
      <c r="H271" s="155"/>
      <c r="I271" s="15"/>
    </row>
    <row r="272" spans="2:9" x14ac:dyDescent="0.25">
      <c r="B272" s="151"/>
      <c r="C272" s="111"/>
      <c r="D272" s="112"/>
      <c r="E272" s="112"/>
      <c r="F272" s="111"/>
      <c r="G272" s="114"/>
      <c r="H272" s="155"/>
      <c r="I272" s="15"/>
    </row>
    <row r="273" spans="2:9" x14ac:dyDescent="0.25">
      <c r="B273" s="151"/>
      <c r="C273" s="111"/>
      <c r="D273" s="112"/>
      <c r="E273" s="112"/>
      <c r="F273" s="111"/>
      <c r="G273" s="114"/>
      <c r="H273" s="155"/>
      <c r="I273" s="15"/>
    </row>
    <row r="274" spans="2:9" x14ac:dyDescent="0.25">
      <c r="B274" s="151"/>
      <c r="C274" s="111"/>
      <c r="D274" s="112"/>
      <c r="E274" s="112"/>
      <c r="F274" s="111"/>
      <c r="G274" s="114"/>
      <c r="H274" s="155"/>
      <c r="I274" s="15"/>
    </row>
    <row r="275" spans="2:9" x14ac:dyDescent="0.25">
      <c r="B275" s="151"/>
      <c r="C275" s="111"/>
      <c r="D275" s="112"/>
      <c r="E275" s="112"/>
      <c r="F275" s="111"/>
      <c r="G275" s="114"/>
      <c r="H275" s="155"/>
      <c r="I275" s="15"/>
    </row>
    <row r="276" spans="2:9" x14ac:dyDescent="0.25">
      <c r="B276" s="151"/>
      <c r="C276" s="111"/>
      <c r="D276" s="112"/>
      <c r="E276" s="112"/>
      <c r="F276" s="111"/>
      <c r="G276" s="114"/>
      <c r="H276" s="155"/>
      <c r="I276" s="15"/>
    </row>
    <row r="277" spans="2:9" x14ac:dyDescent="0.25">
      <c r="B277" s="151"/>
      <c r="C277" s="111"/>
      <c r="D277" s="112"/>
      <c r="E277" s="112"/>
      <c r="F277" s="111"/>
      <c r="G277" s="114"/>
      <c r="H277" s="155"/>
      <c r="I277" s="15"/>
    </row>
    <row r="278" spans="2:9" x14ac:dyDescent="0.25">
      <c r="B278" s="151"/>
      <c r="C278" s="111"/>
      <c r="D278" s="112"/>
      <c r="E278" s="112"/>
      <c r="F278" s="111"/>
      <c r="G278" s="114"/>
      <c r="H278" s="155"/>
      <c r="I278" s="15"/>
    </row>
    <row r="279" spans="2:9" x14ac:dyDescent="0.25">
      <c r="B279" s="151"/>
      <c r="C279" s="111"/>
      <c r="D279" s="112"/>
      <c r="E279" s="112"/>
      <c r="F279" s="111"/>
      <c r="G279" s="114"/>
      <c r="H279" s="155"/>
      <c r="I279" s="15"/>
    </row>
    <row r="280" spans="2:9" x14ac:dyDescent="0.25">
      <c r="B280" s="151"/>
      <c r="C280" s="111"/>
      <c r="D280" s="112"/>
      <c r="E280" s="112"/>
      <c r="F280" s="111"/>
      <c r="G280" s="114"/>
      <c r="H280" s="155"/>
      <c r="I280" s="15"/>
    </row>
    <row r="281" spans="2:9" x14ac:dyDescent="0.25">
      <c r="B281" s="151"/>
      <c r="C281" s="111"/>
      <c r="D281" s="112"/>
      <c r="E281" s="112"/>
      <c r="F281" s="111"/>
      <c r="G281" s="114"/>
      <c r="H281" s="155"/>
      <c r="I281" s="15"/>
    </row>
    <row r="282" spans="2:9" x14ac:dyDescent="0.25">
      <c r="B282" s="151"/>
      <c r="C282" s="111"/>
      <c r="D282" s="112"/>
      <c r="E282" s="112"/>
      <c r="F282" s="111"/>
      <c r="G282" s="114"/>
      <c r="H282" s="155"/>
      <c r="I282" s="15"/>
    </row>
    <row r="283" spans="2:9" x14ac:dyDescent="0.25">
      <c r="B283" s="151"/>
      <c r="C283" s="111"/>
      <c r="D283" s="112"/>
      <c r="E283" s="112"/>
      <c r="F283" s="111"/>
      <c r="G283" s="114"/>
      <c r="H283" s="155"/>
      <c r="I283" s="15"/>
    </row>
    <row r="284" spans="2:9" x14ac:dyDescent="0.25">
      <c r="B284" s="151"/>
      <c r="C284" s="111"/>
      <c r="D284" s="112"/>
      <c r="E284" s="112"/>
      <c r="F284" s="111"/>
      <c r="G284" s="114"/>
      <c r="H284" s="155"/>
      <c r="I284" s="15"/>
    </row>
    <row r="285" spans="2:9" x14ac:dyDescent="0.25">
      <c r="B285" s="151"/>
      <c r="C285" s="111"/>
      <c r="D285" s="112"/>
      <c r="E285" s="112"/>
      <c r="F285" s="111"/>
      <c r="G285" s="114"/>
      <c r="H285" s="155"/>
      <c r="I285" s="15"/>
    </row>
    <row r="286" spans="2:9" x14ac:dyDescent="0.25">
      <c r="B286" s="151"/>
      <c r="C286" s="111"/>
      <c r="D286" s="112"/>
      <c r="E286" s="112"/>
      <c r="F286" s="111"/>
      <c r="G286" s="114"/>
      <c r="H286" s="155"/>
      <c r="I286" s="15"/>
    </row>
    <row r="287" spans="2:9" x14ac:dyDescent="0.25">
      <c r="B287" s="151"/>
      <c r="C287" s="111"/>
      <c r="D287" s="112"/>
      <c r="E287" s="112"/>
      <c r="F287" s="111"/>
      <c r="G287" s="114"/>
      <c r="H287" s="155"/>
      <c r="I287" s="15"/>
    </row>
    <row r="288" spans="2:9" x14ac:dyDescent="0.25">
      <c r="B288" s="151"/>
      <c r="C288" s="111"/>
      <c r="D288" s="112"/>
      <c r="E288" s="112"/>
      <c r="F288" s="111"/>
      <c r="G288" s="114"/>
      <c r="H288" s="155"/>
      <c r="I288" s="15"/>
    </row>
    <row r="289" spans="2:9" x14ac:dyDescent="0.25">
      <c r="B289" s="151"/>
      <c r="C289" s="111"/>
      <c r="D289" s="112"/>
      <c r="E289" s="112"/>
      <c r="F289" s="111"/>
      <c r="G289" s="114"/>
      <c r="H289" s="155"/>
      <c r="I289" s="15"/>
    </row>
    <row r="290" spans="2:9" x14ac:dyDescent="0.25">
      <c r="B290" s="151"/>
      <c r="C290" s="111"/>
      <c r="D290" s="112"/>
      <c r="E290" s="112"/>
      <c r="F290" s="111"/>
      <c r="G290" s="114"/>
      <c r="H290" s="155"/>
      <c r="I290" s="15"/>
    </row>
    <row r="291" spans="2:9" x14ac:dyDescent="0.25">
      <c r="B291" s="151"/>
      <c r="C291" s="111"/>
      <c r="D291" s="112"/>
      <c r="E291" s="112"/>
      <c r="F291" s="111"/>
      <c r="G291" s="114"/>
      <c r="H291" s="155"/>
      <c r="I291" s="15"/>
    </row>
    <row r="292" spans="2:9" x14ac:dyDescent="0.25">
      <c r="B292" s="151"/>
      <c r="C292" s="111"/>
      <c r="D292" s="112"/>
      <c r="E292" s="112"/>
      <c r="F292" s="111"/>
      <c r="G292" s="114"/>
      <c r="H292" s="155"/>
      <c r="I292" s="15"/>
    </row>
    <row r="293" spans="2:9" x14ac:dyDescent="0.25">
      <c r="B293" s="151"/>
      <c r="C293" s="111"/>
      <c r="D293" s="112"/>
      <c r="E293" s="112"/>
      <c r="F293" s="111"/>
      <c r="G293" s="114"/>
      <c r="H293" s="155"/>
      <c r="I293" s="15"/>
    </row>
    <row r="294" spans="2:9" x14ac:dyDescent="0.25">
      <c r="B294" s="151"/>
      <c r="C294" s="111"/>
      <c r="D294" s="112"/>
      <c r="E294" s="112"/>
      <c r="F294" s="111"/>
      <c r="G294" s="114"/>
      <c r="H294" s="155"/>
      <c r="I294" s="15"/>
    </row>
    <row r="295" spans="2:9" x14ac:dyDescent="0.25">
      <c r="B295" s="151"/>
      <c r="C295" s="111"/>
      <c r="D295" s="112"/>
      <c r="E295" s="112"/>
      <c r="F295" s="111"/>
      <c r="G295" s="114"/>
      <c r="H295" s="155"/>
      <c r="I295" s="15"/>
    </row>
    <row r="296" spans="2:9" x14ac:dyDescent="0.25">
      <c r="B296" s="151"/>
      <c r="C296" s="111"/>
      <c r="D296" s="112"/>
      <c r="E296" s="112"/>
      <c r="F296" s="111"/>
      <c r="G296" s="114"/>
      <c r="H296" s="155"/>
      <c r="I296" s="15"/>
    </row>
    <row r="297" spans="2:9" x14ac:dyDescent="0.25">
      <c r="B297" s="151"/>
      <c r="C297" s="111"/>
      <c r="D297" s="112"/>
      <c r="E297" s="112"/>
      <c r="F297" s="111"/>
      <c r="G297" s="114"/>
      <c r="H297" s="155"/>
      <c r="I297" s="15"/>
    </row>
    <row r="298" spans="2:9" x14ac:dyDescent="0.25">
      <c r="B298" s="151"/>
      <c r="C298" s="111"/>
      <c r="D298" s="112"/>
      <c r="E298" s="112"/>
      <c r="F298" s="111"/>
      <c r="G298" s="114"/>
      <c r="H298" s="155"/>
      <c r="I298" s="15"/>
    </row>
    <row r="299" spans="2:9" x14ac:dyDescent="0.25">
      <c r="B299" s="151"/>
      <c r="C299" s="111"/>
      <c r="D299" s="112"/>
      <c r="E299" s="112"/>
      <c r="F299" s="111"/>
      <c r="G299" s="114"/>
      <c r="H299" s="155"/>
      <c r="I299" s="15"/>
    </row>
    <row r="300" spans="2:9" x14ac:dyDescent="0.25">
      <c r="B300" s="151"/>
      <c r="C300" s="111"/>
      <c r="D300" s="112"/>
      <c r="E300" s="112"/>
      <c r="F300" s="111"/>
      <c r="G300" s="114"/>
      <c r="H300" s="155"/>
      <c r="I300" s="15"/>
    </row>
    <row r="301" spans="2:9" x14ac:dyDescent="0.25">
      <c r="B301" s="151"/>
      <c r="C301" s="111"/>
      <c r="D301" s="112"/>
      <c r="E301" s="112"/>
      <c r="F301" s="111"/>
      <c r="G301" s="114"/>
      <c r="H301" s="155"/>
      <c r="I301" s="15"/>
    </row>
    <row r="302" spans="2:9" x14ac:dyDescent="0.25">
      <c r="B302" s="151"/>
      <c r="C302" s="111"/>
      <c r="D302" s="112"/>
      <c r="E302" s="112"/>
      <c r="F302" s="111"/>
      <c r="G302" s="114"/>
      <c r="H302" s="155"/>
      <c r="I302" s="15"/>
    </row>
    <row r="303" spans="2:9" x14ac:dyDescent="0.25">
      <c r="B303" s="151"/>
      <c r="C303" s="111"/>
      <c r="D303" s="112"/>
      <c r="E303" s="112"/>
      <c r="F303" s="111"/>
      <c r="G303" s="114"/>
      <c r="H303" s="155"/>
      <c r="I303" s="15"/>
    </row>
    <row r="304" spans="2:9" x14ac:dyDescent="0.25">
      <c r="B304" s="151"/>
      <c r="C304" s="111"/>
      <c r="D304" s="112"/>
      <c r="E304" s="112"/>
      <c r="F304" s="111"/>
      <c r="G304" s="114"/>
      <c r="H304" s="155"/>
      <c r="I304" s="15"/>
    </row>
    <row r="305" spans="2:9" x14ac:dyDescent="0.25">
      <c r="B305" s="151"/>
      <c r="C305" s="111"/>
      <c r="D305" s="112"/>
      <c r="E305" s="112"/>
      <c r="F305" s="111"/>
      <c r="G305" s="114"/>
      <c r="H305" s="155"/>
      <c r="I305" s="15"/>
    </row>
    <row r="306" spans="2:9" x14ac:dyDescent="0.25">
      <c r="B306" s="151"/>
      <c r="C306" s="111"/>
      <c r="D306" s="112"/>
      <c r="E306" s="112"/>
      <c r="F306" s="111"/>
      <c r="G306" s="114"/>
      <c r="H306" s="155"/>
      <c r="I306" s="15"/>
    </row>
    <row r="307" spans="2:9" x14ac:dyDescent="0.25">
      <c r="B307" s="151"/>
      <c r="C307" s="111"/>
      <c r="D307" s="112"/>
      <c r="E307" s="112"/>
      <c r="F307" s="111"/>
      <c r="G307" s="114"/>
      <c r="H307" s="155"/>
      <c r="I307" s="15"/>
    </row>
    <row r="308" spans="2:9" x14ac:dyDescent="0.25">
      <c r="B308" s="151"/>
      <c r="C308" s="111"/>
      <c r="D308" s="112"/>
      <c r="E308" s="112"/>
      <c r="F308" s="111"/>
      <c r="G308" s="114"/>
      <c r="H308" s="155"/>
      <c r="I308" s="15"/>
    </row>
    <row r="309" spans="2:9" x14ac:dyDescent="0.25">
      <c r="B309" s="151"/>
      <c r="C309" s="111"/>
      <c r="D309" s="112"/>
      <c r="E309" s="112"/>
      <c r="F309" s="111"/>
      <c r="G309" s="114"/>
      <c r="H309" s="155"/>
      <c r="I309" s="15"/>
    </row>
    <row r="310" spans="2:9" x14ac:dyDescent="0.25">
      <c r="B310" s="151"/>
      <c r="C310" s="111"/>
      <c r="D310" s="112"/>
      <c r="E310" s="112"/>
      <c r="F310" s="111"/>
      <c r="G310" s="114"/>
      <c r="H310" s="155"/>
      <c r="I310" s="15"/>
    </row>
    <row r="311" spans="2:9" x14ac:dyDescent="0.25">
      <c r="B311" s="151"/>
      <c r="C311" s="111"/>
      <c r="D311" s="112"/>
      <c r="E311" s="112"/>
      <c r="F311" s="111"/>
      <c r="G311" s="114"/>
      <c r="H311" s="155"/>
      <c r="I311" s="15"/>
    </row>
    <row r="312" spans="2:9" x14ac:dyDescent="0.25">
      <c r="B312" s="151"/>
      <c r="C312" s="111"/>
      <c r="D312" s="112"/>
      <c r="E312" s="112"/>
      <c r="F312" s="111"/>
      <c r="G312" s="114"/>
      <c r="H312" s="155"/>
      <c r="I312" s="15"/>
    </row>
    <row r="313" spans="2:9" x14ac:dyDescent="0.25">
      <c r="B313" s="151"/>
      <c r="C313" s="111"/>
      <c r="D313" s="112"/>
      <c r="E313" s="112"/>
      <c r="F313" s="111"/>
      <c r="G313" s="114"/>
      <c r="H313" s="155"/>
      <c r="I313" s="15"/>
    </row>
    <row r="314" spans="2:9" x14ac:dyDescent="0.25">
      <c r="B314" s="151"/>
      <c r="C314" s="111"/>
      <c r="D314" s="112"/>
      <c r="E314" s="112"/>
      <c r="F314" s="111"/>
      <c r="G314" s="114"/>
      <c r="H314" s="155"/>
      <c r="I314" s="15"/>
    </row>
    <row r="315" spans="2:9" x14ac:dyDescent="0.25">
      <c r="B315" s="151"/>
      <c r="C315" s="111"/>
      <c r="D315" s="112"/>
      <c r="E315" s="112"/>
      <c r="F315" s="111"/>
      <c r="G315" s="114"/>
      <c r="H315" s="155"/>
      <c r="I315" s="15"/>
    </row>
    <row r="316" spans="2:9" x14ac:dyDescent="0.25">
      <c r="B316" s="151"/>
      <c r="C316" s="111"/>
      <c r="D316" s="112"/>
      <c r="E316" s="112"/>
      <c r="F316" s="111"/>
      <c r="G316" s="114"/>
      <c r="H316" s="155"/>
      <c r="I316" s="15"/>
    </row>
    <row r="317" spans="2:9" x14ac:dyDescent="0.25">
      <c r="B317" s="151"/>
      <c r="C317" s="111"/>
      <c r="D317" s="112"/>
      <c r="E317" s="112"/>
      <c r="F317" s="111"/>
      <c r="G317" s="114"/>
      <c r="H317" s="155"/>
      <c r="I317" s="15"/>
    </row>
    <row r="318" spans="2:9" x14ac:dyDescent="0.25">
      <c r="B318" s="151"/>
      <c r="C318" s="111"/>
      <c r="D318" s="112"/>
      <c r="E318" s="112"/>
      <c r="F318" s="111"/>
      <c r="G318" s="114"/>
      <c r="H318" s="155"/>
      <c r="I318" s="15"/>
    </row>
    <row r="319" spans="2:9" x14ac:dyDescent="0.25">
      <c r="B319" s="151"/>
      <c r="C319" s="111"/>
      <c r="D319" s="112"/>
      <c r="E319" s="112"/>
      <c r="F319" s="111"/>
      <c r="G319" s="114"/>
      <c r="H319" s="155"/>
      <c r="I319" s="15"/>
    </row>
    <row r="320" spans="2:9" x14ac:dyDescent="0.25">
      <c r="B320" s="151"/>
      <c r="C320" s="111"/>
      <c r="D320" s="112"/>
      <c r="E320" s="112"/>
      <c r="F320" s="111"/>
      <c r="G320" s="114"/>
      <c r="H320" s="155"/>
      <c r="I320" s="15"/>
    </row>
    <row r="321" spans="2:9" x14ac:dyDescent="0.25">
      <c r="B321" s="151"/>
      <c r="C321" s="111"/>
      <c r="D321" s="112"/>
      <c r="E321" s="112"/>
      <c r="F321" s="111"/>
      <c r="G321" s="114"/>
      <c r="H321" s="155"/>
      <c r="I321" s="15"/>
    </row>
    <row r="322" spans="2:9" x14ac:dyDescent="0.25">
      <c r="B322" s="151"/>
      <c r="C322" s="111"/>
      <c r="D322" s="112"/>
      <c r="E322" s="112"/>
      <c r="F322" s="111"/>
      <c r="G322" s="114"/>
      <c r="H322" s="155"/>
      <c r="I322" s="15"/>
    </row>
    <row r="323" spans="2:9" x14ac:dyDescent="0.25">
      <c r="B323" s="151"/>
      <c r="C323" s="111"/>
      <c r="D323" s="112"/>
      <c r="E323" s="112"/>
      <c r="F323" s="111"/>
      <c r="G323" s="114"/>
      <c r="H323" s="155"/>
      <c r="I323" s="15"/>
    </row>
    <row r="324" spans="2:9" x14ac:dyDescent="0.25">
      <c r="B324" s="151"/>
      <c r="C324" s="111"/>
      <c r="D324" s="112"/>
      <c r="E324" s="112"/>
      <c r="F324" s="111"/>
      <c r="G324" s="114"/>
      <c r="H324" s="155"/>
      <c r="I324" s="15"/>
    </row>
    <row r="325" spans="2:9" x14ac:dyDescent="0.25">
      <c r="B325" s="151"/>
      <c r="C325" s="111"/>
      <c r="D325" s="112"/>
      <c r="E325" s="112"/>
      <c r="F325" s="111"/>
      <c r="G325" s="114"/>
      <c r="H325" s="155"/>
      <c r="I325" s="15"/>
    </row>
    <row r="326" spans="2:9" x14ac:dyDescent="0.25">
      <c r="B326" s="151"/>
      <c r="C326" s="111"/>
      <c r="D326" s="112"/>
      <c r="E326" s="112"/>
      <c r="F326" s="111"/>
      <c r="G326" s="114"/>
      <c r="H326" s="155"/>
      <c r="I326" s="15"/>
    </row>
    <row r="327" spans="2:9" x14ac:dyDescent="0.25">
      <c r="B327" s="151"/>
      <c r="C327" s="111"/>
      <c r="D327" s="112"/>
      <c r="E327" s="112"/>
      <c r="F327" s="111"/>
      <c r="G327" s="114"/>
      <c r="H327" s="155"/>
      <c r="I327" s="15"/>
    </row>
    <row r="328" spans="2:9" x14ac:dyDescent="0.25">
      <c r="B328" s="151"/>
      <c r="C328" s="111"/>
      <c r="D328" s="112"/>
      <c r="E328" s="112"/>
      <c r="F328" s="111"/>
      <c r="G328" s="114"/>
      <c r="H328" s="155"/>
      <c r="I328" s="15"/>
    </row>
    <row r="329" spans="2:9" x14ac:dyDescent="0.25">
      <c r="B329" s="151"/>
      <c r="C329" s="111"/>
      <c r="D329" s="112"/>
      <c r="E329" s="112"/>
      <c r="F329" s="111"/>
      <c r="G329" s="114"/>
      <c r="H329" s="155"/>
      <c r="I329" s="15"/>
    </row>
    <row r="330" spans="2:9" x14ac:dyDescent="0.25">
      <c r="B330" s="151"/>
      <c r="C330" s="111"/>
      <c r="D330" s="112"/>
      <c r="E330" s="112"/>
      <c r="F330" s="111"/>
      <c r="G330" s="114"/>
      <c r="H330" s="155"/>
      <c r="I330" s="15"/>
    </row>
    <row r="331" spans="2:9" x14ac:dyDescent="0.25">
      <c r="B331" s="151"/>
      <c r="C331" s="111"/>
      <c r="D331" s="112"/>
      <c r="E331" s="112"/>
      <c r="F331" s="111"/>
      <c r="G331" s="114"/>
      <c r="H331" s="155"/>
      <c r="I331" s="15"/>
    </row>
    <row r="332" spans="2:9" x14ac:dyDescent="0.25">
      <c r="B332" s="151"/>
      <c r="C332" s="111"/>
      <c r="D332" s="112"/>
      <c r="E332" s="112"/>
      <c r="F332" s="111"/>
      <c r="G332" s="114"/>
      <c r="H332" s="155"/>
      <c r="I332" s="15"/>
    </row>
    <row r="333" spans="2:9" x14ac:dyDescent="0.25">
      <c r="B333" s="151"/>
      <c r="C333" s="111"/>
      <c r="D333" s="112"/>
      <c r="E333" s="112"/>
      <c r="F333" s="111"/>
      <c r="G333" s="114"/>
      <c r="H333" s="155"/>
      <c r="I333" s="15"/>
    </row>
    <row r="334" spans="2:9" x14ac:dyDescent="0.25">
      <c r="B334" s="151"/>
      <c r="C334" s="111"/>
      <c r="D334" s="112"/>
      <c r="E334" s="112"/>
      <c r="F334" s="111"/>
      <c r="G334" s="114"/>
      <c r="H334" s="155"/>
      <c r="I334" s="15"/>
    </row>
    <row r="335" spans="2:9" x14ac:dyDescent="0.25">
      <c r="B335" s="151"/>
      <c r="C335" s="111"/>
      <c r="D335" s="112"/>
      <c r="E335" s="112"/>
      <c r="F335" s="111"/>
      <c r="G335" s="114"/>
      <c r="H335" s="155"/>
      <c r="I335" s="15"/>
    </row>
    <row r="336" spans="2:9" x14ac:dyDescent="0.25">
      <c r="B336" s="151"/>
      <c r="C336" s="111"/>
      <c r="D336" s="112"/>
      <c r="E336" s="112"/>
      <c r="F336" s="111"/>
      <c r="G336" s="114"/>
      <c r="H336" s="155"/>
      <c r="I336" s="15"/>
    </row>
    <row r="337" spans="2:9" x14ac:dyDescent="0.25">
      <c r="B337" s="151"/>
      <c r="C337" s="111"/>
      <c r="D337" s="112"/>
      <c r="E337" s="112"/>
      <c r="F337" s="111"/>
      <c r="G337" s="114"/>
      <c r="H337" s="155"/>
      <c r="I337" s="15"/>
    </row>
    <row r="338" spans="2:9" x14ac:dyDescent="0.25">
      <c r="B338" s="151"/>
      <c r="C338" s="111"/>
      <c r="D338" s="112"/>
      <c r="E338" s="112"/>
      <c r="F338" s="111"/>
      <c r="G338" s="114"/>
      <c r="H338" s="155"/>
      <c r="I338" s="15"/>
    </row>
    <row r="339" spans="2:9" x14ac:dyDescent="0.25">
      <c r="B339" s="151"/>
      <c r="C339" s="111"/>
      <c r="D339" s="112"/>
      <c r="E339" s="112"/>
      <c r="F339" s="111"/>
      <c r="G339" s="114"/>
      <c r="H339" s="155"/>
      <c r="I339" s="15"/>
    </row>
    <row r="340" spans="2:9" x14ac:dyDescent="0.25">
      <c r="B340" s="151"/>
      <c r="C340" s="111"/>
      <c r="D340" s="112"/>
      <c r="E340" s="112"/>
      <c r="F340" s="111"/>
      <c r="G340" s="114"/>
      <c r="H340" s="155"/>
      <c r="I340" s="15"/>
    </row>
    <row r="341" spans="2:9" x14ac:dyDescent="0.25">
      <c r="B341" s="151"/>
      <c r="C341" s="111"/>
      <c r="D341" s="112"/>
      <c r="E341" s="112"/>
      <c r="F341" s="111"/>
      <c r="G341" s="114"/>
      <c r="H341" s="155"/>
      <c r="I341" s="15"/>
    </row>
    <row r="342" spans="2:9" x14ac:dyDescent="0.25">
      <c r="B342" s="151"/>
      <c r="C342" s="111"/>
      <c r="D342" s="112"/>
      <c r="E342" s="112"/>
      <c r="F342" s="111"/>
      <c r="G342" s="114"/>
      <c r="H342" s="155"/>
      <c r="I342" s="15"/>
    </row>
    <row r="343" spans="2:9" x14ac:dyDescent="0.25">
      <c r="B343" s="151"/>
      <c r="C343" s="111"/>
      <c r="D343" s="112"/>
      <c r="E343" s="112"/>
      <c r="F343" s="111"/>
      <c r="G343" s="114"/>
      <c r="H343" s="155"/>
      <c r="I343" s="15"/>
    </row>
    <row r="344" spans="2:9" x14ac:dyDescent="0.25">
      <c r="B344" s="151"/>
      <c r="C344" s="111"/>
      <c r="D344" s="112"/>
      <c r="E344" s="112"/>
      <c r="F344" s="111"/>
      <c r="G344" s="114"/>
      <c r="H344" s="155"/>
      <c r="I344" s="15"/>
    </row>
    <row r="345" spans="2:9" x14ac:dyDescent="0.25">
      <c r="B345" s="151"/>
      <c r="C345" s="111"/>
      <c r="D345" s="112"/>
      <c r="E345" s="112"/>
      <c r="F345" s="111"/>
      <c r="G345" s="114"/>
      <c r="H345" s="155"/>
      <c r="I345" s="15"/>
    </row>
    <row r="346" spans="2:9" x14ac:dyDescent="0.25">
      <c r="B346" s="151"/>
      <c r="C346" s="111"/>
      <c r="D346" s="112"/>
      <c r="E346" s="112"/>
      <c r="F346" s="111"/>
      <c r="G346" s="114"/>
      <c r="H346" s="155"/>
      <c r="I346" s="15"/>
    </row>
    <row r="347" spans="2:9" x14ac:dyDescent="0.25">
      <c r="B347" s="151"/>
      <c r="C347" s="111"/>
      <c r="D347" s="112"/>
      <c r="E347" s="112"/>
      <c r="F347" s="111"/>
      <c r="G347" s="114"/>
      <c r="H347" s="155"/>
      <c r="I347" s="15"/>
    </row>
    <row r="348" spans="2:9" x14ac:dyDescent="0.25">
      <c r="B348" s="151"/>
      <c r="C348" s="111"/>
      <c r="D348" s="112"/>
      <c r="E348" s="112"/>
      <c r="F348" s="111"/>
      <c r="G348" s="114"/>
      <c r="H348" s="155"/>
      <c r="I348" s="15"/>
    </row>
    <row r="349" spans="2:9" x14ac:dyDescent="0.25">
      <c r="B349" s="151"/>
      <c r="C349" s="111"/>
      <c r="D349" s="112"/>
      <c r="E349" s="112"/>
      <c r="F349" s="111"/>
      <c r="G349" s="114"/>
      <c r="H349" s="155"/>
      <c r="I349" s="15"/>
    </row>
    <row r="350" spans="2:9" x14ac:dyDescent="0.25">
      <c r="B350" s="151"/>
      <c r="C350" s="111"/>
      <c r="D350" s="112"/>
      <c r="E350" s="112"/>
      <c r="F350" s="111"/>
      <c r="G350" s="114"/>
      <c r="H350" s="155"/>
      <c r="I350" s="15"/>
    </row>
    <row r="351" spans="2:9" x14ac:dyDescent="0.25">
      <c r="B351" s="151"/>
      <c r="C351" s="111"/>
      <c r="D351" s="112"/>
      <c r="E351" s="112"/>
      <c r="F351" s="111"/>
      <c r="G351" s="114"/>
      <c r="H351" s="155"/>
      <c r="I351" s="15"/>
    </row>
    <row r="352" spans="2:9" x14ac:dyDescent="0.25">
      <c r="B352" s="151"/>
      <c r="C352" s="111"/>
      <c r="D352" s="112"/>
      <c r="E352" s="112"/>
      <c r="F352" s="111"/>
      <c r="G352" s="114"/>
      <c r="H352" s="155"/>
      <c r="I352" s="15"/>
    </row>
    <row r="353" spans="2:9" x14ac:dyDescent="0.25">
      <c r="B353" s="151"/>
      <c r="C353" s="111"/>
      <c r="D353" s="112"/>
      <c r="E353" s="112"/>
      <c r="F353" s="111"/>
      <c r="G353" s="114"/>
      <c r="H353" s="155"/>
      <c r="I353" s="15"/>
    </row>
    <row r="354" spans="2:9" x14ac:dyDescent="0.25">
      <c r="B354" s="151"/>
      <c r="C354" s="111"/>
      <c r="D354" s="112"/>
      <c r="E354" s="112"/>
      <c r="F354" s="111"/>
      <c r="G354" s="114"/>
      <c r="H354" s="155"/>
      <c r="I354" s="15"/>
    </row>
    <row r="355" spans="2:9" x14ac:dyDescent="0.25">
      <c r="B355" s="151"/>
      <c r="C355" s="111"/>
      <c r="D355" s="112"/>
      <c r="E355" s="112"/>
      <c r="F355" s="111"/>
      <c r="G355" s="114"/>
      <c r="H355" s="155"/>
      <c r="I355" s="15"/>
    </row>
    <row r="356" spans="2:9" x14ac:dyDescent="0.25">
      <c r="B356" s="151"/>
      <c r="C356" s="111"/>
      <c r="D356" s="112"/>
      <c r="E356" s="112"/>
      <c r="F356" s="111"/>
      <c r="G356" s="114"/>
      <c r="H356" s="155"/>
      <c r="I356" s="15"/>
    </row>
    <row r="357" spans="2:9" x14ac:dyDescent="0.25">
      <c r="B357" s="151"/>
      <c r="C357" s="111"/>
      <c r="D357" s="112"/>
      <c r="E357" s="112"/>
      <c r="F357" s="111"/>
      <c r="G357" s="114"/>
      <c r="H357" s="155"/>
      <c r="I357" s="15"/>
    </row>
    <row r="358" spans="2:9" x14ac:dyDescent="0.25">
      <c r="B358" s="151"/>
      <c r="C358" s="111"/>
      <c r="D358" s="112"/>
      <c r="E358" s="112"/>
      <c r="F358" s="111"/>
      <c r="G358" s="114"/>
      <c r="H358" s="155"/>
      <c r="I358" s="15"/>
    </row>
    <row r="359" spans="2:9" x14ac:dyDescent="0.25">
      <c r="B359" s="151"/>
      <c r="C359" s="111"/>
      <c r="D359" s="112"/>
      <c r="E359" s="112"/>
      <c r="F359" s="111"/>
      <c r="G359" s="114"/>
      <c r="H359" s="155"/>
      <c r="I359" s="15"/>
    </row>
    <row r="360" spans="2:9" x14ac:dyDescent="0.25">
      <c r="B360" s="151"/>
      <c r="C360" s="111"/>
      <c r="D360" s="112"/>
      <c r="E360" s="112"/>
      <c r="F360" s="111"/>
      <c r="G360" s="114"/>
      <c r="H360" s="155"/>
      <c r="I360" s="15"/>
    </row>
    <row r="361" spans="2:9" x14ac:dyDescent="0.25">
      <c r="B361" s="151"/>
      <c r="C361" s="111"/>
      <c r="D361" s="112"/>
      <c r="E361" s="112"/>
      <c r="F361" s="111"/>
      <c r="G361" s="114"/>
      <c r="H361" s="155"/>
      <c r="I361" s="15"/>
    </row>
    <row r="362" spans="2:9" x14ac:dyDescent="0.25">
      <c r="B362" s="151"/>
      <c r="C362" s="111"/>
      <c r="D362" s="112"/>
      <c r="E362" s="112"/>
      <c r="F362" s="111"/>
      <c r="G362" s="114"/>
      <c r="H362" s="155"/>
      <c r="I362" s="15"/>
    </row>
    <row r="363" spans="2:9" x14ac:dyDescent="0.25">
      <c r="B363" s="151"/>
      <c r="C363" s="111"/>
      <c r="D363" s="112"/>
      <c r="E363" s="112"/>
      <c r="F363" s="111"/>
      <c r="G363" s="114"/>
      <c r="H363" s="155"/>
      <c r="I363" s="15"/>
    </row>
    <row r="364" spans="2:9" x14ac:dyDescent="0.25">
      <c r="B364" s="151"/>
      <c r="C364" s="111"/>
      <c r="D364" s="112"/>
      <c r="E364" s="112"/>
      <c r="F364" s="111"/>
      <c r="G364" s="114"/>
      <c r="H364" s="155"/>
      <c r="I364" s="15"/>
    </row>
    <row r="365" spans="2:9" x14ac:dyDescent="0.25">
      <c r="B365" s="151"/>
      <c r="C365" s="111"/>
      <c r="D365" s="112"/>
      <c r="E365" s="112"/>
      <c r="F365" s="111"/>
      <c r="G365" s="114"/>
      <c r="H365" s="155"/>
      <c r="I365" s="15"/>
    </row>
    <row r="366" spans="2:9" x14ac:dyDescent="0.25">
      <c r="B366" s="151"/>
      <c r="C366" s="111"/>
      <c r="D366" s="112"/>
      <c r="E366" s="112"/>
      <c r="F366" s="111"/>
      <c r="G366" s="114"/>
      <c r="H366" s="155"/>
      <c r="I366" s="15"/>
    </row>
    <row r="367" spans="2:9" x14ac:dyDescent="0.25">
      <c r="B367" s="151"/>
      <c r="C367" s="111"/>
      <c r="D367" s="112"/>
      <c r="E367" s="112"/>
      <c r="F367" s="111"/>
      <c r="G367" s="114"/>
      <c r="H367" s="155"/>
      <c r="I367" s="15"/>
    </row>
    <row r="368" spans="2:9" x14ac:dyDescent="0.25">
      <c r="B368" s="151"/>
      <c r="C368" s="111"/>
      <c r="D368" s="112"/>
      <c r="E368" s="112"/>
      <c r="F368" s="111"/>
      <c r="G368" s="114"/>
      <c r="H368" s="155"/>
      <c r="I368" s="15"/>
    </row>
    <row r="369" spans="2:9" x14ac:dyDescent="0.25">
      <c r="B369" s="151"/>
      <c r="C369" s="111"/>
      <c r="D369" s="112"/>
      <c r="E369" s="112"/>
      <c r="F369" s="111"/>
      <c r="G369" s="114"/>
      <c r="H369" s="155"/>
      <c r="I369" s="15"/>
    </row>
    <row r="370" spans="2:9" x14ac:dyDescent="0.25">
      <c r="B370" s="151"/>
      <c r="C370" s="111"/>
      <c r="D370" s="112"/>
      <c r="E370" s="112"/>
      <c r="F370" s="111"/>
      <c r="G370" s="114"/>
      <c r="H370" s="155"/>
      <c r="I370" s="15"/>
    </row>
    <row r="371" spans="2:9" x14ac:dyDescent="0.25">
      <c r="B371" s="151"/>
      <c r="C371" s="111"/>
      <c r="D371" s="112"/>
      <c r="E371" s="112"/>
      <c r="F371" s="111"/>
      <c r="G371" s="114"/>
      <c r="H371" s="155"/>
      <c r="I371" s="15"/>
    </row>
    <row r="372" spans="2:9" x14ac:dyDescent="0.25">
      <c r="B372" s="151"/>
      <c r="C372" s="111"/>
      <c r="D372" s="112"/>
      <c r="E372" s="112"/>
      <c r="F372" s="111"/>
      <c r="G372" s="114"/>
      <c r="H372" s="155"/>
      <c r="I372" s="15"/>
    </row>
    <row r="373" spans="2:9" x14ac:dyDescent="0.25">
      <c r="B373" s="151"/>
      <c r="C373" s="111"/>
      <c r="D373" s="112"/>
      <c r="E373" s="112"/>
      <c r="F373" s="111"/>
      <c r="G373" s="114"/>
      <c r="H373" s="155"/>
      <c r="I373" s="15"/>
    </row>
    <row r="374" spans="2:9" x14ac:dyDescent="0.25">
      <c r="B374" s="151"/>
      <c r="C374" s="111"/>
      <c r="D374" s="112"/>
      <c r="E374" s="112"/>
      <c r="F374" s="111"/>
      <c r="G374" s="114"/>
      <c r="H374" s="155"/>
      <c r="I374" s="15"/>
    </row>
    <row r="375" spans="2:9" x14ac:dyDescent="0.25">
      <c r="B375" s="151"/>
      <c r="C375" s="111"/>
      <c r="D375" s="112"/>
      <c r="E375" s="112"/>
      <c r="F375" s="111"/>
      <c r="G375" s="114"/>
      <c r="H375" s="155"/>
      <c r="I375" s="15"/>
    </row>
    <row r="376" spans="2:9" x14ac:dyDescent="0.25">
      <c r="B376" s="151"/>
      <c r="C376" s="111"/>
      <c r="D376" s="112"/>
      <c r="E376" s="112"/>
      <c r="F376" s="111"/>
      <c r="G376" s="114"/>
      <c r="H376" s="155"/>
      <c r="I376" s="15"/>
    </row>
    <row r="377" spans="2:9" x14ac:dyDescent="0.25">
      <c r="B377" s="151"/>
      <c r="C377" s="111"/>
      <c r="D377" s="112"/>
      <c r="E377" s="112"/>
      <c r="F377" s="111"/>
      <c r="G377" s="114"/>
      <c r="H377" s="155"/>
      <c r="I377" s="15"/>
    </row>
    <row r="378" spans="2:9" x14ac:dyDescent="0.25">
      <c r="B378" s="151"/>
      <c r="C378" s="111"/>
      <c r="D378" s="112"/>
      <c r="E378" s="112"/>
      <c r="F378" s="111"/>
      <c r="G378" s="114"/>
      <c r="H378" s="155"/>
      <c r="I378" s="15"/>
    </row>
    <row r="379" spans="2:9" x14ac:dyDescent="0.25">
      <c r="B379" s="151"/>
      <c r="C379" s="111"/>
      <c r="D379" s="112"/>
      <c r="E379" s="112"/>
      <c r="F379" s="111"/>
      <c r="G379" s="114"/>
      <c r="H379" s="155"/>
      <c r="I379" s="15"/>
    </row>
    <row r="380" spans="2:9" x14ac:dyDescent="0.25">
      <c r="B380" s="151"/>
      <c r="C380" s="111"/>
      <c r="D380" s="112"/>
      <c r="E380" s="112"/>
      <c r="F380" s="111"/>
      <c r="G380" s="114"/>
      <c r="H380" s="155"/>
      <c r="I380" s="15"/>
    </row>
    <row r="381" spans="2:9" x14ac:dyDescent="0.25">
      <c r="B381" s="151"/>
      <c r="C381" s="111"/>
      <c r="D381" s="112"/>
      <c r="E381" s="112"/>
      <c r="F381" s="111"/>
      <c r="G381" s="114"/>
      <c r="H381" s="155"/>
      <c r="I381" s="15"/>
    </row>
    <row r="382" spans="2:9" x14ac:dyDescent="0.25">
      <c r="B382" s="151"/>
      <c r="C382" s="111"/>
      <c r="D382" s="112"/>
      <c r="E382" s="112"/>
      <c r="F382" s="111"/>
      <c r="G382" s="114"/>
      <c r="H382" s="155"/>
      <c r="I382" s="15"/>
    </row>
    <row r="383" spans="2:9" x14ac:dyDescent="0.25">
      <c r="B383" s="151"/>
      <c r="C383" s="111"/>
      <c r="D383" s="112"/>
      <c r="E383" s="112"/>
      <c r="F383" s="111"/>
      <c r="G383" s="114"/>
      <c r="H383" s="155"/>
      <c r="I383" s="15"/>
    </row>
    <row r="384" spans="2:9" x14ac:dyDescent="0.25">
      <c r="B384" s="151"/>
      <c r="C384" s="111"/>
      <c r="D384" s="112"/>
      <c r="E384" s="112"/>
      <c r="F384" s="111"/>
      <c r="G384" s="114"/>
      <c r="H384" s="155"/>
      <c r="I384" s="15"/>
    </row>
    <row r="385" spans="2:9" x14ac:dyDescent="0.25">
      <c r="B385" s="151"/>
      <c r="C385" s="111"/>
      <c r="D385" s="112"/>
      <c r="E385" s="112"/>
      <c r="F385" s="111"/>
      <c r="G385" s="114"/>
      <c r="H385" s="155"/>
      <c r="I385" s="15"/>
    </row>
    <row r="386" spans="2:9" x14ac:dyDescent="0.25">
      <c r="B386" s="151"/>
      <c r="C386" s="111"/>
      <c r="D386" s="112"/>
      <c r="E386" s="112"/>
      <c r="F386" s="111"/>
      <c r="G386" s="114"/>
      <c r="H386" s="155"/>
      <c r="I386" s="15"/>
    </row>
    <row r="387" spans="2:9" x14ac:dyDescent="0.25">
      <c r="B387" s="151"/>
      <c r="C387" s="111"/>
      <c r="D387" s="112"/>
      <c r="E387" s="112"/>
      <c r="F387" s="111"/>
      <c r="G387" s="114"/>
      <c r="H387" s="155"/>
      <c r="I387" s="15"/>
    </row>
    <row r="388" spans="2:9" x14ac:dyDescent="0.25">
      <c r="B388" s="151"/>
      <c r="C388" s="111"/>
      <c r="D388" s="112"/>
      <c r="E388" s="112"/>
      <c r="F388" s="111"/>
      <c r="G388" s="114"/>
      <c r="H388" s="155"/>
      <c r="I388" s="15"/>
    </row>
    <row r="389" spans="2:9" x14ac:dyDescent="0.25">
      <c r="B389" s="151"/>
      <c r="C389" s="111"/>
      <c r="D389" s="112"/>
      <c r="E389" s="112"/>
      <c r="F389" s="111"/>
      <c r="G389" s="114"/>
      <c r="H389" s="155"/>
      <c r="I389" s="15"/>
    </row>
    <row r="390" spans="2:9" x14ac:dyDescent="0.25">
      <c r="B390" s="151"/>
      <c r="C390" s="111"/>
      <c r="D390" s="112"/>
      <c r="E390" s="112"/>
      <c r="F390" s="111"/>
      <c r="G390" s="114"/>
      <c r="H390" s="155"/>
      <c r="I390" s="15"/>
    </row>
    <row r="391" spans="2:9" x14ac:dyDescent="0.25">
      <c r="B391" s="151"/>
      <c r="C391" s="111"/>
      <c r="D391" s="112"/>
      <c r="E391" s="112"/>
      <c r="F391" s="111"/>
      <c r="G391" s="114"/>
      <c r="H391" s="155"/>
      <c r="I391" s="15"/>
    </row>
    <row r="392" spans="2:9" x14ac:dyDescent="0.25">
      <c r="B392" s="151"/>
      <c r="C392" s="111"/>
      <c r="D392" s="112"/>
      <c r="E392" s="112"/>
      <c r="F392" s="111"/>
      <c r="G392" s="114"/>
      <c r="H392" s="155"/>
      <c r="I392" s="15"/>
    </row>
    <row r="393" spans="2:9" x14ac:dyDescent="0.25">
      <c r="B393" s="151"/>
      <c r="C393" s="111"/>
      <c r="D393" s="112"/>
      <c r="E393" s="112"/>
      <c r="F393" s="111"/>
      <c r="G393" s="114"/>
      <c r="H393" s="155"/>
      <c r="I393" s="15"/>
    </row>
    <row r="394" spans="2:9" x14ac:dyDescent="0.25">
      <c r="B394" s="151"/>
      <c r="C394" s="111"/>
      <c r="D394" s="112"/>
      <c r="E394" s="112"/>
      <c r="F394" s="111"/>
      <c r="G394" s="114"/>
      <c r="H394" s="155"/>
      <c r="I394" s="15"/>
    </row>
    <row r="395" spans="2:9" x14ac:dyDescent="0.25">
      <c r="B395" s="151"/>
      <c r="C395" s="111"/>
      <c r="D395" s="112"/>
      <c r="E395" s="112"/>
      <c r="F395" s="111"/>
      <c r="G395" s="114"/>
      <c r="H395" s="155"/>
      <c r="I395" s="15"/>
    </row>
    <row r="396" spans="2:9" x14ac:dyDescent="0.25">
      <c r="B396" s="151"/>
      <c r="C396" s="111"/>
      <c r="D396" s="112"/>
      <c r="E396" s="112"/>
      <c r="F396" s="111"/>
      <c r="G396" s="114"/>
      <c r="H396" s="155"/>
      <c r="I396" s="15"/>
    </row>
    <row r="397" spans="2:9" x14ac:dyDescent="0.25">
      <c r="B397" s="151"/>
      <c r="C397" s="111"/>
      <c r="D397" s="112"/>
      <c r="E397" s="112"/>
      <c r="F397" s="111"/>
      <c r="G397" s="114"/>
      <c r="H397" s="155"/>
      <c r="I397" s="15"/>
    </row>
    <row r="398" spans="2:9" x14ac:dyDescent="0.25">
      <c r="B398" s="151"/>
      <c r="C398" s="111"/>
      <c r="D398" s="112"/>
      <c r="E398" s="112"/>
      <c r="F398" s="111"/>
      <c r="G398" s="114"/>
      <c r="H398" s="155"/>
      <c r="I398" s="15"/>
    </row>
    <row r="399" spans="2:9" x14ac:dyDescent="0.25">
      <c r="B399" s="151"/>
      <c r="C399" s="111"/>
      <c r="D399" s="112"/>
      <c r="E399" s="112"/>
      <c r="F399" s="111"/>
      <c r="G399" s="114"/>
      <c r="H399" s="155"/>
      <c r="I399" s="15"/>
    </row>
    <row r="400" spans="2:9" x14ac:dyDescent="0.25">
      <c r="B400" s="151"/>
      <c r="C400" s="111"/>
      <c r="D400" s="112"/>
      <c r="E400" s="112"/>
      <c r="F400" s="111"/>
      <c r="G400" s="114"/>
      <c r="H400" s="155"/>
      <c r="I400" s="15"/>
    </row>
    <row r="401" spans="2:9" x14ac:dyDescent="0.25">
      <c r="B401" s="151"/>
      <c r="C401" s="111"/>
      <c r="D401" s="112"/>
      <c r="E401" s="112"/>
      <c r="F401" s="111"/>
      <c r="G401" s="114"/>
      <c r="H401" s="155"/>
      <c r="I401" s="15"/>
    </row>
    <row r="402" spans="2:9" x14ac:dyDescent="0.25">
      <c r="B402" s="151"/>
      <c r="C402" s="111"/>
      <c r="D402" s="112"/>
      <c r="E402" s="112"/>
      <c r="F402" s="111"/>
      <c r="G402" s="114"/>
      <c r="H402" s="155"/>
      <c r="I402" s="15"/>
    </row>
    <row r="403" spans="2:9" x14ac:dyDescent="0.25">
      <c r="B403" s="151"/>
      <c r="C403" s="111"/>
      <c r="D403" s="112"/>
      <c r="E403" s="112"/>
      <c r="F403" s="111"/>
      <c r="G403" s="114"/>
      <c r="H403" s="155"/>
      <c r="I403" s="15"/>
    </row>
    <row r="404" spans="2:9" x14ac:dyDescent="0.25">
      <c r="B404" s="151"/>
      <c r="C404" s="111"/>
      <c r="D404" s="112"/>
      <c r="E404" s="112"/>
      <c r="F404" s="111"/>
      <c r="G404" s="114"/>
      <c r="H404" s="155"/>
      <c r="I404" s="15"/>
    </row>
    <row r="405" spans="2:9" x14ac:dyDescent="0.25">
      <c r="B405" s="151"/>
      <c r="C405" s="111"/>
      <c r="D405" s="112"/>
      <c r="E405" s="112"/>
      <c r="F405" s="111"/>
      <c r="G405" s="114"/>
      <c r="H405" s="155"/>
      <c r="I405" s="15"/>
    </row>
    <row r="406" spans="2:9" x14ac:dyDescent="0.25">
      <c r="B406" s="151"/>
      <c r="C406" s="111"/>
      <c r="D406" s="112"/>
      <c r="E406" s="112"/>
      <c r="F406" s="111"/>
      <c r="G406" s="114"/>
      <c r="H406" s="155"/>
      <c r="I406" s="15"/>
    </row>
    <row r="407" spans="2:9" x14ac:dyDescent="0.25">
      <c r="B407" s="151"/>
      <c r="C407" s="111"/>
      <c r="D407" s="112"/>
      <c r="E407" s="112"/>
      <c r="F407" s="111"/>
      <c r="G407" s="114"/>
      <c r="H407" s="155"/>
      <c r="I407" s="15"/>
    </row>
    <row r="408" spans="2:9" x14ac:dyDescent="0.25">
      <c r="B408" s="151"/>
      <c r="C408" s="111"/>
      <c r="D408" s="112"/>
      <c r="E408" s="112"/>
      <c r="F408" s="111"/>
      <c r="G408" s="114"/>
      <c r="H408" s="155"/>
      <c r="I408" s="15"/>
    </row>
    <row r="409" spans="2:9" x14ac:dyDescent="0.25">
      <c r="B409" s="151"/>
      <c r="C409" s="111"/>
      <c r="D409" s="112"/>
      <c r="E409" s="112"/>
      <c r="F409" s="111"/>
      <c r="G409" s="114"/>
      <c r="H409" s="155"/>
      <c r="I409" s="15"/>
    </row>
    <row r="410" spans="2:9" x14ac:dyDescent="0.25">
      <c r="B410" s="151"/>
      <c r="C410" s="111"/>
      <c r="D410" s="112"/>
      <c r="E410" s="112"/>
      <c r="F410" s="111"/>
      <c r="G410" s="114"/>
      <c r="H410" s="155"/>
      <c r="I410" s="15"/>
    </row>
    <row r="411" spans="2:9" x14ac:dyDescent="0.25">
      <c r="B411" s="151"/>
      <c r="C411" s="111"/>
      <c r="D411" s="112"/>
      <c r="E411" s="112"/>
      <c r="F411" s="111"/>
      <c r="G411" s="114"/>
      <c r="H411" s="155"/>
      <c r="I411" s="15"/>
    </row>
    <row r="412" spans="2:9" x14ac:dyDescent="0.25">
      <c r="B412" s="151"/>
      <c r="C412" s="111"/>
      <c r="D412" s="112"/>
      <c r="E412" s="112"/>
      <c r="F412" s="111"/>
      <c r="G412" s="114"/>
      <c r="H412" s="155"/>
      <c r="I412" s="15"/>
    </row>
    <row r="413" spans="2:9" x14ac:dyDescent="0.25">
      <c r="B413" s="151"/>
      <c r="C413" s="111"/>
      <c r="D413" s="112"/>
      <c r="E413" s="112"/>
      <c r="F413" s="111"/>
      <c r="G413" s="114"/>
      <c r="H413" s="155"/>
      <c r="I413" s="15"/>
    </row>
    <row r="414" spans="2:9" x14ac:dyDescent="0.25">
      <c r="B414" s="151"/>
      <c r="C414" s="111"/>
      <c r="D414" s="112"/>
      <c r="E414" s="112"/>
      <c r="F414" s="111"/>
      <c r="G414" s="114"/>
      <c r="H414" s="155"/>
      <c r="I414" s="15"/>
    </row>
    <row r="415" spans="2:9" x14ac:dyDescent="0.25">
      <c r="B415" s="151"/>
      <c r="C415" s="111"/>
      <c r="D415" s="112"/>
      <c r="E415" s="112"/>
      <c r="F415" s="111"/>
      <c r="G415" s="114"/>
      <c r="H415" s="155"/>
      <c r="I415" s="15"/>
    </row>
    <row r="416" spans="2:9" x14ac:dyDescent="0.25">
      <c r="B416" s="151"/>
      <c r="C416" s="111"/>
      <c r="D416" s="112"/>
      <c r="E416" s="112"/>
      <c r="F416" s="111"/>
      <c r="G416" s="114"/>
      <c r="H416" s="155"/>
      <c r="I416" s="15"/>
    </row>
    <row r="417" spans="2:9" x14ac:dyDescent="0.25">
      <c r="B417" s="151"/>
      <c r="C417" s="111"/>
      <c r="D417" s="112"/>
      <c r="E417" s="112"/>
      <c r="F417" s="111"/>
      <c r="G417" s="114"/>
      <c r="H417" s="155"/>
      <c r="I417" s="15"/>
    </row>
    <row r="418" spans="2:9" x14ac:dyDescent="0.25">
      <c r="B418" s="151"/>
      <c r="C418" s="111"/>
      <c r="D418" s="112"/>
      <c r="E418" s="112"/>
      <c r="F418" s="111"/>
      <c r="G418" s="114"/>
      <c r="H418" s="155"/>
      <c r="I418" s="15"/>
    </row>
    <row r="419" spans="2:9" x14ac:dyDescent="0.25">
      <c r="B419" s="151"/>
      <c r="C419" s="111"/>
      <c r="D419" s="112"/>
      <c r="E419" s="112"/>
      <c r="F419" s="111"/>
      <c r="G419" s="114"/>
      <c r="H419" s="155"/>
      <c r="I419" s="15"/>
    </row>
    <row r="420" spans="2:9" x14ac:dyDescent="0.25">
      <c r="B420" s="151"/>
      <c r="C420" s="111"/>
      <c r="D420" s="112"/>
      <c r="E420" s="112"/>
      <c r="F420" s="111"/>
      <c r="G420" s="114"/>
      <c r="H420" s="155"/>
      <c r="I420" s="15"/>
    </row>
    <row r="421" spans="2:9" x14ac:dyDescent="0.25">
      <c r="B421" s="151"/>
      <c r="C421" s="111"/>
      <c r="D421" s="112"/>
      <c r="E421" s="112"/>
      <c r="F421" s="111"/>
      <c r="G421" s="114"/>
      <c r="H421" s="155"/>
      <c r="I421" s="15"/>
    </row>
    <row r="422" spans="2:9" x14ac:dyDescent="0.25">
      <c r="B422" s="151"/>
      <c r="C422" s="111"/>
      <c r="D422" s="112"/>
      <c r="E422" s="112"/>
      <c r="F422" s="111"/>
      <c r="G422" s="114"/>
      <c r="H422" s="155"/>
      <c r="I422" s="15"/>
    </row>
    <row r="423" spans="2:9" x14ac:dyDescent="0.25">
      <c r="B423" s="151"/>
      <c r="C423" s="111"/>
      <c r="D423" s="112"/>
      <c r="E423" s="112"/>
      <c r="F423" s="111"/>
      <c r="G423" s="114"/>
      <c r="H423" s="155"/>
      <c r="I423" s="15"/>
    </row>
    <row r="424" spans="2:9" x14ac:dyDescent="0.25">
      <c r="B424" s="151"/>
      <c r="C424" s="111"/>
      <c r="D424" s="112"/>
      <c r="E424" s="112"/>
      <c r="F424" s="111"/>
      <c r="G424" s="114"/>
      <c r="H424" s="155"/>
      <c r="I424" s="15"/>
    </row>
    <row r="425" spans="2:9" x14ac:dyDescent="0.25">
      <c r="B425" s="151"/>
      <c r="C425" s="111"/>
      <c r="D425" s="112"/>
      <c r="E425" s="112"/>
      <c r="F425" s="111"/>
      <c r="G425" s="114"/>
      <c r="H425" s="155"/>
      <c r="I425" s="15"/>
    </row>
    <row r="426" spans="2:9" x14ac:dyDescent="0.25">
      <c r="B426" s="151"/>
      <c r="C426" s="111"/>
      <c r="D426" s="112"/>
      <c r="E426" s="112"/>
      <c r="F426" s="111"/>
      <c r="G426" s="114"/>
      <c r="H426" s="155"/>
      <c r="I426" s="15"/>
    </row>
    <row r="427" spans="2:9" x14ac:dyDescent="0.25">
      <c r="B427" s="151"/>
      <c r="C427" s="111"/>
      <c r="D427" s="112"/>
      <c r="E427" s="112"/>
      <c r="F427" s="111"/>
      <c r="G427" s="114"/>
      <c r="H427" s="155"/>
      <c r="I427" s="15"/>
    </row>
    <row r="428" spans="2:9" x14ac:dyDescent="0.25">
      <c r="B428" s="151"/>
      <c r="C428" s="111"/>
      <c r="D428" s="112"/>
      <c r="E428" s="112"/>
      <c r="F428" s="111"/>
      <c r="G428" s="114"/>
      <c r="H428" s="155"/>
      <c r="I428" s="15"/>
    </row>
    <row r="429" spans="2:9" x14ac:dyDescent="0.25">
      <c r="B429" s="151"/>
      <c r="C429" s="111"/>
      <c r="D429" s="112"/>
      <c r="E429" s="112"/>
      <c r="F429" s="111"/>
      <c r="G429" s="114"/>
      <c r="H429" s="155"/>
      <c r="I429" s="15"/>
    </row>
    <row r="430" spans="2:9" x14ac:dyDescent="0.25">
      <c r="B430" s="151"/>
      <c r="C430" s="111"/>
      <c r="D430" s="112"/>
      <c r="E430" s="112"/>
      <c r="F430" s="111"/>
      <c r="G430" s="114"/>
      <c r="H430" s="155"/>
      <c r="I430" s="15"/>
    </row>
    <row r="431" spans="2:9" x14ac:dyDescent="0.25">
      <c r="B431" s="151"/>
      <c r="C431" s="111"/>
      <c r="D431" s="112"/>
      <c r="E431" s="112"/>
      <c r="F431" s="111"/>
      <c r="G431" s="114"/>
      <c r="H431" s="155"/>
      <c r="I431" s="15"/>
    </row>
    <row r="432" spans="2:9" x14ac:dyDescent="0.25">
      <c r="B432" s="151"/>
      <c r="C432" s="111"/>
      <c r="D432" s="112"/>
      <c r="E432" s="112"/>
      <c r="F432" s="111"/>
      <c r="G432" s="114"/>
      <c r="H432" s="155"/>
      <c r="I432" s="15"/>
    </row>
    <row r="433" spans="2:9" x14ac:dyDescent="0.25">
      <c r="B433" s="151"/>
      <c r="C433" s="111"/>
      <c r="D433" s="112"/>
      <c r="E433" s="112"/>
      <c r="F433" s="111"/>
      <c r="G433" s="114"/>
      <c r="H433" s="155"/>
      <c r="I433" s="15"/>
    </row>
    <row r="434" spans="2:9" x14ac:dyDescent="0.25">
      <c r="B434" s="151"/>
      <c r="C434" s="111"/>
      <c r="D434" s="112"/>
      <c r="E434" s="112"/>
      <c r="F434" s="111"/>
      <c r="G434" s="114"/>
      <c r="H434" s="155"/>
      <c r="I434" s="15"/>
    </row>
    <row r="435" spans="2:9" x14ac:dyDescent="0.25">
      <c r="B435" s="151"/>
      <c r="C435" s="111"/>
      <c r="D435" s="112"/>
      <c r="E435" s="112"/>
      <c r="F435" s="111"/>
      <c r="G435" s="114"/>
      <c r="H435" s="155"/>
      <c r="I435" s="15"/>
    </row>
    <row r="436" spans="2:9" x14ac:dyDescent="0.25">
      <c r="B436" s="151"/>
      <c r="C436" s="111"/>
      <c r="D436" s="112"/>
      <c r="E436" s="112"/>
      <c r="F436" s="111"/>
      <c r="G436" s="114"/>
      <c r="H436" s="155"/>
      <c r="I436" s="15"/>
    </row>
    <row r="437" spans="2:9" x14ac:dyDescent="0.25">
      <c r="B437" s="151"/>
      <c r="C437" s="111"/>
      <c r="D437" s="112"/>
      <c r="E437" s="112"/>
      <c r="F437" s="111"/>
      <c r="G437" s="114"/>
      <c r="H437" s="155"/>
      <c r="I437" s="15"/>
    </row>
    <row r="438" spans="2:9" x14ac:dyDescent="0.25">
      <c r="B438" s="151"/>
      <c r="C438" s="111"/>
      <c r="D438" s="112"/>
      <c r="E438" s="112"/>
      <c r="F438" s="111"/>
      <c r="G438" s="114"/>
      <c r="H438" s="155"/>
      <c r="I438" s="15"/>
    </row>
    <row r="439" spans="2:9" x14ac:dyDescent="0.25">
      <c r="B439" s="151"/>
      <c r="C439" s="111"/>
      <c r="D439" s="112"/>
      <c r="E439" s="112"/>
      <c r="F439" s="111"/>
      <c r="G439" s="114"/>
      <c r="H439" s="155"/>
      <c r="I439" s="15"/>
    </row>
    <row r="440" spans="2:9" x14ac:dyDescent="0.25">
      <c r="B440" s="151"/>
      <c r="C440" s="111"/>
      <c r="D440" s="112"/>
      <c r="E440" s="112"/>
      <c r="F440" s="111"/>
      <c r="G440" s="114"/>
      <c r="H440" s="155"/>
      <c r="I440" s="15"/>
    </row>
    <row r="441" spans="2:9" x14ac:dyDescent="0.25">
      <c r="B441" s="151"/>
      <c r="C441" s="111"/>
      <c r="D441" s="112"/>
      <c r="E441" s="112"/>
      <c r="F441" s="111"/>
      <c r="G441" s="114"/>
      <c r="H441" s="155"/>
      <c r="I441" s="15"/>
    </row>
    <row r="442" spans="2:9" x14ac:dyDescent="0.25">
      <c r="B442" s="151"/>
      <c r="C442" s="111"/>
      <c r="D442" s="112"/>
      <c r="E442" s="112"/>
      <c r="F442" s="111"/>
      <c r="G442" s="114"/>
      <c r="H442" s="155"/>
      <c r="I442" s="15"/>
    </row>
    <row r="443" spans="2:9" x14ac:dyDescent="0.25">
      <c r="B443" s="151"/>
      <c r="C443" s="111"/>
      <c r="D443" s="112"/>
      <c r="E443" s="112"/>
      <c r="F443" s="111"/>
      <c r="G443" s="114"/>
      <c r="H443" s="155"/>
      <c r="I443" s="15"/>
    </row>
    <row r="444" spans="2:9" x14ac:dyDescent="0.25">
      <c r="B444" s="151"/>
      <c r="C444" s="111"/>
      <c r="D444" s="112"/>
      <c r="E444" s="112"/>
      <c r="F444" s="111"/>
      <c r="G444" s="114"/>
      <c r="H444" s="155"/>
      <c r="I444" s="15"/>
    </row>
    <row r="445" spans="2:9" x14ac:dyDescent="0.25">
      <c r="B445" s="151"/>
      <c r="C445" s="111"/>
      <c r="D445" s="112"/>
      <c r="E445" s="112"/>
      <c r="F445" s="111"/>
      <c r="G445" s="114"/>
      <c r="H445" s="155"/>
      <c r="I445" s="15"/>
    </row>
    <row r="446" spans="2:9" x14ac:dyDescent="0.25">
      <c r="B446" s="151"/>
      <c r="C446" s="111"/>
      <c r="D446" s="112"/>
      <c r="E446" s="112"/>
      <c r="F446" s="111"/>
      <c r="G446" s="114"/>
      <c r="H446" s="155"/>
      <c r="I446" s="15"/>
    </row>
    <row r="447" spans="2:9" x14ac:dyDescent="0.25">
      <c r="B447" s="151"/>
      <c r="C447" s="111"/>
      <c r="D447" s="112"/>
      <c r="E447" s="112"/>
      <c r="F447" s="111"/>
      <c r="G447" s="114"/>
      <c r="H447" s="155"/>
      <c r="I447" s="15"/>
    </row>
    <row r="448" spans="2:9" x14ac:dyDescent="0.25">
      <c r="B448" s="151"/>
      <c r="C448" s="111"/>
      <c r="D448" s="112"/>
      <c r="E448" s="112"/>
      <c r="F448" s="111"/>
      <c r="G448" s="114"/>
      <c r="H448" s="155"/>
      <c r="I448" s="15"/>
    </row>
    <row r="449" spans="2:9" x14ac:dyDescent="0.25">
      <c r="B449" s="151"/>
      <c r="C449" s="111"/>
      <c r="D449" s="112"/>
      <c r="E449" s="112"/>
      <c r="F449" s="111"/>
      <c r="G449" s="114"/>
      <c r="H449" s="155"/>
      <c r="I449" s="15"/>
    </row>
    <row r="450" spans="2:9" x14ac:dyDescent="0.25">
      <c r="B450" s="151"/>
      <c r="C450" s="111"/>
      <c r="D450" s="112"/>
      <c r="E450" s="112"/>
      <c r="F450" s="111"/>
      <c r="G450" s="114"/>
      <c r="H450" s="155"/>
      <c r="I450" s="15"/>
    </row>
    <row r="451" spans="2:9" x14ac:dyDescent="0.25">
      <c r="B451" s="151"/>
      <c r="C451" s="111"/>
      <c r="D451" s="112"/>
      <c r="E451" s="112"/>
      <c r="F451" s="111"/>
      <c r="G451" s="114"/>
      <c r="H451" s="155"/>
      <c r="I451" s="15"/>
    </row>
    <row r="452" spans="2:9" x14ac:dyDescent="0.25">
      <c r="B452" s="151"/>
      <c r="C452" s="111"/>
      <c r="D452" s="112"/>
      <c r="E452" s="112"/>
      <c r="F452" s="111"/>
      <c r="G452" s="114"/>
      <c r="H452" s="155"/>
      <c r="I452" s="15"/>
    </row>
    <row r="453" spans="2:9" x14ac:dyDescent="0.25">
      <c r="B453" s="151"/>
      <c r="C453" s="111"/>
      <c r="D453" s="112"/>
      <c r="E453" s="112"/>
      <c r="F453" s="111"/>
      <c r="G453" s="114"/>
      <c r="H453" s="155"/>
      <c r="I453" s="15"/>
    </row>
    <row r="454" spans="2:9" x14ac:dyDescent="0.25">
      <c r="B454" s="151"/>
      <c r="C454" s="111"/>
      <c r="D454" s="112"/>
      <c r="E454" s="112"/>
      <c r="F454" s="111"/>
      <c r="G454" s="114"/>
      <c r="H454" s="155"/>
      <c r="I454" s="15"/>
    </row>
    <row r="455" spans="2:9" x14ac:dyDescent="0.25">
      <c r="B455" s="151"/>
      <c r="C455" s="111"/>
      <c r="D455" s="112"/>
      <c r="E455" s="112"/>
      <c r="F455" s="111"/>
      <c r="G455" s="114"/>
      <c r="H455" s="155"/>
      <c r="I455" s="15"/>
    </row>
    <row r="456" spans="2:9" x14ac:dyDescent="0.25">
      <c r="B456" s="151"/>
      <c r="C456" s="111"/>
      <c r="D456" s="112"/>
      <c r="E456" s="112"/>
      <c r="F456" s="111"/>
      <c r="G456" s="114"/>
      <c r="H456" s="155"/>
      <c r="I456" s="15"/>
    </row>
    <row r="457" spans="2:9" x14ac:dyDescent="0.25">
      <c r="B457" s="151"/>
      <c r="C457" s="111"/>
      <c r="D457" s="112"/>
      <c r="E457" s="112"/>
      <c r="F457" s="111"/>
      <c r="G457" s="114"/>
      <c r="H457" s="155"/>
      <c r="I457" s="15"/>
    </row>
    <row r="458" spans="2:9" x14ac:dyDescent="0.25">
      <c r="B458" s="151"/>
      <c r="C458" s="111"/>
      <c r="D458" s="112"/>
      <c r="E458" s="112"/>
      <c r="F458" s="111"/>
      <c r="G458" s="114"/>
      <c r="H458" s="155"/>
      <c r="I458" s="15"/>
    </row>
    <row r="459" spans="2:9" x14ac:dyDescent="0.25">
      <c r="B459" s="151"/>
      <c r="C459" s="111"/>
      <c r="D459" s="112"/>
      <c r="E459" s="112"/>
      <c r="F459" s="111"/>
      <c r="G459" s="114"/>
      <c r="H459" s="155"/>
      <c r="I459" s="15"/>
    </row>
    <row r="460" spans="2:9" x14ac:dyDescent="0.25">
      <c r="B460" s="151"/>
      <c r="C460" s="111"/>
      <c r="D460" s="112"/>
      <c r="E460" s="112"/>
      <c r="F460" s="111"/>
      <c r="G460" s="114"/>
      <c r="H460" s="155"/>
      <c r="I460" s="15"/>
    </row>
    <row r="461" spans="2:9" x14ac:dyDescent="0.25">
      <c r="B461" s="151"/>
      <c r="C461" s="111"/>
      <c r="D461" s="112"/>
      <c r="E461" s="112"/>
      <c r="F461" s="111"/>
      <c r="G461" s="114"/>
      <c r="H461" s="155"/>
      <c r="I461" s="15"/>
    </row>
    <row r="462" spans="2:9" x14ac:dyDescent="0.25">
      <c r="B462" s="151"/>
      <c r="C462" s="111"/>
      <c r="D462" s="112"/>
      <c r="E462" s="112"/>
      <c r="F462" s="111"/>
      <c r="G462" s="114"/>
      <c r="H462" s="155"/>
      <c r="I462" s="15"/>
    </row>
    <row r="463" spans="2:9" x14ac:dyDescent="0.25">
      <c r="B463" s="151"/>
      <c r="C463" s="111"/>
      <c r="D463" s="112"/>
      <c r="E463" s="112"/>
      <c r="F463" s="111"/>
      <c r="G463" s="114"/>
      <c r="H463" s="155"/>
      <c r="I463" s="15"/>
    </row>
    <row r="464" spans="2:9" x14ac:dyDescent="0.25">
      <c r="B464" s="151"/>
      <c r="C464" s="111"/>
      <c r="D464" s="112"/>
      <c r="E464" s="112"/>
      <c r="F464" s="111"/>
      <c r="G464" s="114"/>
      <c r="H464" s="155"/>
      <c r="I464" s="15"/>
    </row>
    <row r="465" spans="2:9" x14ac:dyDescent="0.25">
      <c r="B465" s="151"/>
      <c r="C465" s="111"/>
      <c r="D465" s="112"/>
      <c r="E465" s="112"/>
      <c r="F465" s="111"/>
      <c r="G465" s="114"/>
      <c r="H465" s="155"/>
      <c r="I465" s="15"/>
    </row>
    <row r="466" spans="2:9" x14ac:dyDescent="0.25">
      <c r="B466" s="151"/>
      <c r="C466" s="111"/>
      <c r="D466" s="112"/>
      <c r="E466" s="112"/>
      <c r="F466" s="111"/>
      <c r="G466" s="114"/>
      <c r="H466" s="155"/>
      <c r="I466" s="15"/>
    </row>
    <row r="467" spans="2:9" x14ac:dyDescent="0.25">
      <c r="B467" s="151"/>
      <c r="C467" s="111"/>
      <c r="D467" s="112"/>
      <c r="E467" s="112"/>
      <c r="F467" s="111"/>
      <c r="G467" s="114"/>
      <c r="H467" s="155"/>
      <c r="I467" s="15"/>
    </row>
    <row r="468" spans="2:9" x14ac:dyDescent="0.25">
      <c r="B468" s="151"/>
      <c r="C468" s="111"/>
      <c r="D468" s="112"/>
      <c r="E468" s="112"/>
      <c r="F468" s="111"/>
      <c r="G468" s="114"/>
      <c r="H468" s="155"/>
      <c r="I468" s="15"/>
    </row>
    <row r="469" spans="2:9" x14ac:dyDescent="0.25">
      <c r="B469" s="151"/>
      <c r="C469" s="111"/>
      <c r="D469" s="112"/>
      <c r="E469" s="112"/>
      <c r="F469" s="111"/>
      <c r="G469" s="114"/>
      <c r="H469" s="155"/>
      <c r="I469" s="15"/>
    </row>
    <row r="470" spans="2:9" x14ac:dyDescent="0.25">
      <c r="B470" s="151"/>
      <c r="C470" s="111"/>
      <c r="D470" s="112"/>
      <c r="E470" s="112"/>
      <c r="F470" s="111"/>
      <c r="G470" s="114"/>
      <c r="H470" s="155"/>
      <c r="I470" s="15"/>
    </row>
    <row r="471" spans="2:9" x14ac:dyDescent="0.25">
      <c r="B471" s="151"/>
      <c r="C471" s="111"/>
      <c r="D471" s="112"/>
      <c r="E471" s="112"/>
      <c r="F471" s="111"/>
      <c r="G471" s="114"/>
      <c r="H471" s="155"/>
      <c r="I471" s="15"/>
    </row>
    <row r="472" spans="2:9" x14ac:dyDescent="0.25">
      <c r="B472" s="151"/>
      <c r="C472" s="111"/>
      <c r="D472" s="112"/>
      <c r="E472" s="112"/>
      <c r="F472" s="111"/>
      <c r="G472" s="114"/>
      <c r="H472" s="155"/>
      <c r="I472" s="15"/>
    </row>
    <row r="473" spans="2:9" x14ac:dyDescent="0.25">
      <c r="B473" s="151"/>
      <c r="C473" s="111"/>
      <c r="D473" s="112"/>
      <c r="E473" s="112"/>
      <c r="F473" s="111"/>
      <c r="G473" s="114"/>
      <c r="H473" s="155"/>
      <c r="I473" s="15"/>
    </row>
    <row r="474" spans="2:9" x14ac:dyDescent="0.25">
      <c r="B474" s="151"/>
      <c r="C474" s="111"/>
      <c r="D474" s="112"/>
      <c r="E474" s="112"/>
      <c r="F474" s="111"/>
      <c r="G474" s="114"/>
      <c r="H474" s="155"/>
      <c r="I474" s="15"/>
    </row>
    <row r="475" spans="2:9" x14ac:dyDescent="0.25">
      <c r="B475" s="151"/>
      <c r="C475" s="111"/>
      <c r="D475" s="112"/>
      <c r="E475" s="112"/>
      <c r="F475" s="111"/>
      <c r="G475" s="114"/>
      <c r="H475" s="155"/>
      <c r="I475" s="15"/>
    </row>
    <row r="476" spans="2:9" x14ac:dyDescent="0.25">
      <c r="B476" s="151"/>
      <c r="C476" s="111"/>
      <c r="D476" s="112"/>
      <c r="E476" s="112"/>
      <c r="F476" s="111"/>
      <c r="G476" s="114"/>
      <c r="H476" s="155"/>
      <c r="I476" s="15"/>
    </row>
    <row r="477" spans="2:9" x14ac:dyDescent="0.25">
      <c r="B477" s="151"/>
      <c r="C477" s="111"/>
      <c r="D477" s="112"/>
      <c r="E477" s="112"/>
      <c r="F477" s="111"/>
      <c r="G477" s="114"/>
      <c r="H477" s="155"/>
      <c r="I477" s="15"/>
    </row>
    <row r="478" spans="2:9" x14ac:dyDescent="0.25">
      <c r="B478" s="151"/>
      <c r="C478" s="111"/>
      <c r="D478" s="112"/>
      <c r="E478" s="112"/>
      <c r="F478" s="111"/>
      <c r="G478" s="114"/>
      <c r="H478" s="155"/>
      <c r="I478" s="15"/>
    </row>
    <row r="479" spans="2:9" x14ac:dyDescent="0.25">
      <c r="B479" s="151"/>
      <c r="C479" s="111"/>
      <c r="D479" s="112"/>
      <c r="E479" s="112"/>
      <c r="F479" s="111"/>
      <c r="G479" s="114"/>
      <c r="H479" s="155"/>
      <c r="I479" s="15"/>
    </row>
    <row r="480" spans="2:9" x14ac:dyDescent="0.25">
      <c r="B480" s="151"/>
      <c r="C480" s="111"/>
      <c r="D480" s="112"/>
      <c r="E480" s="112"/>
      <c r="F480" s="111"/>
      <c r="G480" s="114"/>
      <c r="H480" s="155"/>
      <c r="I480" s="15"/>
    </row>
    <row r="481" spans="2:9" x14ac:dyDescent="0.25">
      <c r="B481" s="151"/>
      <c r="C481" s="111"/>
      <c r="D481" s="112"/>
      <c r="E481" s="112"/>
      <c r="F481" s="111"/>
      <c r="G481" s="114"/>
      <c r="H481" s="155"/>
      <c r="I481" s="15"/>
    </row>
    <row r="482" spans="2:9" x14ac:dyDescent="0.25">
      <c r="B482" s="151"/>
      <c r="C482" s="111"/>
      <c r="D482" s="112"/>
      <c r="E482" s="112"/>
      <c r="F482" s="111"/>
      <c r="G482" s="114"/>
      <c r="H482" s="155"/>
      <c r="I482" s="15"/>
    </row>
    <row r="483" spans="2:9" x14ac:dyDescent="0.25">
      <c r="B483" s="151"/>
      <c r="C483" s="111"/>
      <c r="D483" s="112"/>
      <c r="E483" s="112"/>
      <c r="F483" s="111"/>
      <c r="G483" s="114"/>
      <c r="H483" s="155"/>
      <c r="I483" s="15"/>
    </row>
    <row r="484" spans="2:9" x14ac:dyDescent="0.25">
      <c r="B484" s="151"/>
      <c r="C484" s="111"/>
      <c r="D484" s="112"/>
      <c r="E484" s="112"/>
      <c r="F484" s="111"/>
      <c r="G484" s="114"/>
      <c r="H484" s="155"/>
      <c r="I484" s="15"/>
    </row>
    <row r="485" spans="2:9" x14ac:dyDescent="0.25">
      <c r="B485" s="151"/>
      <c r="C485" s="111"/>
      <c r="D485" s="112"/>
      <c r="E485" s="112"/>
      <c r="F485" s="111"/>
      <c r="G485" s="114"/>
      <c r="H485" s="155"/>
      <c r="I485" s="15"/>
    </row>
    <row r="486" spans="2:9" x14ac:dyDescent="0.25">
      <c r="B486" s="151"/>
      <c r="C486" s="111"/>
      <c r="D486" s="112"/>
      <c r="E486" s="112"/>
      <c r="F486" s="111"/>
      <c r="G486" s="114"/>
      <c r="H486" s="155"/>
      <c r="I486" s="15"/>
    </row>
    <row r="487" spans="2:9" x14ac:dyDescent="0.25">
      <c r="B487" s="151"/>
      <c r="C487" s="111"/>
      <c r="D487" s="112"/>
      <c r="E487" s="112"/>
      <c r="F487" s="111"/>
      <c r="G487" s="114"/>
      <c r="H487" s="155"/>
      <c r="I487" s="15"/>
    </row>
    <row r="488" spans="2:9" x14ac:dyDescent="0.25">
      <c r="B488" s="151"/>
      <c r="C488" s="111"/>
      <c r="D488" s="112"/>
      <c r="E488" s="112"/>
      <c r="F488" s="111"/>
      <c r="G488" s="114"/>
      <c r="H488" s="155"/>
      <c r="I488" s="15"/>
    </row>
    <row r="489" spans="2:9" x14ac:dyDescent="0.25">
      <c r="B489" s="151"/>
      <c r="C489" s="111"/>
      <c r="D489" s="112"/>
      <c r="E489" s="112"/>
      <c r="F489" s="111"/>
      <c r="G489" s="114"/>
      <c r="H489" s="155"/>
      <c r="I489" s="15"/>
    </row>
    <row r="490" spans="2:9" x14ac:dyDescent="0.25">
      <c r="B490" s="151"/>
      <c r="C490" s="111"/>
      <c r="D490" s="112"/>
      <c r="E490" s="112"/>
      <c r="F490" s="111"/>
      <c r="G490" s="114"/>
      <c r="H490" s="155"/>
      <c r="I490" s="15"/>
    </row>
    <row r="491" spans="2:9" x14ac:dyDescent="0.25">
      <c r="B491" s="151"/>
      <c r="C491" s="111"/>
      <c r="D491" s="112"/>
      <c r="E491" s="112"/>
      <c r="F491" s="111"/>
      <c r="G491" s="114"/>
      <c r="H491" s="155"/>
      <c r="I491" s="15"/>
    </row>
    <row r="492" spans="2:9" x14ac:dyDescent="0.25">
      <c r="B492" s="151"/>
      <c r="C492" s="111"/>
      <c r="D492" s="112"/>
      <c r="E492" s="112"/>
      <c r="F492" s="111"/>
      <c r="G492" s="114"/>
      <c r="H492" s="155"/>
      <c r="I492" s="15"/>
    </row>
    <row r="493" spans="2:9" x14ac:dyDescent="0.25">
      <c r="B493" s="151"/>
      <c r="C493" s="111"/>
      <c r="D493" s="112"/>
      <c r="E493" s="112"/>
      <c r="F493" s="111"/>
      <c r="G493" s="114"/>
      <c r="H493" s="155"/>
      <c r="I493" s="15"/>
    </row>
    <row r="494" spans="2:9" x14ac:dyDescent="0.25">
      <c r="B494" s="151"/>
      <c r="C494" s="111"/>
      <c r="D494" s="112"/>
      <c r="E494" s="112"/>
      <c r="F494" s="111"/>
      <c r="G494" s="114"/>
      <c r="H494" s="155"/>
      <c r="I494" s="15"/>
    </row>
    <row r="495" spans="2:9" x14ac:dyDescent="0.25">
      <c r="B495" s="151"/>
      <c r="C495" s="111"/>
      <c r="D495" s="112"/>
      <c r="E495" s="112"/>
      <c r="F495" s="111"/>
      <c r="G495" s="114"/>
      <c r="H495" s="155"/>
      <c r="I495" s="15"/>
    </row>
    <row r="496" spans="2:9" x14ac:dyDescent="0.25">
      <c r="B496" s="151"/>
      <c r="C496" s="111"/>
      <c r="D496" s="112"/>
      <c r="E496" s="112"/>
      <c r="F496" s="111"/>
      <c r="G496" s="114"/>
      <c r="H496" s="155"/>
      <c r="I496" s="15"/>
    </row>
    <row r="497" spans="2:9" x14ac:dyDescent="0.25">
      <c r="B497" s="151"/>
      <c r="C497" s="111"/>
      <c r="D497" s="112"/>
      <c r="E497" s="112"/>
      <c r="F497" s="111"/>
      <c r="G497" s="114"/>
      <c r="H497" s="155"/>
      <c r="I497" s="15"/>
    </row>
    <row r="498" spans="2:9" x14ac:dyDescent="0.25">
      <c r="B498" s="151"/>
      <c r="C498" s="111"/>
      <c r="D498" s="112"/>
      <c r="E498" s="112"/>
      <c r="F498" s="111"/>
      <c r="G498" s="114"/>
      <c r="H498" s="155"/>
      <c r="I498" s="15"/>
    </row>
    <row r="499" spans="2:9" x14ac:dyDescent="0.25">
      <c r="B499" s="151"/>
      <c r="C499" s="111"/>
      <c r="D499" s="112"/>
      <c r="E499" s="112"/>
      <c r="F499" s="111"/>
      <c r="G499" s="114"/>
      <c r="H499" s="155"/>
      <c r="I499" s="15"/>
    </row>
    <row r="500" spans="2:9" x14ac:dyDescent="0.25">
      <c r="B500" s="151"/>
      <c r="C500" s="111"/>
      <c r="D500" s="112"/>
      <c r="E500" s="112"/>
      <c r="F500" s="111"/>
      <c r="G500" s="114"/>
      <c r="H500" s="155"/>
      <c r="I500" s="15"/>
    </row>
    <row r="501" spans="2:9" x14ac:dyDescent="0.25">
      <c r="B501" s="151"/>
      <c r="C501" s="111"/>
      <c r="D501" s="112"/>
      <c r="E501" s="112"/>
      <c r="F501" s="111"/>
      <c r="G501" s="114"/>
      <c r="H501" s="155"/>
      <c r="I501" s="15"/>
    </row>
    <row r="502" spans="2:9" x14ac:dyDescent="0.25">
      <c r="B502" s="151"/>
      <c r="C502" s="111"/>
      <c r="D502" s="112"/>
      <c r="E502" s="112"/>
      <c r="F502" s="111"/>
      <c r="G502" s="114"/>
      <c r="H502" s="155"/>
      <c r="I502" s="15"/>
    </row>
    <row r="503" spans="2:9" x14ac:dyDescent="0.25">
      <c r="B503" s="151"/>
      <c r="C503" s="111"/>
      <c r="D503" s="112"/>
      <c r="E503" s="112"/>
      <c r="F503" s="111"/>
      <c r="G503" s="114"/>
      <c r="H503" s="155"/>
      <c r="I503" s="15"/>
    </row>
    <row r="504" spans="2:9" x14ac:dyDescent="0.25">
      <c r="B504" s="151"/>
      <c r="C504" s="111"/>
      <c r="D504" s="112"/>
      <c r="E504" s="112"/>
      <c r="F504" s="111"/>
      <c r="G504" s="114"/>
      <c r="H504" s="155"/>
      <c r="I504" s="15"/>
    </row>
    <row r="505" spans="2:9" x14ac:dyDescent="0.25">
      <c r="B505" s="151"/>
      <c r="C505" s="111"/>
      <c r="D505" s="112"/>
      <c r="E505" s="112"/>
      <c r="F505" s="111"/>
      <c r="G505" s="114"/>
      <c r="H505" s="155"/>
      <c r="I505" s="15"/>
    </row>
    <row r="506" spans="2:9" x14ac:dyDescent="0.25">
      <c r="B506" s="151"/>
      <c r="C506" s="111"/>
      <c r="D506" s="112"/>
      <c r="E506" s="112"/>
      <c r="F506" s="111"/>
      <c r="G506" s="114"/>
      <c r="H506" s="155"/>
      <c r="I506" s="15"/>
    </row>
    <row r="507" spans="2:9" x14ac:dyDescent="0.25">
      <c r="B507" s="151"/>
      <c r="C507" s="111"/>
      <c r="D507" s="112"/>
      <c r="E507" s="112"/>
      <c r="F507" s="111"/>
      <c r="G507" s="114"/>
      <c r="H507" s="155"/>
      <c r="I507" s="15"/>
    </row>
    <row r="508" spans="2:9" x14ac:dyDescent="0.25">
      <c r="B508" s="151"/>
      <c r="C508" s="111"/>
      <c r="D508" s="112"/>
      <c r="E508" s="112"/>
      <c r="F508" s="111"/>
      <c r="G508" s="114"/>
      <c r="H508" s="155"/>
      <c r="I508" s="15"/>
    </row>
    <row r="509" spans="2:9" x14ac:dyDescent="0.25">
      <c r="B509" s="151"/>
      <c r="C509" s="111"/>
      <c r="D509" s="112"/>
      <c r="E509" s="112"/>
      <c r="F509" s="111"/>
      <c r="G509" s="114"/>
      <c r="H509" s="155"/>
      <c r="I509" s="15"/>
    </row>
    <row r="510" spans="2:9" x14ac:dyDescent="0.25">
      <c r="B510" s="152"/>
      <c r="C510" s="111"/>
      <c r="D510" s="112"/>
      <c r="E510" s="112"/>
      <c r="F510" s="111"/>
      <c r="G510" s="114"/>
      <c r="H510" s="155"/>
      <c r="I510" s="15"/>
    </row>
    <row r="511" spans="2:9" x14ac:dyDescent="0.25">
      <c r="B511" s="153"/>
      <c r="C511" s="116"/>
      <c r="D511" s="130"/>
      <c r="E511" s="130"/>
      <c r="F511" s="116"/>
      <c r="G511" s="115"/>
      <c r="H511" s="155"/>
      <c r="I511" s="15"/>
    </row>
    <row r="512" spans="2:9" x14ac:dyDescent="0.25">
      <c r="B512" s="153"/>
      <c r="C512" s="116"/>
      <c r="D512" s="130"/>
      <c r="E512" s="130"/>
      <c r="F512" s="116"/>
      <c r="G512" s="115"/>
      <c r="H512" s="155"/>
      <c r="I512" s="15"/>
    </row>
    <row r="513" spans="2:9" x14ac:dyDescent="0.25">
      <c r="B513" s="153"/>
      <c r="C513" s="116"/>
      <c r="D513" s="130"/>
      <c r="E513" s="130"/>
      <c r="F513" s="116"/>
      <c r="G513" s="115"/>
      <c r="H513" s="155"/>
      <c r="I513" s="15"/>
    </row>
    <row r="514" spans="2:9" x14ac:dyDescent="0.25">
      <c r="B514" s="153"/>
      <c r="C514" s="116"/>
      <c r="D514" s="130"/>
      <c r="E514" s="130"/>
      <c r="F514" s="116"/>
      <c r="G514" s="115"/>
      <c r="H514" s="155"/>
      <c r="I514" s="15"/>
    </row>
    <row r="515" spans="2:9" x14ac:dyDescent="0.25">
      <c r="B515" s="153"/>
      <c r="C515" s="116"/>
      <c r="D515" s="130"/>
      <c r="E515" s="130"/>
      <c r="F515" s="116"/>
      <c r="G515" s="115"/>
      <c r="H515" s="155"/>
      <c r="I515" s="15"/>
    </row>
    <row r="516" spans="2:9" x14ac:dyDescent="0.25">
      <c r="B516" s="153"/>
      <c r="C516" s="116"/>
      <c r="D516" s="130"/>
      <c r="E516" s="130"/>
      <c r="F516" s="116"/>
      <c r="G516" s="115"/>
      <c r="H516" s="155"/>
      <c r="I516" s="15"/>
    </row>
    <row r="517" spans="2:9" x14ac:dyDescent="0.25">
      <c r="B517" s="153"/>
      <c r="C517" s="116"/>
      <c r="D517" s="130"/>
      <c r="E517" s="130"/>
      <c r="F517" s="116"/>
      <c r="G517" s="115"/>
      <c r="H517" s="155"/>
      <c r="I517" s="15"/>
    </row>
    <row r="518" spans="2:9" x14ac:dyDescent="0.25">
      <c r="B518" s="153"/>
      <c r="C518" s="116"/>
      <c r="D518" s="130"/>
      <c r="E518" s="130"/>
      <c r="F518" s="116"/>
      <c r="G518" s="115"/>
      <c r="H518" s="155"/>
      <c r="I518" s="15"/>
    </row>
    <row r="519" spans="2:9" x14ac:dyDescent="0.25">
      <c r="B519" s="153"/>
      <c r="C519" s="116"/>
      <c r="D519" s="130"/>
      <c r="E519" s="130"/>
      <c r="F519" s="116"/>
      <c r="G519" s="115"/>
      <c r="H519" s="155"/>
      <c r="I519" s="15"/>
    </row>
    <row r="520" spans="2:9" x14ac:dyDescent="0.25">
      <c r="B520" s="153"/>
      <c r="C520" s="116"/>
      <c r="D520" s="130"/>
      <c r="E520" s="130"/>
      <c r="F520" s="116"/>
      <c r="G520" s="115"/>
      <c r="H520" s="155"/>
      <c r="I520" s="15"/>
    </row>
    <row r="521" spans="2:9" x14ac:dyDescent="0.25">
      <c r="B521" s="153"/>
      <c r="C521" s="116"/>
      <c r="D521" s="130"/>
      <c r="E521" s="130"/>
      <c r="F521" s="116"/>
      <c r="G521" s="115"/>
      <c r="H521" s="155"/>
      <c r="I521" s="15"/>
    </row>
    <row r="522" spans="2:9" x14ac:dyDescent="0.25">
      <c r="B522" s="153"/>
      <c r="C522" s="116"/>
      <c r="D522" s="130"/>
      <c r="E522" s="130"/>
      <c r="F522" s="116"/>
      <c r="G522" s="115"/>
      <c r="H522" s="155"/>
      <c r="I522" s="15"/>
    </row>
    <row r="523" spans="2:9" x14ac:dyDescent="0.25">
      <c r="B523" s="153"/>
      <c r="C523" s="116"/>
      <c r="D523" s="130"/>
      <c r="E523" s="130"/>
      <c r="F523" s="116"/>
      <c r="G523" s="115"/>
      <c r="H523" s="155"/>
      <c r="I523" s="15"/>
    </row>
    <row r="524" spans="2:9" x14ac:dyDescent="0.25">
      <c r="B524" s="153"/>
      <c r="C524" s="116"/>
      <c r="D524" s="130"/>
      <c r="E524" s="130"/>
      <c r="F524" s="116"/>
      <c r="G524" s="115"/>
      <c r="H524" s="155"/>
      <c r="I524" s="15"/>
    </row>
    <row r="525" spans="2:9" x14ac:dyDescent="0.25">
      <c r="B525" s="153"/>
      <c r="C525" s="116"/>
      <c r="D525" s="130"/>
      <c r="E525" s="130"/>
      <c r="F525" s="116"/>
      <c r="G525" s="115"/>
      <c r="H525" s="155"/>
      <c r="I525" s="15"/>
    </row>
    <row r="526" spans="2:9" x14ac:dyDescent="0.25">
      <c r="B526" s="153"/>
      <c r="C526" s="116"/>
      <c r="D526" s="130"/>
      <c r="E526" s="130"/>
      <c r="F526" s="116"/>
      <c r="G526" s="115"/>
      <c r="H526" s="155"/>
      <c r="I526" s="15"/>
    </row>
    <row r="527" spans="2:9" x14ac:dyDescent="0.25">
      <c r="B527" s="153"/>
      <c r="C527" s="116"/>
      <c r="D527" s="130"/>
      <c r="E527" s="130"/>
      <c r="F527" s="116"/>
      <c r="G527" s="115"/>
      <c r="H527" s="155"/>
      <c r="I527" s="15"/>
    </row>
    <row r="528" spans="2:9" x14ac:dyDescent="0.25">
      <c r="B528" s="153"/>
      <c r="C528" s="116"/>
      <c r="D528" s="130"/>
      <c r="E528" s="130"/>
      <c r="F528" s="116"/>
      <c r="G528" s="115"/>
      <c r="H528" s="155"/>
      <c r="I528" s="15"/>
    </row>
    <row r="529" spans="2:9" x14ac:dyDescent="0.25">
      <c r="B529" s="153"/>
      <c r="C529" s="116"/>
      <c r="D529" s="130"/>
      <c r="E529" s="130"/>
      <c r="F529" s="116"/>
      <c r="G529" s="115"/>
      <c r="H529" s="155"/>
      <c r="I529" s="15"/>
    </row>
    <row r="530" spans="2:9" x14ac:dyDescent="0.25">
      <c r="B530" s="153"/>
      <c r="C530" s="116"/>
      <c r="D530" s="130"/>
      <c r="E530" s="130"/>
      <c r="F530" s="116"/>
      <c r="G530" s="115"/>
      <c r="H530" s="155"/>
      <c r="I530" s="15"/>
    </row>
    <row r="531" spans="2:9" x14ac:dyDescent="0.25">
      <c r="B531" s="153"/>
      <c r="C531" s="116"/>
      <c r="D531" s="130"/>
      <c r="E531" s="130"/>
      <c r="F531" s="116"/>
      <c r="G531" s="115"/>
      <c r="H531" s="155"/>
      <c r="I531" s="15"/>
    </row>
    <row r="532" spans="2:9" x14ac:dyDescent="0.25">
      <c r="B532" s="153"/>
      <c r="C532" s="116"/>
      <c r="D532" s="130"/>
      <c r="E532" s="130"/>
      <c r="F532" s="116"/>
      <c r="G532" s="115"/>
      <c r="H532" s="155"/>
      <c r="I532" s="15"/>
    </row>
    <row r="533" spans="2:9" x14ac:dyDescent="0.25">
      <c r="B533" s="153"/>
      <c r="C533" s="116"/>
      <c r="D533" s="130"/>
      <c r="E533" s="130"/>
      <c r="F533" s="116"/>
      <c r="G533" s="115"/>
      <c r="H533" s="155"/>
      <c r="I533" s="15"/>
    </row>
    <row r="534" spans="2:9" x14ac:dyDescent="0.25">
      <c r="B534" s="153"/>
      <c r="C534" s="116"/>
      <c r="D534" s="130"/>
      <c r="E534" s="130"/>
      <c r="F534" s="116"/>
      <c r="G534" s="115"/>
      <c r="H534" s="155"/>
      <c r="I534" s="15"/>
    </row>
    <row r="535" spans="2:9" x14ac:dyDescent="0.25">
      <c r="B535" s="153"/>
      <c r="C535" s="116"/>
      <c r="D535" s="130"/>
      <c r="E535" s="130"/>
      <c r="F535" s="116"/>
      <c r="G535" s="115"/>
      <c r="H535" s="155"/>
      <c r="I535" s="15"/>
    </row>
    <row r="536" spans="2:9" x14ac:dyDescent="0.25">
      <c r="B536" s="153"/>
      <c r="C536" s="116"/>
      <c r="D536" s="130"/>
      <c r="E536" s="130"/>
      <c r="F536" s="116"/>
      <c r="G536" s="115"/>
      <c r="H536" s="155"/>
      <c r="I536" s="15"/>
    </row>
    <row r="537" spans="2:9" x14ac:dyDescent="0.25">
      <c r="B537" s="153"/>
      <c r="C537" s="116"/>
      <c r="D537" s="130"/>
      <c r="E537" s="130"/>
      <c r="F537" s="116"/>
      <c r="G537" s="115"/>
      <c r="H537" s="155"/>
      <c r="I537" s="15"/>
    </row>
    <row r="538" spans="2:9" x14ac:dyDescent="0.25">
      <c r="B538" s="153"/>
      <c r="C538" s="116"/>
      <c r="D538" s="130"/>
      <c r="E538" s="130"/>
      <c r="F538" s="116"/>
      <c r="G538" s="115"/>
      <c r="H538" s="155"/>
      <c r="I538" s="15"/>
    </row>
    <row r="539" spans="2:9" x14ac:dyDescent="0.25">
      <c r="B539" s="153"/>
      <c r="C539" s="116"/>
      <c r="D539" s="130"/>
      <c r="E539" s="130"/>
      <c r="F539" s="116"/>
      <c r="G539" s="115"/>
      <c r="H539" s="155"/>
      <c r="I539" s="15"/>
    </row>
    <row r="540" spans="2:9" x14ac:dyDescent="0.25">
      <c r="B540" s="153"/>
      <c r="C540" s="116"/>
      <c r="D540" s="130"/>
      <c r="E540" s="130"/>
      <c r="F540" s="116"/>
      <c r="G540" s="115"/>
      <c r="H540" s="155"/>
      <c r="I540" s="15"/>
    </row>
    <row r="541" spans="2:9" x14ac:dyDescent="0.25">
      <c r="B541" s="153"/>
      <c r="C541" s="116"/>
      <c r="D541" s="130"/>
      <c r="E541" s="130"/>
      <c r="F541" s="116"/>
      <c r="G541" s="115"/>
      <c r="H541" s="155"/>
      <c r="I541" s="15"/>
    </row>
    <row r="542" spans="2:9" x14ac:dyDescent="0.25">
      <c r="B542" s="153"/>
      <c r="C542" s="116"/>
      <c r="D542" s="130"/>
      <c r="E542" s="130"/>
      <c r="F542" s="116"/>
      <c r="G542" s="115"/>
      <c r="H542" s="155"/>
      <c r="I542" s="15"/>
    </row>
    <row r="543" spans="2:9" x14ac:dyDescent="0.25">
      <c r="B543" s="153"/>
      <c r="C543" s="116"/>
      <c r="D543" s="130"/>
      <c r="E543" s="130"/>
      <c r="F543" s="116"/>
      <c r="G543" s="115"/>
      <c r="H543" s="155"/>
      <c r="I543" s="15"/>
    </row>
    <row r="544" spans="2:9" x14ac:dyDescent="0.25">
      <c r="B544" s="153"/>
      <c r="C544" s="116"/>
      <c r="D544" s="130"/>
      <c r="E544" s="130"/>
      <c r="F544" s="116"/>
      <c r="G544" s="115"/>
      <c r="H544" s="155"/>
      <c r="I544" s="15"/>
    </row>
    <row r="545" spans="2:9" x14ac:dyDescent="0.25">
      <c r="B545" s="153"/>
      <c r="C545" s="116"/>
      <c r="D545" s="130"/>
      <c r="E545" s="130"/>
      <c r="F545" s="116"/>
      <c r="G545" s="115"/>
      <c r="H545" s="155"/>
      <c r="I545" s="15"/>
    </row>
    <row r="546" spans="2:9" x14ac:dyDescent="0.25">
      <c r="B546" s="153"/>
      <c r="C546" s="116"/>
      <c r="D546" s="130"/>
      <c r="E546" s="130"/>
      <c r="F546" s="116"/>
      <c r="G546" s="115"/>
      <c r="H546" s="155"/>
      <c r="I546" s="15"/>
    </row>
    <row r="547" spans="2:9" x14ac:dyDescent="0.25">
      <c r="B547" s="153"/>
      <c r="C547" s="116"/>
      <c r="D547" s="130"/>
      <c r="E547" s="130"/>
      <c r="F547" s="116"/>
      <c r="G547" s="115"/>
      <c r="H547" s="155"/>
      <c r="I547" s="15"/>
    </row>
    <row r="548" spans="2:9" x14ac:dyDescent="0.25">
      <c r="B548" s="153"/>
      <c r="C548" s="116"/>
      <c r="D548" s="130"/>
      <c r="E548" s="130"/>
      <c r="F548" s="116"/>
      <c r="G548" s="115"/>
      <c r="H548" s="155"/>
      <c r="I548" s="15"/>
    </row>
    <row r="549" spans="2:9" x14ac:dyDescent="0.25">
      <c r="B549" s="153"/>
      <c r="C549" s="116"/>
      <c r="D549" s="130"/>
      <c r="E549" s="130"/>
      <c r="F549" s="116"/>
      <c r="G549" s="115"/>
      <c r="H549" s="155"/>
      <c r="I549" s="15"/>
    </row>
    <row r="550" spans="2:9" x14ac:dyDescent="0.25">
      <c r="B550" s="153"/>
      <c r="C550" s="116"/>
      <c r="D550" s="130"/>
      <c r="E550" s="130"/>
      <c r="F550" s="116"/>
      <c r="G550" s="115"/>
      <c r="H550" s="155"/>
      <c r="I550" s="15"/>
    </row>
    <row r="551" spans="2:9" x14ac:dyDescent="0.25">
      <c r="B551" s="153"/>
      <c r="C551" s="116"/>
      <c r="D551" s="130"/>
      <c r="E551" s="130"/>
      <c r="F551" s="116"/>
      <c r="G551" s="115"/>
      <c r="H551" s="155"/>
      <c r="I551" s="15"/>
    </row>
    <row r="552" spans="2:9" x14ac:dyDescent="0.25">
      <c r="B552" s="153"/>
      <c r="C552" s="116"/>
      <c r="D552" s="130"/>
      <c r="E552" s="130"/>
      <c r="F552" s="116"/>
      <c r="G552" s="115"/>
      <c r="H552" s="155"/>
      <c r="I552" s="15"/>
    </row>
    <row r="553" spans="2:9" x14ac:dyDescent="0.25">
      <c r="B553" s="153"/>
      <c r="C553" s="116"/>
      <c r="D553" s="130"/>
      <c r="E553" s="130"/>
      <c r="F553" s="116"/>
      <c r="G553" s="115"/>
      <c r="H553" s="155"/>
      <c r="I553" s="15"/>
    </row>
    <row r="554" spans="2:9" x14ac:dyDescent="0.25">
      <c r="B554" s="153"/>
      <c r="C554" s="116"/>
      <c r="D554" s="130"/>
      <c r="E554" s="130"/>
      <c r="F554" s="116"/>
      <c r="G554" s="115"/>
      <c r="H554" s="155"/>
      <c r="I554" s="15"/>
    </row>
    <row r="555" spans="2:9" x14ac:dyDescent="0.25">
      <c r="B555" s="153"/>
      <c r="C555" s="116"/>
      <c r="D555" s="130"/>
      <c r="E555" s="130"/>
      <c r="F555" s="116"/>
      <c r="G555" s="115"/>
      <c r="H555" s="155"/>
      <c r="I555" s="15"/>
    </row>
    <row r="556" spans="2:9" x14ac:dyDescent="0.25">
      <c r="B556" s="153"/>
      <c r="C556" s="116"/>
      <c r="D556" s="130"/>
      <c r="E556" s="130"/>
      <c r="F556" s="116"/>
      <c r="G556" s="115"/>
      <c r="H556" s="155"/>
      <c r="I556" s="15"/>
    </row>
    <row r="557" spans="2:9" x14ac:dyDescent="0.25">
      <c r="B557" s="153"/>
      <c r="C557" s="116"/>
      <c r="D557" s="130"/>
      <c r="E557" s="130"/>
      <c r="F557" s="116"/>
      <c r="G557" s="115"/>
      <c r="H557" s="155"/>
      <c r="I557" s="15"/>
    </row>
    <row r="558" spans="2:9" x14ac:dyDescent="0.25">
      <c r="B558" s="153"/>
      <c r="C558" s="116"/>
      <c r="D558" s="130"/>
      <c r="E558" s="130"/>
      <c r="F558" s="116"/>
      <c r="G558" s="115"/>
      <c r="H558" s="155"/>
      <c r="I558" s="15"/>
    </row>
    <row r="559" spans="2:9" x14ac:dyDescent="0.25">
      <c r="B559" s="153"/>
      <c r="C559" s="116"/>
      <c r="D559" s="130"/>
      <c r="E559" s="130"/>
      <c r="F559" s="116"/>
      <c r="G559" s="115"/>
      <c r="H559" s="155"/>
      <c r="I559" s="15"/>
    </row>
    <row r="560" spans="2:9" x14ac:dyDescent="0.25">
      <c r="B560" s="153"/>
      <c r="C560" s="116"/>
      <c r="D560" s="130"/>
      <c r="E560" s="130"/>
      <c r="F560" s="116"/>
      <c r="G560" s="115"/>
      <c r="H560" s="155"/>
      <c r="I560" s="15"/>
    </row>
    <row r="561" spans="2:9" x14ac:dyDescent="0.25">
      <c r="B561" s="153"/>
      <c r="C561" s="116"/>
      <c r="D561" s="130"/>
      <c r="E561" s="130"/>
      <c r="F561" s="116"/>
      <c r="G561" s="115"/>
      <c r="H561" s="155"/>
      <c r="I561" s="15"/>
    </row>
    <row r="562" spans="2:9" x14ac:dyDescent="0.25">
      <c r="B562" s="153"/>
      <c r="C562" s="116"/>
      <c r="D562" s="130"/>
      <c r="E562" s="130"/>
      <c r="F562" s="116"/>
      <c r="G562" s="115"/>
      <c r="H562" s="155"/>
      <c r="I562" s="15"/>
    </row>
    <row r="563" spans="2:9" x14ac:dyDescent="0.25">
      <c r="B563" s="153"/>
      <c r="C563" s="116"/>
      <c r="D563" s="130"/>
      <c r="E563" s="130"/>
      <c r="F563" s="116"/>
      <c r="G563" s="115"/>
      <c r="H563" s="155"/>
      <c r="I563" s="15"/>
    </row>
    <row r="564" spans="2:9" x14ac:dyDescent="0.25">
      <c r="B564" s="153"/>
      <c r="C564" s="116"/>
      <c r="D564" s="130"/>
      <c r="E564" s="130"/>
      <c r="F564" s="116"/>
      <c r="G564" s="115"/>
      <c r="H564" s="155"/>
      <c r="I564" s="15"/>
    </row>
    <row r="565" spans="2:9" x14ac:dyDescent="0.25">
      <c r="B565" s="153"/>
      <c r="C565" s="116"/>
      <c r="D565" s="130"/>
      <c r="E565" s="130"/>
      <c r="F565" s="116"/>
      <c r="G565" s="115"/>
      <c r="H565" s="155"/>
      <c r="I565" s="15"/>
    </row>
    <row r="566" spans="2:9" x14ac:dyDescent="0.25">
      <c r="B566" s="153"/>
      <c r="C566" s="116"/>
      <c r="D566" s="130"/>
      <c r="E566" s="130"/>
      <c r="F566" s="116"/>
      <c r="G566" s="115"/>
      <c r="H566" s="155"/>
      <c r="I566" s="15"/>
    </row>
    <row r="567" spans="2:9" x14ac:dyDescent="0.25">
      <c r="B567" s="153"/>
      <c r="C567" s="116"/>
      <c r="D567" s="130"/>
      <c r="E567" s="130"/>
      <c r="F567" s="116"/>
      <c r="G567" s="115"/>
      <c r="H567" s="155"/>
      <c r="I567" s="15"/>
    </row>
    <row r="568" spans="2:9" x14ac:dyDescent="0.25">
      <c r="B568" s="153"/>
      <c r="C568" s="116"/>
      <c r="D568" s="130"/>
      <c r="E568" s="130"/>
      <c r="F568" s="116"/>
      <c r="G568" s="115"/>
      <c r="H568" s="155"/>
      <c r="I568" s="15"/>
    </row>
    <row r="569" spans="2:9" x14ac:dyDescent="0.25">
      <c r="B569" s="153"/>
      <c r="C569" s="116"/>
      <c r="D569" s="130"/>
      <c r="E569" s="130"/>
      <c r="F569" s="116"/>
      <c r="G569" s="115"/>
      <c r="H569" s="155"/>
      <c r="I569" s="15"/>
    </row>
    <row r="570" spans="2:9" x14ac:dyDescent="0.25">
      <c r="B570" s="153"/>
      <c r="C570" s="116"/>
      <c r="D570" s="130"/>
      <c r="E570" s="130"/>
      <c r="F570" s="116"/>
      <c r="G570" s="115"/>
      <c r="H570" s="155"/>
      <c r="I570" s="15"/>
    </row>
    <row r="571" spans="2:9" x14ac:dyDescent="0.25">
      <c r="B571" s="153"/>
      <c r="C571" s="116"/>
      <c r="D571" s="130"/>
      <c r="E571" s="130"/>
      <c r="F571" s="116"/>
      <c r="G571" s="115"/>
      <c r="H571" s="155"/>
      <c r="I571" s="15"/>
    </row>
    <row r="572" spans="2:9" x14ac:dyDescent="0.25">
      <c r="B572" s="153"/>
      <c r="C572" s="116"/>
      <c r="D572" s="130"/>
      <c r="E572" s="130"/>
      <c r="F572" s="116"/>
      <c r="G572" s="115"/>
      <c r="H572" s="155"/>
      <c r="I572" s="15"/>
    </row>
    <row r="573" spans="2:9" x14ac:dyDescent="0.25">
      <c r="B573" s="153"/>
      <c r="C573" s="116"/>
      <c r="D573" s="130"/>
      <c r="E573" s="130"/>
      <c r="F573" s="116"/>
      <c r="G573" s="115"/>
      <c r="H573" s="155"/>
      <c r="I573" s="15"/>
    </row>
    <row r="574" spans="2:9" x14ac:dyDescent="0.25">
      <c r="B574" s="153"/>
      <c r="C574" s="116"/>
      <c r="D574" s="130"/>
      <c r="E574" s="130"/>
      <c r="F574" s="116"/>
      <c r="G574" s="115"/>
      <c r="H574" s="155"/>
      <c r="I574" s="15"/>
    </row>
    <row r="575" spans="2:9" x14ac:dyDescent="0.25">
      <c r="B575" s="153"/>
      <c r="C575" s="116"/>
      <c r="D575" s="130"/>
      <c r="E575" s="130"/>
      <c r="F575" s="116"/>
      <c r="G575" s="115"/>
      <c r="H575" s="155"/>
      <c r="I575" s="15"/>
    </row>
    <row r="576" spans="2:9" x14ac:dyDescent="0.25">
      <c r="B576" s="153"/>
      <c r="C576" s="116"/>
      <c r="D576" s="130"/>
      <c r="E576" s="130"/>
      <c r="F576" s="116"/>
      <c r="G576" s="115"/>
      <c r="H576" s="155"/>
      <c r="I576" s="15"/>
    </row>
    <row r="577" spans="2:9" x14ac:dyDescent="0.25">
      <c r="B577" s="153"/>
      <c r="C577" s="116"/>
      <c r="D577" s="130"/>
      <c r="E577" s="130"/>
      <c r="F577" s="116"/>
      <c r="G577" s="115"/>
      <c r="H577" s="155"/>
      <c r="I577" s="15"/>
    </row>
    <row r="578" spans="2:9" x14ac:dyDescent="0.25">
      <c r="B578" s="153"/>
      <c r="C578" s="116"/>
      <c r="D578" s="130"/>
      <c r="E578" s="130"/>
      <c r="F578" s="116"/>
      <c r="G578" s="115"/>
      <c r="H578" s="155"/>
      <c r="I578" s="15"/>
    </row>
    <row r="579" spans="2:9" x14ac:dyDescent="0.25">
      <c r="B579" s="153"/>
      <c r="C579" s="116"/>
      <c r="D579" s="130"/>
      <c r="E579" s="130"/>
      <c r="F579" s="116"/>
      <c r="G579" s="115"/>
      <c r="H579" s="155"/>
      <c r="I579" s="15"/>
    </row>
    <row r="580" spans="2:9" x14ac:dyDescent="0.25">
      <c r="B580" s="153"/>
      <c r="C580" s="116"/>
      <c r="D580" s="130"/>
      <c r="E580" s="130"/>
      <c r="F580" s="116"/>
      <c r="G580" s="115"/>
      <c r="H580" s="155"/>
      <c r="I580" s="15"/>
    </row>
    <row r="581" spans="2:9" x14ac:dyDescent="0.25">
      <c r="B581" s="153"/>
      <c r="C581" s="116"/>
      <c r="D581" s="130"/>
      <c r="E581" s="130"/>
      <c r="F581" s="116"/>
      <c r="G581" s="115"/>
      <c r="H581" s="155"/>
      <c r="I581" s="15"/>
    </row>
    <row r="582" spans="2:9" x14ac:dyDescent="0.25">
      <c r="B582" s="153"/>
      <c r="C582" s="116"/>
      <c r="D582" s="130"/>
      <c r="E582" s="130"/>
      <c r="F582" s="116"/>
      <c r="G582" s="115"/>
      <c r="H582" s="155"/>
      <c r="I582" s="15"/>
    </row>
    <row r="583" spans="2:9" x14ac:dyDescent="0.25">
      <c r="B583" s="153"/>
      <c r="C583" s="116"/>
      <c r="D583" s="130"/>
      <c r="E583" s="130"/>
      <c r="F583" s="116"/>
      <c r="G583" s="115"/>
      <c r="H583" s="155"/>
      <c r="I583" s="15"/>
    </row>
    <row r="584" spans="2:9" x14ac:dyDescent="0.25">
      <c r="B584" s="153"/>
      <c r="C584" s="116"/>
      <c r="D584" s="130"/>
      <c r="E584" s="130"/>
      <c r="F584" s="116"/>
      <c r="G584" s="115"/>
      <c r="H584" s="155"/>
      <c r="I584" s="15"/>
    </row>
    <row r="585" spans="2:9" x14ac:dyDescent="0.25">
      <c r="B585" s="153"/>
      <c r="C585" s="116"/>
      <c r="D585" s="130"/>
      <c r="E585" s="130"/>
      <c r="F585" s="116"/>
      <c r="G585" s="115"/>
      <c r="H585" s="155"/>
      <c r="I585" s="15"/>
    </row>
    <row r="586" spans="2:9" x14ac:dyDescent="0.25">
      <c r="B586" s="153"/>
      <c r="C586" s="116"/>
      <c r="D586" s="130"/>
      <c r="E586" s="130"/>
      <c r="F586" s="116"/>
      <c r="G586" s="115"/>
      <c r="H586" s="155"/>
      <c r="I586" s="15"/>
    </row>
    <row r="587" spans="2:9" x14ac:dyDescent="0.25">
      <c r="B587" s="153"/>
      <c r="C587" s="116"/>
      <c r="D587" s="130"/>
      <c r="E587" s="130"/>
      <c r="F587" s="116"/>
      <c r="G587" s="115"/>
      <c r="H587" s="155"/>
      <c r="I587" s="15"/>
    </row>
    <row r="588" spans="2:9" x14ac:dyDescent="0.25">
      <c r="B588" s="153"/>
      <c r="C588" s="116"/>
      <c r="D588" s="130"/>
      <c r="E588" s="130"/>
      <c r="F588" s="116"/>
      <c r="G588" s="115"/>
      <c r="H588" s="155"/>
      <c r="I588" s="15"/>
    </row>
    <row r="589" spans="2:9" x14ac:dyDescent="0.25">
      <c r="B589" s="153"/>
      <c r="C589" s="116"/>
      <c r="D589" s="130"/>
      <c r="E589" s="130"/>
      <c r="F589" s="116"/>
      <c r="G589" s="115"/>
      <c r="H589" s="155"/>
      <c r="I589" s="15"/>
    </row>
    <row r="590" spans="2:9" x14ac:dyDescent="0.25">
      <c r="B590" s="153"/>
      <c r="C590" s="116"/>
      <c r="D590" s="130"/>
      <c r="E590" s="130"/>
      <c r="F590" s="116"/>
      <c r="G590" s="115"/>
      <c r="H590" s="155"/>
      <c r="I590" s="15"/>
    </row>
    <row r="591" spans="2:9" x14ac:dyDescent="0.25">
      <c r="B591" s="153"/>
      <c r="C591" s="116"/>
      <c r="D591" s="130"/>
      <c r="E591" s="130"/>
      <c r="F591" s="116"/>
      <c r="G591" s="115"/>
      <c r="H591" s="155"/>
      <c r="I591" s="15"/>
    </row>
    <row r="592" spans="2:9" x14ac:dyDescent="0.25">
      <c r="B592" s="153"/>
      <c r="C592" s="116"/>
      <c r="D592" s="130"/>
      <c r="E592" s="130"/>
      <c r="F592" s="116"/>
      <c r="G592" s="115"/>
      <c r="H592" s="155"/>
      <c r="I592" s="15"/>
    </row>
    <row r="593" spans="2:9" x14ac:dyDescent="0.25">
      <c r="B593" s="153"/>
      <c r="C593" s="116"/>
      <c r="D593" s="130"/>
      <c r="E593" s="130"/>
      <c r="F593" s="116"/>
      <c r="G593" s="115"/>
      <c r="H593" s="155"/>
      <c r="I593" s="15"/>
    </row>
    <row r="594" spans="2:9" x14ac:dyDescent="0.25">
      <c r="B594" s="153"/>
      <c r="C594" s="116"/>
      <c r="D594" s="130"/>
      <c r="E594" s="130"/>
      <c r="F594" s="116"/>
      <c r="G594" s="115"/>
      <c r="H594" s="155"/>
      <c r="I594" s="15"/>
    </row>
    <row r="595" spans="2:9" x14ac:dyDescent="0.25">
      <c r="B595" s="153"/>
      <c r="C595" s="116"/>
      <c r="D595" s="130"/>
      <c r="E595" s="130"/>
      <c r="F595" s="116"/>
      <c r="G595" s="115"/>
      <c r="H595" s="155"/>
      <c r="I595" s="15"/>
    </row>
    <row r="596" spans="2:9" x14ac:dyDescent="0.25">
      <c r="B596" s="153"/>
      <c r="C596" s="116"/>
      <c r="D596" s="130"/>
      <c r="E596" s="130"/>
      <c r="F596" s="116"/>
      <c r="G596" s="115"/>
      <c r="H596" s="155"/>
      <c r="I596" s="15"/>
    </row>
    <row r="597" spans="2:9" x14ac:dyDescent="0.25">
      <c r="B597" s="153"/>
      <c r="C597" s="116"/>
      <c r="D597" s="130"/>
      <c r="E597" s="130"/>
      <c r="F597" s="116"/>
      <c r="G597" s="115"/>
      <c r="H597" s="155"/>
      <c r="I597" s="15"/>
    </row>
    <row r="598" spans="2:9" x14ac:dyDescent="0.25">
      <c r="B598" s="153"/>
      <c r="C598" s="116"/>
      <c r="D598" s="130"/>
      <c r="E598" s="130"/>
      <c r="F598" s="116"/>
      <c r="G598" s="115"/>
      <c r="H598" s="155"/>
      <c r="I598" s="15"/>
    </row>
    <row r="599" spans="2:9" x14ac:dyDescent="0.25">
      <c r="B599" s="153"/>
      <c r="C599" s="116"/>
      <c r="D599" s="130"/>
      <c r="E599" s="130"/>
      <c r="F599" s="116"/>
      <c r="G599" s="115"/>
      <c r="H599" s="155"/>
      <c r="I599" s="15"/>
    </row>
    <row r="600" spans="2:9" x14ac:dyDescent="0.25">
      <c r="B600" s="153"/>
      <c r="C600" s="116"/>
      <c r="D600" s="130"/>
      <c r="E600" s="130"/>
      <c r="F600" s="116"/>
      <c r="G600" s="115"/>
      <c r="H600" s="155"/>
      <c r="I600" s="15"/>
    </row>
    <row r="601" spans="2:9" x14ac:dyDescent="0.25">
      <c r="B601" s="153"/>
      <c r="C601" s="116"/>
      <c r="D601" s="130"/>
      <c r="E601" s="130"/>
      <c r="F601" s="116"/>
      <c r="G601" s="115"/>
      <c r="H601" s="155"/>
      <c r="I601" s="15"/>
    </row>
    <row r="602" spans="2:9" x14ac:dyDescent="0.25">
      <c r="B602" s="153"/>
      <c r="C602" s="116"/>
      <c r="D602" s="130"/>
      <c r="E602" s="130"/>
      <c r="F602" s="116"/>
      <c r="G602" s="115"/>
      <c r="H602" s="155"/>
      <c r="I602" s="15"/>
    </row>
    <row r="603" spans="2:9" x14ac:dyDescent="0.25">
      <c r="B603" s="153"/>
      <c r="C603" s="116"/>
      <c r="D603" s="130"/>
      <c r="E603" s="130"/>
      <c r="F603" s="116"/>
      <c r="G603" s="115"/>
      <c r="H603" s="155"/>
      <c r="I603" s="15"/>
    </row>
    <row r="604" spans="2:9" x14ac:dyDescent="0.25">
      <c r="B604" s="153"/>
      <c r="C604" s="116"/>
      <c r="D604" s="130"/>
      <c r="E604" s="130"/>
      <c r="F604" s="116"/>
      <c r="G604" s="115"/>
      <c r="H604" s="155"/>
      <c r="I604" s="15"/>
    </row>
    <row r="605" spans="2:9" x14ac:dyDescent="0.25">
      <c r="B605" s="153"/>
      <c r="C605" s="116"/>
      <c r="D605" s="130"/>
      <c r="E605" s="130"/>
      <c r="F605" s="116"/>
      <c r="G605" s="115"/>
      <c r="H605" s="155"/>
      <c r="I605" s="15"/>
    </row>
    <row r="606" spans="2:9" x14ac:dyDescent="0.25">
      <c r="B606" s="153"/>
      <c r="C606" s="116"/>
      <c r="D606" s="130"/>
      <c r="E606" s="130"/>
      <c r="F606" s="116"/>
      <c r="G606" s="115"/>
      <c r="H606" s="155"/>
      <c r="I606" s="15"/>
    </row>
    <row r="607" spans="2:9" x14ac:dyDescent="0.25">
      <c r="B607" s="153"/>
      <c r="C607" s="116"/>
      <c r="D607" s="130"/>
      <c r="E607" s="130"/>
      <c r="F607" s="116"/>
      <c r="G607" s="115"/>
      <c r="H607" s="155"/>
      <c r="I607" s="15"/>
    </row>
    <row r="608" spans="2:9" x14ac:dyDescent="0.25">
      <c r="B608" s="153"/>
      <c r="C608" s="116"/>
      <c r="D608" s="130"/>
      <c r="E608" s="130"/>
      <c r="F608" s="116"/>
      <c r="G608" s="115"/>
      <c r="H608" s="155"/>
      <c r="I608" s="15"/>
    </row>
    <row r="609" spans="2:9" x14ac:dyDescent="0.25">
      <c r="B609" s="153"/>
      <c r="C609" s="116"/>
      <c r="D609" s="130"/>
      <c r="E609" s="130"/>
      <c r="F609" s="116"/>
      <c r="G609" s="115"/>
      <c r="H609" s="155"/>
      <c r="I609" s="15"/>
    </row>
    <row r="610" spans="2:9" x14ac:dyDescent="0.25">
      <c r="B610" s="153"/>
      <c r="C610" s="116"/>
      <c r="D610" s="130"/>
      <c r="E610" s="130"/>
      <c r="F610" s="116"/>
      <c r="G610" s="115"/>
      <c r="H610" s="155"/>
      <c r="I610" s="15"/>
    </row>
    <row r="611" spans="2:9" x14ac:dyDescent="0.25">
      <c r="B611" s="153"/>
      <c r="C611" s="116"/>
      <c r="D611" s="130"/>
      <c r="E611" s="130"/>
      <c r="F611" s="116"/>
      <c r="G611" s="115"/>
      <c r="H611" s="155"/>
      <c r="I611" s="15"/>
    </row>
    <row r="612" spans="2:9" x14ac:dyDescent="0.25">
      <c r="B612" s="153"/>
      <c r="C612" s="116"/>
      <c r="D612" s="130"/>
      <c r="E612" s="130"/>
      <c r="F612" s="116"/>
      <c r="G612" s="115"/>
      <c r="H612" s="155"/>
      <c r="I612" s="15"/>
    </row>
    <row r="613" spans="2:9" x14ac:dyDescent="0.25">
      <c r="B613" s="153"/>
      <c r="C613" s="116"/>
      <c r="D613" s="130"/>
      <c r="E613" s="130"/>
      <c r="F613" s="116"/>
      <c r="G613" s="115"/>
      <c r="H613" s="155"/>
      <c r="I613" s="15"/>
    </row>
    <row r="614" spans="2:9" x14ac:dyDescent="0.25">
      <c r="B614" s="153"/>
      <c r="C614" s="116"/>
      <c r="D614" s="130"/>
      <c r="E614" s="130"/>
      <c r="F614" s="116"/>
      <c r="G614" s="115"/>
      <c r="H614" s="155"/>
      <c r="I614" s="15"/>
    </row>
    <row r="615" spans="2:9" x14ac:dyDescent="0.25">
      <c r="B615" s="153"/>
      <c r="C615" s="116"/>
      <c r="D615" s="130"/>
      <c r="E615" s="130"/>
      <c r="F615" s="116"/>
      <c r="G615" s="115"/>
      <c r="H615" s="155"/>
      <c r="I615" s="15"/>
    </row>
    <row r="616" spans="2:9" x14ac:dyDescent="0.25">
      <c r="B616" s="153"/>
      <c r="C616" s="116"/>
      <c r="D616" s="130"/>
      <c r="E616" s="130"/>
      <c r="F616" s="116"/>
      <c r="G616" s="115"/>
      <c r="H616" s="155"/>
      <c r="I616" s="15"/>
    </row>
    <row r="617" spans="2:9" x14ac:dyDescent="0.25">
      <c r="B617" s="153"/>
      <c r="C617" s="116"/>
      <c r="D617" s="130"/>
      <c r="E617" s="130"/>
      <c r="F617" s="116"/>
      <c r="G617" s="115"/>
      <c r="H617" s="155"/>
      <c r="I617" s="15"/>
    </row>
    <row r="618" spans="2:9" x14ac:dyDescent="0.25">
      <c r="B618" s="153"/>
      <c r="C618" s="116"/>
      <c r="D618" s="130"/>
      <c r="E618" s="130"/>
      <c r="F618" s="116"/>
      <c r="G618" s="115"/>
      <c r="H618" s="155"/>
      <c r="I618" s="15"/>
    </row>
    <row r="619" spans="2:9" x14ac:dyDescent="0.25">
      <c r="B619" s="153"/>
      <c r="C619" s="116"/>
      <c r="D619" s="130"/>
      <c r="E619" s="130"/>
      <c r="F619" s="116"/>
      <c r="G619" s="115"/>
      <c r="H619" s="155"/>
      <c r="I619" s="15"/>
    </row>
    <row r="620" spans="2:9" x14ac:dyDescent="0.25">
      <c r="B620" s="153"/>
      <c r="C620" s="116"/>
      <c r="D620" s="130"/>
      <c r="E620" s="130"/>
      <c r="F620" s="116"/>
      <c r="G620" s="115"/>
      <c r="H620" s="155"/>
      <c r="I620" s="15"/>
    </row>
    <row r="621" spans="2:9" x14ac:dyDescent="0.25">
      <c r="B621" s="153"/>
      <c r="C621" s="116"/>
      <c r="D621" s="130"/>
      <c r="E621" s="130"/>
      <c r="F621" s="116"/>
      <c r="G621" s="115"/>
      <c r="H621" s="155"/>
      <c r="I621" s="15"/>
    </row>
    <row r="622" spans="2:9" x14ac:dyDescent="0.25">
      <c r="B622" s="153"/>
      <c r="C622" s="116"/>
      <c r="D622" s="130"/>
      <c r="E622" s="130"/>
      <c r="F622" s="116"/>
      <c r="G622" s="115"/>
      <c r="H622" s="155"/>
      <c r="I622" s="15"/>
    </row>
    <row r="623" spans="2:9" x14ac:dyDescent="0.25">
      <c r="B623" s="153"/>
      <c r="C623" s="116"/>
      <c r="D623" s="130"/>
      <c r="E623" s="130"/>
      <c r="F623" s="116"/>
      <c r="G623" s="115"/>
      <c r="H623" s="155"/>
      <c r="I623" s="15"/>
    </row>
    <row r="624" spans="2:9" x14ac:dyDescent="0.25">
      <c r="B624" s="153"/>
      <c r="C624" s="116"/>
      <c r="D624" s="130"/>
      <c r="E624" s="130"/>
      <c r="F624" s="116"/>
      <c r="G624" s="115"/>
      <c r="H624" s="155"/>
      <c r="I624" s="15"/>
    </row>
    <row r="625" spans="2:9" x14ac:dyDescent="0.25">
      <c r="B625" s="153"/>
      <c r="C625" s="116"/>
      <c r="D625" s="130"/>
      <c r="E625" s="130"/>
      <c r="F625" s="116"/>
      <c r="G625" s="115"/>
      <c r="H625" s="155"/>
      <c r="I625" s="15"/>
    </row>
    <row r="626" spans="2:9" x14ac:dyDescent="0.25">
      <c r="B626" s="153"/>
      <c r="C626" s="116"/>
      <c r="D626" s="130"/>
      <c r="E626" s="130"/>
      <c r="F626" s="116"/>
      <c r="G626" s="115"/>
      <c r="H626" s="155"/>
      <c r="I626" s="15"/>
    </row>
    <row r="627" spans="2:9" x14ac:dyDescent="0.25">
      <c r="B627" s="153"/>
      <c r="C627" s="116"/>
      <c r="D627" s="130"/>
      <c r="E627" s="130"/>
      <c r="F627" s="116"/>
      <c r="G627" s="115"/>
      <c r="H627" s="155"/>
      <c r="I627" s="15"/>
    </row>
    <row r="628" spans="2:9" x14ac:dyDescent="0.25">
      <c r="B628" s="153"/>
      <c r="C628" s="116"/>
      <c r="D628" s="130"/>
      <c r="E628" s="130"/>
      <c r="F628" s="116"/>
      <c r="G628" s="115"/>
      <c r="H628" s="155"/>
      <c r="I628" s="15"/>
    </row>
    <row r="629" spans="2:9" x14ac:dyDescent="0.25">
      <c r="B629" s="153"/>
      <c r="C629" s="116"/>
      <c r="D629" s="130"/>
      <c r="E629" s="130"/>
      <c r="F629" s="116"/>
      <c r="G629" s="115"/>
      <c r="H629" s="155"/>
      <c r="I629" s="15"/>
    </row>
    <row r="630" spans="2:9" x14ac:dyDescent="0.25">
      <c r="B630" s="153"/>
      <c r="C630" s="116"/>
      <c r="D630" s="130"/>
      <c r="E630" s="130"/>
      <c r="F630" s="116"/>
      <c r="G630" s="115"/>
      <c r="H630" s="155"/>
      <c r="I630" s="15"/>
    </row>
    <row r="631" spans="2:9" x14ac:dyDescent="0.25">
      <c r="B631" s="153"/>
      <c r="C631" s="116"/>
      <c r="D631" s="130"/>
      <c r="E631" s="130"/>
      <c r="F631" s="116"/>
      <c r="G631" s="115"/>
      <c r="H631" s="155"/>
      <c r="I631" s="15"/>
    </row>
    <row r="632" spans="2:9" x14ac:dyDescent="0.25">
      <c r="B632" s="153"/>
      <c r="C632" s="116"/>
      <c r="D632" s="130"/>
      <c r="E632" s="130"/>
      <c r="F632" s="116"/>
      <c r="G632" s="115"/>
      <c r="H632" s="155"/>
      <c r="I632" s="15"/>
    </row>
    <row r="633" spans="2:9" x14ac:dyDescent="0.25">
      <c r="B633" s="153"/>
      <c r="C633" s="116"/>
      <c r="D633" s="130"/>
      <c r="E633" s="130"/>
      <c r="F633" s="116"/>
      <c r="G633" s="115"/>
      <c r="H633" s="155"/>
      <c r="I633" s="15"/>
    </row>
    <row r="634" spans="2:9" x14ac:dyDescent="0.25">
      <c r="B634" s="153"/>
      <c r="C634" s="116"/>
      <c r="D634" s="130"/>
      <c r="E634" s="130"/>
      <c r="F634" s="116"/>
      <c r="G634" s="115"/>
      <c r="H634" s="155"/>
      <c r="I634" s="15"/>
    </row>
    <row r="635" spans="2:9" x14ac:dyDescent="0.25">
      <c r="B635" s="153"/>
      <c r="C635" s="116"/>
      <c r="D635" s="130"/>
      <c r="E635" s="130"/>
      <c r="F635" s="116"/>
      <c r="G635" s="115"/>
      <c r="H635" s="155"/>
      <c r="I635" s="15"/>
    </row>
    <row r="636" spans="2:9" x14ac:dyDescent="0.25">
      <c r="B636" s="153"/>
      <c r="C636" s="116"/>
      <c r="D636" s="130"/>
      <c r="E636" s="130"/>
      <c r="F636" s="116"/>
      <c r="G636" s="115"/>
      <c r="H636" s="155"/>
      <c r="I636" s="15"/>
    </row>
    <row r="637" spans="2:9" x14ac:dyDescent="0.25">
      <c r="B637" s="153"/>
      <c r="C637" s="116"/>
      <c r="D637" s="130"/>
      <c r="E637" s="130"/>
      <c r="F637" s="116"/>
      <c r="G637" s="115"/>
      <c r="H637" s="155"/>
      <c r="I637" s="15"/>
    </row>
    <row r="638" spans="2:9" x14ac:dyDescent="0.25">
      <c r="B638" s="153"/>
      <c r="C638" s="116"/>
      <c r="D638" s="130"/>
      <c r="E638" s="130"/>
      <c r="F638" s="116"/>
      <c r="G638" s="115"/>
      <c r="H638" s="155"/>
      <c r="I638" s="15"/>
    </row>
    <row r="639" spans="2:9" x14ac:dyDescent="0.25">
      <c r="B639" s="153"/>
      <c r="C639" s="116"/>
      <c r="D639" s="130"/>
      <c r="E639" s="130"/>
      <c r="F639" s="116"/>
      <c r="G639" s="115"/>
      <c r="H639" s="155"/>
      <c r="I639" s="15"/>
    </row>
    <row r="640" spans="2:9" x14ac:dyDescent="0.25">
      <c r="B640" s="153"/>
      <c r="C640" s="116"/>
      <c r="D640" s="130"/>
      <c r="E640" s="130"/>
      <c r="F640" s="116"/>
      <c r="G640" s="115"/>
      <c r="H640" s="155"/>
      <c r="I640" s="15"/>
    </row>
    <row r="641" spans="2:9" x14ac:dyDescent="0.25">
      <c r="B641" s="153"/>
      <c r="C641" s="116"/>
      <c r="D641" s="130"/>
      <c r="E641" s="130"/>
      <c r="F641" s="116"/>
      <c r="G641" s="115"/>
      <c r="H641" s="155"/>
      <c r="I641" s="15"/>
    </row>
    <row r="642" spans="2:9" x14ac:dyDescent="0.25">
      <c r="B642" s="153"/>
      <c r="C642" s="116"/>
      <c r="D642" s="130"/>
      <c r="E642" s="130"/>
      <c r="F642" s="116"/>
      <c r="G642" s="115"/>
      <c r="H642" s="155"/>
      <c r="I642" s="15"/>
    </row>
    <row r="643" spans="2:9" x14ac:dyDescent="0.25">
      <c r="B643" s="153"/>
      <c r="C643" s="116"/>
      <c r="D643" s="130"/>
      <c r="E643" s="130"/>
      <c r="F643" s="116"/>
      <c r="G643" s="115"/>
      <c r="H643" s="155"/>
      <c r="I643" s="15"/>
    </row>
    <row r="644" spans="2:9" x14ac:dyDescent="0.25">
      <c r="B644" s="153"/>
      <c r="C644" s="116"/>
      <c r="D644" s="130"/>
      <c r="E644" s="130"/>
      <c r="F644" s="116"/>
      <c r="G644" s="115"/>
      <c r="H644" s="155"/>
      <c r="I644" s="15"/>
    </row>
    <row r="645" spans="2:9" x14ac:dyDescent="0.25">
      <c r="B645" s="153"/>
      <c r="C645" s="116"/>
      <c r="D645" s="130"/>
      <c r="E645" s="130"/>
      <c r="F645" s="116"/>
      <c r="G645" s="115"/>
      <c r="H645" s="155"/>
      <c r="I645" s="15"/>
    </row>
    <row r="646" spans="2:9" x14ac:dyDescent="0.25">
      <c r="B646" s="153"/>
      <c r="C646" s="116"/>
      <c r="D646" s="130"/>
      <c r="E646" s="130"/>
      <c r="F646" s="116"/>
      <c r="G646" s="115"/>
      <c r="H646" s="155"/>
      <c r="I646" s="15"/>
    </row>
    <row r="647" spans="2:9" x14ac:dyDescent="0.25">
      <c r="B647" s="153"/>
      <c r="C647" s="116"/>
      <c r="D647" s="130"/>
      <c r="E647" s="130"/>
      <c r="F647" s="116"/>
      <c r="G647" s="115"/>
      <c r="H647" s="155"/>
      <c r="I647" s="15"/>
    </row>
    <row r="648" spans="2:9" x14ac:dyDescent="0.25">
      <c r="B648" s="153"/>
      <c r="C648" s="116"/>
      <c r="D648" s="130"/>
      <c r="E648" s="130"/>
      <c r="F648" s="116"/>
      <c r="G648" s="115"/>
      <c r="H648" s="155"/>
      <c r="I648" s="15"/>
    </row>
    <row r="649" spans="2:9" x14ac:dyDescent="0.25">
      <c r="B649" s="153"/>
      <c r="C649" s="116"/>
      <c r="D649" s="130"/>
      <c r="E649" s="130"/>
      <c r="F649" s="116"/>
      <c r="G649" s="115"/>
      <c r="H649" s="155"/>
      <c r="I649" s="15"/>
    </row>
    <row r="650" spans="2:9" x14ac:dyDescent="0.25">
      <c r="B650" s="153"/>
      <c r="C650" s="116"/>
      <c r="D650" s="130"/>
      <c r="E650" s="130"/>
      <c r="F650" s="116"/>
      <c r="G650" s="115"/>
      <c r="H650" s="155"/>
      <c r="I650" s="15"/>
    </row>
    <row r="651" spans="2:9" x14ac:dyDescent="0.25">
      <c r="B651" s="153"/>
      <c r="C651" s="116"/>
      <c r="D651" s="130"/>
      <c r="E651" s="130"/>
      <c r="F651" s="116"/>
      <c r="G651" s="115"/>
      <c r="H651" s="155"/>
      <c r="I651" s="15"/>
    </row>
    <row r="652" spans="2:9" x14ac:dyDescent="0.25">
      <c r="B652" s="153"/>
      <c r="C652" s="116"/>
      <c r="D652" s="130"/>
      <c r="E652" s="130"/>
      <c r="F652" s="116"/>
      <c r="G652" s="115"/>
      <c r="H652" s="155"/>
      <c r="I652" s="15"/>
    </row>
    <row r="653" spans="2:9" x14ac:dyDescent="0.25">
      <c r="B653" s="153"/>
      <c r="C653" s="116"/>
      <c r="D653" s="130"/>
      <c r="E653" s="130"/>
      <c r="F653" s="116"/>
      <c r="G653" s="115"/>
      <c r="H653" s="155"/>
      <c r="I653" s="15"/>
    </row>
    <row r="654" spans="2:9" x14ac:dyDescent="0.25">
      <c r="B654" s="153"/>
      <c r="C654" s="116"/>
      <c r="D654" s="130"/>
      <c r="E654" s="130"/>
      <c r="F654" s="116"/>
      <c r="G654" s="115"/>
      <c r="H654" s="155"/>
      <c r="I654" s="15"/>
    </row>
    <row r="655" spans="2:9" x14ac:dyDescent="0.25">
      <c r="B655" s="153"/>
      <c r="C655" s="116"/>
      <c r="D655" s="130"/>
      <c r="E655" s="130"/>
      <c r="F655" s="116"/>
      <c r="G655" s="115"/>
      <c r="H655" s="155"/>
      <c r="I655" s="15"/>
    </row>
    <row r="656" spans="2:9" x14ac:dyDescent="0.25">
      <c r="B656" s="153"/>
      <c r="C656" s="116"/>
      <c r="D656" s="130"/>
      <c r="E656" s="130"/>
      <c r="F656" s="116"/>
      <c r="G656" s="115"/>
      <c r="H656" s="155"/>
      <c r="I656" s="15"/>
    </row>
    <row r="657" spans="2:9" x14ac:dyDescent="0.25">
      <c r="B657" s="153"/>
      <c r="C657" s="116"/>
      <c r="D657" s="130"/>
      <c r="E657" s="130"/>
      <c r="F657" s="116"/>
      <c r="G657" s="115"/>
      <c r="H657" s="155"/>
      <c r="I657" s="15"/>
    </row>
    <row r="658" spans="2:9" x14ac:dyDescent="0.25">
      <c r="B658" s="153"/>
      <c r="C658" s="116"/>
      <c r="D658" s="130"/>
      <c r="E658" s="130"/>
      <c r="F658" s="116"/>
      <c r="G658" s="115"/>
      <c r="H658" s="155"/>
      <c r="I658" s="15"/>
    </row>
    <row r="659" spans="2:9" x14ac:dyDescent="0.25">
      <c r="B659" s="153"/>
      <c r="C659" s="116"/>
      <c r="D659" s="130"/>
      <c r="E659" s="130"/>
      <c r="F659" s="116"/>
      <c r="G659" s="115"/>
      <c r="H659" s="155"/>
      <c r="I659" s="15"/>
    </row>
    <row r="660" spans="2:9" x14ac:dyDescent="0.25">
      <c r="B660" s="153"/>
      <c r="C660" s="116"/>
      <c r="D660" s="130"/>
      <c r="E660" s="130"/>
      <c r="F660" s="116"/>
      <c r="G660" s="115"/>
      <c r="H660" s="155"/>
      <c r="I660" s="15"/>
    </row>
    <row r="661" spans="2:9" x14ac:dyDescent="0.25">
      <c r="B661" s="153"/>
      <c r="C661" s="116"/>
      <c r="D661" s="130"/>
      <c r="E661" s="130"/>
      <c r="F661" s="116"/>
      <c r="G661" s="115"/>
      <c r="H661" s="155"/>
      <c r="I661" s="15"/>
    </row>
    <row r="662" spans="2:9" x14ac:dyDescent="0.25">
      <c r="B662" s="153"/>
      <c r="C662" s="116"/>
      <c r="D662" s="130"/>
      <c r="E662" s="130"/>
      <c r="F662" s="116"/>
      <c r="G662" s="115"/>
      <c r="H662" s="155"/>
      <c r="I662" s="15"/>
    </row>
    <row r="663" spans="2:9" x14ac:dyDescent="0.25">
      <c r="B663" s="153"/>
      <c r="C663" s="116"/>
      <c r="D663" s="130"/>
      <c r="E663" s="130"/>
      <c r="F663" s="116"/>
      <c r="G663" s="115"/>
      <c r="H663" s="155"/>
      <c r="I663" s="15"/>
    </row>
    <row r="664" spans="2:9" x14ac:dyDescent="0.25">
      <c r="B664" s="153"/>
      <c r="C664" s="116"/>
      <c r="D664" s="130"/>
      <c r="E664" s="130"/>
      <c r="F664" s="116"/>
      <c r="G664" s="115"/>
      <c r="H664" s="155"/>
      <c r="I664" s="15"/>
    </row>
    <row r="665" spans="2:9" x14ac:dyDescent="0.25">
      <c r="B665" s="153"/>
      <c r="C665" s="116"/>
      <c r="D665" s="130"/>
      <c r="E665" s="130"/>
      <c r="F665" s="116"/>
      <c r="G665" s="115"/>
      <c r="H665" s="155"/>
      <c r="I665" s="15"/>
    </row>
    <row r="666" spans="2:9" x14ac:dyDescent="0.25">
      <c r="B666" s="153"/>
      <c r="C666" s="116"/>
      <c r="D666" s="130"/>
      <c r="E666" s="130"/>
      <c r="F666" s="116"/>
      <c r="G666" s="115"/>
      <c r="H666" s="155"/>
      <c r="I666" s="15"/>
    </row>
    <row r="667" spans="2:9" x14ac:dyDescent="0.25">
      <c r="B667" s="153"/>
      <c r="C667" s="116"/>
      <c r="D667" s="130"/>
      <c r="E667" s="130"/>
      <c r="F667" s="116"/>
      <c r="G667" s="115"/>
      <c r="H667" s="155"/>
      <c r="I667" s="15"/>
    </row>
    <row r="668" spans="2:9" x14ac:dyDescent="0.25">
      <c r="B668" s="153"/>
      <c r="C668" s="116"/>
      <c r="D668" s="130"/>
      <c r="E668" s="130"/>
      <c r="F668" s="116"/>
      <c r="G668" s="115"/>
      <c r="H668" s="155"/>
      <c r="I668" s="15"/>
    </row>
    <row r="669" spans="2:9" x14ac:dyDescent="0.25">
      <c r="B669" s="153"/>
      <c r="C669" s="116"/>
      <c r="D669" s="130"/>
      <c r="E669" s="130"/>
      <c r="F669" s="116"/>
      <c r="G669" s="115"/>
      <c r="H669" s="155"/>
      <c r="I669" s="15"/>
    </row>
    <row r="670" spans="2:9" x14ac:dyDescent="0.25">
      <c r="B670" s="153"/>
      <c r="C670" s="116"/>
      <c r="D670" s="130"/>
      <c r="E670" s="130"/>
      <c r="F670" s="116"/>
      <c r="G670" s="115"/>
      <c r="H670" s="155"/>
      <c r="I670" s="15"/>
    </row>
    <row r="671" spans="2:9" x14ac:dyDescent="0.25">
      <c r="B671" s="153"/>
      <c r="C671" s="116"/>
      <c r="D671" s="130"/>
      <c r="E671" s="130"/>
      <c r="F671" s="116"/>
      <c r="G671" s="115"/>
      <c r="H671" s="155"/>
      <c r="I671" s="15"/>
    </row>
    <row r="672" spans="2:9" x14ac:dyDescent="0.25">
      <c r="B672" s="153"/>
      <c r="C672" s="116"/>
      <c r="D672" s="130"/>
      <c r="E672" s="130"/>
      <c r="F672" s="116"/>
      <c r="G672" s="115"/>
      <c r="H672" s="155"/>
      <c r="I672" s="15"/>
    </row>
    <row r="673" spans="2:9" x14ac:dyDescent="0.25">
      <c r="B673" s="153"/>
      <c r="C673" s="116"/>
      <c r="D673" s="130"/>
      <c r="E673" s="130"/>
      <c r="F673" s="116"/>
      <c r="G673" s="115"/>
      <c r="H673" s="155"/>
      <c r="I673" s="15"/>
    </row>
    <row r="674" spans="2:9" x14ac:dyDescent="0.25">
      <c r="B674" s="153"/>
      <c r="C674" s="116"/>
      <c r="D674" s="130"/>
      <c r="E674" s="130"/>
      <c r="F674" s="116"/>
      <c r="G674" s="115"/>
      <c r="H674" s="155"/>
      <c r="I674" s="15"/>
    </row>
    <row r="675" spans="2:9" x14ac:dyDescent="0.25">
      <c r="B675" s="153"/>
      <c r="C675" s="116"/>
      <c r="D675" s="130"/>
      <c r="E675" s="130"/>
      <c r="F675" s="116"/>
      <c r="G675" s="115"/>
      <c r="H675" s="155"/>
      <c r="I675" s="15"/>
    </row>
    <row r="676" spans="2:9" x14ac:dyDescent="0.25">
      <c r="B676" s="153"/>
      <c r="C676" s="116"/>
      <c r="D676" s="130"/>
      <c r="E676" s="130"/>
      <c r="F676" s="116"/>
      <c r="G676" s="115"/>
      <c r="H676" s="155"/>
      <c r="I676" s="15"/>
    </row>
    <row r="677" spans="2:9" x14ac:dyDescent="0.25">
      <c r="B677" s="153"/>
      <c r="C677" s="116"/>
      <c r="D677" s="130"/>
      <c r="E677" s="130"/>
      <c r="F677" s="116"/>
      <c r="G677" s="115"/>
      <c r="H677" s="155"/>
      <c r="I677" s="15"/>
    </row>
    <row r="678" spans="2:9" x14ac:dyDescent="0.25">
      <c r="B678" s="153"/>
      <c r="C678" s="116"/>
      <c r="D678" s="130"/>
      <c r="E678" s="130"/>
      <c r="F678" s="116"/>
      <c r="G678" s="115"/>
      <c r="H678" s="155"/>
      <c r="I678" s="15"/>
    </row>
    <row r="679" spans="2:9" x14ac:dyDescent="0.25">
      <c r="B679" s="153"/>
      <c r="C679" s="116"/>
      <c r="D679" s="130"/>
      <c r="E679" s="130"/>
      <c r="F679" s="116"/>
      <c r="G679" s="115"/>
      <c r="H679" s="155"/>
      <c r="I679" s="15"/>
    </row>
    <row r="680" spans="2:9" x14ac:dyDescent="0.25">
      <c r="B680" s="153"/>
      <c r="C680" s="116"/>
      <c r="D680" s="130"/>
      <c r="E680" s="130"/>
      <c r="F680" s="116"/>
      <c r="G680" s="115"/>
      <c r="H680" s="155"/>
      <c r="I680" s="15"/>
    </row>
    <row r="681" spans="2:9" x14ac:dyDescent="0.25">
      <c r="B681" s="153"/>
      <c r="C681" s="116"/>
      <c r="D681" s="130"/>
      <c r="E681" s="130"/>
      <c r="F681" s="116"/>
      <c r="G681" s="115"/>
      <c r="H681" s="155"/>
      <c r="I681" s="15"/>
    </row>
    <row r="682" spans="2:9" x14ac:dyDescent="0.25">
      <c r="B682" s="153"/>
      <c r="C682" s="116"/>
      <c r="D682" s="130"/>
      <c r="E682" s="130"/>
      <c r="F682" s="116"/>
      <c r="G682" s="115"/>
      <c r="H682" s="155"/>
      <c r="I682" s="15"/>
    </row>
    <row r="683" spans="2:9" x14ac:dyDescent="0.25">
      <c r="B683" s="153"/>
      <c r="C683" s="116"/>
      <c r="D683" s="130"/>
      <c r="E683" s="130"/>
      <c r="F683" s="116"/>
      <c r="G683" s="115"/>
      <c r="H683" s="155"/>
      <c r="I683" s="15"/>
    </row>
    <row r="684" spans="2:9" x14ac:dyDescent="0.25">
      <c r="B684" s="153"/>
      <c r="C684" s="116"/>
      <c r="D684" s="130"/>
      <c r="E684" s="130"/>
      <c r="F684" s="116"/>
      <c r="G684" s="115"/>
      <c r="H684" s="155"/>
      <c r="I684" s="15"/>
    </row>
    <row r="685" spans="2:9" x14ac:dyDescent="0.25">
      <c r="B685" s="153"/>
      <c r="C685" s="116"/>
      <c r="D685" s="130"/>
      <c r="E685" s="130"/>
      <c r="F685" s="116"/>
      <c r="G685" s="115"/>
      <c r="H685" s="155"/>
      <c r="I685" s="15"/>
    </row>
    <row r="686" spans="2:9" x14ac:dyDescent="0.25">
      <c r="B686" s="153"/>
      <c r="C686" s="116"/>
      <c r="D686" s="130"/>
      <c r="E686" s="130"/>
      <c r="F686" s="116"/>
      <c r="G686" s="115"/>
      <c r="H686" s="155"/>
      <c r="I686" s="15"/>
    </row>
    <row r="687" spans="2:9" x14ac:dyDescent="0.25">
      <c r="B687" s="153"/>
      <c r="C687" s="116"/>
      <c r="D687" s="130"/>
      <c r="E687" s="130"/>
      <c r="F687" s="116"/>
      <c r="G687" s="115"/>
      <c r="H687" s="155"/>
      <c r="I687" s="15"/>
    </row>
    <row r="688" spans="2:9" x14ac:dyDescent="0.25">
      <c r="B688" s="153"/>
      <c r="C688" s="116"/>
      <c r="D688" s="130"/>
      <c r="E688" s="130"/>
      <c r="F688" s="116"/>
      <c r="G688" s="115"/>
      <c r="H688" s="155"/>
      <c r="I688" s="15"/>
    </row>
    <row r="689" spans="2:9" x14ac:dyDescent="0.25">
      <c r="B689" s="153"/>
      <c r="C689" s="116"/>
      <c r="D689" s="130"/>
      <c r="E689" s="130"/>
      <c r="F689" s="116"/>
      <c r="G689" s="115"/>
      <c r="H689" s="155"/>
      <c r="I689" s="15"/>
    </row>
    <row r="690" spans="2:9" x14ac:dyDescent="0.25">
      <c r="B690" s="153"/>
      <c r="C690" s="116"/>
      <c r="D690" s="130"/>
      <c r="E690" s="130"/>
      <c r="F690" s="116"/>
      <c r="G690" s="115"/>
      <c r="H690" s="155"/>
      <c r="I690" s="15"/>
    </row>
    <row r="691" spans="2:9" x14ac:dyDescent="0.25">
      <c r="B691" s="153"/>
      <c r="C691" s="116"/>
      <c r="D691" s="130"/>
      <c r="E691" s="130"/>
      <c r="F691" s="116"/>
      <c r="G691" s="115"/>
      <c r="H691" s="155"/>
      <c r="I691" s="15"/>
    </row>
    <row r="692" spans="2:9" x14ac:dyDescent="0.25">
      <c r="B692" s="153"/>
      <c r="C692" s="116"/>
      <c r="D692" s="130"/>
      <c r="E692" s="130"/>
      <c r="F692" s="116"/>
      <c r="G692" s="115"/>
      <c r="H692" s="155"/>
      <c r="I692" s="15"/>
    </row>
    <row r="693" spans="2:9" x14ac:dyDescent="0.25">
      <c r="B693" s="153"/>
      <c r="C693" s="116"/>
      <c r="D693" s="130"/>
      <c r="E693" s="130"/>
      <c r="F693" s="116"/>
      <c r="G693" s="115"/>
      <c r="H693" s="155"/>
      <c r="I693" s="15"/>
    </row>
    <row r="694" spans="2:9" x14ac:dyDescent="0.25">
      <c r="B694" s="153"/>
      <c r="C694" s="116"/>
      <c r="D694" s="130"/>
      <c r="E694" s="130"/>
      <c r="F694" s="116"/>
      <c r="G694" s="115"/>
      <c r="H694" s="155"/>
      <c r="I694" s="15"/>
    </row>
    <row r="695" spans="2:9" x14ac:dyDescent="0.25">
      <c r="B695" s="153"/>
      <c r="C695" s="116"/>
      <c r="D695" s="130"/>
      <c r="E695" s="130"/>
      <c r="F695" s="116"/>
      <c r="G695" s="115"/>
      <c r="H695" s="155"/>
      <c r="I695" s="15"/>
    </row>
    <row r="696" spans="2:9" x14ac:dyDescent="0.25">
      <c r="B696" s="153"/>
      <c r="C696" s="116"/>
      <c r="D696" s="130"/>
      <c r="E696" s="130"/>
      <c r="F696" s="116"/>
      <c r="G696" s="115"/>
      <c r="H696" s="155"/>
      <c r="I696" s="15"/>
    </row>
    <row r="697" spans="2:9" x14ac:dyDescent="0.25">
      <c r="B697" s="153"/>
      <c r="C697" s="116"/>
      <c r="D697" s="130"/>
      <c r="E697" s="130"/>
      <c r="F697" s="116"/>
      <c r="G697" s="115"/>
      <c r="H697" s="155"/>
      <c r="I697" s="15"/>
    </row>
    <row r="698" spans="2:9" x14ac:dyDescent="0.25">
      <c r="B698" s="153"/>
      <c r="C698" s="116"/>
      <c r="D698" s="130"/>
      <c r="E698" s="130"/>
      <c r="F698" s="116"/>
      <c r="G698" s="115"/>
      <c r="H698" s="155"/>
      <c r="I698" s="15"/>
    </row>
    <row r="699" spans="2:9" x14ac:dyDescent="0.25">
      <c r="B699" s="153"/>
      <c r="C699" s="116"/>
      <c r="D699" s="130"/>
      <c r="E699" s="130"/>
      <c r="F699" s="116"/>
      <c r="G699" s="115"/>
      <c r="H699" s="155"/>
      <c r="I699" s="15"/>
    </row>
    <row r="700" spans="2:9" x14ac:dyDescent="0.25">
      <c r="B700" s="153"/>
      <c r="C700" s="116"/>
      <c r="D700" s="130"/>
      <c r="E700" s="130"/>
      <c r="F700" s="116"/>
      <c r="G700" s="115"/>
      <c r="H700" s="155"/>
      <c r="I700" s="15"/>
    </row>
    <row r="701" spans="2:9" x14ac:dyDescent="0.25">
      <c r="B701" s="153"/>
      <c r="C701" s="116"/>
      <c r="D701" s="130"/>
      <c r="E701" s="130"/>
      <c r="F701" s="116"/>
      <c r="G701" s="115"/>
      <c r="H701" s="155"/>
      <c r="I701" s="15"/>
    </row>
    <row r="702" spans="2:9" x14ac:dyDescent="0.25">
      <c r="B702" s="153"/>
      <c r="C702" s="116"/>
      <c r="D702" s="130"/>
      <c r="E702" s="130"/>
      <c r="F702" s="116"/>
      <c r="G702" s="115"/>
      <c r="H702" s="155"/>
      <c r="I702" s="15"/>
    </row>
    <row r="703" spans="2:9" x14ac:dyDescent="0.25">
      <c r="B703" s="153"/>
      <c r="C703" s="116"/>
      <c r="D703" s="130"/>
      <c r="E703" s="130"/>
      <c r="F703" s="116"/>
      <c r="G703" s="115"/>
      <c r="H703" s="155"/>
      <c r="I703" s="15"/>
    </row>
    <row r="704" spans="2:9" x14ac:dyDescent="0.25">
      <c r="B704" s="153"/>
      <c r="C704" s="116"/>
      <c r="D704" s="130"/>
      <c r="E704" s="130"/>
      <c r="F704" s="116"/>
      <c r="G704" s="115"/>
      <c r="H704" s="155"/>
      <c r="I704" s="15"/>
    </row>
    <row r="705" spans="2:9" x14ac:dyDescent="0.25">
      <c r="B705" s="153"/>
      <c r="C705" s="116"/>
      <c r="D705" s="130"/>
      <c r="E705" s="130"/>
      <c r="F705" s="116"/>
      <c r="G705" s="115"/>
      <c r="H705" s="155"/>
      <c r="I705" s="15"/>
    </row>
    <row r="706" spans="2:9" x14ac:dyDescent="0.25">
      <c r="B706" s="153"/>
      <c r="C706" s="116"/>
      <c r="D706" s="130"/>
      <c r="E706" s="130"/>
      <c r="F706" s="116"/>
      <c r="G706" s="115"/>
      <c r="H706" s="155"/>
      <c r="I706" s="15"/>
    </row>
    <row r="707" spans="2:9" x14ac:dyDescent="0.25">
      <c r="B707" s="153"/>
      <c r="C707" s="116"/>
      <c r="D707" s="130"/>
      <c r="E707" s="130"/>
      <c r="F707" s="116"/>
      <c r="G707" s="115"/>
      <c r="H707" s="155"/>
      <c r="I707" s="15"/>
    </row>
    <row r="708" spans="2:9" x14ac:dyDescent="0.25">
      <c r="B708" s="153"/>
      <c r="C708" s="116"/>
      <c r="D708" s="130"/>
      <c r="E708" s="130"/>
      <c r="F708" s="116"/>
      <c r="G708" s="115"/>
      <c r="H708" s="155"/>
      <c r="I708" s="15"/>
    </row>
    <row r="709" spans="2:9" x14ac:dyDescent="0.25">
      <c r="B709" s="153"/>
      <c r="C709" s="116"/>
      <c r="D709" s="130"/>
      <c r="E709" s="130"/>
      <c r="F709" s="116"/>
      <c r="G709" s="115"/>
      <c r="H709" s="155"/>
      <c r="I709" s="15"/>
    </row>
    <row r="710" spans="2:9" x14ac:dyDescent="0.25">
      <c r="B710" s="153"/>
      <c r="C710" s="116"/>
      <c r="D710" s="130"/>
      <c r="E710" s="130"/>
      <c r="F710" s="116"/>
      <c r="G710" s="115"/>
      <c r="H710" s="155"/>
      <c r="I710" s="15"/>
    </row>
    <row r="711" spans="2:9" x14ac:dyDescent="0.25">
      <c r="B711" s="153"/>
      <c r="C711" s="116"/>
      <c r="D711" s="130"/>
      <c r="E711" s="130"/>
      <c r="F711" s="116"/>
      <c r="G711" s="115"/>
      <c r="H711" s="155"/>
      <c r="I711" s="15"/>
    </row>
    <row r="712" spans="2:9" x14ac:dyDescent="0.25">
      <c r="B712" s="153"/>
      <c r="C712" s="116"/>
      <c r="D712" s="130"/>
      <c r="E712" s="130"/>
      <c r="F712" s="116"/>
      <c r="G712" s="115"/>
      <c r="H712" s="155"/>
      <c r="I712" s="15"/>
    </row>
    <row r="713" spans="2:9" x14ac:dyDescent="0.25">
      <c r="B713" s="153"/>
      <c r="C713" s="116"/>
      <c r="D713" s="130"/>
      <c r="E713" s="130"/>
      <c r="F713" s="116"/>
      <c r="G713" s="115"/>
      <c r="H713" s="155"/>
      <c r="I713" s="15"/>
    </row>
    <row r="714" spans="2:9" x14ac:dyDescent="0.25">
      <c r="B714" s="153"/>
      <c r="C714" s="116"/>
      <c r="D714" s="130"/>
      <c r="E714" s="130"/>
      <c r="F714" s="116"/>
      <c r="G714" s="115"/>
      <c r="H714" s="155"/>
      <c r="I714" s="15"/>
    </row>
    <row r="715" spans="2:9" x14ac:dyDescent="0.25">
      <c r="B715" s="153"/>
      <c r="C715" s="116"/>
      <c r="D715" s="130"/>
      <c r="E715" s="130"/>
      <c r="F715" s="116"/>
      <c r="G715" s="115"/>
      <c r="H715" s="155"/>
      <c r="I715" s="15"/>
    </row>
    <row r="716" spans="2:9" x14ac:dyDescent="0.25">
      <c r="B716" s="153"/>
      <c r="C716" s="116"/>
      <c r="D716" s="130"/>
      <c r="E716" s="130"/>
      <c r="F716" s="116"/>
      <c r="G716" s="115"/>
      <c r="H716" s="155"/>
      <c r="I716" s="15"/>
    </row>
    <row r="717" spans="2:9" x14ac:dyDescent="0.25">
      <c r="B717" s="153"/>
      <c r="C717" s="116"/>
      <c r="D717" s="130"/>
      <c r="E717" s="130"/>
      <c r="F717" s="116"/>
      <c r="G717" s="115"/>
      <c r="H717" s="155"/>
      <c r="I717" s="15"/>
    </row>
    <row r="718" spans="2:9" x14ac:dyDescent="0.25">
      <c r="B718" s="153"/>
      <c r="C718" s="116"/>
      <c r="D718" s="130"/>
      <c r="E718" s="130"/>
      <c r="F718" s="116"/>
      <c r="G718" s="115"/>
      <c r="H718" s="155"/>
      <c r="I718" s="15"/>
    </row>
    <row r="719" spans="2:9" x14ac:dyDescent="0.25">
      <c r="B719" s="153"/>
      <c r="C719" s="116"/>
      <c r="D719" s="130"/>
      <c r="E719" s="130"/>
      <c r="F719" s="116"/>
      <c r="G719" s="115"/>
      <c r="H719" s="155"/>
      <c r="I719" s="15"/>
    </row>
    <row r="720" spans="2:9" x14ac:dyDescent="0.25">
      <c r="B720" s="153"/>
      <c r="C720" s="116"/>
      <c r="D720" s="130"/>
      <c r="E720" s="130"/>
      <c r="F720" s="116"/>
      <c r="G720" s="115"/>
      <c r="H720" s="155"/>
      <c r="I720" s="15"/>
    </row>
    <row r="721" spans="2:9" x14ac:dyDescent="0.25">
      <c r="B721" s="153"/>
      <c r="C721" s="116"/>
      <c r="D721" s="130"/>
      <c r="E721" s="130"/>
      <c r="F721" s="116"/>
      <c r="G721" s="115"/>
      <c r="H721" s="155"/>
      <c r="I721" s="15"/>
    </row>
    <row r="722" spans="2:9" x14ac:dyDescent="0.25">
      <c r="B722" s="153"/>
      <c r="C722" s="116"/>
      <c r="D722" s="130"/>
      <c r="E722" s="130"/>
      <c r="F722" s="116"/>
      <c r="G722" s="115"/>
      <c r="H722" s="155"/>
      <c r="I722" s="15"/>
    </row>
    <row r="723" spans="2:9" x14ac:dyDescent="0.25">
      <c r="B723" s="153"/>
      <c r="C723" s="116"/>
      <c r="D723" s="130"/>
      <c r="E723" s="130"/>
      <c r="F723" s="116"/>
      <c r="G723" s="115"/>
      <c r="H723" s="155"/>
      <c r="I723" s="15"/>
    </row>
    <row r="724" spans="2:9" x14ac:dyDescent="0.25">
      <c r="B724" s="153"/>
      <c r="C724" s="116"/>
      <c r="D724" s="130"/>
      <c r="E724" s="130"/>
      <c r="F724" s="116"/>
      <c r="G724" s="115"/>
      <c r="H724" s="155"/>
      <c r="I724" s="15"/>
    </row>
    <row r="725" spans="2:9" x14ac:dyDescent="0.25">
      <c r="B725" s="153"/>
      <c r="C725" s="116"/>
      <c r="D725" s="130"/>
      <c r="E725" s="130"/>
      <c r="F725" s="116"/>
      <c r="G725" s="115"/>
      <c r="H725" s="155"/>
      <c r="I725" s="15"/>
    </row>
    <row r="726" spans="2:9" x14ac:dyDescent="0.25">
      <c r="B726" s="153"/>
      <c r="C726" s="116"/>
      <c r="D726" s="130"/>
      <c r="E726" s="130"/>
      <c r="F726" s="116"/>
      <c r="G726" s="115"/>
      <c r="H726" s="155"/>
      <c r="I726" s="15"/>
    </row>
    <row r="727" spans="2:9" x14ac:dyDescent="0.25">
      <c r="B727" s="153"/>
      <c r="C727" s="116"/>
      <c r="D727" s="130"/>
      <c r="E727" s="130"/>
      <c r="F727" s="116"/>
      <c r="G727" s="115"/>
      <c r="H727" s="155"/>
      <c r="I727" s="15"/>
    </row>
    <row r="728" spans="2:9" x14ac:dyDescent="0.25">
      <c r="B728" s="153"/>
      <c r="C728" s="116"/>
      <c r="D728" s="130"/>
      <c r="E728" s="130"/>
      <c r="F728" s="116"/>
      <c r="G728" s="115"/>
      <c r="H728" s="155"/>
      <c r="I728" s="15"/>
    </row>
    <row r="729" spans="2:9" x14ac:dyDescent="0.25">
      <c r="B729" s="153"/>
      <c r="C729" s="116"/>
      <c r="D729" s="130"/>
      <c r="E729" s="130"/>
      <c r="F729" s="116"/>
      <c r="G729" s="115"/>
      <c r="H729" s="155"/>
      <c r="I729" s="15"/>
    </row>
    <row r="730" spans="2:9" x14ac:dyDescent="0.25">
      <c r="B730" s="153"/>
      <c r="C730" s="116"/>
      <c r="D730" s="130"/>
      <c r="E730" s="130"/>
      <c r="F730" s="116"/>
      <c r="G730" s="115"/>
      <c r="H730" s="155"/>
      <c r="I730" s="15"/>
    </row>
    <row r="731" spans="2:9" x14ac:dyDescent="0.25">
      <c r="B731" s="153"/>
      <c r="C731" s="116"/>
      <c r="D731" s="130"/>
      <c r="E731" s="130"/>
      <c r="F731" s="116"/>
      <c r="G731" s="115"/>
      <c r="H731" s="155"/>
      <c r="I731" s="15"/>
    </row>
    <row r="732" spans="2:9" x14ac:dyDescent="0.25">
      <c r="B732" s="153"/>
      <c r="C732" s="116"/>
      <c r="D732" s="130"/>
      <c r="E732" s="130"/>
      <c r="F732" s="116"/>
      <c r="G732" s="115"/>
      <c r="H732" s="155"/>
      <c r="I732" s="15"/>
    </row>
    <row r="733" spans="2:9" x14ac:dyDescent="0.25">
      <c r="B733" s="153"/>
      <c r="C733" s="116"/>
      <c r="D733" s="130"/>
      <c r="E733" s="130"/>
      <c r="F733" s="116"/>
      <c r="G733" s="115"/>
      <c r="H733" s="155"/>
      <c r="I733" s="15"/>
    </row>
    <row r="734" spans="2:9" x14ac:dyDescent="0.25">
      <c r="B734" s="153"/>
      <c r="C734" s="116"/>
      <c r="D734" s="130"/>
      <c r="E734" s="130"/>
      <c r="F734" s="116"/>
      <c r="G734" s="115"/>
      <c r="H734" s="155"/>
      <c r="I734" s="15"/>
    </row>
    <row r="735" spans="2:9" x14ac:dyDescent="0.25">
      <c r="B735" s="153"/>
      <c r="C735" s="116"/>
      <c r="D735" s="130"/>
      <c r="E735" s="130"/>
      <c r="F735" s="116"/>
      <c r="G735" s="115"/>
      <c r="H735" s="155"/>
      <c r="I735" s="15"/>
    </row>
    <row r="736" spans="2:9" x14ac:dyDescent="0.25">
      <c r="B736" s="153"/>
      <c r="C736" s="116"/>
      <c r="D736" s="130"/>
      <c r="E736" s="130"/>
      <c r="F736" s="116"/>
      <c r="G736" s="115"/>
      <c r="H736" s="155"/>
      <c r="I736" s="15"/>
    </row>
    <row r="737" spans="2:9" x14ac:dyDescent="0.25">
      <c r="B737" s="153"/>
      <c r="C737" s="116"/>
      <c r="D737" s="130"/>
      <c r="E737" s="130"/>
      <c r="F737" s="116"/>
      <c r="G737" s="115"/>
      <c r="H737" s="155"/>
      <c r="I737" s="15"/>
    </row>
    <row r="738" spans="2:9" x14ac:dyDescent="0.25">
      <c r="B738" s="153"/>
      <c r="C738" s="116"/>
      <c r="D738" s="130"/>
      <c r="E738" s="130"/>
      <c r="F738" s="116"/>
      <c r="G738" s="115"/>
      <c r="H738" s="155"/>
      <c r="I738" s="15"/>
    </row>
    <row r="739" spans="2:9" x14ac:dyDescent="0.25">
      <c r="B739" s="153"/>
      <c r="C739" s="116"/>
      <c r="D739" s="130"/>
      <c r="E739" s="130"/>
      <c r="F739" s="116"/>
      <c r="G739" s="115"/>
      <c r="H739" s="155"/>
      <c r="I739" s="15"/>
    </row>
    <row r="740" spans="2:9" x14ac:dyDescent="0.25">
      <c r="B740" s="153"/>
      <c r="C740" s="116"/>
      <c r="D740" s="130"/>
      <c r="E740" s="130"/>
      <c r="F740" s="116"/>
      <c r="G740" s="115"/>
      <c r="H740" s="155"/>
      <c r="I740" s="15"/>
    </row>
    <row r="741" spans="2:9" x14ac:dyDescent="0.25">
      <c r="B741" s="153"/>
      <c r="C741" s="116"/>
      <c r="D741" s="130"/>
      <c r="E741" s="130"/>
      <c r="F741" s="116"/>
      <c r="G741" s="115"/>
      <c r="H741" s="155"/>
      <c r="I741" s="15"/>
    </row>
    <row r="742" spans="2:9" x14ac:dyDescent="0.25">
      <c r="B742" s="153"/>
      <c r="C742" s="116"/>
      <c r="D742" s="130"/>
      <c r="E742" s="130"/>
      <c r="F742" s="116"/>
      <c r="G742" s="115"/>
      <c r="H742" s="155"/>
      <c r="I742" s="15"/>
    </row>
    <row r="743" spans="2:9" x14ac:dyDescent="0.25">
      <c r="B743" s="153"/>
      <c r="C743" s="116"/>
      <c r="D743" s="130"/>
      <c r="E743" s="130"/>
      <c r="F743" s="116"/>
      <c r="G743" s="115"/>
      <c r="H743" s="155"/>
      <c r="I743" s="15"/>
    </row>
    <row r="744" spans="2:9" x14ac:dyDescent="0.25">
      <c r="B744" s="153"/>
      <c r="C744" s="116"/>
      <c r="D744" s="130"/>
      <c r="E744" s="130"/>
      <c r="F744" s="116"/>
      <c r="G744" s="115"/>
      <c r="H744" s="155"/>
      <c r="I744" s="15"/>
    </row>
    <row r="745" spans="2:9" x14ac:dyDescent="0.25">
      <c r="B745" s="153"/>
      <c r="C745" s="116"/>
      <c r="D745" s="130"/>
      <c r="E745" s="130"/>
      <c r="F745" s="116"/>
      <c r="G745" s="115"/>
      <c r="H745" s="155"/>
      <c r="I745" s="15"/>
    </row>
    <row r="746" spans="2:9" x14ac:dyDescent="0.25">
      <c r="B746" s="153"/>
      <c r="C746" s="116"/>
      <c r="D746" s="130"/>
      <c r="E746" s="130"/>
      <c r="F746" s="116"/>
      <c r="G746" s="115"/>
      <c r="H746" s="155"/>
      <c r="I746" s="15"/>
    </row>
    <row r="747" spans="2:9" x14ac:dyDescent="0.25">
      <c r="B747" s="153"/>
      <c r="C747" s="116"/>
      <c r="D747" s="130"/>
      <c r="E747" s="130"/>
      <c r="F747" s="116"/>
      <c r="G747" s="115"/>
      <c r="H747" s="155"/>
      <c r="I747" s="15"/>
    </row>
    <row r="748" spans="2:9" x14ac:dyDescent="0.25">
      <c r="B748" s="153"/>
      <c r="C748" s="116"/>
      <c r="D748" s="130"/>
      <c r="E748" s="130"/>
      <c r="F748" s="116"/>
      <c r="G748" s="115"/>
      <c r="H748" s="155"/>
      <c r="I748" s="15"/>
    </row>
    <row r="749" spans="2:9" x14ac:dyDescent="0.25">
      <c r="B749" s="153"/>
      <c r="C749" s="116"/>
      <c r="D749" s="130"/>
      <c r="E749" s="130"/>
      <c r="F749" s="116"/>
      <c r="G749" s="115"/>
      <c r="H749" s="155"/>
      <c r="I749" s="15"/>
    </row>
    <row r="750" spans="2:9" x14ac:dyDescent="0.25">
      <c r="B750" s="153"/>
      <c r="C750" s="116"/>
      <c r="D750" s="130"/>
      <c r="E750" s="130"/>
      <c r="F750" s="116"/>
      <c r="G750" s="115"/>
      <c r="H750" s="155"/>
      <c r="I750" s="15"/>
    </row>
    <row r="751" spans="2:9" x14ac:dyDescent="0.25">
      <c r="B751" s="153"/>
      <c r="C751" s="116"/>
      <c r="D751" s="130"/>
      <c r="E751" s="130"/>
      <c r="F751" s="116"/>
      <c r="G751" s="115"/>
      <c r="H751" s="155"/>
      <c r="I751" s="15"/>
    </row>
    <row r="752" spans="2:9" x14ac:dyDescent="0.25">
      <c r="B752" s="153"/>
      <c r="C752" s="116"/>
      <c r="D752" s="130"/>
      <c r="E752" s="130"/>
      <c r="F752" s="116"/>
      <c r="G752" s="115"/>
      <c r="H752" s="155"/>
      <c r="I752" s="15"/>
    </row>
    <row r="753" spans="2:9" x14ac:dyDescent="0.25">
      <c r="B753" s="153"/>
      <c r="C753" s="116"/>
      <c r="D753" s="130"/>
      <c r="E753" s="130"/>
      <c r="F753" s="116"/>
      <c r="G753" s="115"/>
      <c r="H753" s="155"/>
      <c r="I753" s="15"/>
    </row>
    <row r="754" spans="2:9" x14ac:dyDescent="0.25">
      <c r="B754" s="153"/>
      <c r="C754" s="116"/>
      <c r="D754" s="130"/>
      <c r="E754" s="130"/>
      <c r="F754" s="116"/>
      <c r="G754" s="115"/>
      <c r="H754" s="155"/>
      <c r="I754" s="15"/>
    </row>
    <row r="755" spans="2:9" x14ac:dyDescent="0.25">
      <c r="B755" s="153"/>
      <c r="C755" s="116"/>
      <c r="D755" s="130"/>
      <c r="E755" s="130"/>
      <c r="F755" s="116"/>
      <c r="G755" s="115"/>
      <c r="H755" s="155"/>
      <c r="I755" s="15"/>
    </row>
    <row r="756" spans="2:9" x14ac:dyDescent="0.25">
      <c r="B756" s="153"/>
      <c r="C756" s="116"/>
      <c r="D756" s="130"/>
      <c r="E756" s="130"/>
      <c r="F756" s="116"/>
      <c r="G756" s="115"/>
      <c r="H756" s="155"/>
      <c r="I756" s="15"/>
    </row>
    <row r="757" spans="2:9" x14ac:dyDescent="0.25">
      <c r="B757" s="153"/>
      <c r="C757" s="116"/>
      <c r="D757" s="130"/>
      <c r="E757" s="130"/>
      <c r="F757" s="116"/>
      <c r="G757" s="115"/>
      <c r="H757" s="155"/>
      <c r="I757" s="15"/>
    </row>
    <row r="758" spans="2:9" x14ac:dyDescent="0.25">
      <c r="B758" s="153"/>
      <c r="C758" s="116"/>
      <c r="D758" s="130"/>
      <c r="E758" s="130"/>
      <c r="F758" s="116"/>
      <c r="G758" s="115"/>
      <c r="H758" s="155"/>
      <c r="I758" s="15"/>
    </row>
    <row r="759" spans="2:9" x14ac:dyDescent="0.25">
      <c r="B759" s="153"/>
      <c r="C759" s="116"/>
      <c r="D759" s="130"/>
      <c r="E759" s="130"/>
      <c r="F759" s="116"/>
      <c r="G759" s="115"/>
      <c r="H759" s="155"/>
      <c r="I759" s="15"/>
    </row>
    <row r="760" spans="2:9" x14ac:dyDescent="0.25">
      <c r="B760" s="153"/>
      <c r="C760" s="116"/>
      <c r="D760" s="130"/>
      <c r="E760" s="130"/>
      <c r="F760" s="116"/>
      <c r="G760" s="115"/>
      <c r="H760" s="155"/>
      <c r="I760" s="15"/>
    </row>
    <row r="761" spans="2:9" x14ac:dyDescent="0.25">
      <c r="B761" s="153"/>
      <c r="C761" s="116"/>
      <c r="D761" s="130"/>
      <c r="E761" s="130"/>
      <c r="F761" s="116"/>
      <c r="G761" s="115"/>
      <c r="H761" s="155"/>
      <c r="I761" s="15"/>
    </row>
    <row r="762" spans="2:9" x14ac:dyDescent="0.25">
      <c r="B762" s="153"/>
      <c r="C762" s="116"/>
      <c r="D762" s="130"/>
      <c r="E762" s="130"/>
      <c r="F762" s="116"/>
      <c r="G762" s="115"/>
      <c r="H762" s="155"/>
      <c r="I762" s="15"/>
    </row>
    <row r="763" spans="2:9" x14ac:dyDescent="0.25">
      <c r="B763" s="153"/>
      <c r="C763" s="116"/>
      <c r="D763" s="130"/>
      <c r="E763" s="130"/>
      <c r="F763" s="116"/>
      <c r="G763" s="115"/>
      <c r="H763" s="155"/>
      <c r="I763" s="15"/>
    </row>
    <row r="764" spans="2:9" x14ac:dyDescent="0.25">
      <c r="B764" s="153"/>
      <c r="C764" s="116"/>
      <c r="D764" s="130"/>
      <c r="E764" s="130"/>
      <c r="F764" s="116"/>
      <c r="G764" s="115"/>
      <c r="H764" s="155"/>
      <c r="I764" s="15"/>
    </row>
    <row r="765" spans="2:9" x14ac:dyDescent="0.25">
      <c r="B765" s="153"/>
      <c r="C765" s="116"/>
      <c r="D765" s="130"/>
      <c r="E765" s="130"/>
      <c r="F765" s="116"/>
      <c r="G765" s="115"/>
      <c r="H765" s="155"/>
      <c r="I765" s="15"/>
    </row>
    <row r="766" spans="2:9" x14ac:dyDescent="0.25">
      <c r="B766" s="153"/>
      <c r="C766" s="116"/>
      <c r="D766" s="130"/>
      <c r="E766" s="130"/>
      <c r="F766" s="116"/>
      <c r="G766" s="115"/>
      <c r="H766" s="155"/>
      <c r="I766" s="15"/>
    </row>
    <row r="767" spans="2:9" x14ac:dyDescent="0.25">
      <c r="B767" s="153"/>
      <c r="C767" s="116"/>
      <c r="D767" s="130"/>
      <c r="E767" s="130"/>
      <c r="F767" s="116"/>
      <c r="G767" s="115"/>
      <c r="H767" s="155"/>
      <c r="I767" s="15"/>
    </row>
    <row r="768" spans="2:9" x14ac:dyDescent="0.25">
      <c r="B768" s="153"/>
      <c r="C768" s="116"/>
      <c r="D768" s="130"/>
      <c r="E768" s="130"/>
      <c r="F768" s="116"/>
      <c r="G768" s="115"/>
      <c r="H768" s="155"/>
      <c r="I768" s="15"/>
    </row>
    <row r="769" spans="2:9" x14ac:dyDescent="0.25">
      <c r="B769" s="153"/>
      <c r="C769" s="116"/>
      <c r="D769" s="130"/>
      <c r="E769" s="130"/>
      <c r="F769" s="116"/>
      <c r="G769" s="115"/>
      <c r="H769" s="155"/>
      <c r="I769" s="15"/>
    </row>
    <row r="770" spans="2:9" x14ac:dyDescent="0.25">
      <c r="B770" s="153"/>
      <c r="C770" s="116"/>
      <c r="D770" s="130"/>
      <c r="E770" s="130"/>
      <c r="F770" s="116"/>
      <c r="G770" s="115"/>
      <c r="H770" s="155"/>
      <c r="I770" s="15"/>
    </row>
    <row r="771" spans="2:9" x14ac:dyDescent="0.25">
      <c r="B771" s="153"/>
      <c r="C771" s="116"/>
      <c r="D771" s="130"/>
      <c r="E771" s="130"/>
      <c r="F771" s="116"/>
      <c r="G771" s="115"/>
      <c r="H771" s="155"/>
      <c r="I771" s="15"/>
    </row>
    <row r="772" spans="2:9" x14ac:dyDescent="0.25">
      <c r="B772" s="153"/>
      <c r="C772" s="116"/>
      <c r="D772" s="130"/>
      <c r="E772" s="130"/>
      <c r="F772" s="116"/>
      <c r="G772" s="115"/>
      <c r="H772" s="155"/>
      <c r="I772" s="15"/>
    </row>
    <row r="773" spans="2:9" x14ac:dyDescent="0.25">
      <c r="B773" s="153"/>
      <c r="C773" s="116"/>
      <c r="D773" s="130"/>
      <c r="E773" s="130"/>
      <c r="F773" s="116"/>
      <c r="G773" s="115"/>
      <c r="H773" s="155"/>
      <c r="I773" s="15"/>
    </row>
    <row r="774" spans="2:9" x14ac:dyDescent="0.25">
      <c r="B774" s="153"/>
      <c r="C774" s="116"/>
      <c r="D774" s="130"/>
      <c r="E774" s="130"/>
      <c r="F774" s="116"/>
      <c r="G774" s="115"/>
      <c r="H774" s="155"/>
      <c r="I774" s="15"/>
    </row>
    <row r="775" spans="2:9" x14ac:dyDescent="0.25">
      <c r="B775" s="153"/>
      <c r="C775" s="116"/>
      <c r="D775" s="130"/>
      <c r="E775" s="130"/>
      <c r="F775" s="116"/>
      <c r="G775" s="115"/>
      <c r="H775" s="155"/>
      <c r="I775" s="15"/>
    </row>
    <row r="776" spans="2:9" x14ac:dyDescent="0.25">
      <c r="B776" s="153"/>
      <c r="C776" s="116"/>
      <c r="D776" s="130"/>
      <c r="E776" s="130"/>
      <c r="F776" s="116"/>
      <c r="G776" s="115"/>
      <c r="H776" s="155"/>
      <c r="I776" s="15"/>
    </row>
    <row r="777" spans="2:9" x14ac:dyDescent="0.25">
      <c r="B777" s="153"/>
      <c r="C777" s="116"/>
      <c r="D777" s="130"/>
      <c r="E777" s="130"/>
      <c r="F777" s="116"/>
      <c r="G777" s="115"/>
      <c r="H777" s="155"/>
      <c r="I777" s="15"/>
    </row>
    <row r="778" spans="2:9" x14ac:dyDescent="0.25">
      <c r="B778" s="153"/>
      <c r="C778" s="116"/>
      <c r="D778" s="130"/>
      <c r="E778" s="130"/>
      <c r="F778" s="116"/>
      <c r="G778" s="115"/>
      <c r="H778" s="155"/>
      <c r="I778" s="15"/>
    </row>
    <row r="779" spans="2:9" x14ac:dyDescent="0.25">
      <c r="B779" s="153"/>
      <c r="C779" s="116"/>
      <c r="D779" s="130"/>
      <c r="E779" s="130"/>
      <c r="F779" s="116"/>
      <c r="G779" s="115"/>
      <c r="H779" s="155"/>
      <c r="I779" s="15"/>
    </row>
    <row r="780" spans="2:9" x14ac:dyDescent="0.25">
      <c r="B780" s="153"/>
      <c r="C780" s="116"/>
      <c r="D780" s="130"/>
      <c r="E780" s="130"/>
      <c r="F780" s="116"/>
      <c r="G780" s="115"/>
      <c r="H780" s="155"/>
      <c r="I780" s="15"/>
    </row>
    <row r="781" spans="2:9" x14ac:dyDescent="0.25">
      <c r="B781" s="153"/>
      <c r="C781" s="116"/>
      <c r="D781" s="130"/>
      <c r="E781" s="130"/>
      <c r="F781" s="116"/>
      <c r="G781" s="115"/>
      <c r="H781" s="155"/>
      <c r="I781" s="15"/>
    </row>
    <row r="782" spans="2:9" x14ac:dyDescent="0.25">
      <c r="B782" s="153"/>
      <c r="C782" s="116"/>
      <c r="D782" s="130"/>
      <c r="E782" s="130"/>
      <c r="F782" s="116"/>
      <c r="G782" s="115"/>
      <c r="H782" s="155"/>
      <c r="I782" s="15"/>
    </row>
    <row r="783" spans="2:9" x14ac:dyDescent="0.25">
      <c r="B783" s="153"/>
      <c r="C783" s="116"/>
      <c r="D783" s="130"/>
      <c r="E783" s="130"/>
      <c r="F783" s="116"/>
      <c r="G783" s="115"/>
      <c r="H783" s="155"/>
      <c r="I783" s="15"/>
    </row>
    <row r="784" spans="2:9" x14ac:dyDescent="0.25">
      <c r="B784" s="153"/>
      <c r="C784" s="116"/>
      <c r="D784" s="130"/>
      <c r="E784" s="130"/>
      <c r="F784" s="116"/>
      <c r="G784" s="115"/>
      <c r="H784" s="155"/>
      <c r="I784" s="15"/>
    </row>
    <row r="785" spans="2:9" x14ac:dyDescent="0.25">
      <c r="B785" s="153"/>
      <c r="C785" s="116"/>
      <c r="D785" s="130"/>
      <c r="E785" s="130"/>
      <c r="F785" s="116"/>
      <c r="G785" s="115"/>
      <c r="H785" s="155"/>
      <c r="I785" s="15"/>
    </row>
    <row r="786" spans="2:9" x14ac:dyDescent="0.25">
      <c r="B786" s="153"/>
      <c r="C786" s="116"/>
      <c r="D786" s="130"/>
      <c r="E786" s="130"/>
      <c r="F786" s="116"/>
      <c r="G786" s="115"/>
      <c r="H786" s="155"/>
      <c r="I786" s="15"/>
    </row>
    <row r="787" spans="2:9" x14ac:dyDescent="0.25">
      <c r="B787" s="153"/>
      <c r="C787" s="116"/>
      <c r="D787" s="130"/>
      <c r="E787" s="130"/>
      <c r="F787" s="116"/>
      <c r="G787" s="115"/>
      <c r="H787" s="155"/>
      <c r="I787" s="15"/>
    </row>
    <row r="788" spans="2:9" x14ac:dyDescent="0.25">
      <c r="B788" s="153"/>
      <c r="C788" s="116"/>
      <c r="D788" s="130"/>
      <c r="E788" s="130"/>
      <c r="F788" s="116"/>
      <c r="G788" s="115"/>
      <c r="H788" s="155"/>
      <c r="I788" s="15"/>
    </row>
    <row r="789" spans="2:9" x14ac:dyDescent="0.25">
      <c r="B789" s="153"/>
      <c r="C789" s="116"/>
      <c r="D789" s="130"/>
      <c r="E789" s="130"/>
      <c r="F789" s="116"/>
      <c r="G789" s="115"/>
      <c r="H789" s="155"/>
      <c r="I789" s="15"/>
    </row>
    <row r="790" spans="2:9" x14ac:dyDescent="0.25">
      <c r="B790" s="153"/>
      <c r="C790" s="116"/>
      <c r="D790" s="130"/>
      <c r="E790" s="130"/>
      <c r="F790" s="116"/>
      <c r="G790" s="115"/>
      <c r="H790" s="155"/>
      <c r="I790" s="15"/>
    </row>
    <row r="791" spans="2:9" x14ac:dyDescent="0.25">
      <c r="B791" s="153"/>
      <c r="C791" s="116"/>
      <c r="D791" s="130"/>
      <c r="E791" s="130"/>
      <c r="F791" s="116"/>
      <c r="G791" s="115"/>
      <c r="H791" s="155"/>
      <c r="I791" s="15"/>
    </row>
    <row r="792" spans="2:9" x14ac:dyDescent="0.25">
      <c r="B792" s="153"/>
      <c r="C792" s="116"/>
      <c r="D792" s="130"/>
      <c r="E792" s="130"/>
      <c r="F792" s="116"/>
      <c r="G792" s="115"/>
      <c r="H792" s="155"/>
      <c r="I792" s="15"/>
    </row>
    <row r="793" spans="2:9" x14ac:dyDescent="0.25">
      <c r="B793" s="153"/>
      <c r="C793" s="116"/>
      <c r="D793" s="130"/>
      <c r="E793" s="130"/>
      <c r="F793" s="116"/>
      <c r="G793" s="115"/>
      <c r="H793" s="155"/>
      <c r="I793" s="15"/>
    </row>
    <row r="794" spans="2:9" x14ac:dyDescent="0.25">
      <c r="B794" s="153"/>
      <c r="C794" s="116"/>
      <c r="D794" s="130"/>
      <c r="E794" s="130"/>
      <c r="F794" s="116"/>
      <c r="G794" s="115"/>
      <c r="H794" s="155"/>
      <c r="I794" s="15"/>
    </row>
    <row r="795" spans="2:9" x14ac:dyDescent="0.25">
      <c r="B795" s="153"/>
      <c r="C795" s="116"/>
      <c r="D795" s="130"/>
      <c r="E795" s="130"/>
      <c r="F795" s="116"/>
      <c r="G795" s="115"/>
      <c r="H795" s="155"/>
      <c r="I795" s="15"/>
    </row>
    <row r="796" spans="2:9" x14ac:dyDescent="0.25">
      <c r="B796" s="153"/>
      <c r="C796" s="116"/>
      <c r="D796" s="130"/>
      <c r="E796" s="130"/>
      <c r="F796" s="116"/>
      <c r="G796" s="115"/>
      <c r="H796" s="155"/>
      <c r="I796" s="15"/>
    </row>
    <row r="797" spans="2:9" x14ac:dyDescent="0.25">
      <c r="B797" s="153"/>
      <c r="C797" s="116"/>
      <c r="D797" s="130"/>
      <c r="E797" s="130"/>
      <c r="F797" s="116"/>
      <c r="G797" s="115"/>
      <c r="H797" s="155"/>
      <c r="I797" s="15"/>
    </row>
    <row r="798" spans="2:9" x14ac:dyDescent="0.25">
      <c r="B798" s="153"/>
      <c r="C798" s="116"/>
      <c r="D798" s="130"/>
      <c r="E798" s="130"/>
      <c r="F798" s="116"/>
      <c r="G798" s="115"/>
      <c r="H798" s="155"/>
      <c r="I798" s="15"/>
    </row>
    <row r="799" spans="2:9" x14ac:dyDescent="0.25">
      <c r="B799" s="153"/>
      <c r="C799" s="116"/>
      <c r="D799" s="130"/>
      <c r="E799" s="130"/>
      <c r="F799" s="116"/>
      <c r="G799" s="115"/>
      <c r="H799" s="155"/>
      <c r="I799" s="15"/>
    </row>
    <row r="800" spans="2:9" x14ac:dyDescent="0.25">
      <c r="B800" s="153"/>
      <c r="C800" s="116"/>
      <c r="D800" s="130"/>
      <c r="E800" s="130"/>
      <c r="F800" s="116"/>
      <c r="G800" s="115"/>
      <c r="H800" s="155"/>
      <c r="I800" s="15"/>
    </row>
    <row r="801" spans="2:9" x14ac:dyDescent="0.25">
      <c r="B801" s="153"/>
      <c r="C801" s="116"/>
      <c r="D801" s="130"/>
      <c r="E801" s="130"/>
      <c r="F801" s="116"/>
      <c r="G801" s="115"/>
      <c r="H801" s="155"/>
      <c r="I801" s="15"/>
    </row>
    <row r="802" spans="2:9" x14ac:dyDescent="0.25">
      <c r="B802" s="153"/>
      <c r="C802" s="116"/>
      <c r="D802" s="130"/>
      <c r="E802" s="130"/>
      <c r="F802" s="116"/>
      <c r="G802" s="115"/>
      <c r="H802" s="155"/>
      <c r="I802" s="15"/>
    </row>
    <row r="803" spans="2:9" x14ac:dyDescent="0.25">
      <c r="B803" s="153"/>
      <c r="C803" s="116"/>
      <c r="D803" s="130"/>
      <c r="E803" s="130"/>
      <c r="F803" s="116"/>
      <c r="G803" s="115"/>
      <c r="H803" s="155"/>
      <c r="I803" s="15"/>
    </row>
    <row r="804" spans="2:9" x14ac:dyDescent="0.25">
      <c r="B804" s="153"/>
      <c r="C804" s="116"/>
      <c r="D804" s="130"/>
      <c r="E804" s="130"/>
      <c r="F804" s="116"/>
      <c r="G804" s="115"/>
      <c r="H804" s="155"/>
      <c r="I804" s="15"/>
    </row>
    <row r="805" spans="2:9" x14ac:dyDescent="0.25">
      <c r="B805" s="153"/>
      <c r="C805" s="116"/>
      <c r="D805" s="130"/>
      <c r="E805" s="130"/>
      <c r="F805" s="116"/>
      <c r="G805" s="115"/>
      <c r="H805" s="155"/>
      <c r="I805" s="15"/>
    </row>
    <row r="806" spans="2:9" x14ac:dyDescent="0.25">
      <c r="B806" s="153"/>
      <c r="C806" s="116"/>
      <c r="D806" s="130"/>
      <c r="E806" s="130"/>
      <c r="F806" s="116"/>
      <c r="G806" s="115"/>
      <c r="H806" s="155"/>
      <c r="I806" s="15"/>
    </row>
    <row r="807" spans="2:9" x14ac:dyDescent="0.25">
      <c r="B807" s="153"/>
      <c r="C807" s="116"/>
      <c r="D807" s="130"/>
      <c r="E807" s="130"/>
      <c r="F807" s="116"/>
      <c r="G807" s="115"/>
      <c r="H807" s="155"/>
      <c r="I807" s="15"/>
    </row>
    <row r="808" spans="2:9" x14ac:dyDescent="0.25">
      <c r="B808" s="153"/>
      <c r="C808" s="116"/>
      <c r="D808" s="130"/>
      <c r="E808" s="130"/>
      <c r="F808" s="116"/>
      <c r="G808" s="115"/>
      <c r="H808" s="155"/>
      <c r="I808" s="15"/>
    </row>
    <row r="809" spans="2:9" x14ac:dyDescent="0.25">
      <c r="B809" s="153"/>
      <c r="C809" s="116"/>
      <c r="D809" s="130"/>
      <c r="E809" s="130"/>
      <c r="F809" s="116"/>
      <c r="G809" s="115"/>
      <c r="H809" s="155"/>
      <c r="I809" s="15"/>
    </row>
    <row r="810" spans="2:9" x14ac:dyDescent="0.25">
      <c r="B810" s="153"/>
      <c r="C810" s="116"/>
      <c r="D810" s="130"/>
      <c r="E810" s="130"/>
      <c r="F810" s="116"/>
      <c r="G810" s="115"/>
      <c r="H810" s="155"/>
      <c r="I810" s="15"/>
    </row>
    <row r="811" spans="2:9" x14ac:dyDescent="0.25">
      <c r="B811" s="153"/>
      <c r="C811" s="116"/>
      <c r="D811" s="130"/>
      <c r="E811" s="130"/>
      <c r="F811" s="116"/>
      <c r="G811" s="115"/>
      <c r="H811" s="155"/>
      <c r="I811" s="15"/>
    </row>
    <row r="812" spans="2:9" x14ac:dyDescent="0.25">
      <c r="B812" s="153"/>
      <c r="C812" s="116"/>
      <c r="D812" s="130"/>
      <c r="E812" s="130"/>
      <c r="F812" s="116"/>
      <c r="G812" s="115"/>
      <c r="H812" s="155"/>
      <c r="I812" s="15"/>
    </row>
    <row r="813" spans="2:9" x14ac:dyDescent="0.25">
      <c r="B813" s="153"/>
      <c r="C813" s="116"/>
      <c r="D813" s="130"/>
      <c r="E813" s="130"/>
      <c r="F813" s="116"/>
      <c r="G813" s="115"/>
      <c r="H813" s="155"/>
      <c r="I813" s="15"/>
    </row>
    <row r="814" spans="2:9" x14ac:dyDescent="0.25">
      <c r="B814" s="153"/>
      <c r="C814" s="116"/>
      <c r="D814" s="130"/>
      <c r="E814" s="130"/>
      <c r="F814" s="116"/>
      <c r="G814" s="115"/>
      <c r="H814" s="155"/>
      <c r="I814" s="15"/>
    </row>
    <row r="815" spans="2:9" x14ac:dyDescent="0.25">
      <c r="B815" s="153"/>
      <c r="C815" s="116"/>
      <c r="D815" s="130"/>
      <c r="E815" s="130"/>
      <c r="F815" s="116"/>
      <c r="G815" s="115"/>
      <c r="H815" s="155"/>
      <c r="I815" s="15"/>
    </row>
    <row r="816" spans="2:9" x14ac:dyDescent="0.25">
      <c r="B816" s="153"/>
      <c r="C816" s="116"/>
      <c r="D816" s="130"/>
      <c r="E816" s="130"/>
      <c r="F816" s="116"/>
      <c r="G816" s="115"/>
      <c r="H816" s="155"/>
      <c r="I816" s="15"/>
    </row>
    <row r="817" spans="2:9" x14ac:dyDescent="0.25">
      <c r="B817" s="153"/>
      <c r="C817" s="116"/>
      <c r="D817" s="130"/>
      <c r="E817" s="130"/>
      <c r="F817" s="116"/>
      <c r="G817" s="115"/>
      <c r="H817" s="155"/>
      <c r="I817" s="15"/>
    </row>
    <row r="818" spans="2:9" x14ac:dyDescent="0.25">
      <c r="B818" s="153"/>
      <c r="C818" s="116"/>
      <c r="D818" s="130"/>
      <c r="E818" s="130"/>
      <c r="F818" s="116"/>
      <c r="G818" s="115"/>
      <c r="H818" s="155"/>
      <c r="I818" s="15"/>
    </row>
    <row r="819" spans="2:9" x14ac:dyDescent="0.25">
      <c r="B819" s="153"/>
      <c r="C819" s="116"/>
      <c r="D819" s="130"/>
      <c r="E819" s="130"/>
      <c r="F819" s="116"/>
      <c r="G819" s="115"/>
      <c r="H819" s="155"/>
      <c r="I819" s="15"/>
    </row>
    <row r="820" spans="2:9" x14ac:dyDescent="0.25">
      <c r="B820" s="153"/>
      <c r="C820" s="116"/>
      <c r="D820" s="130"/>
      <c r="E820" s="130"/>
      <c r="F820" s="116"/>
      <c r="G820" s="115"/>
      <c r="H820" s="155"/>
      <c r="I820" s="15"/>
    </row>
    <row r="821" spans="2:9" x14ac:dyDescent="0.25">
      <c r="B821" s="153"/>
      <c r="C821" s="116"/>
      <c r="D821" s="130"/>
      <c r="E821" s="130"/>
      <c r="F821" s="116"/>
      <c r="G821" s="115"/>
      <c r="H821" s="155"/>
      <c r="I821" s="15"/>
    </row>
    <row r="822" spans="2:9" x14ac:dyDescent="0.25">
      <c r="B822" s="153"/>
      <c r="C822" s="116"/>
      <c r="D822" s="130"/>
      <c r="E822" s="130"/>
      <c r="F822" s="116"/>
      <c r="G822" s="115"/>
      <c r="H822" s="155"/>
      <c r="I822" s="15"/>
    </row>
    <row r="823" spans="2:9" x14ac:dyDescent="0.25">
      <c r="B823" s="153"/>
      <c r="C823" s="116"/>
      <c r="D823" s="130"/>
      <c r="E823" s="130"/>
      <c r="F823" s="116"/>
      <c r="G823" s="115"/>
      <c r="H823" s="155"/>
      <c r="I823" s="15"/>
    </row>
    <row r="824" spans="2:9" x14ac:dyDescent="0.25">
      <c r="B824" s="153"/>
      <c r="C824" s="116"/>
      <c r="D824" s="130"/>
      <c r="E824" s="130"/>
      <c r="F824" s="116"/>
      <c r="G824" s="115"/>
      <c r="H824" s="155"/>
      <c r="I824" s="15"/>
    </row>
    <row r="825" spans="2:9" x14ac:dyDescent="0.25">
      <c r="B825" s="153"/>
      <c r="C825" s="116"/>
      <c r="D825" s="130"/>
      <c r="E825" s="130"/>
      <c r="F825" s="116"/>
      <c r="G825" s="115"/>
      <c r="H825" s="155"/>
      <c r="I825" s="15"/>
    </row>
    <row r="826" spans="2:9" x14ac:dyDescent="0.25">
      <c r="B826" s="153"/>
      <c r="C826" s="116"/>
      <c r="D826" s="130"/>
      <c r="E826" s="130"/>
      <c r="F826" s="116"/>
      <c r="G826" s="115"/>
      <c r="H826" s="155"/>
      <c r="I826" s="15"/>
    </row>
    <row r="827" spans="2:9" x14ac:dyDescent="0.25">
      <c r="B827" s="153"/>
      <c r="C827" s="116"/>
      <c r="D827" s="130"/>
      <c r="E827" s="130"/>
      <c r="F827" s="116"/>
      <c r="G827" s="115"/>
      <c r="H827" s="155"/>
      <c r="I827" s="15"/>
    </row>
    <row r="828" spans="2:9" x14ac:dyDescent="0.25">
      <c r="B828" s="153"/>
      <c r="C828" s="116"/>
      <c r="D828" s="130"/>
      <c r="E828" s="130"/>
      <c r="F828" s="116"/>
      <c r="G828" s="115"/>
      <c r="H828" s="155"/>
      <c r="I828" s="15"/>
    </row>
    <row r="829" spans="2:9" x14ac:dyDescent="0.25">
      <c r="B829" s="153"/>
      <c r="C829" s="116"/>
      <c r="D829" s="130"/>
      <c r="E829" s="130"/>
      <c r="F829" s="116"/>
      <c r="G829" s="115"/>
      <c r="H829" s="155"/>
      <c r="I829" s="15"/>
    </row>
    <row r="830" spans="2:9" x14ac:dyDescent="0.25">
      <c r="B830" s="153"/>
      <c r="C830" s="116"/>
      <c r="D830" s="130"/>
      <c r="E830" s="130"/>
      <c r="F830" s="116"/>
      <c r="G830" s="115"/>
      <c r="H830" s="155"/>
      <c r="I830" s="15"/>
    </row>
    <row r="831" spans="2:9" x14ac:dyDescent="0.25">
      <c r="B831" s="153"/>
      <c r="C831" s="116"/>
      <c r="D831" s="130"/>
      <c r="E831" s="130"/>
      <c r="F831" s="116"/>
      <c r="G831" s="115"/>
      <c r="H831" s="155"/>
      <c r="I831" s="15"/>
    </row>
    <row r="832" spans="2:9" x14ac:dyDescent="0.25">
      <c r="B832" s="153"/>
      <c r="C832" s="116"/>
      <c r="D832" s="130"/>
      <c r="E832" s="130"/>
      <c r="F832" s="116"/>
      <c r="G832" s="115"/>
      <c r="H832" s="155"/>
      <c r="I832" s="15"/>
    </row>
    <row r="833" spans="2:9" x14ac:dyDescent="0.25">
      <c r="B833" s="153"/>
      <c r="C833" s="116"/>
      <c r="D833" s="130"/>
      <c r="E833" s="130"/>
      <c r="F833" s="116"/>
      <c r="G833" s="115"/>
      <c r="H833" s="155"/>
      <c r="I833" s="15"/>
    </row>
    <row r="834" spans="2:9" x14ac:dyDescent="0.25">
      <c r="B834" s="153"/>
      <c r="C834" s="116"/>
      <c r="D834" s="130"/>
      <c r="E834" s="130"/>
      <c r="F834" s="116"/>
      <c r="G834" s="115"/>
      <c r="H834" s="155"/>
      <c r="I834" s="15"/>
    </row>
    <row r="835" spans="2:9" x14ac:dyDescent="0.25">
      <c r="B835" s="153"/>
      <c r="C835" s="116"/>
      <c r="D835" s="130"/>
      <c r="E835" s="130"/>
      <c r="F835" s="116"/>
      <c r="G835" s="115"/>
      <c r="H835" s="155"/>
      <c r="I835" s="15"/>
    </row>
    <row r="836" spans="2:9" x14ac:dyDescent="0.25">
      <c r="B836" s="153"/>
      <c r="C836" s="116"/>
      <c r="D836" s="130"/>
      <c r="E836" s="130"/>
      <c r="F836" s="116"/>
      <c r="G836" s="115"/>
      <c r="H836" s="155"/>
      <c r="I836" s="15"/>
    </row>
    <row r="837" spans="2:9" x14ac:dyDescent="0.25">
      <c r="B837" s="153"/>
      <c r="C837" s="116"/>
      <c r="D837" s="130"/>
      <c r="E837" s="130"/>
      <c r="F837" s="116"/>
      <c r="G837" s="115"/>
      <c r="H837" s="155"/>
      <c r="I837" s="15"/>
    </row>
    <row r="838" spans="2:9" x14ac:dyDescent="0.25">
      <c r="B838" s="153"/>
      <c r="C838" s="116"/>
      <c r="D838" s="130"/>
      <c r="E838" s="130"/>
      <c r="F838" s="116"/>
      <c r="G838" s="115"/>
      <c r="H838" s="155"/>
      <c r="I838" s="15"/>
    </row>
    <row r="839" spans="2:9" x14ac:dyDescent="0.25">
      <c r="B839" s="153"/>
      <c r="C839" s="116"/>
      <c r="D839" s="130"/>
      <c r="E839" s="130"/>
      <c r="F839" s="116"/>
      <c r="G839" s="115"/>
      <c r="H839" s="155"/>
      <c r="I839" s="15"/>
    </row>
    <row r="840" spans="2:9" x14ac:dyDescent="0.25">
      <c r="B840" s="153"/>
      <c r="C840" s="116"/>
      <c r="D840" s="130"/>
      <c r="E840" s="130"/>
      <c r="F840" s="116"/>
      <c r="G840" s="115"/>
      <c r="H840" s="155"/>
      <c r="I840" s="15"/>
    </row>
    <row r="841" spans="2:9" x14ac:dyDescent="0.25">
      <c r="B841" s="153"/>
      <c r="C841" s="116"/>
      <c r="D841" s="130"/>
      <c r="E841" s="130"/>
      <c r="F841" s="116"/>
      <c r="G841" s="115"/>
      <c r="H841" s="155"/>
      <c r="I841" s="15"/>
    </row>
    <row r="842" spans="2:9" x14ac:dyDescent="0.25">
      <c r="B842" s="153"/>
      <c r="C842" s="116"/>
      <c r="D842" s="130"/>
      <c r="E842" s="130"/>
      <c r="F842" s="116"/>
      <c r="G842" s="115"/>
      <c r="H842" s="155"/>
      <c r="I842" s="15"/>
    </row>
    <row r="843" spans="2:9" x14ac:dyDescent="0.25">
      <c r="B843" s="153"/>
      <c r="C843" s="116"/>
      <c r="D843" s="130"/>
      <c r="E843" s="130"/>
      <c r="F843" s="116"/>
      <c r="G843" s="115"/>
      <c r="H843" s="155"/>
      <c r="I843" s="15"/>
    </row>
    <row r="844" spans="2:9" x14ac:dyDescent="0.25">
      <c r="B844" s="153"/>
      <c r="C844" s="116"/>
      <c r="D844" s="130"/>
      <c r="E844" s="130"/>
      <c r="F844" s="116"/>
      <c r="G844" s="115"/>
      <c r="H844" s="155"/>
      <c r="I844" s="15"/>
    </row>
    <row r="845" spans="2:9" x14ac:dyDescent="0.25">
      <c r="B845" s="153"/>
      <c r="C845" s="116"/>
      <c r="D845" s="130"/>
      <c r="E845" s="130"/>
      <c r="F845" s="116"/>
      <c r="G845" s="115"/>
      <c r="H845" s="155"/>
      <c r="I845" s="15"/>
    </row>
    <row r="846" spans="2:9" x14ac:dyDescent="0.25">
      <c r="B846" s="153"/>
      <c r="C846" s="116"/>
      <c r="D846" s="130"/>
      <c r="E846" s="130"/>
      <c r="F846" s="116"/>
      <c r="G846" s="115"/>
      <c r="H846" s="155"/>
      <c r="I846" s="15"/>
    </row>
    <row r="847" spans="2:9" x14ac:dyDescent="0.25">
      <c r="B847" s="153"/>
      <c r="C847" s="116"/>
      <c r="D847" s="130"/>
      <c r="E847" s="130"/>
      <c r="F847" s="116"/>
      <c r="G847" s="115"/>
      <c r="H847" s="155"/>
      <c r="I847" s="15"/>
    </row>
    <row r="848" spans="2:9" x14ac:dyDescent="0.25">
      <c r="B848" s="153"/>
      <c r="C848" s="116"/>
      <c r="D848" s="130"/>
      <c r="E848" s="130"/>
      <c r="F848" s="116"/>
      <c r="G848" s="115"/>
      <c r="H848" s="155"/>
      <c r="I848" s="15"/>
    </row>
    <row r="849" spans="2:9" x14ac:dyDescent="0.25">
      <c r="B849" s="153"/>
      <c r="C849" s="116"/>
      <c r="D849" s="130"/>
      <c r="E849" s="130"/>
      <c r="F849" s="116"/>
      <c r="G849" s="115"/>
      <c r="H849" s="155"/>
      <c r="I849" s="15"/>
    </row>
    <row r="850" spans="2:9" x14ac:dyDescent="0.25">
      <c r="B850" s="153"/>
      <c r="C850" s="116"/>
      <c r="D850" s="130"/>
      <c r="E850" s="130"/>
      <c r="F850" s="116"/>
      <c r="G850" s="115"/>
      <c r="H850" s="155"/>
      <c r="I850" s="15"/>
    </row>
    <row r="851" spans="2:9" x14ac:dyDescent="0.25">
      <c r="B851" s="153"/>
      <c r="C851" s="116"/>
      <c r="D851" s="130"/>
      <c r="E851" s="130"/>
      <c r="F851" s="116"/>
      <c r="G851" s="115"/>
      <c r="H851" s="155"/>
      <c r="I851" s="15"/>
    </row>
    <row r="852" spans="2:9" x14ac:dyDescent="0.25">
      <c r="B852" s="153"/>
      <c r="C852" s="116"/>
      <c r="D852" s="130"/>
      <c r="E852" s="130"/>
      <c r="F852" s="116"/>
      <c r="G852" s="115"/>
      <c r="H852" s="155"/>
      <c r="I852" s="15"/>
    </row>
    <row r="853" spans="2:9" x14ac:dyDescent="0.25">
      <c r="B853" s="153"/>
      <c r="C853" s="116"/>
      <c r="D853" s="130"/>
      <c r="E853" s="130"/>
      <c r="F853" s="116"/>
      <c r="G853" s="115"/>
      <c r="H853" s="155"/>
      <c r="I853" s="15"/>
    </row>
    <row r="854" spans="2:9" x14ac:dyDescent="0.25">
      <c r="B854" s="153"/>
      <c r="C854" s="116"/>
      <c r="D854" s="130"/>
      <c r="E854" s="130"/>
      <c r="F854" s="116"/>
      <c r="G854" s="115"/>
      <c r="H854" s="155"/>
      <c r="I854" s="15"/>
    </row>
    <row r="855" spans="2:9" x14ac:dyDescent="0.25">
      <c r="B855" s="153"/>
      <c r="C855" s="116"/>
      <c r="D855" s="130"/>
      <c r="E855" s="130"/>
      <c r="F855" s="116"/>
      <c r="G855" s="115"/>
      <c r="H855" s="155"/>
      <c r="I855" s="15"/>
    </row>
    <row r="856" spans="2:9" x14ac:dyDescent="0.25">
      <c r="B856" s="153"/>
      <c r="C856" s="116"/>
      <c r="D856" s="130"/>
      <c r="E856" s="130"/>
      <c r="F856" s="116"/>
      <c r="G856" s="115"/>
      <c r="H856" s="155"/>
      <c r="I856" s="15"/>
    </row>
    <row r="857" spans="2:9" x14ac:dyDescent="0.25">
      <c r="B857" s="153"/>
      <c r="C857" s="116"/>
      <c r="D857" s="130"/>
      <c r="E857" s="130"/>
      <c r="F857" s="116"/>
      <c r="G857" s="115"/>
      <c r="H857" s="155"/>
      <c r="I857" s="15"/>
    </row>
    <row r="858" spans="2:9" x14ac:dyDescent="0.25">
      <c r="B858" s="153"/>
      <c r="C858" s="116"/>
      <c r="D858" s="130"/>
      <c r="E858" s="130"/>
      <c r="F858" s="116"/>
      <c r="G858" s="115"/>
      <c r="H858" s="155"/>
      <c r="I858" s="15"/>
    </row>
    <row r="859" spans="2:9" x14ac:dyDescent="0.25">
      <c r="B859" s="153"/>
      <c r="C859" s="116"/>
      <c r="D859" s="130"/>
      <c r="E859" s="130"/>
      <c r="F859" s="116"/>
      <c r="G859" s="115"/>
      <c r="H859" s="155"/>
      <c r="I859" s="15"/>
    </row>
    <row r="860" spans="2:9" x14ac:dyDescent="0.25">
      <c r="B860" s="153"/>
      <c r="C860" s="116"/>
      <c r="D860" s="130"/>
      <c r="E860" s="130"/>
      <c r="F860" s="116"/>
      <c r="G860" s="115"/>
      <c r="H860" s="155"/>
      <c r="I860" s="15"/>
    </row>
    <row r="861" spans="2:9" x14ac:dyDescent="0.25">
      <c r="B861" s="153"/>
      <c r="C861" s="116"/>
      <c r="D861" s="130"/>
      <c r="E861" s="130"/>
      <c r="F861" s="116"/>
      <c r="G861" s="115"/>
      <c r="H861" s="155"/>
      <c r="I861" s="15"/>
    </row>
    <row r="862" spans="2:9" x14ac:dyDescent="0.25">
      <c r="B862" s="153"/>
      <c r="C862" s="116"/>
      <c r="D862" s="130"/>
      <c r="E862" s="130"/>
      <c r="F862" s="116"/>
      <c r="G862" s="115"/>
      <c r="H862" s="155"/>
      <c r="I862" s="15"/>
    </row>
    <row r="863" spans="2:9" x14ac:dyDescent="0.25">
      <c r="B863" s="153"/>
      <c r="C863" s="116"/>
      <c r="D863" s="130"/>
      <c r="E863" s="130"/>
      <c r="F863" s="116"/>
      <c r="G863" s="115"/>
      <c r="H863" s="155"/>
      <c r="I863" s="15"/>
    </row>
    <row r="864" spans="2:9" x14ac:dyDescent="0.25">
      <c r="B864" s="153"/>
      <c r="C864" s="116"/>
      <c r="D864" s="130"/>
      <c r="E864" s="130"/>
      <c r="F864" s="116"/>
      <c r="G864" s="115"/>
      <c r="H864" s="155"/>
      <c r="I864" s="15"/>
    </row>
    <row r="865" spans="2:9" x14ac:dyDescent="0.25">
      <c r="B865" s="153"/>
      <c r="C865" s="116"/>
      <c r="D865" s="130"/>
      <c r="E865" s="130"/>
      <c r="F865" s="116"/>
      <c r="G865" s="115"/>
      <c r="H865" s="155"/>
      <c r="I865" s="15"/>
    </row>
    <row r="866" spans="2:9" x14ac:dyDescent="0.25">
      <c r="B866" s="153"/>
      <c r="C866" s="116"/>
      <c r="D866" s="130"/>
      <c r="E866" s="130"/>
      <c r="F866" s="116"/>
      <c r="G866" s="115"/>
      <c r="H866" s="155"/>
      <c r="I866" s="15"/>
    </row>
    <row r="867" spans="2:9" x14ac:dyDescent="0.25">
      <c r="B867" s="153"/>
      <c r="C867" s="116"/>
      <c r="D867" s="130"/>
      <c r="E867" s="130"/>
      <c r="F867" s="116"/>
      <c r="G867" s="115"/>
      <c r="H867" s="155"/>
      <c r="I867" s="15"/>
    </row>
    <row r="868" spans="2:9" x14ac:dyDescent="0.25">
      <c r="B868" s="153"/>
      <c r="C868" s="116"/>
      <c r="D868" s="130"/>
      <c r="E868" s="130"/>
      <c r="F868" s="116"/>
      <c r="G868" s="115"/>
      <c r="H868" s="155"/>
      <c r="I868" s="15"/>
    </row>
    <row r="869" spans="2:9" x14ac:dyDescent="0.25">
      <c r="B869" s="153"/>
      <c r="C869" s="116"/>
      <c r="D869" s="130"/>
      <c r="E869" s="130"/>
      <c r="F869" s="116"/>
      <c r="G869" s="115"/>
      <c r="H869" s="155"/>
      <c r="I869" s="15"/>
    </row>
    <row r="870" spans="2:9" x14ac:dyDescent="0.25">
      <c r="B870" s="153"/>
      <c r="C870" s="116"/>
      <c r="D870" s="130"/>
      <c r="E870" s="130"/>
      <c r="F870" s="116"/>
      <c r="G870" s="115"/>
      <c r="H870" s="155"/>
      <c r="I870" s="15"/>
    </row>
    <row r="871" spans="2:9" x14ac:dyDescent="0.25">
      <c r="B871" s="153"/>
      <c r="C871" s="116"/>
      <c r="D871" s="130"/>
      <c r="E871" s="130"/>
      <c r="F871" s="116"/>
      <c r="G871" s="115"/>
      <c r="H871" s="155"/>
      <c r="I871" s="15"/>
    </row>
    <row r="872" spans="2:9" x14ac:dyDescent="0.25">
      <c r="B872" s="153"/>
      <c r="C872" s="116"/>
      <c r="D872" s="130"/>
      <c r="E872" s="130"/>
      <c r="F872" s="116"/>
      <c r="G872" s="115"/>
      <c r="H872" s="155"/>
      <c r="I872" s="15"/>
    </row>
    <row r="873" spans="2:9" x14ac:dyDescent="0.25">
      <c r="B873" s="153"/>
      <c r="C873" s="116"/>
      <c r="D873" s="130"/>
      <c r="E873" s="130"/>
      <c r="F873" s="116"/>
      <c r="G873" s="115"/>
      <c r="H873" s="155"/>
      <c r="I873" s="15"/>
    </row>
    <row r="874" spans="2:9" x14ac:dyDescent="0.25">
      <c r="B874" s="153"/>
      <c r="C874" s="116"/>
      <c r="D874" s="130"/>
      <c r="E874" s="130"/>
      <c r="F874" s="116"/>
      <c r="G874" s="115"/>
      <c r="H874" s="155"/>
      <c r="I874" s="15"/>
    </row>
    <row r="875" spans="2:9" x14ac:dyDescent="0.25">
      <c r="B875" s="153"/>
      <c r="C875" s="116"/>
      <c r="D875" s="130"/>
      <c r="E875" s="130"/>
      <c r="F875" s="116"/>
      <c r="G875" s="115"/>
      <c r="H875" s="155"/>
      <c r="I875" s="15"/>
    </row>
    <row r="876" spans="2:9" x14ac:dyDescent="0.25">
      <c r="B876" s="153"/>
      <c r="C876" s="116"/>
      <c r="D876" s="130"/>
      <c r="E876" s="130"/>
      <c r="F876" s="116"/>
      <c r="G876" s="115"/>
      <c r="H876" s="155"/>
      <c r="I876" s="15"/>
    </row>
    <row r="877" spans="2:9" x14ac:dyDescent="0.25">
      <c r="B877" s="153"/>
      <c r="C877" s="116"/>
      <c r="D877" s="130"/>
      <c r="E877" s="130"/>
      <c r="F877" s="116"/>
      <c r="G877" s="115"/>
      <c r="H877" s="155"/>
      <c r="I877" s="15"/>
    </row>
    <row r="878" spans="2:9" x14ac:dyDescent="0.25">
      <c r="B878" s="153"/>
      <c r="C878" s="116"/>
      <c r="D878" s="130"/>
      <c r="E878" s="130"/>
      <c r="F878" s="116"/>
      <c r="G878" s="115"/>
      <c r="H878" s="155"/>
      <c r="I878" s="15"/>
    </row>
    <row r="879" spans="2:9" x14ac:dyDescent="0.25">
      <c r="B879" s="153"/>
      <c r="C879" s="116"/>
      <c r="D879" s="130"/>
      <c r="E879" s="130"/>
      <c r="F879" s="116"/>
      <c r="G879" s="115"/>
      <c r="H879" s="155"/>
      <c r="I879" s="15"/>
    </row>
    <row r="880" spans="2:9" x14ac:dyDescent="0.25">
      <c r="B880" s="153"/>
      <c r="C880" s="116"/>
      <c r="D880" s="130"/>
      <c r="E880" s="130"/>
      <c r="F880" s="116"/>
      <c r="G880" s="115"/>
      <c r="H880" s="155"/>
      <c r="I880" s="15"/>
    </row>
    <row r="881" spans="2:9" x14ac:dyDescent="0.25">
      <c r="B881" s="153"/>
      <c r="C881" s="116"/>
      <c r="D881" s="130"/>
      <c r="E881" s="130"/>
      <c r="F881" s="116"/>
      <c r="G881" s="115"/>
      <c r="H881" s="155"/>
      <c r="I881" s="15"/>
    </row>
    <row r="882" spans="2:9" x14ac:dyDescent="0.25">
      <c r="B882" s="153"/>
      <c r="C882" s="116"/>
      <c r="D882" s="130"/>
      <c r="E882" s="130"/>
      <c r="F882" s="116"/>
      <c r="G882" s="115"/>
      <c r="H882" s="155"/>
      <c r="I882" s="15"/>
    </row>
    <row r="883" spans="2:9" x14ac:dyDescent="0.25">
      <c r="B883" s="153"/>
      <c r="C883" s="116"/>
      <c r="D883" s="130"/>
      <c r="E883" s="130"/>
      <c r="F883" s="116"/>
      <c r="G883" s="115"/>
      <c r="H883" s="155"/>
      <c r="I883" s="15"/>
    </row>
    <row r="884" spans="2:9" x14ac:dyDescent="0.25">
      <c r="B884" s="153"/>
      <c r="C884" s="116"/>
      <c r="D884" s="130"/>
      <c r="E884" s="130"/>
      <c r="F884" s="116"/>
      <c r="G884" s="115"/>
      <c r="H884" s="155"/>
      <c r="I884" s="15"/>
    </row>
    <row r="885" spans="2:9" x14ac:dyDescent="0.25">
      <c r="B885" s="153"/>
      <c r="C885" s="116"/>
      <c r="D885" s="130"/>
      <c r="E885" s="130"/>
      <c r="F885" s="116"/>
      <c r="G885" s="115"/>
      <c r="H885" s="155"/>
      <c r="I885" s="15"/>
    </row>
    <row r="886" spans="2:9" x14ac:dyDescent="0.25">
      <c r="B886" s="153"/>
      <c r="C886" s="116"/>
      <c r="D886" s="130"/>
      <c r="E886" s="130"/>
      <c r="F886" s="116"/>
      <c r="G886" s="115"/>
      <c r="H886" s="155"/>
      <c r="I886" s="15"/>
    </row>
    <row r="887" spans="2:9" x14ac:dyDescent="0.25">
      <c r="B887" s="153"/>
      <c r="C887" s="116"/>
      <c r="D887" s="130"/>
      <c r="E887" s="130"/>
      <c r="F887" s="116"/>
      <c r="G887" s="115"/>
      <c r="H887" s="155"/>
      <c r="I887" s="15"/>
    </row>
    <row r="888" spans="2:9" x14ac:dyDescent="0.25">
      <c r="B888" s="153"/>
      <c r="C888" s="116"/>
      <c r="D888" s="130"/>
      <c r="E888" s="130"/>
      <c r="F888" s="116"/>
      <c r="G888" s="115"/>
      <c r="H888" s="155"/>
      <c r="I888" s="15"/>
    </row>
    <row r="889" spans="2:9" x14ac:dyDescent="0.25">
      <c r="B889" s="153"/>
      <c r="C889" s="116"/>
      <c r="D889" s="130"/>
      <c r="E889" s="130"/>
      <c r="F889" s="116"/>
      <c r="G889" s="115"/>
      <c r="H889" s="155"/>
      <c r="I889" s="15"/>
    </row>
    <row r="890" spans="2:9" x14ac:dyDescent="0.25">
      <c r="B890" s="153"/>
      <c r="C890" s="116"/>
      <c r="D890" s="130"/>
      <c r="E890" s="130"/>
      <c r="F890" s="116"/>
      <c r="G890" s="115"/>
      <c r="H890" s="155"/>
      <c r="I890" s="15"/>
    </row>
    <row r="891" spans="2:9" x14ac:dyDescent="0.25">
      <c r="B891" s="153"/>
      <c r="C891" s="116"/>
      <c r="D891" s="130"/>
      <c r="E891" s="130"/>
      <c r="F891" s="116"/>
      <c r="G891" s="115"/>
      <c r="H891" s="155"/>
      <c r="I891" s="15"/>
    </row>
    <row r="892" spans="2:9" x14ac:dyDescent="0.25">
      <c r="B892" s="153"/>
      <c r="C892" s="116"/>
      <c r="D892" s="130"/>
      <c r="E892" s="130"/>
      <c r="F892" s="116"/>
      <c r="G892" s="115"/>
      <c r="H892" s="155"/>
      <c r="I892" s="15"/>
    </row>
    <row r="893" spans="2:9" x14ac:dyDescent="0.25">
      <c r="B893" s="153"/>
      <c r="C893" s="116"/>
      <c r="D893" s="130"/>
      <c r="E893" s="130"/>
      <c r="F893" s="116"/>
      <c r="G893" s="115"/>
      <c r="H893" s="155"/>
      <c r="I893" s="15"/>
    </row>
    <row r="894" spans="2:9" x14ac:dyDescent="0.25">
      <c r="B894" s="153"/>
      <c r="C894" s="116"/>
      <c r="D894" s="130"/>
      <c r="E894" s="130"/>
      <c r="F894" s="116"/>
      <c r="G894" s="115"/>
      <c r="H894" s="155"/>
      <c r="I894" s="15"/>
    </row>
    <row r="895" spans="2:9" x14ac:dyDescent="0.25">
      <c r="B895" s="153"/>
      <c r="C895" s="116"/>
      <c r="D895" s="130"/>
      <c r="E895" s="130"/>
      <c r="F895" s="116"/>
      <c r="G895" s="115"/>
      <c r="H895" s="155"/>
      <c r="I895" s="15"/>
    </row>
    <row r="896" spans="2:9" x14ac:dyDescent="0.25">
      <c r="B896" s="153"/>
      <c r="C896" s="116"/>
      <c r="D896" s="130"/>
      <c r="E896" s="130"/>
      <c r="F896" s="116"/>
      <c r="G896" s="115"/>
      <c r="H896" s="155"/>
      <c r="I896" s="15"/>
    </row>
    <row r="897" spans="2:9" x14ac:dyDescent="0.25">
      <c r="B897" s="153"/>
      <c r="C897" s="116"/>
      <c r="D897" s="130"/>
      <c r="E897" s="130"/>
      <c r="F897" s="116"/>
      <c r="G897" s="115"/>
      <c r="H897" s="155"/>
      <c r="I897" s="15"/>
    </row>
    <row r="898" spans="2:9" x14ac:dyDescent="0.25">
      <c r="B898" s="153"/>
      <c r="C898" s="116"/>
      <c r="D898" s="130"/>
      <c r="E898" s="130"/>
      <c r="F898" s="116"/>
      <c r="G898" s="115"/>
      <c r="H898" s="155"/>
      <c r="I898" s="15"/>
    </row>
    <row r="899" spans="2:9" x14ac:dyDescent="0.25">
      <c r="B899" s="153"/>
      <c r="C899" s="116"/>
      <c r="D899" s="130"/>
      <c r="E899" s="130"/>
      <c r="F899" s="116"/>
      <c r="G899" s="115"/>
      <c r="H899" s="155"/>
      <c r="I899" s="15"/>
    </row>
    <row r="900" spans="2:9" x14ac:dyDescent="0.25">
      <c r="B900" s="153"/>
      <c r="C900" s="116"/>
      <c r="D900" s="130"/>
      <c r="E900" s="130"/>
      <c r="F900" s="116"/>
      <c r="G900" s="115"/>
      <c r="H900" s="155"/>
      <c r="I900" s="15"/>
    </row>
    <row r="901" spans="2:9" x14ac:dyDescent="0.25">
      <c r="B901" s="153"/>
      <c r="C901" s="116"/>
      <c r="D901" s="130"/>
      <c r="E901" s="130"/>
      <c r="F901" s="116"/>
      <c r="G901" s="115"/>
      <c r="H901" s="155"/>
      <c r="I901" s="15"/>
    </row>
    <row r="902" spans="2:9" x14ac:dyDescent="0.25">
      <c r="B902" s="153"/>
      <c r="C902" s="116"/>
      <c r="D902" s="130"/>
      <c r="E902" s="130"/>
      <c r="F902" s="116"/>
      <c r="G902" s="115"/>
      <c r="H902" s="155"/>
      <c r="I902" s="15"/>
    </row>
    <row r="903" spans="2:9" x14ac:dyDescent="0.25">
      <c r="B903" s="153"/>
      <c r="C903" s="116"/>
      <c r="D903" s="130"/>
      <c r="E903" s="130"/>
      <c r="F903" s="116"/>
      <c r="G903" s="115"/>
      <c r="H903" s="155"/>
      <c r="I903" s="15"/>
    </row>
    <row r="904" spans="2:9" x14ac:dyDescent="0.25">
      <c r="B904" s="153"/>
      <c r="C904" s="116"/>
      <c r="D904" s="130"/>
      <c r="E904" s="130"/>
      <c r="F904" s="116"/>
      <c r="G904" s="115"/>
      <c r="H904" s="155"/>
      <c r="I904" s="15"/>
    </row>
    <row r="905" spans="2:9" x14ac:dyDescent="0.25">
      <c r="B905" s="153"/>
      <c r="C905" s="116"/>
      <c r="D905" s="130"/>
      <c r="E905" s="130"/>
      <c r="F905" s="116"/>
      <c r="G905" s="115"/>
      <c r="H905" s="155"/>
      <c r="I905" s="15"/>
    </row>
    <row r="906" spans="2:9" x14ac:dyDescent="0.25">
      <c r="B906" s="153"/>
      <c r="C906" s="116"/>
      <c r="D906" s="130"/>
      <c r="E906" s="130"/>
      <c r="F906" s="116"/>
      <c r="G906" s="115"/>
      <c r="H906" s="155"/>
      <c r="I906" s="15"/>
    </row>
    <row r="907" spans="2:9" x14ac:dyDescent="0.25">
      <c r="B907" s="153"/>
      <c r="C907" s="116"/>
      <c r="D907" s="130"/>
      <c r="E907" s="130"/>
      <c r="F907" s="116"/>
      <c r="G907" s="115"/>
      <c r="H907" s="155"/>
      <c r="I907" s="15"/>
    </row>
    <row r="908" spans="2:9" x14ac:dyDescent="0.25">
      <c r="B908" s="153"/>
      <c r="C908" s="116"/>
      <c r="D908" s="130"/>
      <c r="E908" s="130"/>
      <c r="F908" s="116"/>
      <c r="G908" s="115"/>
      <c r="H908" s="155"/>
      <c r="I908" s="15"/>
    </row>
    <row r="909" spans="2:9" x14ac:dyDescent="0.25">
      <c r="B909" s="153"/>
      <c r="C909" s="116"/>
      <c r="D909" s="130"/>
      <c r="E909" s="130"/>
      <c r="F909" s="116"/>
      <c r="G909" s="115"/>
      <c r="H909" s="155"/>
      <c r="I909" s="15"/>
    </row>
    <row r="910" spans="2:9" x14ac:dyDescent="0.25">
      <c r="B910" s="153"/>
      <c r="C910" s="116"/>
      <c r="D910" s="130"/>
      <c r="E910" s="130"/>
      <c r="F910" s="116"/>
      <c r="G910" s="115"/>
      <c r="H910" s="155"/>
      <c r="I910" s="15"/>
    </row>
    <row r="911" spans="2:9" x14ac:dyDescent="0.25">
      <c r="B911" s="153"/>
      <c r="C911" s="116"/>
      <c r="D911" s="130"/>
      <c r="E911" s="130"/>
      <c r="F911" s="116"/>
      <c r="G911" s="115"/>
      <c r="H911" s="155"/>
      <c r="I911" s="15"/>
    </row>
    <row r="912" spans="2:9" x14ac:dyDescent="0.25">
      <c r="B912" s="153"/>
      <c r="C912" s="116"/>
      <c r="D912" s="130"/>
      <c r="E912" s="130"/>
      <c r="F912" s="116"/>
      <c r="G912" s="115"/>
      <c r="H912" s="155"/>
      <c r="I912" s="15"/>
    </row>
    <row r="913" spans="2:9" x14ac:dyDescent="0.25">
      <c r="B913" s="153"/>
      <c r="C913" s="116"/>
      <c r="D913" s="130"/>
      <c r="E913" s="130"/>
      <c r="F913" s="116"/>
      <c r="G913" s="115"/>
      <c r="H913" s="155"/>
      <c r="I913" s="15"/>
    </row>
    <row r="914" spans="2:9" x14ac:dyDescent="0.25">
      <c r="B914" s="153"/>
      <c r="C914" s="116"/>
      <c r="D914" s="130"/>
      <c r="E914" s="130"/>
      <c r="F914" s="116"/>
      <c r="G914" s="115"/>
      <c r="H914" s="155"/>
      <c r="I914" s="15"/>
    </row>
    <row r="915" spans="2:9" x14ac:dyDescent="0.25">
      <c r="B915" s="153"/>
      <c r="C915" s="116"/>
      <c r="D915" s="130"/>
      <c r="E915" s="130"/>
      <c r="F915" s="116"/>
      <c r="G915" s="115"/>
      <c r="H915" s="155"/>
      <c r="I915" s="15"/>
    </row>
    <row r="916" spans="2:9" x14ac:dyDescent="0.25">
      <c r="B916" s="153"/>
      <c r="C916" s="116"/>
      <c r="D916" s="130"/>
      <c r="E916" s="130"/>
      <c r="F916" s="116"/>
      <c r="G916" s="115"/>
      <c r="H916" s="155"/>
      <c r="I916" s="15"/>
    </row>
    <row r="917" spans="2:9" x14ac:dyDescent="0.25">
      <c r="B917" s="153"/>
      <c r="C917" s="116"/>
      <c r="D917" s="130"/>
      <c r="E917" s="130"/>
      <c r="F917" s="116"/>
      <c r="G917" s="115"/>
      <c r="H917" s="155"/>
      <c r="I917" s="15"/>
    </row>
    <row r="918" spans="2:9" x14ac:dyDescent="0.25">
      <c r="B918" s="153"/>
      <c r="C918" s="116"/>
      <c r="D918" s="130"/>
      <c r="E918" s="130"/>
      <c r="F918" s="116"/>
      <c r="G918" s="115"/>
      <c r="H918" s="155"/>
      <c r="I918" s="15"/>
    </row>
    <row r="919" spans="2:9" x14ac:dyDescent="0.25">
      <c r="B919" s="153"/>
      <c r="C919" s="116"/>
      <c r="D919" s="130"/>
      <c r="E919" s="130"/>
      <c r="F919" s="116"/>
      <c r="G919" s="115"/>
      <c r="H919" s="155"/>
      <c r="I919" s="15"/>
    </row>
    <row r="920" spans="2:9" x14ac:dyDescent="0.25">
      <c r="B920" s="153"/>
      <c r="C920" s="116"/>
      <c r="D920" s="130"/>
      <c r="E920" s="130"/>
      <c r="F920" s="116"/>
      <c r="G920" s="115"/>
      <c r="H920" s="155"/>
      <c r="I920" s="15"/>
    </row>
    <row r="921" spans="2:9" x14ac:dyDescent="0.25">
      <c r="B921" s="153"/>
      <c r="C921" s="116"/>
      <c r="D921" s="130"/>
      <c r="E921" s="130"/>
      <c r="F921" s="116"/>
      <c r="G921" s="115"/>
      <c r="H921" s="155"/>
      <c r="I921" s="15"/>
    </row>
    <row r="922" spans="2:9" x14ac:dyDescent="0.25">
      <c r="B922" s="153"/>
      <c r="C922" s="116"/>
      <c r="D922" s="130"/>
      <c r="E922" s="130"/>
      <c r="F922" s="116"/>
      <c r="G922" s="115"/>
      <c r="H922" s="155"/>
      <c r="I922" s="15"/>
    </row>
    <row r="923" spans="2:9" x14ac:dyDescent="0.25">
      <c r="B923" s="153"/>
      <c r="C923" s="116"/>
      <c r="D923" s="130"/>
      <c r="E923" s="130"/>
      <c r="F923" s="116"/>
      <c r="G923" s="115"/>
      <c r="H923" s="155"/>
      <c r="I923" s="15"/>
    </row>
    <row r="924" spans="2:9" x14ac:dyDescent="0.25">
      <c r="B924" s="153"/>
      <c r="C924" s="116"/>
      <c r="D924" s="130"/>
      <c r="E924" s="130"/>
      <c r="F924" s="116"/>
      <c r="G924" s="115"/>
      <c r="H924" s="155"/>
      <c r="I924" s="15"/>
    </row>
    <row r="925" spans="2:9" x14ac:dyDescent="0.25">
      <c r="B925" s="153"/>
      <c r="C925" s="116"/>
      <c r="D925" s="130"/>
      <c r="E925" s="130"/>
      <c r="F925" s="116"/>
      <c r="G925" s="115"/>
      <c r="H925" s="155"/>
      <c r="I925" s="15"/>
    </row>
    <row r="926" spans="2:9" x14ac:dyDescent="0.25">
      <c r="B926" s="153"/>
      <c r="C926" s="116"/>
      <c r="D926" s="130"/>
      <c r="E926" s="130"/>
      <c r="F926" s="116"/>
      <c r="G926" s="115"/>
      <c r="H926" s="155"/>
      <c r="I926" s="15"/>
    </row>
    <row r="927" spans="2:9" x14ac:dyDescent="0.25">
      <c r="B927" s="153"/>
      <c r="C927" s="116"/>
      <c r="D927" s="130"/>
      <c r="E927" s="130"/>
      <c r="F927" s="116"/>
      <c r="G927" s="115"/>
      <c r="H927" s="155"/>
      <c r="I927" s="15"/>
    </row>
    <row r="928" spans="2:9" x14ac:dyDescent="0.25">
      <c r="B928" s="153"/>
      <c r="C928" s="116"/>
      <c r="D928" s="130"/>
      <c r="E928" s="130"/>
      <c r="F928" s="116"/>
      <c r="G928" s="115"/>
      <c r="H928" s="155"/>
      <c r="I928" s="15"/>
    </row>
    <row r="929" spans="2:9" x14ac:dyDescent="0.25">
      <c r="B929" s="153"/>
      <c r="C929" s="116"/>
      <c r="D929" s="130"/>
      <c r="E929" s="130"/>
      <c r="F929" s="116"/>
      <c r="G929" s="115"/>
      <c r="H929" s="155"/>
      <c r="I929" s="15"/>
    </row>
    <row r="930" spans="2:9" x14ac:dyDescent="0.25">
      <c r="B930" s="153"/>
      <c r="C930" s="116"/>
      <c r="D930" s="130"/>
      <c r="E930" s="130"/>
      <c r="F930" s="116"/>
      <c r="G930" s="115"/>
      <c r="H930" s="155"/>
      <c r="I930" s="15"/>
    </row>
    <row r="931" spans="2:9" x14ac:dyDescent="0.25">
      <c r="B931" s="153"/>
      <c r="C931" s="116"/>
      <c r="D931" s="130"/>
      <c r="E931" s="130"/>
      <c r="F931" s="116"/>
      <c r="G931" s="115"/>
      <c r="H931" s="155"/>
      <c r="I931" s="15"/>
    </row>
    <row r="932" spans="2:9" x14ac:dyDescent="0.25">
      <c r="B932" s="153"/>
      <c r="C932" s="116"/>
      <c r="D932" s="130"/>
      <c r="E932" s="130"/>
      <c r="F932" s="116"/>
      <c r="G932" s="115"/>
      <c r="H932" s="155"/>
      <c r="I932" s="15"/>
    </row>
    <row r="933" spans="2:9" x14ac:dyDescent="0.25">
      <c r="B933" s="153"/>
      <c r="C933" s="116"/>
      <c r="D933" s="130"/>
      <c r="E933" s="130"/>
      <c r="F933" s="116"/>
      <c r="G933" s="115"/>
      <c r="H933" s="155"/>
      <c r="I933" s="15"/>
    </row>
    <row r="934" spans="2:9" x14ac:dyDescent="0.25">
      <c r="B934" s="153"/>
      <c r="C934" s="116"/>
      <c r="D934" s="130"/>
      <c r="E934" s="130"/>
      <c r="F934" s="116"/>
      <c r="G934" s="115"/>
      <c r="H934" s="155"/>
      <c r="I934" s="15"/>
    </row>
    <row r="935" spans="2:9" x14ac:dyDescent="0.25">
      <c r="B935" s="153"/>
      <c r="C935" s="116"/>
      <c r="D935" s="130"/>
      <c r="E935" s="130"/>
      <c r="F935" s="116"/>
      <c r="G935" s="115"/>
      <c r="H935" s="155"/>
      <c r="I935" s="15"/>
    </row>
    <row r="936" spans="2:9" x14ac:dyDescent="0.25">
      <c r="B936" s="153"/>
      <c r="C936" s="116"/>
      <c r="D936" s="130"/>
      <c r="E936" s="130"/>
      <c r="F936" s="116"/>
      <c r="G936" s="115"/>
      <c r="H936" s="155"/>
      <c r="I936" s="15"/>
    </row>
    <row r="937" spans="2:9" x14ac:dyDescent="0.25">
      <c r="B937" s="153"/>
      <c r="C937" s="116"/>
      <c r="D937" s="130"/>
      <c r="E937" s="130"/>
      <c r="F937" s="116"/>
      <c r="G937" s="115"/>
      <c r="H937" s="155"/>
      <c r="I937" s="15"/>
    </row>
    <row r="938" spans="2:9" x14ac:dyDescent="0.25">
      <c r="B938" s="153"/>
      <c r="C938" s="116"/>
      <c r="D938" s="130"/>
      <c r="E938" s="130"/>
      <c r="F938" s="116"/>
      <c r="G938" s="115"/>
      <c r="H938" s="155"/>
      <c r="I938" s="15"/>
    </row>
    <row r="939" spans="2:9" x14ac:dyDescent="0.25">
      <c r="B939" s="153"/>
      <c r="C939" s="116"/>
      <c r="D939" s="130"/>
      <c r="E939" s="130"/>
      <c r="F939" s="116"/>
      <c r="G939" s="115"/>
      <c r="H939" s="155"/>
      <c r="I939" s="15"/>
    </row>
    <row r="940" spans="2:9" x14ac:dyDescent="0.25">
      <c r="B940" s="153"/>
      <c r="C940" s="116"/>
      <c r="D940" s="130"/>
      <c r="E940" s="130"/>
      <c r="F940" s="116"/>
      <c r="G940" s="115"/>
      <c r="H940" s="155"/>
      <c r="I940" s="15"/>
    </row>
    <row r="941" spans="2:9" x14ac:dyDescent="0.25">
      <c r="B941" s="153"/>
      <c r="C941" s="116"/>
      <c r="D941" s="130"/>
      <c r="E941" s="130"/>
      <c r="F941" s="116"/>
      <c r="G941" s="115"/>
      <c r="H941" s="155"/>
      <c r="I941" s="15"/>
    </row>
    <row r="942" spans="2:9" x14ac:dyDescent="0.25">
      <c r="B942" s="153"/>
      <c r="C942" s="116"/>
      <c r="D942" s="130"/>
      <c r="E942" s="130"/>
      <c r="F942" s="116"/>
      <c r="G942" s="115"/>
      <c r="H942" s="155"/>
      <c r="I942" s="15"/>
    </row>
    <row r="943" spans="2:9" x14ac:dyDescent="0.25">
      <c r="B943" s="153"/>
      <c r="C943" s="116"/>
      <c r="D943" s="130"/>
      <c r="E943" s="130"/>
      <c r="F943" s="116"/>
      <c r="G943" s="115"/>
      <c r="H943" s="155"/>
      <c r="I943" s="15"/>
    </row>
    <row r="944" spans="2:9" x14ac:dyDescent="0.25">
      <c r="B944" s="153"/>
      <c r="C944" s="116"/>
      <c r="D944" s="130"/>
      <c r="E944" s="130"/>
      <c r="F944" s="116"/>
      <c r="G944" s="115"/>
      <c r="H944" s="155"/>
      <c r="I944" s="15"/>
    </row>
    <row r="945" spans="2:9" x14ac:dyDescent="0.25">
      <c r="B945" s="153"/>
      <c r="C945" s="116"/>
      <c r="D945" s="130"/>
      <c r="E945" s="130"/>
      <c r="F945" s="116"/>
      <c r="G945" s="115"/>
      <c r="H945" s="155"/>
      <c r="I945" s="15"/>
    </row>
    <row r="946" spans="2:9" x14ac:dyDescent="0.25">
      <c r="B946" s="153"/>
      <c r="C946" s="116"/>
      <c r="D946" s="130"/>
      <c r="E946" s="130"/>
      <c r="F946" s="116"/>
      <c r="G946" s="115"/>
      <c r="H946" s="155"/>
      <c r="I946" s="15"/>
    </row>
    <row r="947" spans="2:9" x14ac:dyDescent="0.25">
      <c r="B947" s="153"/>
      <c r="C947" s="116"/>
      <c r="D947" s="130"/>
      <c r="E947" s="130"/>
      <c r="F947" s="116"/>
      <c r="G947" s="115"/>
      <c r="H947" s="155"/>
      <c r="I947" s="15"/>
    </row>
    <row r="948" spans="2:9" x14ac:dyDescent="0.25">
      <c r="B948" s="153"/>
      <c r="C948" s="116"/>
      <c r="D948" s="130"/>
      <c r="E948" s="130"/>
      <c r="F948" s="116"/>
      <c r="G948" s="115"/>
      <c r="H948" s="155"/>
      <c r="I948" s="15"/>
    </row>
    <row r="949" spans="2:9" x14ac:dyDescent="0.25">
      <c r="B949" s="153"/>
      <c r="C949" s="116"/>
      <c r="D949" s="130"/>
      <c r="E949" s="130"/>
      <c r="F949" s="116"/>
      <c r="G949" s="115"/>
      <c r="H949" s="155"/>
      <c r="I949" s="15"/>
    </row>
    <row r="950" spans="2:9" x14ac:dyDescent="0.25">
      <c r="B950" s="153"/>
      <c r="C950" s="116"/>
      <c r="D950" s="130"/>
      <c r="E950" s="130"/>
      <c r="F950" s="116"/>
      <c r="G950" s="115"/>
      <c r="H950" s="155"/>
      <c r="I950" s="15"/>
    </row>
    <row r="951" spans="2:9" x14ac:dyDescent="0.25">
      <c r="B951" s="153"/>
      <c r="C951" s="116"/>
      <c r="D951" s="130"/>
      <c r="E951" s="130"/>
      <c r="F951" s="116"/>
      <c r="G951" s="115"/>
      <c r="H951" s="155"/>
      <c r="I951" s="15"/>
    </row>
    <row r="952" spans="2:9" x14ac:dyDescent="0.25">
      <c r="B952" s="153"/>
      <c r="C952" s="116"/>
      <c r="D952" s="130"/>
      <c r="E952" s="130"/>
      <c r="F952" s="116"/>
      <c r="G952" s="115"/>
      <c r="H952" s="155"/>
      <c r="I952" s="15"/>
    </row>
    <row r="953" spans="2:9" x14ac:dyDescent="0.25">
      <c r="B953" s="153"/>
      <c r="C953" s="116"/>
      <c r="D953" s="130"/>
      <c r="E953" s="130"/>
      <c r="F953" s="116"/>
      <c r="G953" s="115"/>
      <c r="H953" s="155"/>
      <c r="I953" s="15"/>
    </row>
    <row r="954" spans="2:9" x14ac:dyDescent="0.25">
      <c r="B954" s="153"/>
      <c r="C954" s="116"/>
      <c r="D954" s="130"/>
      <c r="E954" s="130"/>
      <c r="F954" s="116"/>
      <c r="G954" s="115"/>
      <c r="H954" s="155"/>
      <c r="I954" s="15"/>
    </row>
    <row r="955" spans="2:9" x14ac:dyDescent="0.25">
      <c r="B955" s="153"/>
      <c r="C955" s="116"/>
      <c r="D955" s="130"/>
      <c r="E955" s="130"/>
      <c r="F955" s="116"/>
      <c r="G955" s="115"/>
      <c r="H955" s="155"/>
      <c r="I955" s="15"/>
    </row>
    <row r="956" spans="2:9" x14ac:dyDescent="0.25">
      <c r="B956" s="153"/>
      <c r="C956" s="116"/>
      <c r="D956" s="130"/>
      <c r="E956" s="130"/>
      <c r="F956" s="116"/>
      <c r="G956" s="115"/>
      <c r="H956" s="155"/>
      <c r="I956" s="15"/>
    </row>
    <row r="957" spans="2:9" x14ac:dyDescent="0.25">
      <c r="B957" s="153"/>
      <c r="C957" s="116"/>
      <c r="D957" s="130"/>
      <c r="E957" s="130"/>
      <c r="F957" s="116"/>
      <c r="G957" s="115"/>
      <c r="H957" s="155"/>
      <c r="I957" s="15"/>
    </row>
    <row r="958" spans="2:9" x14ac:dyDescent="0.25">
      <c r="B958" s="153"/>
      <c r="C958" s="116"/>
      <c r="D958" s="130"/>
      <c r="E958" s="130"/>
      <c r="F958" s="116"/>
      <c r="G958" s="115"/>
      <c r="H958" s="155"/>
      <c r="I958" s="15"/>
    </row>
    <row r="959" spans="2:9" x14ac:dyDescent="0.25">
      <c r="B959" s="153"/>
      <c r="C959" s="116"/>
      <c r="D959" s="130"/>
      <c r="E959" s="130"/>
      <c r="F959" s="116"/>
      <c r="G959" s="115"/>
      <c r="H959" s="155"/>
      <c r="I959" s="15"/>
    </row>
    <row r="960" spans="2:9" x14ac:dyDescent="0.25">
      <c r="B960" s="153"/>
      <c r="C960" s="116"/>
      <c r="D960" s="130"/>
      <c r="E960" s="130"/>
      <c r="F960" s="116"/>
      <c r="G960" s="115"/>
      <c r="H960" s="155"/>
      <c r="I960" s="15"/>
    </row>
    <row r="961" spans="9:9" x14ac:dyDescent="0.25">
      <c r="I961" s="15"/>
    </row>
    <row r="962" spans="9:9" x14ac:dyDescent="0.25">
      <c r="I962" s="15"/>
    </row>
    <row r="963" spans="9:9" x14ac:dyDescent="0.25">
      <c r="I963" s="15"/>
    </row>
    <row r="964" spans="9:9" x14ac:dyDescent="0.25">
      <c r="I964" s="15"/>
    </row>
    <row r="965" spans="9:9" x14ac:dyDescent="0.25">
      <c r="I965" s="15"/>
    </row>
    <row r="966" spans="9:9" x14ac:dyDescent="0.25">
      <c r="I966" s="15"/>
    </row>
    <row r="967" spans="9:9" x14ac:dyDescent="0.25">
      <c r="I967" s="15"/>
    </row>
    <row r="968" spans="9:9" x14ac:dyDescent="0.25">
      <c r="I968" s="15"/>
    </row>
    <row r="969" spans="9:9" x14ac:dyDescent="0.25">
      <c r="I969" s="15"/>
    </row>
    <row r="970" spans="9:9" x14ac:dyDescent="0.25">
      <c r="I970" s="15"/>
    </row>
    <row r="971" spans="9:9" x14ac:dyDescent="0.25">
      <c r="I971" s="15"/>
    </row>
    <row r="972" spans="9:9" x14ac:dyDescent="0.25">
      <c r="I972" s="15"/>
    </row>
    <row r="973" spans="9:9" x14ac:dyDescent="0.25">
      <c r="I973" s="15"/>
    </row>
    <row r="974" spans="9:9" x14ac:dyDescent="0.25">
      <c r="I974" s="15"/>
    </row>
    <row r="975" spans="9:9" x14ac:dyDescent="0.25">
      <c r="I975" s="15"/>
    </row>
    <row r="976" spans="9:9" x14ac:dyDescent="0.25">
      <c r="I976" s="15"/>
    </row>
    <row r="977" spans="9:9" x14ac:dyDescent="0.25">
      <c r="I977" s="15"/>
    </row>
    <row r="978" spans="9:9" x14ac:dyDescent="0.25">
      <c r="I978" s="15"/>
    </row>
    <row r="979" spans="9:9" x14ac:dyDescent="0.25">
      <c r="I979" s="15"/>
    </row>
    <row r="980" spans="9:9" x14ac:dyDescent="0.25">
      <c r="I980" s="15"/>
    </row>
    <row r="981" spans="9:9" x14ac:dyDescent="0.25">
      <c r="I981" s="15"/>
    </row>
    <row r="982" spans="9:9" x14ac:dyDescent="0.25">
      <c r="I982" s="15"/>
    </row>
    <row r="983" spans="9:9" x14ac:dyDescent="0.25">
      <c r="I983" s="15"/>
    </row>
    <row r="984" spans="9:9" x14ac:dyDescent="0.25">
      <c r="I984" s="15"/>
    </row>
    <row r="985" spans="9:9" x14ac:dyDescent="0.25">
      <c r="I985" s="15"/>
    </row>
    <row r="986" spans="9:9" x14ac:dyDescent="0.25">
      <c r="I986" s="15"/>
    </row>
    <row r="987" spans="9:9" x14ac:dyDescent="0.25">
      <c r="I987" s="15"/>
    </row>
    <row r="988" spans="9:9" x14ac:dyDescent="0.25">
      <c r="I988" s="15"/>
    </row>
    <row r="989" spans="9:9" x14ac:dyDescent="0.25">
      <c r="I989" s="15"/>
    </row>
    <row r="990" spans="9:9" x14ac:dyDescent="0.25">
      <c r="I990" s="15"/>
    </row>
    <row r="991" spans="9:9" x14ac:dyDescent="0.25">
      <c r="I991" s="15"/>
    </row>
    <row r="992" spans="9:9" x14ac:dyDescent="0.25">
      <c r="I992" s="15"/>
    </row>
    <row r="993" spans="9:9" x14ac:dyDescent="0.25">
      <c r="I993" s="15"/>
    </row>
    <row r="994" spans="9:9" x14ac:dyDescent="0.25">
      <c r="I994" s="15"/>
    </row>
    <row r="995" spans="9:9" x14ac:dyDescent="0.25">
      <c r="I995" s="15"/>
    </row>
    <row r="996" spans="9:9" x14ac:dyDescent="0.25">
      <c r="I996" s="15"/>
    </row>
    <row r="997" spans="9:9" x14ac:dyDescent="0.25">
      <c r="I997" s="15"/>
    </row>
    <row r="998" spans="9:9" x14ac:dyDescent="0.25">
      <c r="I998" s="15"/>
    </row>
    <row r="999" spans="9:9" x14ac:dyDescent="0.25">
      <c r="I999" s="15"/>
    </row>
    <row r="1000" spans="9:9" x14ac:dyDescent="0.25">
      <c r="I1000" s="15"/>
    </row>
  </sheetData>
  <dataValidations count="1">
    <dataValidation type="list" allowBlank="1" showInputMessage="1" showErrorMessage="1" sqref="H7:H960">
      <formula1>$I$7:$I$16</formula1>
    </dataValidation>
  </dataValidations>
  <pageMargins left="0.70866141732283472" right="0.70866141732283472" top="0.31496062992125984" bottom="0.31496062992125984" header="0.31496062992125984" footer="0.31496062992125984"/>
  <pageSetup paperSize="9" firstPageNumber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7" r:id="rId4" name="Button 3">
              <controlPr defaultSize="0" print="0" autoFill="0" autoPict="0" macro="[0]!OuvresheetAccueil">
                <anchor moveWithCells="1" sizeWithCells="1">
                  <from>
                    <xdr:col>2</xdr:col>
                    <xdr:colOff>400050</xdr:colOff>
                    <xdr:row>0</xdr:row>
                    <xdr:rowOff>180975</xdr:rowOff>
                  </from>
                  <to>
                    <xdr:col>2</xdr:col>
                    <xdr:colOff>2047875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Objectifs commercial + suivi</vt:lpstr>
      <vt:lpstr>ToDo List</vt:lpstr>
      <vt:lpstr>Analyses par client</vt:lpstr>
      <vt:lpstr>Analyse activité</vt:lpstr>
      <vt:lpstr>Suivi Commande</vt:lpstr>
      <vt:lpstr>BDD</vt:lpstr>
      <vt:lpstr>ListeClient</vt:lpstr>
      <vt:lpstr>ListeStatut</vt:lpstr>
      <vt:lpstr>TableauStatut</vt:lpstr>
      <vt:lpstr>'Analyse activité'!Zone_d_impression</vt:lpstr>
      <vt:lpstr>'Analyses par client'!Zone_d_impression</vt:lpstr>
      <vt:lpstr>BDD!Zone_d_impression</vt:lpstr>
      <vt:lpstr>'Objectifs commercial + suivi'!Zone_d_impression</vt:lpstr>
      <vt:lpstr>'ToDo List'!Zone_d_impression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CHANSON Pablo</dc:creator>
  <cp:lastModifiedBy>Poste3</cp:lastModifiedBy>
  <cp:lastPrinted>2020-02-23T15:29:59Z</cp:lastPrinted>
  <dcterms:created xsi:type="dcterms:W3CDTF">2018-03-16T09:31:37Z</dcterms:created>
  <dcterms:modified xsi:type="dcterms:W3CDTF">2020-02-29T19:01:09Z</dcterms:modified>
</cp:coreProperties>
</file>