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-15" yWindow="8235" windowWidth="24240" windowHeight="4155"/>
  </bookViews>
  <sheets>
    <sheet name="Planning Perpétuel" sheetId="1" r:id="rId1"/>
    <sheet name="Paramètres_Application" sheetId="5" r:id="rId2"/>
  </sheets>
  <definedNames>
    <definedName name="_DC">Paramètres_Application!$A$2</definedName>
    <definedName name="_P">Paramètres_Application!$J$1:$K$13</definedName>
    <definedName name="_PM">Paramètres_Application!$J$6:$J$13</definedName>
    <definedName name="_SB">Paramètres_Application!$A$3</definedName>
    <definedName name="_T_E">IF(T_PM,EDATE('Planning Perpétuel'!$D1,_VP*(1+INT(((IFERROR(DATEDIF('Planning Perpétuel'!$D1,'Planning Perpétuel'!A$4-1,"Y"),0)*12)+IFERROR(DATEDIF('Planning Perpétuel'!$D1,'Planning Perpétuel'!A$4-1,"YM"),0))/_VP))),'Planning Perpétuel'!$D1+(1+INT(IFERROR(DATEDIF('Planning Perpétuel'!$D1,'Planning Perpétuel'!A$4-1,"D"),0)/_VP))*_VP)</definedName>
    <definedName name="_VP">VLOOKUP('Planning Perpétuel'!$E1,_P,2,0)</definedName>
    <definedName name="Archive">Paramètres_Application!$A$7</definedName>
    <definedName name="Chômés">Paramètres_Application!$B$9</definedName>
    <definedName name="Chômés_TXT">Paramètres_Application!$C$9</definedName>
    <definedName name="Date_Deb">'Planning Perpétuel'!$Q$4</definedName>
    <definedName name="Dernière_Echéance">IF(T_PM,EDATE('Planning Perpétuel'!$D1,_VP*(IF(OR('Planning Perpétuel'!$F1=0,'Planning Perpétuel'!$F1=""),100,'Planning Perpétuel'!$F1-1))),'Planning Perpétuel'!$D1+_VP*(IF(OR('Planning Perpétuel'!$F1=0,'Planning Perpétuel'!$F1=""),10000,'Planning Perpétuel'!$F1-1)))</definedName>
    <definedName name="Fériés">OFFSET(Paramètres_Application!$E$2,,,COUNTA(Paramètres_Application!$E:$E),)</definedName>
    <definedName name="La_Dernière_Opération">IF(OR('Planning Perpétuel'!$E1=_PM), WORKDAY.INTL(EDATE('Planning Perpétuel'!$D1,(IF('Planning Perpétuel'!$F1="",120,'Planning Perpétuel'!$F1)*_VP)-_VP),Sens*IF(OR(WORKDAY.INTL(EDATE('Planning Perpétuel'!$D1,(IF('Planning Perpétuel'!$F1="",120,'Planning Perpétuel'!$F1)*_VP)-_VP),0,Chômés,Tout_JF_P)=Tout_JF_P),1,0),Chômés,Tout_JF_P), IF('Planning Perpétuel'!$E1="Journalière", WORKDAY.INTL('Planning Perpétuel'!$D1,'Planning Perpétuel'!$D1+_VP*(IF('Planning Perpétuel'!$F1="",3650,'Planning Perpétuel'!$F1))-'Planning Perpétuel'!$D1-1,Chômés,Tout_JF_P), WORKDAY.INTL('Planning Perpétuel'!$D1+_VP*(IF('Planning Perpétuel'!$F1="",520,'Planning Perpétuel'!$F1)-1),Sens*IF(OR(WORKDAY.INTL('Planning Perpétuel'!$D1+_VP*(IF('Planning Perpétuel'!$F1="",520,'Planning Perpétuel'!$F1)-1),0,Chômés,Tout_JF_P)=Tout_JF_P),1,0),Chômés,Tout_JF_P)))</definedName>
    <definedName name="Liste_Fréquences">Paramètres_Application!$J$2:$J$13</definedName>
    <definedName name="Montant">IF(AND('Planning Perpétuel'!$B1&lt;&gt;"",ISNUMBER('Planning Perpétuel'!$B1)),IF('Planning Perpétuel'!$C1="Débit",-1,1)*'Planning Perpétuel'!$B1,IF('Planning Perpétuel'!$B1="","*",'Planning Perpétuel'!$B1))</definedName>
    <definedName name="Pâq_Année_N">ROUND(DATE(YEAR(Date_Deb),4,1)/7+MOD(19*MOD(YEAR(Date_Deb),19)-7,30)*14/100,0)*7-6</definedName>
    <definedName name="Pâq_Année_N1">ROUND(DATE(YEAR(Date_Deb)+1,4,1)/7+MOD(19*MOD(YEAR(Date_Deb)+1,19)-7,30)*14/100,0)*7-6</definedName>
    <definedName name="Ponts">OFFSET(Paramètres_Application!$H$2,,,COUNTA(Paramètres_Application!$H:$H)-1,)</definedName>
    <definedName name="Prochaine_Echéance">IF(T_PM,EDATE('Planning Perpétuel'!$D1,_VP*(1+INT(((IFERROR(DATEDIF('Planning Perpétuel'!$D1,TODAY()-1,"Y"),0)*12)+IFERROR(DATEDIF('Planning Perpétuel'!$D1,TODAY()-1,"YM"),0))/_VP))),'Planning Perpétuel'!$D1+(1+INT(IFERROR(DATEDIF('Planning Perpétuel'!$D1,TODAY(),"D"),0)/_VP))*_VP)</definedName>
    <definedName name="Sens">IF('Planning Perpétuel'!$G1="Reculer",1,-1)</definedName>
    <definedName name="T_PM">IF(OR('Planning Perpétuel'!$E1=_PM),TRUE,FALSE)</definedName>
    <definedName name="T_SE">Paramètres_Application!$M$3</definedName>
    <definedName name="Tout_JF_P">Paramètres_Application!$I$2:$I$45</definedName>
  </definedNames>
  <calcPr calcId="145621"/>
</workbook>
</file>

<file path=xl/calcChain.xml><?xml version="1.0" encoding="utf-8"?>
<calcChain xmlns="http://schemas.openxmlformats.org/spreadsheetml/2006/main">
  <c r="C8" i="5" l="1"/>
  <c r="C7" i="5"/>
  <c r="C6" i="5"/>
  <c r="C5" i="5"/>
  <c r="C4" i="5"/>
  <c r="C3" i="5"/>
  <c r="C2" i="5"/>
  <c r="Q4" i="1"/>
  <c r="H4" i="5"/>
  <c r="I17" i="5" s="1"/>
  <c r="H5" i="5"/>
  <c r="I18" i="5" s="1"/>
  <c r="H6" i="5"/>
  <c r="I19" i="5" s="1"/>
  <c r="H7" i="5"/>
  <c r="I20" i="5" s="1"/>
  <c r="H8" i="5"/>
  <c r="I21" i="5" s="1"/>
  <c r="H9" i="5"/>
  <c r="I22" i="5" s="1"/>
  <c r="H10" i="5"/>
  <c r="I23" i="5" s="1"/>
  <c r="H11" i="5"/>
  <c r="I24" i="5" s="1"/>
  <c r="H12" i="5"/>
  <c r="I25" i="5" s="1"/>
  <c r="H13" i="5"/>
  <c r="I26" i="5" s="1"/>
  <c r="H14" i="5"/>
  <c r="I27" i="5" s="1"/>
  <c r="H15" i="5"/>
  <c r="I28" i="5" s="1"/>
  <c r="H16" i="5"/>
  <c r="I29" i="5" s="1"/>
  <c r="H17" i="5"/>
  <c r="I30" i="5" s="1"/>
  <c r="H18" i="5"/>
  <c r="I31" i="5" s="1"/>
  <c r="H19" i="5"/>
  <c r="I32" i="5" s="1"/>
  <c r="H20" i="5"/>
  <c r="I33" i="5" s="1"/>
  <c r="H21" i="5"/>
  <c r="I34" i="5" s="1"/>
  <c r="H22" i="5"/>
  <c r="I35" i="5" s="1"/>
  <c r="H23" i="5"/>
  <c r="I36" i="5" s="1"/>
  <c r="H24" i="5"/>
  <c r="I37" i="5" s="1"/>
  <c r="H25" i="5"/>
  <c r="I38" i="5" s="1"/>
  <c r="H26" i="5"/>
  <c r="I39" i="5" s="1"/>
  <c r="H27" i="5"/>
  <c r="I40" i="5" s="1"/>
  <c r="H28" i="5"/>
  <c r="I41" i="5" s="1"/>
  <c r="H29" i="5"/>
  <c r="I42" i="5" s="1"/>
  <c r="H30" i="5"/>
  <c r="I43" i="5" s="1"/>
  <c r="H31" i="5"/>
  <c r="I44" i="5" s="1"/>
  <c r="M3" i="5"/>
  <c r="Q6" i="1" l="1" a="1"/>
  <c r="Q6" i="1" s="1"/>
  <c r="Q15" i="1" a="1"/>
  <c r="Q15" i="1" s="1"/>
  <c r="I88" i="5"/>
  <c r="I132" i="5" s="1"/>
  <c r="I176" i="5" s="1"/>
  <c r="I220" i="5" s="1"/>
  <c r="I264" i="5" s="1"/>
  <c r="I309" i="5"/>
  <c r="I353" i="5"/>
  <c r="I84" i="5"/>
  <c r="I128" i="5" s="1"/>
  <c r="I172" i="5" s="1"/>
  <c r="I216" i="5" s="1"/>
  <c r="I260" i="5" s="1"/>
  <c r="I305" i="5"/>
  <c r="I349" i="5"/>
  <c r="I82" i="5"/>
  <c r="I126" i="5" s="1"/>
  <c r="I170" i="5" s="1"/>
  <c r="I214" i="5" s="1"/>
  <c r="I258" i="5" s="1"/>
  <c r="I303" i="5"/>
  <c r="I347" i="5"/>
  <c r="I80" i="5"/>
  <c r="I124" i="5" s="1"/>
  <c r="I168" i="5" s="1"/>
  <c r="I212" i="5" s="1"/>
  <c r="I256" i="5" s="1"/>
  <c r="I301" i="5"/>
  <c r="I345" i="5"/>
  <c r="I78" i="5"/>
  <c r="I122" i="5" s="1"/>
  <c r="I166" i="5" s="1"/>
  <c r="I210" i="5" s="1"/>
  <c r="I254" i="5" s="1"/>
  <c r="I299" i="5"/>
  <c r="I343" i="5"/>
  <c r="I76" i="5"/>
  <c r="I120" i="5" s="1"/>
  <c r="I164" i="5" s="1"/>
  <c r="I208" i="5" s="1"/>
  <c r="I252" i="5" s="1"/>
  <c r="I297" i="5"/>
  <c r="I341" i="5"/>
  <c r="I74" i="5"/>
  <c r="I118" i="5" s="1"/>
  <c r="I162" i="5" s="1"/>
  <c r="I206" i="5" s="1"/>
  <c r="I250" i="5" s="1"/>
  <c r="I295" i="5"/>
  <c r="I339" i="5"/>
  <c r="I72" i="5"/>
  <c r="I116" i="5" s="1"/>
  <c r="I160" i="5" s="1"/>
  <c r="I204" i="5" s="1"/>
  <c r="I248" i="5" s="1"/>
  <c r="I293" i="5"/>
  <c r="I337" i="5"/>
  <c r="I70" i="5"/>
  <c r="I114" i="5" s="1"/>
  <c r="I158" i="5" s="1"/>
  <c r="I202" i="5" s="1"/>
  <c r="I246" i="5" s="1"/>
  <c r="I291" i="5"/>
  <c r="I335" i="5"/>
  <c r="I68" i="5"/>
  <c r="I112" i="5" s="1"/>
  <c r="I156" i="5" s="1"/>
  <c r="I200" i="5" s="1"/>
  <c r="I244" i="5" s="1"/>
  <c r="I289" i="5"/>
  <c r="I333" i="5"/>
  <c r="I66" i="5"/>
  <c r="I110" i="5" s="1"/>
  <c r="I154" i="5" s="1"/>
  <c r="I198" i="5" s="1"/>
  <c r="I242" i="5" s="1"/>
  <c r="I287" i="5"/>
  <c r="I331" i="5"/>
  <c r="I64" i="5"/>
  <c r="I108" i="5" s="1"/>
  <c r="I152" i="5" s="1"/>
  <c r="I196" i="5" s="1"/>
  <c r="I240" i="5" s="1"/>
  <c r="I285" i="5"/>
  <c r="I329" i="5"/>
  <c r="I62" i="5"/>
  <c r="I106" i="5" s="1"/>
  <c r="I150" i="5" s="1"/>
  <c r="I194" i="5" s="1"/>
  <c r="I238" i="5" s="1"/>
  <c r="I283" i="5"/>
  <c r="I327" i="5"/>
  <c r="I86" i="5"/>
  <c r="I130" i="5" s="1"/>
  <c r="I174" i="5" s="1"/>
  <c r="I218" i="5" s="1"/>
  <c r="I262" i="5" s="1"/>
  <c r="I307" i="5"/>
  <c r="I351" i="5"/>
  <c r="I87" i="5"/>
  <c r="I131" i="5" s="1"/>
  <c r="I175" i="5" s="1"/>
  <c r="I219" i="5" s="1"/>
  <c r="I263" i="5" s="1"/>
  <c r="I352" i="5"/>
  <c r="I308" i="5"/>
  <c r="I85" i="5"/>
  <c r="I129" i="5" s="1"/>
  <c r="I173" i="5" s="1"/>
  <c r="I217" i="5" s="1"/>
  <c r="I261" i="5" s="1"/>
  <c r="I350" i="5"/>
  <c r="I306" i="5"/>
  <c r="I83" i="5"/>
  <c r="I127" i="5" s="1"/>
  <c r="I171" i="5" s="1"/>
  <c r="I215" i="5" s="1"/>
  <c r="I259" i="5" s="1"/>
  <c r="I348" i="5"/>
  <c r="I304" i="5"/>
  <c r="I81" i="5"/>
  <c r="I125" i="5" s="1"/>
  <c r="I169" i="5" s="1"/>
  <c r="I213" i="5" s="1"/>
  <c r="I257" i="5" s="1"/>
  <c r="I346" i="5"/>
  <c r="I302" i="5"/>
  <c r="I79" i="5"/>
  <c r="I123" i="5" s="1"/>
  <c r="I167" i="5" s="1"/>
  <c r="I211" i="5" s="1"/>
  <c r="I255" i="5" s="1"/>
  <c r="I344" i="5"/>
  <c r="I300" i="5"/>
  <c r="I77" i="5"/>
  <c r="I121" i="5" s="1"/>
  <c r="I165" i="5" s="1"/>
  <c r="I209" i="5" s="1"/>
  <c r="I253" i="5" s="1"/>
  <c r="I342" i="5"/>
  <c r="I298" i="5"/>
  <c r="I75" i="5"/>
  <c r="I119" i="5" s="1"/>
  <c r="I163" i="5" s="1"/>
  <c r="I207" i="5" s="1"/>
  <c r="I251" i="5" s="1"/>
  <c r="I340" i="5"/>
  <c r="I296" i="5"/>
  <c r="I73" i="5"/>
  <c r="I117" i="5" s="1"/>
  <c r="I161" i="5" s="1"/>
  <c r="I205" i="5" s="1"/>
  <c r="I249" i="5" s="1"/>
  <c r="I338" i="5"/>
  <c r="I294" i="5"/>
  <c r="I71" i="5"/>
  <c r="I115" i="5" s="1"/>
  <c r="I159" i="5" s="1"/>
  <c r="I203" i="5" s="1"/>
  <c r="I247" i="5" s="1"/>
  <c r="I336" i="5"/>
  <c r="I292" i="5"/>
  <c r="I69" i="5"/>
  <c r="I113" i="5" s="1"/>
  <c r="I157" i="5" s="1"/>
  <c r="I201" i="5" s="1"/>
  <c r="I245" i="5" s="1"/>
  <c r="I334" i="5"/>
  <c r="I290" i="5"/>
  <c r="I67" i="5"/>
  <c r="I111" i="5" s="1"/>
  <c r="I155" i="5" s="1"/>
  <c r="I199" i="5" s="1"/>
  <c r="I243" i="5" s="1"/>
  <c r="I332" i="5"/>
  <c r="I288" i="5"/>
  <c r="I65" i="5"/>
  <c r="I109" i="5" s="1"/>
  <c r="I153" i="5" s="1"/>
  <c r="I197" i="5" s="1"/>
  <c r="I241" i="5" s="1"/>
  <c r="I330" i="5"/>
  <c r="I286" i="5"/>
  <c r="I63" i="5"/>
  <c r="I107" i="5" s="1"/>
  <c r="I151" i="5" s="1"/>
  <c r="I195" i="5" s="1"/>
  <c r="I239" i="5" s="1"/>
  <c r="I328" i="5"/>
  <c r="I284" i="5"/>
  <c r="I61" i="5"/>
  <c r="I105" i="5" s="1"/>
  <c r="I149" i="5" s="1"/>
  <c r="I193" i="5" s="1"/>
  <c r="I237" i="5" s="1"/>
  <c r="I326" i="5"/>
  <c r="I282" i="5"/>
  <c r="C9" i="5"/>
  <c r="E8" i="5"/>
  <c r="I8" i="5" s="1"/>
  <c r="I317" i="5" s="1"/>
  <c r="E6" i="5"/>
  <c r="I6" i="5" s="1"/>
  <c r="E3" i="5"/>
  <c r="I3" i="5" s="1"/>
  <c r="I312" i="5" s="1"/>
  <c r="E5" i="5"/>
  <c r="I5" i="5" s="1"/>
  <c r="I314" i="5" s="1"/>
  <c r="P4" i="1"/>
  <c r="H32" i="5"/>
  <c r="I45" i="5" s="1"/>
  <c r="H2" i="5"/>
  <c r="I15" i="5" s="1"/>
  <c r="H3" i="5"/>
  <c r="I16" i="5" s="1"/>
  <c r="E2" i="5"/>
  <c r="Q2" i="1"/>
  <c r="Q1" i="1"/>
  <c r="Q3" i="1"/>
  <c r="R4" i="1"/>
  <c r="E14" i="5"/>
  <c r="I14" i="5" s="1"/>
  <c r="E13" i="5"/>
  <c r="I13" i="5" s="1"/>
  <c r="I322" i="5" s="1"/>
  <c r="E12" i="5"/>
  <c r="I12" i="5" s="1"/>
  <c r="I321" i="5" s="1"/>
  <c r="E11" i="5"/>
  <c r="I11" i="5" s="1"/>
  <c r="I320" i="5" s="1"/>
  <c r="E10" i="5"/>
  <c r="I10" i="5" s="1"/>
  <c r="I319" i="5" s="1"/>
  <c r="E9" i="5"/>
  <c r="I9" i="5" s="1"/>
  <c r="I318" i="5" s="1"/>
  <c r="E7" i="5"/>
  <c r="I7" i="5" s="1"/>
  <c r="I316" i="5" s="1"/>
  <c r="E4" i="5"/>
  <c r="I4" i="5" s="1"/>
  <c r="I313" i="5" s="1"/>
  <c r="R6" i="1" l="1" a="1"/>
  <c r="R6" i="1" s="1"/>
  <c r="R15" i="1" a="1"/>
  <c r="R15" i="1" s="1"/>
  <c r="P6" i="1" a="1"/>
  <c r="P6" i="1" s="1"/>
  <c r="P15" i="1" a="1"/>
  <c r="P15" i="1" s="1"/>
  <c r="I9" i="1" a="1"/>
  <c r="I9" i="1" s="1"/>
  <c r="I10" i="1" a="1"/>
  <c r="I10" i="1" s="1"/>
  <c r="I11" i="1" a="1"/>
  <c r="I11" i="1" s="1"/>
  <c r="I12" i="1" a="1"/>
  <c r="I12" i="1" s="1"/>
  <c r="I13" i="1" a="1"/>
  <c r="I13" i="1" s="1"/>
  <c r="I14" i="1" a="1"/>
  <c r="I14" i="1" s="1"/>
  <c r="I16" i="1" a="1"/>
  <c r="I16" i="1" s="1"/>
  <c r="I17" i="1" a="1"/>
  <c r="I17" i="1" s="1"/>
  <c r="I18" i="1" a="1"/>
  <c r="I18" i="1" s="1"/>
  <c r="I19" i="1" a="1"/>
  <c r="I19" i="1" s="1"/>
  <c r="I20" i="1" a="1"/>
  <c r="I20" i="1" s="1"/>
  <c r="I21" i="1" a="1"/>
  <c r="I21" i="1" s="1"/>
  <c r="I22" i="1" a="1"/>
  <c r="I22" i="1" s="1"/>
  <c r="I23" i="1" a="1"/>
  <c r="I23" i="1" s="1"/>
  <c r="I24" i="1" a="1"/>
  <c r="I24" i="1" s="1"/>
  <c r="H9" i="1" a="1"/>
  <c r="H9" i="1" s="1"/>
  <c r="H10" i="1" a="1"/>
  <c r="H10" i="1" s="1"/>
  <c r="H11" i="1" a="1"/>
  <c r="H11" i="1" s="1"/>
  <c r="H12" i="1" a="1"/>
  <c r="H12" i="1" s="1"/>
  <c r="H13" i="1" a="1"/>
  <c r="H13" i="1" s="1"/>
  <c r="H14" i="1" a="1"/>
  <c r="H14" i="1" s="1"/>
  <c r="H16" i="1" a="1"/>
  <c r="H16" i="1" s="1"/>
  <c r="H17" i="1" a="1"/>
  <c r="H17" i="1" s="1"/>
  <c r="H18" i="1" a="1"/>
  <c r="H18" i="1" s="1"/>
  <c r="H19" i="1" a="1"/>
  <c r="H19" i="1" s="1"/>
  <c r="H20" i="1" a="1"/>
  <c r="H20" i="1" s="1"/>
  <c r="H21" i="1" a="1"/>
  <c r="H21" i="1" s="1"/>
  <c r="H22" i="1" a="1"/>
  <c r="H22" i="1" s="1"/>
  <c r="H23" i="1" a="1"/>
  <c r="H23" i="1" s="1"/>
  <c r="H24" i="1" a="1"/>
  <c r="H24" i="1" s="1"/>
  <c r="I59" i="5"/>
  <c r="I103" i="5" s="1"/>
  <c r="I147" i="5" s="1"/>
  <c r="I191" i="5" s="1"/>
  <c r="I235" i="5" s="1"/>
  <c r="I324" i="5"/>
  <c r="I280" i="5"/>
  <c r="I60" i="5"/>
  <c r="I104" i="5" s="1"/>
  <c r="I148" i="5" s="1"/>
  <c r="I192" i="5" s="1"/>
  <c r="I236" i="5" s="1"/>
  <c r="I281" i="5"/>
  <c r="I325" i="5"/>
  <c r="I89" i="5"/>
  <c r="I133" i="5" s="1"/>
  <c r="I177" i="5" s="1"/>
  <c r="I221" i="5" s="1"/>
  <c r="I265" i="5" s="1"/>
  <c r="I354" i="5"/>
  <c r="I310" i="5"/>
  <c r="I58" i="5"/>
  <c r="I102" i="5" s="1"/>
  <c r="I146" i="5" s="1"/>
  <c r="I190" i="5" s="1"/>
  <c r="I234" i="5" s="1"/>
  <c r="I323" i="5"/>
  <c r="I279" i="5"/>
  <c r="I50" i="5"/>
  <c r="I94" i="5" s="1"/>
  <c r="I138" i="5" s="1"/>
  <c r="I182" i="5" s="1"/>
  <c r="I226" i="5" s="1"/>
  <c r="I315" i="5"/>
  <c r="I271" i="5"/>
  <c r="I51" i="5"/>
  <c r="I95" i="5" s="1"/>
  <c r="I139" i="5" s="1"/>
  <c r="I183" i="5" s="1"/>
  <c r="I227" i="5" s="1"/>
  <c r="I272" i="5"/>
  <c r="I48" i="5"/>
  <c r="I92" i="5" s="1"/>
  <c r="I136" i="5" s="1"/>
  <c r="I180" i="5" s="1"/>
  <c r="I224" i="5" s="1"/>
  <c r="I269" i="5"/>
  <c r="I53" i="5"/>
  <c r="I97" i="5" s="1"/>
  <c r="I141" i="5" s="1"/>
  <c r="I185" i="5" s="1"/>
  <c r="I229" i="5" s="1"/>
  <c r="I274" i="5"/>
  <c r="I55" i="5"/>
  <c r="I99" i="5" s="1"/>
  <c r="I143" i="5" s="1"/>
  <c r="I187" i="5" s="1"/>
  <c r="I231" i="5" s="1"/>
  <c r="I276" i="5"/>
  <c r="I57" i="5"/>
  <c r="I101" i="5" s="1"/>
  <c r="I145" i="5" s="1"/>
  <c r="I189" i="5" s="1"/>
  <c r="I233" i="5" s="1"/>
  <c r="I278" i="5"/>
  <c r="I47" i="5"/>
  <c r="I91" i="5" s="1"/>
  <c r="I135" i="5" s="1"/>
  <c r="I179" i="5" s="1"/>
  <c r="I223" i="5" s="1"/>
  <c r="I268" i="5"/>
  <c r="I52" i="5"/>
  <c r="I96" i="5" s="1"/>
  <c r="I140" i="5" s="1"/>
  <c r="I184" i="5" s="1"/>
  <c r="I228" i="5" s="1"/>
  <c r="I273" i="5"/>
  <c r="I54" i="5"/>
  <c r="I98" i="5" s="1"/>
  <c r="I142" i="5" s="1"/>
  <c r="I186" i="5" s="1"/>
  <c r="I230" i="5" s="1"/>
  <c r="I275" i="5"/>
  <c r="I56" i="5"/>
  <c r="I100" i="5" s="1"/>
  <c r="I144" i="5" s="1"/>
  <c r="I188" i="5" s="1"/>
  <c r="I232" i="5" s="1"/>
  <c r="I277" i="5"/>
  <c r="I49" i="5"/>
  <c r="I93" i="5" s="1"/>
  <c r="I137" i="5" s="1"/>
  <c r="I181" i="5" s="1"/>
  <c r="I225" i="5" s="1"/>
  <c r="I270" i="5"/>
  <c r="O4" i="1"/>
  <c r="P3" i="1"/>
  <c r="I2" i="5"/>
  <c r="R1" i="1"/>
  <c r="R2" i="1"/>
  <c r="R3" i="1"/>
  <c r="S4" i="1"/>
  <c r="B9" i="5"/>
  <c r="S9" i="1" l="1" a="1"/>
  <c r="S9" i="1" s="1"/>
  <c r="S11" i="1" a="1"/>
  <c r="S11" i="1" s="1"/>
  <c r="S13" i="1" a="1"/>
  <c r="S13" i="1" s="1"/>
  <c r="S15" i="1" a="1"/>
  <c r="S15" i="1" s="1"/>
  <c r="S17" i="1" a="1"/>
  <c r="S17" i="1" s="1"/>
  <c r="S19" i="1" a="1"/>
  <c r="S19" i="1" s="1"/>
  <c r="S21" i="1" a="1"/>
  <c r="S21" i="1" s="1"/>
  <c r="S23" i="1" a="1"/>
  <c r="S23" i="1" s="1"/>
  <c r="S6" i="1" a="1"/>
  <c r="S6" i="1" s="1"/>
  <c r="S8" i="1" a="1"/>
  <c r="S8" i="1" s="1"/>
  <c r="S10" i="1" a="1"/>
  <c r="S10" i="1" s="1"/>
  <c r="S12" i="1" a="1"/>
  <c r="S12" i="1" s="1"/>
  <c r="S14" i="1" a="1"/>
  <c r="S14" i="1" s="1"/>
  <c r="S16" i="1" a="1"/>
  <c r="S16" i="1" s="1"/>
  <c r="S18" i="1" a="1"/>
  <c r="S18" i="1" s="1"/>
  <c r="S20" i="1" a="1"/>
  <c r="S20" i="1" s="1"/>
  <c r="S22" i="1" a="1"/>
  <c r="S22" i="1" s="1"/>
  <c r="S24" i="1" a="1"/>
  <c r="S24" i="1" s="1"/>
  <c r="P24" i="1" a="1"/>
  <c r="P24" i="1" s="1"/>
  <c r="P22" i="1" a="1"/>
  <c r="P22" i="1" s="1"/>
  <c r="P20" i="1" a="1"/>
  <c r="P20" i="1" s="1"/>
  <c r="P18" i="1" a="1"/>
  <c r="P18" i="1" s="1"/>
  <c r="P16" i="1" a="1"/>
  <c r="P16" i="1" s="1"/>
  <c r="P14" i="1" a="1"/>
  <c r="P14" i="1" s="1"/>
  <c r="P12" i="1" a="1"/>
  <c r="P12" i="1" s="1"/>
  <c r="P10" i="1" a="1"/>
  <c r="P10" i="1" s="1"/>
  <c r="P8" i="1" a="1"/>
  <c r="P8" i="1" s="1"/>
  <c r="R21" i="1" a="1"/>
  <c r="R21" i="1" s="1"/>
  <c r="R17" i="1" a="1"/>
  <c r="R17" i="1" s="1"/>
  <c r="R13" i="1" a="1"/>
  <c r="R13" i="1" s="1"/>
  <c r="R9" i="1" a="1"/>
  <c r="R9" i="1" s="1"/>
  <c r="R22" i="1" a="1"/>
  <c r="R22" i="1" s="1"/>
  <c r="R18" i="1" a="1"/>
  <c r="R18" i="1" s="1"/>
  <c r="R14" i="1" a="1"/>
  <c r="R14" i="1" s="1"/>
  <c r="R10" i="1" a="1"/>
  <c r="R10" i="1" s="1"/>
  <c r="I6" i="1" a="1"/>
  <c r="I6" i="1" s="1"/>
  <c r="Q8" i="1" a="1"/>
  <c r="Q8" i="1" s="1"/>
  <c r="Q10" i="1" a="1"/>
  <c r="Q10" i="1" s="1"/>
  <c r="Q12" i="1" a="1"/>
  <c r="Q12" i="1" s="1"/>
  <c r="Q14" i="1" a="1"/>
  <c r="Q14" i="1" s="1"/>
  <c r="Q16" i="1" a="1"/>
  <c r="Q16" i="1" s="1"/>
  <c r="Q18" i="1" a="1"/>
  <c r="Q18" i="1" s="1"/>
  <c r="Q20" i="1" a="1"/>
  <c r="Q20" i="1" s="1"/>
  <c r="Q22" i="1" a="1"/>
  <c r="Q22" i="1" s="1"/>
  <c r="Q24" i="1" a="1"/>
  <c r="Q24" i="1" s="1"/>
  <c r="Q11" i="1" a="1"/>
  <c r="Q11" i="1" s="1"/>
  <c r="Q13" i="1" a="1"/>
  <c r="Q13" i="1" s="1"/>
  <c r="Q19" i="1" a="1"/>
  <c r="Q19" i="1" s="1"/>
  <c r="Q21" i="1" a="1"/>
  <c r="Q21" i="1" s="1"/>
  <c r="Q9" i="1" a="1"/>
  <c r="Q9" i="1" s="1"/>
  <c r="Q17" i="1" a="1"/>
  <c r="Q17" i="1" s="1"/>
  <c r="Q23" i="1" a="1"/>
  <c r="Q23" i="1" s="1"/>
  <c r="O9" i="1" a="1"/>
  <c r="O9" i="1" s="1"/>
  <c r="O11" i="1" a="1"/>
  <c r="O11" i="1" s="1"/>
  <c r="O13" i="1" a="1"/>
  <c r="O13" i="1" s="1"/>
  <c r="O15" i="1" a="1"/>
  <c r="O15" i="1" s="1"/>
  <c r="O16" i="1" a="1"/>
  <c r="O16" i="1" s="1"/>
  <c r="O17" i="1" a="1"/>
  <c r="O17" i="1" s="1"/>
  <c r="O18" i="1" a="1"/>
  <c r="O18" i="1" s="1"/>
  <c r="O19" i="1" a="1"/>
  <c r="O19" i="1" s="1"/>
  <c r="O20" i="1" a="1"/>
  <c r="O20" i="1" s="1"/>
  <c r="O21" i="1" a="1"/>
  <c r="O21" i="1" s="1"/>
  <c r="O22" i="1" a="1"/>
  <c r="O22" i="1" s="1"/>
  <c r="O23" i="1" a="1"/>
  <c r="O23" i="1" s="1"/>
  <c r="O24" i="1" a="1"/>
  <c r="O24" i="1" s="1"/>
  <c r="O6" i="1" a="1"/>
  <c r="O6" i="1" s="1"/>
  <c r="O8" i="1" a="1"/>
  <c r="O8" i="1" s="1"/>
  <c r="O10" i="1" a="1"/>
  <c r="O10" i="1" s="1"/>
  <c r="O12" i="1" a="1"/>
  <c r="O12" i="1" s="1"/>
  <c r="O14" i="1" a="1"/>
  <c r="O14" i="1" s="1"/>
  <c r="P23" i="1" a="1"/>
  <c r="P23" i="1" s="1"/>
  <c r="P21" i="1" a="1"/>
  <c r="P21" i="1" s="1"/>
  <c r="P19" i="1" a="1"/>
  <c r="P19" i="1" s="1"/>
  <c r="P17" i="1" a="1"/>
  <c r="P17" i="1" s="1"/>
  <c r="P13" i="1" a="1"/>
  <c r="P13" i="1" s="1"/>
  <c r="P11" i="1" a="1"/>
  <c r="P11" i="1" s="1"/>
  <c r="P9" i="1" a="1"/>
  <c r="P9" i="1" s="1"/>
  <c r="R23" i="1" a="1"/>
  <c r="R23" i="1" s="1"/>
  <c r="R19" i="1" a="1"/>
  <c r="R19" i="1" s="1"/>
  <c r="R11" i="1" a="1"/>
  <c r="R11" i="1" s="1"/>
  <c r="R24" i="1" a="1"/>
  <c r="R24" i="1" s="1"/>
  <c r="R20" i="1" a="1"/>
  <c r="R20" i="1" s="1"/>
  <c r="R16" i="1" a="1"/>
  <c r="R16" i="1" s="1"/>
  <c r="R12" i="1" a="1"/>
  <c r="R12" i="1" s="1"/>
  <c r="R8" i="1" a="1"/>
  <c r="R8" i="1" s="1"/>
  <c r="I15" i="1" a="1"/>
  <c r="I15" i="1" s="1"/>
  <c r="H15" i="1" s="1" a="1"/>
  <c r="H15" i="1" s="1"/>
  <c r="I7" i="1" a="1"/>
  <c r="I7" i="1" s="1"/>
  <c r="H7" i="1" s="1" a="1"/>
  <c r="H7" i="1" s="1"/>
  <c r="I8" i="1" a="1"/>
  <c r="I8" i="1" s="1"/>
  <c r="H8" i="1" s="1" a="1"/>
  <c r="H8" i="1" s="1"/>
  <c r="H6" i="1" a="1"/>
  <c r="H6" i="1" s="1"/>
  <c r="I311" i="5"/>
  <c r="I267" i="5"/>
  <c r="I46" i="5"/>
  <c r="I90" i="5" s="1"/>
  <c r="I134" i="5" s="1"/>
  <c r="I178" i="5" s="1"/>
  <c r="I222" i="5" s="1"/>
  <c r="I266" i="5" s="1"/>
  <c r="O3" i="1"/>
  <c r="N4" i="1"/>
  <c r="S2" i="1"/>
  <c r="S3" i="1"/>
  <c r="S1" i="1"/>
  <c r="T4" i="1"/>
  <c r="T6" i="1" l="1" a="1"/>
  <c r="T6" i="1" s="1"/>
  <c r="T8" i="1" a="1"/>
  <c r="T8" i="1" s="1"/>
  <c r="T10" i="1" a="1"/>
  <c r="T10" i="1" s="1"/>
  <c r="T12" i="1" a="1"/>
  <c r="T12" i="1" s="1"/>
  <c r="T14" i="1" a="1"/>
  <c r="T14" i="1" s="1"/>
  <c r="T16" i="1" a="1"/>
  <c r="T16" i="1" s="1"/>
  <c r="T18" i="1" a="1"/>
  <c r="T18" i="1" s="1"/>
  <c r="T20" i="1" a="1"/>
  <c r="T20" i="1" s="1"/>
  <c r="T22" i="1" a="1"/>
  <c r="T22" i="1" s="1"/>
  <c r="T24" i="1" a="1"/>
  <c r="T24" i="1" s="1"/>
  <c r="T9" i="1" a="1"/>
  <c r="T9" i="1" s="1"/>
  <c r="T11" i="1" a="1"/>
  <c r="T11" i="1" s="1"/>
  <c r="T13" i="1" a="1"/>
  <c r="T13" i="1" s="1"/>
  <c r="T15" i="1" a="1"/>
  <c r="T15" i="1" s="1"/>
  <c r="T17" i="1" a="1"/>
  <c r="T17" i="1" s="1"/>
  <c r="T19" i="1" a="1"/>
  <c r="T19" i="1" s="1"/>
  <c r="T21" i="1" a="1"/>
  <c r="T21" i="1" s="1"/>
  <c r="T23" i="1" a="1"/>
  <c r="T23" i="1" s="1"/>
  <c r="N6" i="1" a="1"/>
  <c r="N6" i="1" s="1"/>
  <c r="N8" i="1" a="1"/>
  <c r="N8" i="1" s="1"/>
  <c r="N10" i="1" a="1"/>
  <c r="N10" i="1" s="1"/>
  <c r="N12" i="1" a="1"/>
  <c r="N12" i="1" s="1"/>
  <c r="N14" i="1" a="1"/>
  <c r="N14" i="1" s="1"/>
  <c r="N16" i="1" a="1"/>
  <c r="N16" i="1" s="1"/>
  <c r="N18" i="1" a="1"/>
  <c r="N18" i="1" s="1"/>
  <c r="N20" i="1" a="1"/>
  <c r="N20" i="1" s="1"/>
  <c r="N22" i="1" a="1"/>
  <c r="N22" i="1" s="1"/>
  <c r="N24" i="1" a="1"/>
  <c r="N24" i="1" s="1"/>
  <c r="N9" i="1" a="1"/>
  <c r="N9" i="1" s="1"/>
  <c r="N11" i="1" a="1"/>
  <c r="N11" i="1" s="1"/>
  <c r="N13" i="1" a="1"/>
  <c r="N13" i="1" s="1"/>
  <c r="N15" i="1" a="1"/>
  <c r="N15" i="1" s="1"/>
  <c r="N17" i="1" a="1"/>
  <c r="N17" i="1" s="1"/>
  <c r="N19" i="1" a="1"/>
  <c r="N19" i="1" s="1"/>
  <c r="N21" i="1" a="1"/>
  <c r="N21" i="1" s="1"/>
  <c r="N23" i="1" a="1"/>
  <c r="N23" i="1" s="1"/>
  <c r="M4" i="1"/>
  <c r="N3" i="1"/>
  <c r="T2" i="1"/>
  <c r="T3" i="1"/>
  <c r="T1" i="1"/>
  <c r="U4" i="1"/>
  <c r="M9" i="1" l="1" a="1"/>
  <c r="M9" i="1" s="1"/>
  <c r="M11" i="1" a="1"/>
  <c r="M11" i="1" s="1"/>
  <c r="M13" i="1" a="1"/>
  <c r="M13" i="1" s="1"/>
  <c r="M15" i="1" a="1"/>
  <c r="M15" i="1" s="1"/>
  <c r="M17" i="1" a="1"/>
  <c r="M17" i="1" s="1"/>
  <c r="M19" i="1" a="1"/>
  <c r="M19" i="1" s="1"/>
  <c r="M21" i="1" a="1"/>
  <c r="M21" i="1" s="1"/>
  <c r="M23" i="1" a="1"/>
  <c r="M23" i="1" s="1"/>
  <c r="M6" i="1" a="1"/>
  <c r="M6" i="1" s="1"/>
  <c r="M8" i="1" a="1"/>
  <c r="M8" i="1" s="1"/>
  <c r="M10" i="1" a="1"/>
  <c r="M10" i="1" s="1"/>
  <c r="M12" i="1" a="1"/>
  <c r="M12" i="1" s="1"/>
  <c r="M14" i="1" a="1"/>
  <c r="M14" i="1" s="1"/>
  <c r="M16" i="1" a="1"/>
  <c r="M16" i="1" s="1"/>
  <c r="M18" i="1" a="1"/>
  <c r="M18" i="1" s="1"/>
  <c r="M20" i="1" a="1"/>
  <c r="M20" i="1" s="1"/>
  <c r="M22" i="1" a="1"/>
  <c r="M22" i="1" s="1"/>
  <c r="M24" i="1" a="1"/>
  <c r="M24" i="1" s="1"/>
  <c r="U7" i="1" a="1"/>
  <c r="U7" i="1" s="1"/>
  <c r="T7" i="1" s="1" a="1"/>
  <c r="T7" i="1" s="1"/>
  <c r="S7" i="1" s="1" a="1"/>
  <c r="S7" i="1" s="1"/>
  <c r="R7" i="1" s="1" a="1"/>
  <c r="R7" i="1" s="1"/>
  <c r="Q7" i="1" s="1" a="1"/>
  <c r="Q7" i="1" s="1"/>
  <c r="P7" i="1" s="1" a="1"/>
  <c r="P7" i="1" s="1"/>
  <c r="O7" i="1" s="1" a="1"/>
  <c r="O7" i="1" s="1"/>
  <c r="N7" i="1" s="1" a="1"/>
  <c r="N7" i="1" s="1"/>
  <c r="M7" i="1" s="1" a="1"/>
  <c r="M7" i="1" s="1"/>
  <c r="U9" i="1" a="1"/>
  <c r="U9" i="1" s="1"/>
  <c r="U11" i="1" a="1"/>
  <c r="U11" i="1" s="1"/>
  <c r="U13" i="1" a="1"/>
  <c r="U13" i="1" s="1"/>
  <c r="U15" i="1" a="1"/>
  <c r="U15" i="1" s="1"/>
  <c r="U17" i="1" a="1"/>
  <c r="U17" i="1" s="1"/>
  <c r="U19" i="1" a="1"/>
  <c r="U19" i="1" s="1"/>
  <c r="U21" i="1" a="1"/>
  <c r="U21" i="1" s="1"/>
  <c r="U23" i="1" a="1"/>
  <c r="U23" i="1" s="1"/>
  <c r="U6" i="1" a="1"/>
  <c r="U6" i="1" s="1"/>
  <c r="U8" i="1" a="1"/>
  <c r="U8" i="1" s="1"/>
  <c r="U10" i="1" a="1"/>
  <c r="U10" i="1" s="1"/>
  <c r="U12" i="1" a="1"/>
  <c r="U12" i="1" s="1"/>
  <c r="U14" i="1" a="1"/>
  <c r="U14" i="1" s="1"/>
  <c r="U16" i="1" a="1"/>
  <c r="U16" i="1" s="1"/>
  <c r="U18" i="1" a="1"/>
  <c r="U18" i="1" s="1"/>
  <c r="U20" i="1" a="1"/>
  <c r="U20" i="1" s="1"/>
  <c r="U22" i="1" a="1"/>
  <c r="U22" i="1" s="1"/>
  <c r="U24" i="1" a="1"/>
  <c r="U24" i="1" s="1"/>
  <c r="L4" i="1"/>
  <c r="M3" i="1"/>
  <c r="U2" i="1"/>
  <c r="U3" i="1"/>
  <c r="U1" i="1"/>
  <c r="V4" i="1"/>
  <c r="V6" i="1" l="1" a="1"/>
  <c r="V6" i="1" s="1"/>
  <c r="V8" i="1" a="1"/>
  <c r="V8" i="1" s="1"/>
  <c r="V9" i="1" a="1"/>
  <c r="V9" i="1" s="1"/>
  <c r="V10" i="1" a="1"/>
  <c r="V10" i="1" s="1"/>
  <c r="V11" i="1" a="1"/>
  <c r="V11" i="1" s="1"/>
  <c r="V12" i="1" a="1"/>
  <c r="V12" i="1" s="1"/>
  <c r="V13" i="1" a="1"/>
  <c r="V13" i="1" s="1"/>
  <c r="V14" i="1" a="1"/>
  <c r="V14" i="1" s="1"/>
  <c r="V15" i="1" a="1"/>
  <c r="V15" i="1" s="1"/>
  <c r="V16" i="1" a="1"/>
  <c r="V16" i="1" s="1"/>
  <c r="V17" i="1" a="1"/>
  <c r="V17" i="1" s="1"/>
  <c r="V18" i="1" a="1"/>
  <c r="V18" i="1" s="1"/>
  <c r="V19" i="1" a="1"/>
  <c r="V19" i="1" s="1"/>
  <c r="V20" i="1" a="1"/>
  <c r="V20" i="1" s="1"/>
  <c r="V21" i="1" a="1"/>
  <c r="V21" i="1" s="1"/>
  <c r="V22" i="1" a="1"/>
  <c r="V22" i="1" s="1"/>
  <c r="V23" i="1" a="1"/>
  <c r="V23" i="1" s="1"/>
  <c r="V24" i="1" a="1"/>
  <c r="V24" i="1" s="1"/>
  <c r="L6" i="1" a="1"/>
  <c r="L6" i="1" s="1"/>
  <c r="L8" i="1" a="1"/>
  <c r="L8" i="1" s="1"/>
  <c r="L10" i="1" a="1"/>
  <c r="L10" i="1" s="1"/>
  <c r="L12" i="1" a="1"/>
  <c r="L12" i="1" s="1"/>
  <c r="L14" i="1" a="1"/>
  <c r="L14" i="1" s="1"/>
  <c r="L16" i="1" a="1"/>
  <c r="L16" i="1" s="1"/>
  <c r="L18" i="1" a="1"/>
  <c r="L18" i="1" s="1"/>
  <c r="L20" i="1" a="1"/>
  <c r="L20" i="1" s="1"/>
  <c r="L22" i="1" a="1"/>
  <c r="L22" i="1" s="1"/>
  <c r="L24" i="1" a="1"/>
  <c r="L24" i="1" s="1"/>
  <c r="L7" i="1" a="1"/>
  <c r="L7" i="1" s="1"/>
  <c r="L9" i="1" a="1"/>
  <c r="L9" i="1" s="1"/>
  <c r="L11" i="1" a="1"/>
  <c r="L11" i="1" s="1"/>
  <c r="L13" i="1" a="1"/>
  <c r="L13" i="1" s="1"/>
  <c r="L15" i="1" a="1"/>
  <c r="L15" i="1" s="1"/>
  <c r="L17" i="1" a="1"/>
  <c r="L17" i="1" s="1"/>
  <c r="L19" i="1" a="1"/>
  <c r="L19" i="1" s="1"/>
  <c r="L21" i="1" a="1"/>
  <c r="L21" i="1" s="1"/>
  <c r="L23" i="1" a="1"/>
  <c r="L23" i="1" s="1"/>
  <c r="K4" i="1"/>
  <c r="L3" i="1"/>
  <c r="V2" i="1"/>
  <c r="V3" i="1"/>
  <c r="V1" i="1"/>
  <c r="W4" i="1"/>
  <c r="K6" i="1" l="1" a="1"/>
  <c r="K6" i="1" s="1"/>
  <c r="K7" i="1" a="1"/>
  <c r="K7" i="1" s="1"/>
  <c r="K8" i="1" a="1"/>
  <c r="K8" i="1" s="1"/>
  <c r="K9" i="1" a="1"/>
  <c r="K9" i="1" s="1"/>
  <c r="K10" i="1" a="1"/>
  <c r="K10" i="1" s="1"/>
  <c r="K11" i="1" a="1"/>
  <c r="K11" i="1" s="1"/>
  <c r="K12" i="1" a="1"/>
  <c r="K12" i="1" s="1"/>
  <c r="K13" i="1" a="1"/>
  <c r="K13" i="1" s="1"/>
  <c r="K14" i="1" a="1"/>
  <c r="K14" i="1" s="1"/>
  <c r="K15" i="1" a="1"/>
  <c r="K15" i="1" s="1"/>
  <c r="K16" i="1" a="1"/>
  <c r="K16" i="1" s="1"/>
  <c r="K17" i="1" a="1"/>
  <c r="K17" i="1" s="1"/>
  <c r="K18" i="1" a="1"/>
  <c r="K18" i="1" s="1"/>
  <c r="K19" i="1" a="1"/>
  <c r="K19" i="1" s="1"/>
  <c r="K20" i="1" a="1"/>
  <c r="K20" i="1" s="1"/>
  <c r="K21" i="1" a="1"/>
  <c r="K21" i="1" s="1"/>
  <c r="K23" i="1" a="1"/>
  <c r="K23" i="1" s="1"/>
  <c r="K22" i="1" a="1"/>
  <c r="K22" i="1" s="1"/>
  <c r="K24" i="1" a="1"/>
  <c r="K24" i="1" s="1"/>
  <c r="W6" i="1" a="1"/>
  <c r="W6" i="1" s="1"/>
  <c r="W8" i="1" a="1"/>
  <c r="W8" i="1" s="1"/>
  <c r="W9" i="1" a="1"/>
  <c r="W9" i="1" s="1"/>
  <c r="W10" i="1" a="1"/>
  <c r="W10" i="1" s="1"/>
  <c r="W11" i="1" a="1"/>
  <c r="W11" i="1" s="1"/>
  <c r="W12" i="1" a="1"/>
  <c r="W12" i="1" s="1"/>
  <c r="W13" i="1" a="1"/>
  <c r="W13" i="1" s="1"/>
  <c r="W14" i="1" a="1"/>
  <c r="W14" i="1" s="1"/>
  <c r="W15" i="1" a="1"/>
  <c r="W15" i="1" s="1"/>
  <c r="W16" i="1" a="1"/>
  <c r="W16" i="1" s="1"/>
  <c r="W17" i="1" a="1"/>
  <c r="W17" i="1" s="1"/>
  <c r="W18" i="1" a="1"/>
  <c r="W18" i="1" s="1"/>
  <c r="W19" i="1" a="1"/>
  <c r="W19" i="1" s="1"/>
  <c r="W20" i="1" a="1"/>
  <c r="W20" i="1" s="1"/>
  <c r="W21" i="1" a="1"/>
  <c r="W21" i="1" s="1"/>
  <c r="W22" i="1" a="1"/>
  <c r="W22" i="1" s="1"/>
  <c r="W23" i="1" a="1"/>
  <c r="W23" i="1" s="1"/>
  <c r="W24" i="1" a="1"/>
  <c r="W24" i="1" s="1"/>
  <c r="J4" i="1"/>
  <c r="K3" i="1"/>
  <c r="W2" i="1"/>
  <c r="W3" i="1"/>
  <c r="W1" i="1"/>
  <c r="X4" i="1"/>
  <c r="X6" i="1" l="1" a="1"/>
  <c r="X6" i="1" s="1"/>
  <c r="X8" i="1" a="1"/>
  <c r="X8" i="1" s="1"/>
  <c r="X9" i="1" a="1"/>
  <c r="X9" i="1" s="1"/>
  <c r="X10" i="1" a="1"/>
  <c r="X10" i="1" s="1"/>
  <c r="X11" i="1" a="1"/>
  <c r="X11" i="1" s="1"/>
  <c r="X12" i="1" a="1"/>
  <c r="X12" i="1" s="1"/>
  <c r="X13" i="1" a="1"/>
  <c r="X13" i="1" s="1"/>
  <c r="X14" i="1" a="1"/>
  <c r="X14" i="1" s="1"/>
  <c r="X16" i="1" a="1"/>
  <c r="X16" i="1" s="1"/>
  <c r="X18" i="1" a="1"/>
  <c r="X18" i="1" s="1"/>
  <c r="X20" i="1" a="1"/>
  <c r="X20" i="1" s="1"/>
  <c r="X22" i="1" a="1"/>
  <c r="X22" i="1" s="1"/>
  <c r="X24" i="1" a="1"/>
  <c r="X24" i="1" s="1"/>
  <c r="X15" i="1" a="1"/>
  <c r="X15" i="1" s="1"/>
  <c r="X17" i="1" a="1"/>
  <c r="X17" i="1" s="1"/>
  <c r="X19" i="1" a="1"/>
  <c r="X19" i="1" s="1"/>
  <c r="X21" i="1" a="1"/>
  <c r="X21" i="1" s="1"/>
  <c r="X23" i="1" a="1"/>
  <c r="X23" i="1" s="1"/>
  <c r="J6" i="1" a="1"/>
  <c r="J6" i="1" s="1"/>
  <c r="J8" i="1" a="1"/>
  <c r="J8" i="1" s="1"/>
  <c r="J9" i="1" a="1"/>
  <c r="J9" i="1" s="1"/>
  <c r="J10" i="1" a="1"/>
  <c r="J10" i="1" s="1"/>
  <c r="J11" i="1" a="1"/>
  <c r="J11" i="1" s="1"/>
  <c r="J12" i="1" a="1"/>
  <c r="J12" i="1" s="1"/>
  <c r="J13" i="1" a="1"/>
  <c r="J13" i="1" s="1"/>
  <c r="J14" i="1" a="1"/>
  <c r="J14" i="1" s="1"/>
  <c r="J15" i="1" a="1"/>
  <c r="J15" i="1" s="1"/>
  <c r="J16" i="1" a="1"/>
  <c r="J16" i="1" s="1"/>
  <c r="J17" i="1" a="1"/>
  <c r="J17" i="1" s="1"/>
  <c r="J18" i="1" a="1"/>
  <c r="J18" i="1" s="1"/>
  <c r="J19" i="1" a="1"/>
  <c r="J19" i="1" s="1"/>
  <c r="J20" i="1" a="1"/>
  <c r="J20" i="1" s="1"/>
  <c r="J21" i="1" a="1"/>
  <c r="J21" i="1" s="1"/>
  <c r="J22" i="1" a="1"/>
  <c r="J22" i="1" s="1"/>
  <c r="J23" i="1" a="1"/>
  <c r="J23" i="1" s="1"/>
  <c r="J24" i="1" a="1"/>
  <c r="J24" i="1" s="1"/>
  <c r="J3" i="1"/>
  <c r="X2" i="1"/>
  <c r="X3" i="1"/>
  <c r="X1" i="1"/>
  <c r="Y4" i="1"/>
  <c r="Y9" i="1" l="1" a="1"/>
  <c r="Y9" i="1" s="1"/>
  <c r="Y11" i="1" a="1"/>
  <c r="Y11" i="1" s="1"/>
  <c r="Y13" i="1" a="1"/>
  <c r="Y13" i="1" s="1"/>
  <c r="Y15" i="1" a="1"/>
  <c r="Y15" i="1" s="1"/>
  <c r="Y17" i="1" a="1"/>
  <c r="Y17" i="1" s="1"/>
  <c r="Y19" i="1" a="1"/>
  <c r="Y19" i="1" s="1"/>
  <c r="Y21" i="1" a="1"/>
  <c r="Y21" i="1" s="1"/>
  <c r="Y23" i="1" a="1"/>
  <c r="Y23" i="1" s="1"/>
  <c r="Y6" i="1" a="1"/>
  <c r="Y6" i="1" s="1"/>
  <c r="Y8" i="1" a="1"/>
  <c r="Y8" i="1" s="1"/>
  <c r="Y10" i="1" a="1"/>
  <c r="Y10" i="1" s="1"/>
  <c r="Y12" i="1" a="1"/>
  <c r="Y12" i="1" s="1"/>
  <c r="Y14" i="1" a="1"/>
  <c r="Y14" i="1" s="1"/>
  <c r="Y16" i="1" a="1"/>
  <c r="Y16" i="1" s="1"/>
  <c r="Y18" i="1" a="1"/>
  <c r="Y18" i="1" s="1"/>
  <c r="Y20" i="1" a="1"/>
  <c r="Y20" i="1" s="1"/>
  <c r="Y22" i="1" a="1"/>
  <c r="Y22" i="1" s="1"/>
  <c r="Y24" i="1" a="1"/>
  <c r="Y24" i="1" s="1"/>
  <c r="Y2" i="1"/>
  <c r="Y3" i="1"/>
  <c r="Y1" i="1"/>
  <c r="Z4" i="1"/>
  <c r="Z6" i="1" l="1" a="1"/>
  <c r="Z6" i="1" s="1"/>
  <c r="Z8" i="1" a="1"/>
  <c r="Z8" i="1" s="1"/>
  <c r="Z10" i="1" a="1"/>
  <c r="Z10" i="1" s="1"/>
  <c r="Z12" i="1" a="1"/>
  <c r="Z12" i="1" s="1"/>
  <c r="Z14" i="1" a="1"/>
  <c r="Z14" i="1" s="1"/>
  <c r="Z16" i="1" a="1"/>
  <c r="Z16" i="1" s="1"/>
  <c r="Z18" i="1" a="1"/>
  <c r="Z18" i="1" s="1"/>
  <c r="Z20" i="1" a="1"/>
  <c r="Z20" i="1" s="1"/>
  <c r="Z22" i="1" a="1"/>
  <c r="Z22" i="1" s="1"/>
  <c r="Z24" i="1" a="1"/>
  <c r="Z24" i="1" s="1"/>
  <c r="Z9" i="1" a="1"/>
  <c r="Z9" i="1" s="1"/>
  <c r="Z11" i="1" a="1"/>
  <c r="Z11" i="1" s="1"/>
  <c r="Z13" i="1" a="1"/>
  <c r="Z13" i="1" s="1"/>
  <c r="Z15" i="1" a="1"/>
  <c r="Z15" i="1" s="1"/>
  <c r="Z17" i="1" a="1"/>
  <c r="Z17" i="1" s="1"/>
  <c r="Z19" i="1" a="1"/>
  <c r="Z19" i="1" s="1"/>
  <c r="Z21" i="1" a="1"/>
  <c r="Z21" i="1" s="1"/>
  <c r="Z23" i="1" a="1"/>
  <c r="Z23" i="1" s="1"/>
  <c r="Z2" i="1"/>
  <c r="Z3" i="1"/>
  <c r="Z1" i="1"/>
  <c r="AA4" i="1"/>
  <c r="AA9" i="1" l="1" a="1"/>
  <c r="AA9" i="1" s="1"/>
  <c r="AA11" i="1" a="1"/>
  <c r="AA11" i="1" s="1"/>
  <c r="AA13" i="1" a="1"/>
  <c r="AA13" i="1" s="1"/>
  <c r="AA15" i="1" a="1"/>
  <c r="AA15" i="1" s="1"/>
  <c r="AA17" i="1" a="1"/>
  <c r="AA17" i="1" s="1"/>
  <c r="AA19" i="1" a="1"/>
  <c r="AA19" i="1" s="1"/>
  <c r="AA21" i="1" a="1"/>
  <c r="AA21" i="1" s="1"/>
  <c r="AA23" i="1" a="1"/>
  <c r="AA23" i="1" s="1"/>
  <c r="AA6" i="1" a="1"/>
  <c r="AA6" i="1" s="1"/>
  <c r="AA8" i="1" a="1"/>
  <c r="AA8" i="1" s="1"/>
  <c r="AA10" i="1" a="1"/>
  <c r="AA10" i="1" s="1"/>
  <c r="AA12" i="1" a="1"/>
  <c r="AA12" i="1" s="1"/>
  <c r="AA14" i="1" a="1"/>
  <c r="AA14" i="1" s="1"/>
  <c r="AA16" i="1" a="1"/>
  <c r="AA16" i="1" s="1"/>
  <c r="AA18" i="1" a="1"/>
  <c r="AA18" i="1" s="1"/>
  <c r="AA20" i="1" a="1"/>
  <c r="AA20" i="1" s="1"/>
  <c r="AA22" i="1" a="1"/>
  <c r="AA22" i="1" s="1"/>
  <c r="AA24" i="1" a="1"/>
  <c r="AA24" i="1" s="1"/>
  <c r="AA2" i="1"/>
  <c r="AA3" i="1"/>
  <c r="AA1" i="1"/>
  <c r="AB4" i="1"/>
  <c r="AB6" i="1" l="1" a="1"/>
  <c r="AB6" i="1" s="1"/>
  <c r="AB8" i="1" a="1"/>
  <c r="AB8" i="1" s="1"/>
  <c r="AB10" i="1" a="1"/>
  <c r="AB10" i="1" s="1"/>
  <c r="AB12" i="1" a="1"/>
  <c r="AB12" i="1" s="1"/>
  <c r="AB14" i="1" a="1"/>
  <c r="AB14" i="1" s="1"/>
  <c r="AB16" i="1" a="1"/>
  <c r="AB16" i="1" s="1"/>
  <c r="AB18" i="1" a="1"/>
  <c r="AB18" i="1" s="1"/>
  <c r="AB20" i="1" a="1"/>
  <c r="AB20" i="1" s="1"/>
  <c r="AB22" i="1" a="1"/>
  <c r="AB22" i="1" s="1"/>
  <c r="AB24" i="1" a="1"/>
  <c r="AB24" i="1" s="1"/>
  <c r="AB9" i="1" a="1"/>
  <c r="AB9" i="1" s="1"/>
  <c r="AB11" i="1" a="1"/>
  <c r="AB11" i="1" s="1"/>
  <c r="AB13" i="1" a="1"/>
  <c r="AB13" i="1" s="1"/>
  <c r="AB15" i="1" a="1"/>
  <c r="AB15" i="1" s="1"/>
  <c r="AB17" i="1" a="1"/>
  <c r="AB17" i="1" s="1"/>
  <c r="AB19" i="1" a="1"/>
  <c r="AB19" i="1" s="1"/>
  <c r="AB21" i="1" a="1"/>
  <c r="AB21" i="1" s="1"/>
  <c r="AB23" i="1" a="1"/>
  <c r="AB23" i="1" s="1"/>
  <c r="AB2" i="1"/>
  <c r="AB3" i="1"/>
  <c r="AB1" i="1"/>
  <c r="AC4" i="1"/>
  <c r="AC6" i="1" l="1" a="1"/>
  <c r="AC6" i="1" s="1"/>
  <c r="AC8" i="1" a="1"/>
  <c r="AC8" i="1" s="1"/>
  <c r="AC9" i="1" a="1"/>
  <c r="AC9" i="1" s="1"/>
  <c r="AC10" i="1" a="1"/>
  <c r="AC10" i="1" s="1"/>
  <c r="AC11" i="1" a="1"/>
  <c r="AC11" i="1" s="1"/>
  <c r="AC12" i="1" a="1"/>
  <c r="AC12" i="1" s="1"/>
  <c r="AC13" i="1" a="1"/>
  <c r="AC13" i="1" s="1"/>
  <c r="AC14" i="1" a="1"/>
  <c r="AC14" i="1" s="1"/>
  <c r="AC15" i="1" a="1"/>
  <c r="AC15" i="1" s="1"/>
  <c r="AC16" i="1" a="1"/>
  <c r="AC16" i="1" s="1"/>
  <c r="AC17" i="1" a="1"/>
  <c r="AC17" i="1" s="1"/>
  <c r="AC18" i="1" a="1"/>
  <c r="AC18" i="1" s="1"/>
  <c r="AC19" i="1" a="1"/>
  <c r="AC19" i="1" s="1"/>
  <c r="AC20" i="1" a="1"/>
  <c r="AC20" i="1" s="1"/>
  <c r="AC21" i="1" a="1"/>
  <c r="AC21" i="1" s="1"/>
  <c r="AC22" i="1" a="1"/>
  <c r="AC22" i="1" s="1"/>
  <c r="AC23" i="1" a="1"/>
  <c r="AC23" i="1" s="1"/>
  <c r="AC24" i="1" a="1"/>
  <c r="AC24" i="1" s="1"/>
  <c r="AC2" i="1"/>
  <c r="AC3" i="1"/>
  <c r="AC1" i="1"/>
  <c r="AD4" i="1"/>
  <c r="AD6" i="1" l="1" a="1"/>
  <c r="AD6" i="1" s="1"/>
  <c r="AD8" i="1" a="1"/>
  <c r="AD8" i="1" s="1"/>
  <c r="AD9" i="1" a="1"/>
  <c r="AD9" i="1" s="1"/>
  <c r="AD10" i="1" a="1"/>
  <c r="AD10" i="1" s="1"/>
  <c r="AD11" i="1" a="1"/>
  <c r="AD11" i="1" s="1"/>
  <c r="AD12" i="1" a="1"/>
  <c r="AD12" i="1" s="1"/>
  <c r="AD13" i="1" a="1"/>
  <c r="AD13" i="1" s="1"/>
  <c r="AD14" i="1" a="1"/>
  <c r="AD14" i="1" s="1"/>
  <c r="AD15" i="1" a="1"/>
  <c r="AD15" i="1" s="1"/>
  <c r="AD16" i="1" a="1"/>
  <c r="AD16" i="1" s="1"/>
  <c r="AD17" i="1" a="1"/>
  <c r="AD17" i="1" s="1"/>
  <c r="AD18" i="1" a="1"/>
  <c r="AD18" i="1" s="1"/>
  <c r="AD19" i="1" a="1"/>
  <c r="AD19" i="1" s="1"/>
  <c r="AD20" i="1" a="1"/>
  <c r="AD20" i="1" s="1"/>
  <c r="AD21" i="1" a="1"/>
  <c r="AD21" i="1" s="1"/>
  <c r="AD22" i="1" a="1"/>
  <c r="AD22" i="1" s="1"/>
  <c r="AD23" i="1" a="1"/>
  <c r="AD23" i="1" s="1"/>
  <c r="AD24" i="1" a="1"/>
  <c r="AD24" i="1" s="1"/>
  <c r="AD2" i="1"/>
  <c r="AD3" i="1"/>
  <c r="AD1" i="1"/>
  <c r="AE4" i="1"/>
  <c r="AE6" i="1" l="1" a="1"/>
  <c r="AE6" i="1" s="1"/>
  <c r="AE8" i="1" a="1"/>
  <c r="AE8" i="1" s="1"/>
  <c r="AE9" i="1" a="1"/>
  <c r="AE9" i="1" s="1"/>
  <c r="AE10" i="1" a="1"/>
  <c r="AE10" i="1" s="1"/>
  <c r="AE11" i="1" a="1"/>
  <c r="AE11" i="1" s="1"/>
  <c r="AE12" i="1" a="1"/>
  <c r="AE12" i="1" s="1"/>
  <c r="AE13" i="1" a="1"/>
  <c r="AE13" i="1" s="1"/>
  <c r="AE14" i="1" a="1"/>
  <c r="AE14" i="1" s="1"/>
  <c r="AE15" i="1" a="1"/>
  <c r="AE15" i="1" s="1"/>
  <c r="AE16" i="1" a="1"/>
  <c r="AE16" i="1" s="1"/>
  <c r="AE17" i="1" a="1"/>
  <c r="AE17" i="1" s="1"/>
  <c r="AE19" i="1" a="1"/>
  <c r="AE19" i="1" s="1"/>
  <c r="AE21" i="1" a="1"/>
  <c r="AE21" i="1" s="1"/>
  <c r="AE23" i="1" a="1"/>
  <c r="AE23" i="1" s="1"/>
  <c r="AE18" i="1" a="1"/>
  <c r="AE18" i="1" s="1"/>
  <c r="AE20" i="1" a="1"/>
  <c r="AE20" i="1" s="1"/>
  <c r="AE22" i="1" a="1"/>
  <c r="AE22" i="1" s="1"/>
  <c r="AE24" i="1" a="1"/>
  <c r="AE24" i="1" s="1"/>
  <c r="AE2" i="1"/>
  <c r="AE3" i="1"/>
  <c r="AE1" i="1"/>
  <c r="AF4" i="1"/>
  <c r="AF6" i="1" l="1" a="1"/>
  <c r="AF6" i="1" s="1"/>
  <c r="AF8" i="1" a="1"/>
  <c r="AF8" i="1" s="1"/>
  <c r="AF10" i="1" a="1"/>
  <c r="AF10" i="1" s="1"/>
  <c r="AF12" i="1" a="1"/>
  <c r="AF12" i="1" s="1"/>
  <c r="AF14" i="1" a="1"/>
  <c r="AF14" i="1" s="1"/>
  <c r="AF16" i="1" a="1"/>
  <c r="AF16" i="1" s="1"/>
  <c r="AF18" i="1" a="1"/>
  <c r="AF18" i="1" s="1"/>
  <c r="AF20" i="1" a="1"/>
  <c r="AF20" i="1" s="1"/>
  <c r="AF22" i="1" a="1"/>
  <c r="AF22" i="1" s="1"/>
  <c r="AF24" i="1" a="1"/>
  <c r="AF24" i="1" s="1"/>
  <c r="AF9" i="1" a="1"/>
  <c r="AF9" i="1" s="1"/>
  <c r="AF11" i="1" a="1"/>
  <c r="AF11" i="1" s="1"/>
  <c r="AF13" i="1" a="1"/>
  <c r="AF13" i="1" s="1"/>
  <c r="AF15" i="1" a="1"/>
  <c r="AF15" i="1" s="1"/>
  <c r="AF17" i="1" a="1"/>
  <c r="AF17" i="1" s="1"/>
  <c r="AF19" i="1" a="1"/>
  <c r="AF19" i="1" s="1"/>
  <c r="AF21" i="1" a="1"/>
  <c r="AF21" i="1" s="1"/>
  <c r="AF23" i="1" a="1"/>
  <c r="AF23" i="1" s="1"/>
  <c r="AF2" i="1"/>
  <c r="AF3" i="1"/>
  <c r="AF1" i="1"/>
  <c r="AG4" i="1"/>
  <c r="AG9" i="1" l="1" a="1"/>
  <c r="AG9" i="1" s="1"/>
  <c r="AG11" i="1" a="1"/>
  <c r="AG11" i="1" s="1"/>
  <c r="AG13" i="1" a="1"/>
  <c r="AG13" i="1" s="1"/>
  <c r="AG15" i="1" a="1"/>
  <c r="AG15" i="1" s="1"/>
  <c r="AG17" i="1" a="1"/>
  <c r="AG17" i="1" s="1"/>
  <c r="AG19" i="1" a="1"/>
  <c r="AG19" i="1" s="1"/>
  <c r="AG21" i="1" a="1"/>
  <c r="AG21" i="1" s="1"/>
  <c r="AG23" i="1" a="1"/>
  <c r="AG23" i="1" s="1"/>
  <c r="AG6" i="1" a="1"/>
  <c r="AG6" i="1" s="1"/>
  <c r="AG8" i="1" a="1"/>
  <c r="AG8" i="1" s="1"/>
  <c r="AG10" i="1" a="1"/>
  <c r="AG10" i="1" s="1"/>
  <c r="AG12" i="1" a="1"/>
  <c r="AG12" i="1" s="1"/>
  <c r="AG14" i="1" a="1"/>
  <c r="AG14" i="1" s="1"/>
  <c r="AG16" i="1" a="1"/>
  <c r="AG16" i="1" s="1"/>
  <c r="AG18" i="1" a="1"/>
  <c r="AG18" i="1" s="1"/>
  <c r="AG20" i="1" a="1"/>
  <c r="AG20" i="1" s="1"/>
  <c r="AG22" i="1" a="1"/>
  <c r="AG22" i="1" s="1"/>
  <c r="AG24" i="1" a="1"/>
  <c r="AG24" i="1" s="1"/>
  <c r="AG2" i="1"/>
  <c r="AG3" i="1"/>
  <c r="AG1" i="1"/>
  <c r="AH4" i="1"/>
  <c r="AH6" i="1" l="1" a="1"/>
  <c r="AH6" i="1" s="1"/>
  <c r="AH8" i="1" a="1"/>
  <c r="AH8" i="1" s="1"/>
  <c r="AH10" i="1" a="1"/>
  <c r="AH10" i="1" s="1"/>
  <c r="AH12" i="1" a="1"/>
  <c r="AH12" i="1" s="1"/>
  <c r="AH14" i="1" a="1"/>
  <c r="AH14" i="1" s="1"/>
  <c r="AH16" i="1" a="1"/>
  <c r="AH16" i="1" s="1"/>
  <c r="AH18" i="1" a="1"/>
  <c r="AH18" i="1" s="1"/>
  <c r="AH20" i="1" a="1"/>
  <c r="AH20" i="1" s="1"/>
  <c r="AH22" i="1" a="1"/>
  <c r="AH22" i="1" s="1"/>
  <c r="AH24" i="1" a="1"/>
  <c r="AH24" i="1" s="1"/>
  <c r="AH9" i="1" a="1"/>
  <c r="AH9" i="1" s="1"/>
  <c r="AH11" i="1" a="1"/>
  <c r="AH11" i="1" s="1"/>
  <c r="AH13" i="1" a="1"/>
  <c r="AH13" i="1" s="1"/>
  <c r="AH15" i="1" a="1"/>
  <c r="AH15" i="1" s="1"/>
  <c r="AH17" i="1" a="1"/>
  <c r="AH17" i="1" s="1"/>
  <c r="AH19" i="1" a="1"/>
  <c r="AH19" i="1" s="1"/>
  <c r="AH21" i="1" a="1"/>
  <c r="AH21" i="1" s="1"/>
  <c r="AH23" i="1" a="1"/>
  <c r="AH23" i="1" s="1"/>
  <c r="AH2" i="1"/>
  <c r="AH3" i="1"/>
  <c r="AH1" i="1"/>
  <c r="AI4" i="1"/>
  <c r="AI9" i="1" l="1" a="1"/>
  <c r="AI9" i="1" s="1"/>
  <c r="AI11" i="1" a="1"/>
  <c r="AI11" i="1" s="1"/>
  <c r="AI13" i="1" a="1"/>
  <c r="AI13" i="1" s="1"/>
  <c r="AI15" i="1" a="1"/>
  <c r="AI15" i="1" s="1"/>
  <c r="AI17" i="1" a="1"/>
  <c r="AI17" i="1" s="1"/>
  <c r="AI6" i="1" a="1"/>
  <c r="AI6" i="1" s="1"/>
  <c r="AI8" i="1" a="1"/>
  <c r="AI8" i="1" s="1"/>
  <c r="AI10" i="1" a="1"/>
  <c r="AI10" i="1" s="1"/>
  <c r="AI12" i="1" a="1"/>
  <c r="AI12" i="1" s="1"/>
  <c r="AI14" i="1" a="1"/>
  <c r="AI14" i="1" s="1"/>
  <c r="AI16" i="1" a="1"/>
  <c r="AI16" i="1" s="1"/>
  <c r="AI18" i="1" a="1"/>
  <c r="AI18" i="1" s="1"/>
  <c r="AI19" i="1" a="1"/>
  <c r="AI19" i="1" s="1"/>
  <c r="AI20" i="1" a="1"/>
  <c r="AI20" i="1" s="1"/>
  <c r="AI21" i="1" a="1"/>
  <c r="AI21" i="1" s="1"/>
  <c r="AI22" i="1" a="1"/>
  <c r="AI22" i="1" s="1"/>
  <c r="AI23" i="1" a="1"/>
  <c r="AI23" i="1" s="1"/>
  <c r="AI24" i="1" a="1"/>
  <c r="AI24" i="1" s="1"/>
  <c r="AI2" i="1"/>
  <c r="AI3" i="1"/>
  <c r="AI1" i="1"/>
  <c r="AJ4" i="1"/>
  <c r="AJ6" i="1" l="1" a="1"/>
  <c r="AJ6" i="1" s="1"/>
  <c r="AJ8" i="1" a="1"/>
  <c r="AJ8" i="1" s="1"/>
  <c r="AJ9" i="1" a="1"/>
  <c r="AJ9" i="1" s="1"/>
  <c r="AJ10" i="1" a="1"/>
  <c r="AJ10" i="1" s="1"/>
  <c r="AJ11" i="1" a="1"/>
  <c r="AJ11" i="1" s="1"/>
  <c r="AJ12" i="1" a="1"/>
  <c r="AJ12" i="1" s="1"/>
  <c r="AJ13" i="1" a="1"/>
  <c r="AJ13" i="1" s="1"/>
  <c r="AJ14" i="1" a="1"/>
  <c r="AJ14" i="1" s="1"/>
  <c r="AJ15" i="1" a="1"/>
  <c r="AJ15" i="1" s="1"/>
  <c r="AJ16" i="1" a="1"/>
  <c r="AJ16" i="1" s="1"/>
  <c r="AJ17" i="1" a="1"/>
  <c r="AJ17" i="1" s="1"/>
  <c r="AJ18" i="1" a="1"/>
  <c r="AJ18" i="1" s="1"/>
  <c r="AJ19" i="1" a="1"/>
  <c r="AJ19" i="1" s="1"/>
  <c r="AJ20" i="1" a="1"/>
  <c r="AJ20" i="1" s="1"/>
  <c r="AJ21" i="1" a="1"/>
  <c r="AJ21" i="1" s="1"/>
  <c r="AJ22" i="1" a="1"/>
  <c r="AJ22" i="1" s="1"/>
  <c r="AJ23" i="1" a="1"/>
  <c r="AJ23" i="1" s="1"/>
  <c r="AJ24" i="1" a="1"/>
  <c r="AJ24" i="1" s="1"/>
  <c r="AJ2" i="1"/>
  <c r="AJ3" i="1"/>
  <c r="AJ1" i="1"/>
  <c r="AK4" i="1"/>
  <c r="AK6" i="1" l="1" a="1"/>
  <c r="AK6" i="1" s="1"/>
  <c r="AK8" i="1" a="1"/>
  <c r="AK8" i="1" s="1"/>
  <c r="AK9" i="1" a="1"/>
  <c r="AK9" i="1" s="1"/>
  <c r="AK10" i="1" a="1"/>
  <c r="AK10" i="1" s="1"/>
  <c r="AK11" i="1" a="1"/>
  <c r="AK11" i="1" s="1"/>
  <c r="AK12" i="1" a="1"/>
  <c r="AK12" i="1" s="1"/>
  <c r="AK13" i="1" a="1"/>
  <c r="AK13" i="1" s="1"/>
  <c r="AK14" i="1" a="1"/>
  <c r="AK14" i="1" s="1"/>
  <c r="AK15" i="1" a="1"/>
  <c r="AK15" i="1" s="1"/>
  <c r="AK16" i="1" a="1"/>
  <c r="AK16" i="1" s="1"/>
  <c r="AK17" i="1" a="1"/>
  <c r="AK17" i="1" s="1"/>
  <c r="AK18" i="1" a="1"/>
  <c r="AK18" i="1" s="1"/>
  <c r="AK19" i="1" a="1"/>
  <c r="AK19" i="1" s="1"/>
  <c r="AK20" i="1" a="1"/>
  <c r="AK20" i="1" s="1"/>
  <c r="AK21" i="1" a="1"/>
  <c r="AK21" i="1" s="1"/>
  <c r="AK22" i="1" a="1"/>
  <c r="AK22" i="1" s="1"/>
  <c r="AK23" i="1" a="1"/>
  <c r="AK23" i="1" s="1"/>
  <c r="AK24" i="1" a="1"/>
  <c r="AK24" i="1" s="1"/>
  <c r="AK2" i="1"/>
  <c r="AK3" i="1"/>
  <c r="AK1" i="1"/>
  <c r="AL4" i="1"/>
  <c r="AL6" i="1" l="1" a="1"/>
  <c r="AL6" i="1" s="1"/>
  <c r="AL8" i="1" a="1"/>
  <c r="AL8" i="1" s="1"/>
  <c r="AL9" i="1" a="1"/>
  <c r="AL9" i="1" s="1"/>
  <c r="AL10" i="1" a="1"/>
  <c r="AL10" i="1" s="1"/>
  <c r="AL11" i="1" a="1"/>
  <c r="AL11" i="1" s="1"/>
  <c r="AL12" i="1" a="1"/>
  <c r="AL12" i="1" s="1"/>
  <c r="AL13" i="1" a="1"/>
  <c r="AL13" i="1" s="1"/>
  <c r="AL14" i="1" a="1"/>
  <c r="AL14" i="1" s="1"/>
  <c r="AL15" i="1" a="1"/>
  <c r="AL15" i="1" s="1"/>
  <c r="AL16" i="1" a="1"/>
  <c r="AL16" i="1" s="1"/>
  <c r="AL17" i="1" a="1"/>
  <c r="AL17" i="1" s="1"/>
  <c r="AL18" i="1" a="1"/>
  <c r="AL18" i="1" s="1"/>
  <c r="AL19" i="1" a="1"/>
  <c r="AL19" i="1" s="1"/>
  <c r="AL20" i="1" a="1"/>
  <c r="AL20" i="1" s="1"/>
  <c r="AL21" i="1" a="1"/>
  <c r="AL21" i="1" s="1"/>
  <c r="AL22" i="1" a="1"/>
  <c r="AL22" i="1" s="1"/>
  <c r="AL23" i="1" a="1"/>
  <c r="AL23" i="1" s="1"/>
  <c r="AL24" i="1" a="1"/>
  <c r="AL24" i="1" s="1"/>
  <c r="AL2" i="1"/>
  <c r="AL3" i="1"/>
  <c r="AL1" i="1"/>
  <c r="AM4" i="1"/>
  <c r="AM6" i="1" l="1" a="1"/>
  <c r="AM6" i="1" s="1"/>
  <c r="AM8" i="1" a="1"/>
  <c r="AM8" i="1" s="1"/>
  <c r="AM9" i="1" a="1"/>
  <c r="AM9" i="1" s="1"/>
  <c r="AM10" i="1" a="1"/>
  <c r="AM10" i="1" s="1"/>
  <c r="AM11" i="1" a="1"/>
  <c r="AM11" i="1" s="1"/>
  <c r="AM12" i="1" a="1"/>
  <c r="AM12" i="1" s="1"/>
  <c r="AM13" i="1" a="1"/>
  <c r="AM13" i="1" s="1"/>
  <c r="AM14" i="1" a="1"/>
  <c r="AM14" i="1" s="1"/>
  <c r="AM15" i="1" a="1"/>
  <c r="AM15" i="1" s="1"/>
  <c r="AM16" i="1" a="1"/>
  <c r="AM16" i="1" s="1"/>
  <c r="AM17" i="1" a="1"/>
  <c r="AM17" i="1" s="1"/>
  <c r="AM18" i="1" a="1"/>
  <c r="AM18" i="1" s="1"/>
  <c r="AM19" i="1" a="1"/>
  <c r="AM19" i="1" s="1"/>
  <c r="AM20" i="1" a="1"/>
  <c r="AM20" i="1" s="1"/>
  <c r="AM21" i="1" a="1"/>
  <c r="AM21" i="1" s="1"/>
  <c r="AM22" i="1" a="1"/>
  <c r="AM22" i="1" s="1"/>
  <c r="AM23" i="1" a="1"/>
  <c r="AM23" i="1" s="1"/>
  <c r="AM24" i="1" a="1"/>
  <c r="AM24" i="1" s="1"/>
  <c r="AM2" i="1"/>
  <c r="AM3" i="1"/>
  <c r="AM1" i="1"/>
  <c r="AN4" i="1"/>
  <c r="AN6" i="1" l="1" a="1"/>
  <c r="AN6" i="1" s="1"/>
  <c r="AN8" i="1" a="1"/>
  <c r="AN8" i="1" s="1"/>
  <c r="AN9" i="1" a="1"/>
  <c r="AN9" i="1" s="1"/>
  <c r="AN10" i="1" a="1"/>
  <c r="AN10" i="1" s="1"/>
  <c r="AN11" i="1" a="1"/>
  <c r="AN11" i="1" s="1"/>
  <c r="AN12" i="1" a="1"/>
  <c r="AN12" i="1" s="1"/>
  <c r="AN13" i="1" a="1"/>
  <c r="AN13" i="1" s="1"/>
  <c r="AN14" i="1" a="1"/>
  <c r="AN14" i="1" s="1"/>
  <c r="AN15" i="1" a="1"/>
  <c r="AN15" i="1" s="1"/>
  <c r="AN16" i="1" a="1"/>
  <c r="AN16" i="1" s="1"/>
  <c r="AN17" i="1" a="1"/>
  <c r="AN17" i="1" s="1"/>
  <c r="AN18" i="1" a="1"/>
  <c r="AN18" i="1" s="1"/>
  <c r="AN19" i="1" a="1"/>
  <c r="AN19" i="1" s="1"/>
  <c r="AN20" i="1" a="1"/>
  <c r="AN20" i="1" s="1"/>
  <c r="AN21" i="1" a="1"/>
  <c r="AN21" i="1" s="1"/>
  <c r="AN22" i="1" a="1"/>
  <c r="AN22" i="1" s="1"/>
  <c r="AN23" i="1" a="1"/>
  <c r="AN23" i="1" s="1"/>
  <c r="AN24" i="1" a="1"/>
  <c r="AN24" i="1" s="1"/>
  <c r="AN2" i="1"/>
  <c r="AN3" i="1"/>
  <c r="AN1" i="1"/>
  <c r="AO4" i="1"/>
  <c r="AO6" i="1" l="1" a="1"/>
  <c r="AO6" i="1" s="1"/>
  <c r="AO8" i="1" a="1"/>
  <c r="AO8" i="1" s="1"/>
  <c r="AO9" i="1" a="1"/>
  <c r="AO9" i="1" s="1"/>
  <c r="AO10" i="1" a="1"/>
  <c r="AO10" i="1" s="1"/>
  <c r="AO11" i="1" a="1"/>
  <c r="AO11" i="1" s="1"/>
  <c r="AO12" i="1" a="1"/>
  <c r="AO12" i="1" s="1"/>
  <c r="AO13" i="1" a="1"/>
  <c r="AO13" i="1" s="1"/>
  <c r="AO14" i="1" a="1"/>
  <c r="AO14" i="1" s="1"/>
  <c r="AO15" i="1" a="1"/>
  <c r="AO15" i="1" s="1"/>
  <c r="AO16" i="1" a="1"/>
  <c r="AO16" i="1" s="1"/>
  <c r="AO17" i="1" a="1"/>
  <c r="AO17" i="1" s="1"/>
  <c r="AO18" i="1" a="1"/>
  <c r="AO18" i="1" s="1"/>
  <c r="AO19" i="1" a="1"/>
  <c r="AO19" i="1" s="1"/>
  <c r="AO20" i="1" a="1"/>
  <c r="AO20" i="1" s="1"/>
  <c r="AO22" i="1" a="1"/>
  <c r="AO22" i="1" s="1"/>
  <c r="AO24" i="1" a="1"/>
  <c r="AO24" i="1" s="1"/>
  <c r="AO21" i="1" a="1"/>
  <c r="AO21" i="1" s="1"/>
  <c r="AO23" i="1" a="1"/>
  <c r="AO23" i="1" s="1"/>
  <c r="AO2" i="1"/>
  <c r="AO3" i="1"/>
  <c r="AO1" i="1"/>
  <c r="AP4" i="1"/>
  <c r="AP9" i="1" l="1" a="1"/>
  <c r="AP9" i="1" s="1"/>
  <c r="AP11" i="1" a="1"/>
  <c r="AP11" i="1" s="1"/>
  <c r="AP13" i="1" a="1"/>
  <c r="AP13" i="1" s="1"/>
  <c r="AP15" i="1" a="1"/>
  <c r="AP15" i="1" s="1"/>
  <c r="AP17" i="1" a="1"/>
  <c r="AP17" i="1" s="1"/>
  <c r="AP19" i="1" a="1"/>
  <c r="AP19" i="1" s="1"/>
  <c r="AP21" i="1" a="1"/>
  <c r="AP21" i="1" s="1"/>
  <c r="AP23" i="1" a="1"/>
  <c r="AP23" i="1" s="1"/>
  <c r="AP6" i="1" a="1"/>
  <c r="AP6" i="1" s="1"/>
  <c r="AP8" i="1" a="1"/>
  <c r="AP8" i="1" s="1"/>
  <c r="AP10" i="1" a="1"/>
  <c r="AP10" i="1" s="1"/>
  <c r="AP12" i="1" a="1"/>
  <c r="AP12" i="1" s="1"/>
  <c r="AP14" i="1" a="1"/>
  <c r="AP14" i="1" s="1"/>
  <c r="AP16" i="1" a="1"/>
  <c r="AP16" i="1" s="1"/>
  <c r="AP18" i="1" a="1"/>
  <c r="AP18" i="1" s="1"/>
  <c r="AP20" i="1" a="1"/>
  <c r="AP20" i="1" s="1"/>
  <c r="AP22" i="1" a="1"/>
  <c r="AP22" i="1" s="1"/>
  <c r="AP24" i="1" a="1"/>
  <c r="AP24" i="1" s="1"/>
  <c r="AP2" i="1"/>
  <c r="AP3" i="1"/>
  <c r="AP1" i="1"/>
  <c r="AQ4" i="1"/>
  <c r="AQ6" i="1" l="1" a="1"/>
  <c r="AQ6" i="1" s="1"/>
  <c r="AQ8" i="1" a="1"/>
  <c r="AQ8" i="1" s="1"/>
  <c r="AQ10" i="1" a="1"/>
  <c r="AQ10" i="1" s="1"/>
  <c r="AQ12" i="1" a="1"/>
  <c r="AQ12" i="1" s="1"/>
  <c r="AQ14" i="1" a="1"/>
  <c r="AQ14" i="1" s="1"/>
  <c r="AQ16" i="1" a="1"/>
  <c r="AQ16" i="1" s="1"/>
  <c r="AQ18" i="1" a="1"/>
  <c r="AQ18" i="1" s="1"/>
  <c r="AQ20" i="1" a="1"/>
  <c r="AQ20" i="1" s="1"/>
  <c r="AQ22" i="1" a="1"/>
  <c r="AQ22" i="1" s="1"/>
  <c r="AQ24" i="1" a="1"/>
  <c r="AQ24" i="1" s="1"/>
  <c r="AQ9" i="1" a="1"/>
  <c r="AQ9" i="1" s="1"/>
  <c r="AQ11" i="1" a="1"/>
  <c r="AQ11" i="1" s="1"/>
  <c r="AQ13" i="1" a="1"/>
  <c r="AQ13" i="1" s="1"/>
  <c r="AQ15" i="1" a="1"/>
  <c r="AQ15" i="1" s="1"/>
  <c r="AQ17" i="1" a="1"/>
  <c r="AQ17" i="1" s="1"/>
  <c r="AQ19" i="1" a="1"/>
  <c r="AQ19" i="1" s="1"/>
  <c r="AQ21" i="1" a="1"/>
  <c r="AQ21" i="1" s="1"/>
  <c r="AQ23" i="1" a="1"/>
  <c r="AQ23" i="1" s="1"/>
  <c r="AQ2" i="1"/>
  <c r="AQ3" i="1"/>
  <c r="AQ1" i="1"/>
  <c r="AR4" i="1"/>
  <c r="AR9" i="1" l="1" a="1"/>
  <c r="AR9" i="1" s="1"/>
  <c r="AR11" i="1" a="1"/>
  <c r="AR11" i="1" s="1"/>
  <c r="AR13" i="1" a="1"/>
  <c r="AR13" i="1" s="1"/>
  <c r="AR15" i="1" a="1"/>
  <c r="AR15" i="1" s="1"/>
  <c r="AR17" i="1" a="1"/>
  <c r="AR17" i="1" s="1"/>
  <c r="AR19" i="1" a="1"/>
  <c r="AR19" i="1" s="1"/>
  <c r="AR21" i="1" a="1"/>
  <c r="AR21" i="1" s="1"/>
  <c r="AR23" i="1" a="1"/>
  <c r="AR23" i="1" s="1"/>
  <c r="AR6" i="1" a="1"/>
  <c r="AR6" i="1" s="1"/>
  <c r="AR8" i="1" a="1"/>
  <c r="AR8" i="1" s="1"/>
  <c r="AR10" i="1" a="1"/>
  <c r="AR10" i="1" s="1"/>
  <c r="AR12" i="1" a="1"/>
  <c r="AR12" i="1" s="1"/>
  <c r="AR14" i="1" a="1"/>
  <c r="AR14" i="1" s="1"/>
  <c r="AR16" i="1" a="1"/>
  <c r="AR16" i="1" s="1"/>
  <c r="AR18" i="1" a="1"/>
  <c r="AR18" i="1" s="1"/>
  <c r="AR20" i="1" a="1"/>
  <c r="AR20" i="1" s="1"/>
  <c r="AR22" i="1" a="1"/>
  <c r="AR22" i="1" s="1"/>
  <c r="AR24" i="1" a="1"/>
  <c r="AR24" i="1" s="1"/>
  <c r="AR2" i="1"/>
  <c r="AR3" i="1"/>
  <c r="AR1" i="1"/>
  <c r="AS4" i="1"/>
  <c r="AS6" i="1" l="1" a="1"/>
  <c r="AS6" i="1" s="1"/>
  <c r="AS8" i="1" a="1"/>
  <c r="AS8" i="1" s="1"/>
  <c r="AS10" i="1" a="1"/>
  <c r="AS10" i="1" s="1"/>
  <c r="AS12" i="1" a="1"/>
  <c r="AS12" i="1" s="1"/>
  <c r="AS14" i="1" a="1"/>
  <c r="AS14" i="1" s="1"/>
  <c r="AS16" i="1" a="1"/>
  <c r="AS16" i="1" s="1"/>
  <c r="AS18" i="1" a="1"/>
  <c r="AS18" i="1" s="1"/>
  <c r="AS20" i="1" a="1"/>
  <c r="AS20" i="1" s="1"/>
  <c r="AS22" i="1" a="1"/>
  <c r="AS22" i="1" s="1"/>
  <c r="AS24" i="1" a="1"/>
  <c r="AS24" i="1" s="1"/>
  <c r="AS9" i="1" a="1"/>
  <c r="AS9" i="1" s="1"/>
  <c r="AS11" i="1" a="1"/>
  <c r="AS11" i="1" s="1"/>
  <c r="AS13" i="1" a="1"/>
  <c r="AS13" i="1" s="1"/>
  <c r="AS15" i="1" a="1"/>
  <c r="AS15" i="1" s="1"/>
  <c r="AS17" i="1" a="1"/>
  <c r="AS17" i="1" s="1"/>
  <c r="AS19" i="1" a="1"/>
  <c r="AS19" i="1" s="1"/>
  <c r="AS21" i="1" a="1"/>
  <c r="AS21" i="1" s="1"/>
  <c r="AS23" i="1" a="1"/>
  <c r="AS23" i="1" s="1"/>
  <c r="AS2" i="1"/>
  <c r="AS3" i="1"/>
  <c r="AS1" i="1"/>
  <c r="AT4" i="1"/>
  <c r="AT9" i="1" l="1" a="1"/>
  <c r="AT9" i="1" s="1"/>
  <c r="AT11" i="1" a="1"/>
  <c r="AT11" i="1" s="1"/>
  <c r="AT13" i="1" a="1"/>
  <c r="AT13" i="1" s="1"/>
  <c r="AT15" i="1" a="1"/>
  <c r="AT15" i="1" s="1"/>
  <c r="AT17" i="1" a="1"/>
  <c r="AT17" i="1" s="1"/>
  <c r="AT19" i="1" a="1"/>
  <c r="AT19" i="1" s="1"/>
  <c r="AT21" i="1" a="1"/>
  <c r="AT21" i="1" s="1"/>
  <c r="AT23" i="1" a="1"/>
  <c r="AT23" i="1" s="1"/>
  <c r="AT6" i="1" a="1"/>
  <c r="AT6" i="1" s="1"/>
  <c r="AT8" i="1" a="1"/>
  <c r="AT8" i="1" s="1"/>
  <c r="AT10" i="1" a="1"/>
  <c r="AT10" i="1" s="1"/>
  <c r="AT12" i="1" a="1"/>
  <c r="AT12" i="1" s="1"/>
  <c r="AT14" i="1" a="1"/>
  <c r="AT14" i="1" s="1"/>
  <c r="AT16" i="1" a="1"/>
  <c r="AT16" i="1" s="1"/>
  <c r="AT18" i="1" a="1"/>
  <c r="AT18" i="1" s="1"/>
  <c r="AT20" i="1" a="1"/>
  <c r="AT20" i="1" s="1"/>
  <c r="AT22" i="1" a="1"/>
  <c r="AT22" i="1" s="1"/>
  <c r="AT24" i="1" a="1"/>
  <c r="AT24" i="1" s="1"/>
  <c r="AT2" i="1"/>
  <c r="AT3" i="1"/>
  <c r="AT1" i="1"/>
  <c r="AU4" i="1"/>
  <c r="AU6" i="1" l="1" a="1"/>
  <c r="AU6" i="1" s="1"/>
  <c r="AU8" i="1" a="1"/>
  <c r="AU8" i="1" s="1"/>
  <c r="AU10" i="1" a="1"/>
  <c r="AU10" i="1" s="1"/>
  <c r="AU12" i="1" a="1"/>
  <c r="AU12" i="1" s="1"/>
  <c r="AU14" i="1" a="1"/>
  <c r="AU14" i="1" s="1"/>
  <c r="AU16" i="1" a="1"/>
  <c r="AU16" i="1" s="1"/>
  <c r="AU18" i="1" a="1"/>
  <c r="AU18" i="1" s="1"/>
  <c r="AU20" i="1" a="1"/>
  <c r="AU20" i="1" s="1"/>
  <c r="AU22" i="1" a="1"/>
  <c r="AU22" i="1" s="1"/>
  <c r="AU24" i="1" a="1"/>
  <c r="AU24" i="1" s="1"/>
  <c r="AU9" i="1" a="1"/>
  <c r="AU9" i="1" s="1"/>
  <c r="AU11" i="1" a="1"/>
  <c r="AU11" i="1" s="1"/>
  <c r="AU13" i="1" a="1"/>
  <c r="AU13" i="1" s="1"/>
  <c r="AU15" i="1" a="1"/>
  <c r="AU15" i="1" s="1"/>
  <c r="AU17" i="1" a="1"/>
  <c r="AU17" i="1" s="1"/>
  <c r="AU19" i="1" a="1"/>
  <c r="AU19" i="1" s="1"/>
  <c r="AU21" i="1" a="1"/>
  <c r="AU21" i="1" s="1"/>
  <c r="AU23" i="1" a="1"/>
  <c r="AU23" i="1" s="1"/>
  <c r="AU2" i="1"/>
  <c r="AU3" i="1"/>
  <c r="AU1" i="1"/>
  <c r="AV4" i="1"/>
  <c r="AV9" i="1" l="1" a="1"/>
  <c r="AV9" i="1" s="1"/>
  <c r="AV11" i="1" a="1"/>
  <c r="AV11" i="1" s="1"/>
  <c r="AV13" i="1" a="1"/>
  <c r="AV13" i="1" s="1"/>
  <c r="AV15" i="1" a="1"/>
  <c r="AV15" i="1" s="1"/>
  <c r="AV17" i="1" a="1"/>
  <c r="AV17" i="1" s="1"/>
  <c r="AV19" i="1" a="1"/>
  <c r="AV19" i="1" s="1"/>
  <c r="AV21" i="1" a="1"/>
  <c r="AV21" i="1" s="1"/>
  <c r="AV23" i="1" a="1"/>
  <c r="AV23" i="1" s="1"/>
  <c r="AV6" i="1" a="1"/>
  <c r="AV6" i="1" s="1"/>
  <c r="AV8" i="1" a="1"/>
  <c r="AV8" i="1" s="1"/>
  <c r="AV10" i="1" a="1"/>
  <c r="AV10" i="1" s="1"/>
  <c r="AV12" i="1" a="1"/>
  <c r="AV12" i="1" s="1"/>
  <c r="AV14" i="1" a="1"/>
  <c r="AV14" i="1" s="1"/>
  <c r="AV16" i="1" a="1"/>
  <c r="AV16" i="1" s="1"/>
  <c r="AV18" i="1" a="1"/>
  <c r="AV18" i="1" s="1"/>
  <c r="AV20" i="1" a="1"/>
  <c r="AV20" i="1" s="1"/>
  <c r="AV22" i="1" a="1"/>
  <c r="AV22" i="1" s="1"/>
  <c r="AV24" i="1" a="1"/>
  <c r="AV24" i="1" s="1"/>
  <c r="AV2" i="1"/>
  <c r="AV3" i="1"/>
  <c r="AV1" i="1"/>
  <c r="AW4" i="1"/>
  <c r="AW6" i="1" l="1" a="1"/>
  <c r="AW6" i="1" s="1"/>
  <c r="AW8" i="1" a="1"/>
  <c r="AW8" i="1" s="1"/>
  <c r="AW10" i="1" a="1"/>
  <c r="AW10" i="1" s="1"/>
  <c r="AW12" i="1" a="1"/>
  <c r="AW12" i="1" s="1"/>
  <c r="AW14" i="1" a="1"/>
  <c r="AW14" i="1" s="1"/>
  <c r="AW16" i="1" a="1"/>
  <c r="AW16" i="1" s="1"/>
  <c r="AW18" i="1" a="1"/>
  <c r="AW18" i="1" s="1"/>
  <c r="AW20" i="1" a="1"/>
  <c r="AW20" i="1" s="1"/>
  <c r="AW22" i="1" a="1"/>
  <c r="AW22" i="1" s="1"/>
  <c r="AW24" i="1" a="1"/>
  <c r="AW24" i="1" s="1"/>
  <c r="AW9" i="1" a="1"/>
  <c r="AW9" i="1" s="1"/>
  <c r="AW11" i="1" a="1"/>
  <c r="AW11" i="1" s="1"/>
  <c r="AW13" i="1" a="1"/>
  <c r="AW13" i="1" s="1"/>
  <c r="AW15" i="1" a="1"/>
  <c r="AW15" i="1" s="1"/>
  <c r="AW17" i="1" a="1"/>
  <c r="AW17" i="1" s="1"/>
  <c r="AW19" i="1" a="1"/>
  <c r="AW19" i="1" s="1"/>
  <c r="AW21" i="1" a="1"/>
  <c r="AW21" i="1" s="1"/>
  <c r="AW23" i="1" a="1"/>
  <c r="AW23" i="1" s="1"/>
  <c r="AW2" i="1"/>
  <c r="AW3" i="1"/>
  <c r="AW1" i="1"/>
  <c r="AX4" i="1"/>
  <c r="AX9" i="1" l="1" a="1"/>
  <c r="AX9" i="1" s="1"/>
  <c r="AX11" i="1" a="1"/>
  <c r="AX11" i="1" s="1"/>
  <c r="AX13" i="1" a="1"/>
  <c r="AX13" i="1" s="1"/>
  <c r="AX15" i="1" a="1"/>
  <c r="AX15" i="1" s="1"/>
  <c r="AX17" i="1" a="1"/>
  <c r="AX17" i="1" s="1"/>
  <c r="AX19" i="1" a="1"/>
  <c r="AX19" i="1" s="1"/>
  <c r="AX21" i="1" a="1"/>
  <c r="AX21" i="1" s="1"/>
  <c r="AX23" i="1" a="1"/>
  <c r="AX23" i="1" s="1"/>
  <c r="AX6" i="1" a="1"/>
  <c r="AX6" i="1" s="1"/>
  <c r="AX8" i="1" a="1"/>
  <c r="AX8" i="1" s="1"/>
  <c r="AX10" i="1" a="1"/>
  <c r="AX10" i="1" s="1"/>
  <c r="AX12" i="1" a="1"/>
  <c r="AX12" i="1" s="1"/>
  <c r="AX14" i="1" a="1"/>
  <c r="AX14" i="1" s="1"/>
  <c r="AX16" i="1" a="1"/>
  <c r="AX16" i="1" s="1"/>
  <c r="AX18" i="1" a="1"/>
  <c r="AX18" i="1" s="1"/>
  <c r="AX20" i="1" a="1"/>
  <c r="AX20" i="1" s="1"/>
  <c r="AX22" i="1" a="1"/>
  <c r="AX22" i="1" s="1"/>
  <c r="AX24" i="1" a="1"/>
  <c r="AX24" i="1" s="1"/>
  <c r="AX2" i="1"/>
  <c r="AX3" i="1"/>
  <c r="AX1" i="1"/>
  <c r="AY4" i="1"/>
  <c r="AY6" i="1" l="1" a="1"/>
  <c r="AY6" i="1" s="1"/>
  <c r="AY8" i="1" a="1"/>
  <c r="AY8" i="1" s="1"/>
  <c r="AY10" i="1" a="1"/>
  <c r="AY10" i="1" s="1"/>
  <c r="AY12" i="1" a="1"/>
  <c r="AY12" i="1" s="1"/>
  <c r="AY14" i="1" a="1"/>
  <c r="AY14" i="1" s="1"/>
  <c r="AY16" i="1" a="1"/>
  <c r="AY16" i="1" s="1"/>
  <c r="AY17" i="1" a="1"/>
  <c r="AY17" i="1" s="1"/>
  <c r="AY18" i="1" a="1"/>
  <c r="AY18" i="1" s="1"/>
  <c r="AY19" i="1" a="1"/>
  <c r="AY19" i="1" s="1"/>
  <c r="AY20" i="1" a="1"/>
  <c r="AY20" i="1" s="1"/>
  <c r="AY21" i="1" a="1"/>
  <c r="AY21" i="1" s="1"/>
  <c r="AY22" i="1" a="1"/>
  <c r="AY22" i="1" s="1"/>
  <c r="AY23" i="1" a="1"/>
  <c r="AY23" i="1" s="1"/>
  <c r="AY24" i="1" a="1"/>
  <c r="AY24" i="1" s="1"/>
  <c r="AY9" i="1" a="1"/>
  <c r="AY9" i="1" s="1"/>
  <c r="AY11" i="1" a="1"/>
  <c r="AY11" i="1" s="1"/>
  <c r="AY13" i="1" a="1"/>
  <c r="AY13" i="1" s="1"/>
  <c r="AY15" i="1" a="1"/>
  <c r="AY15" i="1" s="1"/>
  <c r="AY2" i="1"/>
  <c r="AY3" i="1"/>
  <c r="AY1" i="1"/>
  <c r="AZ4" i="1"/>
  <c r="AZ6" i="1" l="1" a="1"/>
  <c r="AZ6" i="1" s="1"/>
  <c r="AZ8" i="1" a="1"/>
  <c r="AZ8" i="1" s="1"/>
  <c r="AZ9" i="1" a="1"/>
  <c r="AZ9" i="1" s="1"/>
  <c r="AZ10" i="1" a="1"/>
  <c r="AZ10" i="1" s="1"/>
  <c r="AZ11" i="1" a="1"/>
  <c r="AZ11" i="1" s="1"/>
  <c r="AZ12" i="1" a="1"/>
  <c r="AZ12" i="1" s="1"/>
  <c r="AZ13" i="1" a="1"/>
  <c r="AZ13" i="1" s="1"/>
  <c r="AZ14" i="1" a="1"/>
  <c r="AZ14" i="1" s="1"/>
  <c r="AZ16" i="1" a="1"/>
  <c r="AZ16" i="1" s="1"/>
  <c r="AZ17" i="1" a="1"/>
  <c r="AZ17" i="1" s="1"/>
  <c r="AZ18" i="1" a="1"/>
  <c r="AZ18" i="1" s="1"/>
  <c r="AZ19" i="1" a="1"/>
  <c r="AZ19" i="1" s="1"/>
  <c r="AZ20" i="1" a="1"/>
  <c r="AZ20" i="1" s="1"/>
  <c r="AZ21" i="1" a="1"/>
  <c r="AZ21" i="1" s="1"/>
  <c r="AZ22" i="1" a="1"/>
  <c r="AZ22" i="1" s="1"/>
  <c r="AZ23" i="1" a="1"/>
  <c r="AZ23" i="1" s="1"/>
  <c r="AZ24" i="1" a="1"/>
  <c r="AZ24" i="1" s="1"/>
  <c r="AZ2" i="1"/>
  <c r="AZ3" i="1"/>
  <c r="AZ1" i="1"/>
  <c r="BA4" i="1"/>
  <c r="BA6" i="1" l="1" a="1"/>
  <c r="BA6" i="1" s="1"/>
  <c r="BA8" i="1" a="1"/>
  <c r="BA8" i="1" s="1"/>
  <c r="BA9" i="1" a="1"/>
  <c r="BA9" i="1" s="1"/>
  <c r="BA10" i="1" a="1"/>
  <c r="BA10" i="1" s="1"/>
  <c r="BA11" i="1" a="1"/>
  <c r="BA11" i="1" s="1"/>
  <c r="BA12" i="1" a="1"/>
  <c r="BA12" i="1" s="1"/>
  <c r="BA13" i="1" a="1"/>
  <c r="BA13" i="1" s="1"/>
  <c r="BA14" i="1" a="1"/>
  <c r="BA14" i="1" s="1"/>
  <c r="BA16" i="1" a="1"/>
  <c r="BA16" i="1" s="1"/>
  <c r="BA17" i="1" a="1"/>
  <c r="BA17" i="1" s="1"/>
  <c r="BA18" i="1" a="1"/>
  <c r="BA18" i="1" s="1"/>
  <c r="BA19" i="1" a="1"/>
  <c r="BA19" i="1" s="1"/>
  <c r="BA20" i="1" a="1"/>
  <c r="BA20" i="1" s="1"/>
  <c r="BA21" i="1" a="1"/>
  <c r="BA21" i="1" s="1"/>
  <c r="BA22" i="1" a="1"/>
  <c r="BA22" i="1" s="1"/>
  <c r="BA23" i="1" a="1"/>
  <c r="BA23" i="1" s="1"/>
  <c r="BA24" i="1" a="1"/>
  <c r="BA24" i="1" s="1"/>
  <c r="BB4" i="1"/>
  <c r="BA1" i="1"/>
  <c r="BA2" i="1"/>
  <c r="BA3" i="1"/>
  <c r="BB6" i="1" l="1" a="1"/>
  <c r="BB6" i="1" s="1"/>
  <c r="BB8" i="1" a="1"/>
  <c r="BB8" i="1" s="1"/>
  <c r="BB9" i="1" a="1"/>
  <c r="BB9" i="1" s="1"/>
  <c r="BB10" i="1" a="1"/>
  <c r="BB10" i="1" s="1"/>
  <c r="BB11" i="1" a="1"/>
  <c r="BB11" i="1" s="1"/>
  <c r="BB12" i="1" a="1"/>
  <c r="BB12" i="1" s="1"/>
  <c r="BB13" i="1" a="1"/>
  <c r="BB13" i="1" s="1"/>
  <c r="BB14" i="1" a="1"/>
  <c r="BB14" i="1" s="1"/>
  <c r="BB16" i="1" a="1"/>
  <c r="BB16" i="1" s="1"/>
  <c r="BB17" i="1" a="1"/>
  <c r="BB17" i="1" s="1"/>
  <c r="BB18" i="1" a="1"/>
  <c r="BB18" i="1" s="1"/>
  <c r="BB19" i="1" a="1"/>
  <c r="BB19" i="1" s="1"/>
  <c r="BB20" i="1" a="1"/>
  <c r="BB20" i="1" s="1"/>
  <c r="BB21" i="1" a="1"/>
  <c r="BB21" i="1" s="1"/>
  <c r="BB22" i="1" a="1"/>
  <c r="BB22" i="1" s="1"/>
  <c r="BB23" i="1" a="1"/>
  <c r="BB23" i="1" s="1"/>
  <c r="BB24" i="1" a="1"/>
  <c r="BB24" i="1" s="1"/>
  <c r="BB1" i="1"/>
  <c r="BB3" i="1"/>
  <c r="BB2" i="1"/>
  <c r="BC4" i="1"/>
  <c r="BC6" i="1" l="1" a="1"/>
  <c r="BC6" i="1" s="1"/>
  <c r="BC8" i="1" a="1"/>
  <c r="BC8" i="1" s="1"/>
  <c r="BC9" i="1" a="1"/>
  <c r="BC9" i="1" s="1"/>
  <c r="BC10" i="1" a="1"/>
  <c r="BC10" i="1" s="1"/>
  <c r="BC11" i="1" a="1"/>
  <c r="BC11" i="1" s="1"/>
  <c r="BC13" i="1" a="1"/>
  <c r="BC13" i="1" s="1"/>
  <c r="BC14" i="1" a="1"/>
  <c r="BC14" i="1" s="1"/>
  <c r="BC16" i="1" a="1"/>
  <c r="BC16" i="1" s="1"/>
  <c r="BC18" i="1" a="1"/>
  <c r="BC18" i="1" s="1"/>
  <c r="BC20" i="1" a="1"/>
  <c r="BC20" i="1" s="1"/>
  <c r="BC23" i="1" a="1"/>
  <c r="BC23" i="1" s="1"/>
  <c r="BC12" i="1" a="1"/>
  <c r="BC12" i="1" s="1"/>
  <c r="BC17" i="1" a="1"/>
  <c r="BC17" i="1" s="1"/>
  <c r="BC19" i="1" a="1"/>
  <c r="BC19" i="1" s="1"/>
  <c r="BC21" i="1" a="1"/>
  <c r="BC21" i="1" s="1"/>
  <c r="BC22" i="1" a="1"/>
  <c r="BC22" i="1" s="1"/>
  <c r="BC24" i="1" a="1"/>
  <c r="BC24" i="1" s="1"/>
  <c r="BC2" i="1"/>
  <c r="BC3" i="1"/>
  <c r="BD4" i="1"/>
  <c r="BC1" i="1"/>
  <c r="BD6" i="1" l="1" a="1"/>
  <c r="BD6" i="1" s="1"/>
  <c r="BD8" i="1" a="1"/>
  <c r="BD8" i="1" s="1"/>
  <c r="BD10" i="1" a="1"/>
  <c r="BD10" i="1" s="1"/>
  <c r="BD13" i="1" a="1"/>
  <c r="BD13" i="1" s="1"/>
  <c r="BD18" i="1" a="1"/>
  <c r="BD18" i="1" s="1"/>
  <c r="BD20" i="1" a="1"/>
  <c r="BD20" i="1" s="1"/>
  <c r="BD22" i="1" a="1"/>
  <c r="BD22" i="1" s="1"/>
  <c r="BD24" i="1" a="1"/>
  <c r="BD24" i="1" s="1"/>
  <c r="BD9" i="1" a="1"/>
  <c r="BD9" i="1" s="1"/>
  <c r="BD11" i="1" a="1"/>
  <c r="BD11" i="1" s="1"/>
  <c r="BD12" i="1" a="1"/>
  <c r="BD12" i="1" s="1"/>
  <c r="BD14" i="1" a="1"/>
  <c r="BD14" i="1" s="1"/>
  <c r="BD16" i="1" a="1"/>
  <c r="BD16" i="1" s="1"/>
  <c r="BD17" i="1" a="1"/>
  <c r="BD17" i="1" s="1"/>
  <c r="BD19" i="1" a="1"/>
  <c r="BD19" i="1" s="1"/>
  <c r="BD21" i="1" a="1"/>
  <c r="BD21" i="1" s="1"/>
  <c r="BD23" i="1" a="1"/>
  <c r="BD23" i="1" s="1"/>
  <c r="BD3" i="1"/>
  <c r="BD2" i="1"/>
  <c r="BE4" i="1"/>
  <c r="BD1" i="1"/>
  <c r="BE9" i="1" l="1" a="1"/>
  <c r="BE9" i="1" s="1"/>
  <c r="BE11" i="1" a="1"/>
  <c r="BE11" i="1" s="1"/>
  <c r="BE13" i="1" a="1"/>
  <c r="BE13" i="1" s="1"/>
  <c r="BE16" i="1" a="1"/>
  <c r="BE16" i="1" s="1"/>
  <c r="BE18" i="1" a="1"/>
  <c r="BE18" i="1" s="1"/>
  <c r="BE21" i="1" a="1"/>
  <c r="BE21" i="1" s="1"/>
  <c r="BE24" i="1" a="1"/>
  <c r="BE24" i="1" s="1"/>
  <c r="BE6" i="1" a="1"/>
  <c r="BE6" i="1" s="1"/>
  <c r="BE8" i="1" a="1"/>
  <c r="BE8" i="1" s="1"/>
  <c r="BE10" i="1" a="1"/>
  <c r="BE10" i="1" s="1"/>
  <c r="BE12" i="1" a="1"/>
  <c r="BE12" i="1" s="1"/>
  <c r="BE14" i="1" a="1"/>
  <c r="BE14" i="1" s="1"/>
  <c r="BE15" i="1" a="1"/>
  <c r="BE15" i="1" s="1"/>
  <c r="BD15" i="1" s="1" a="1"/>
  <c r="BD15" i="1" s="1"/>
  <c r="BC15" i="1" s="1" a="1"/>
  <c r="BC15" i="1" s="1"/>
  <c r="BB15" i="1" s="1" a="1"/>
  <c r="BB15" i="1" s="1"/>
  <c r="BA15" i="1" s="1" a="1"/>
  <c r="BA15" i="1" s="1"/>
  <c r="AZ15" i="1" s="1" a="1"/>
  <c r="AZ15" i="1" s="1"/>
  <c r="BE17" i="1" a="1"/>
  <c r="BE17" i="1" s="1"/>
  <c r="BE19" i="1" a="1"/>
  <c r="BE19" i="1" s="1"/>
  <c r="BE20" i="1" a="1"/>
  <c r="BE20" i="1" s="1"/>
  <c r="BE22" i="1" a="1"/>
  <c r="BE22" i="1" s="1"/>
  <c r="BE23" i="1" a="1"/>
  <c r="BE23" i="1" s="1"/>
  <c r="BF4" i="1"/>
  <c r="BE1" i="1"/>
  <c r="BE2" i="1"/>
  <c r="BE3" i="1"/>
  <c r="BF9" i="1" l="1" a="1"/>
  <c r="BF9" i="1" s="1"/>
  <c r="BF11" i="1" a="1"/>
  <c r="BF11" i="1" s="1"/>
  <c r="BF14" i="1" a="1"/>
  <c r="BF14" i="1" s="1"/>
  <c r="BF16" i="1" a="1"/>
  <c r="BF16" i="1" s="1"/>
  <c r="BF18" i="1" a="1"/>
  <c r="BF18" i="1" s="1"/>
  <c r="BF20" i="1" a="1"/>
  <c r="BF20" i="1" s="1"/>
  <c r="BF22" i="1" a="1"/>
  <c r="BF22" i="1" s="1"/>
  <c r="BF24" i="1" a="1"/>
  <c r="BF24" i="1" s="1"/>
  <c r="BF6" i="1" a="1"/>
  <c r="BF6" i="1" s="1"/>
  <c r="BF8" i="1" a="1"/>
  <c r="BF8" i="1" s="1"/>
  <c r="BF10" i="1" a="1"/>
  <c r="BF10" i="1" s="1"/>
  <c r="BF12" i="1" a="1"/>
  <c r="BF12" i="1" s="1"/>
  <c r="BF13" i="1" a="1"/>
  <c r="BF13" i="1" s="1"/>
  <c r="BF15" i="1" a="1"/>
  <c r="BF15" i="1" s="1"/>
  <c r="BF17" i="1" a="1"/>
  <c r="BF17" i="1" s="1"/>
  <c r="BF19" i="1" a="1"/>
  <c r="BF19" i="1" s="1"/>
  <c r="BF21" i="1" a="1"/>
  <c r="BF21" i="1" s="1"/>
  <c r="BF23" i="1" a="1"/>
  <c r="BF23" i="1" s="1"/>
  <c r="BF3" i="1"/>
  <c r="BF2" i="1"/>
  <c r="BG4" i="1"/>
  <c r="BF1" i="1"/>
  <c r="BG9" i="1" l="1" a="1"/>
  <c r="BG9" i="1" s="1"/>
  <c r="BG12" i="1" a="1"/>
  <c r="BG12" i="1" s="1"/>
  <c r="BG14" i="1" a="1"/>
  <c r="BG14" i="1" s="1"/>
  <c r="BG16" i="1" a="1"/>
  <c r="BG16" i="1" s="1"/>
  <c r="BG18" i="1" a="1"/>
  <c r="BG18" i="1" s="1"/>
  <c r="BG20" i="1" a="1"/>
  <c r="BG20" i="1" s="1"/>
  <c r="BG23" i="1" a="1"/>
  <c r="BG23" i="1" s="1"/>
  <c r="BG6" i="1" a="1"/>
  <c r="BG6" i="1" s="1"/>
  <c r="BG8" i="1" a="1"/>
  <c r="BG8" i="1" s="1"/>
  <c r="BG10" i="1" a="1"/>
  <c r="BG10" i="1" s="1"/>
  <c r="BG11" i="1" a="1"/>
  <c r="BG11" i="1" s="1"/>
  <c r="BG13" i="1" a="1"/>
  <c r="BG13" i="1" s="1"/>
  <c r="BG15" i="1" a="1"/>
  <c r="BG15" i="1" s="1"/>
  <c r="BG17" i="1" a="1"/>
  <c r="BG17" i="1" s="1"/>
  <c r="BG19" i="1" a="1"/>
  <c r="BG19" i="1" s="1"/>
  <c r="BG21" i="1" a="1"/>
  <c r="BG21" i="1" s="1"/>
  <c r="BG22" i="1" a="1"/>
  <c r="BG22" i="1" s="1"/>
  <c r="BG24" i="1" a="1"/>
  <c r="BG24" i="1" s="1"/>
  <c r="BG2" i="1"/>
  <c r="BG3" i="1"/>
  <c r="BH4" i="1"/>
  <c r="BG1" i="1"/>
  <c r="BH6" i="1" l="1" a="1"/>
  <c r="BH6" i="1" s="1"/>
  <c r="BH9" i="1" a="1"/>
  <c r="BH9" i="1" s="1"/>
  <c r="BH11" i="1" a="1"/>
  <c r="BH11" i="1" s="1"/>
  <c r="BH13" i="1" a="1"/>
  <c r="BH13" i="1" s="1"/>
  <c r="BH15" i="1" a="1"/>
  <c r="BH15" i="1" s="1"/>
  <c r="BH17" i="1" a="1"/>
  <c r="BH17" i="1" s="1"/>
  <c r="BH19" i="1" a="1"/>
  <c r="BH19" i="1" s="1"/>
  <c r="BH22" i="1" a="1"/>
  <c r="BH22" i="1" s="1"/>
  <c r="BH7" i="1" a="1"/>
  <c r="BH7" i="1" s="1"/>
  <c r="BG7" i="1" s="1" a="1"/>
  <c r="BG7" i="1" s="1"/>
  <c r="BF7" i="1" s="1" a="1"/>
  <c r="BF7" i="1" s="1"/>
  <c r="BE7" i="1" s="1" a="1"/>
  <c r="BE7" i="1" s="1"/>
  <c r="BD7" i="1" s="1" a="1"/>
  <c r="BD7" i="1" s="1"/>
  <c r="BC7" i="1" s="1" a="1"/>
  <c r="BC7" i="1" s="1"/>
  <c r="BB7" i="1" s="1" a="1"/>
  <c r="BB7" i="1" s="1"/>
  <c r="BA7" i="1" s="1" a="1"/>
  <c r="BA7" i="1" s="1"/>
  <c r="AZ7" i="1" s="1" a="1"/>
  <c r="AZ7" i="1" s="1"/>
  <c r="AY7" i="1" s="1" a="1"/>
  <c r="AY7" i="1" s="1"/>
  <c r="AX7" i="1" s="1" a="1"/>
  <c r="AX7" i="1" s="1"/>
  <c r="AW7" i="1" s="1" a="1"/>
  <c r="AW7" i="1" s="1"/>
  <c r="AV7" i="1" s="1" a="1"/>
  <c r="AV7" i="1" s="1"/>
  <c r="AU7" i="1" s="1" a="1"/>
  <c r="AU7" i="1" s="1"/>
  <c r="AT7" i="1" s="1" a="1"/>
  <c r="AT7" i="1" s="1"/>
  <c r="AS7" i="1" s="1" a="1"/>
  <c r="AS7" i="1" s="1"/>
  <c r="AR7" i="1" s="1" a="1"/>
  <c r="AR7" i="1" s="1"/>
  <c r="AQ7" i="1" s="1" a="1"/>
  <c r="AQ7" i="1" s="1"/>
  <c r="AP7" i="1" s="1" a="1"/>
  <c r="AP7" i="1" s="1"/>
  <c r="AO7" i="1" s="1" a="1"/>
  <c r="AO7" i="1" s="1"/>
  <c r="AN7" i="1" s="1" a="1"/>
  <c r="AN7" i="1" s="1"/>
  <c r="AM7" i="1" s="1" a="1"/>
  <c r="AM7" i="1" s="1"/>
  <c r="AL7" i="1" s="1" a="1"/>
  <c r="AL7" i="1" s="1"/>
  <c r="AK7" i="1" s="1" a="1"/>
  <c r="AK7" i="1" s="1"/>
  <c r="AJ7" i="1" s="1" a="1"/>
  <c r="AJ7" i="1" s="1"/>
  <c r="AI7" i="1" s="1" a="1"/>
  <c r="AI7" i="1" s="1"/>
  <c r="AH7" i="1" s="1" a="1"/>
  <c r="AH7" i="1" s="1"/>
  <c r="AG7" i="1" s="1" a="1"/>
  <c r="AG7" i="1" s="1"/>
  <c r="AF7" i="1" s="1" a="1"/>
  <c r="AF7" i="1" s="1"/>
  <c r="AE7" i="1" s="1" a="1"/>
  <c r="AE7" i="1" s="1"/>
  <c r="AD7" i="1" s="1" a="1"/>
  <c r="AD7" i="1" s="1"/>
  <c r="AC7" i="1" s="1" a="1"/>
  <c r="AC7" i="1" s="1"/>
  <c r="AB7" i="1" s="1" a="1"/>
  <c r="AB7" i="1" s="1"/>
  <c r="AA7" i="1" s="1" a="1"/>
  <c r="AA7" i="1" s="1"/>
  <c r="Z7" i="1" s="1" a="1"/>
  <c r="Z7" i="1" s="1"/>
  <c r="Y7" i="1" s="1" a="1"/>
  <c r="Y7" i="1" s="1"/>
  <c r="X7" i="1" s="1" a="1"/>
  <c r="X7" i="1" s="1"/>
  <c r="W7" i="1" s="1" a="1"/>
  <c r="W7" i="1" s="1"/>
  <c r="V7" i="1" s="1" a="1"/>
  <c r="V7" i="1" s="1"/>
  <c r="BH8" i="1" a="1"/>
  <c r="BH8" i="1" s="1"/>
  <c r="BH10" i="1" a="1"/>
  <c r="BH10" i="1" s="1"/>
  <c r="BH12" i="1" a="1"/>
  <c r="BH12" i="1" s="1"/>
  <c r="BH14" i="1" a="1"/>
  <c r="BH14" i="1" s="1"/>
  <c r="BH16" i="1" a="1"/>
  <c r="BH16" i="1" s="1"/>
  <c r="BH18" i="1" a="1"/>
  <c r="BH18" i="1" s="1"/>
  <c r="BH20" i="1" a="1"/>
  <c r="BH20" i="1" s="1"/>
  <c r="BH21" i="1" a="1"/>
  <c r="BH21" i="1" s="1"/>
  <c r="BH23" i="1" a="1"/>
  <c r="BH23" i="1" s="1"/>
  <c r="BH24" i="1" a="1"/>
  <c r="BH24" i="1" s="1"/>
  <c r="BH1" i="1"/>
  <c r="BH3" i="1"/>
  <c r="BH2" i="1"/>
  <c r="J7" i="1" l="1" a="1"/>
  <c r="J7" i="1" s="1"/>
</calcChain>
</file>

<file path=xl/sharedStrings.xml><?xml version="1.0" encoding="utf-8"?>
<sst xmlns="http://schemas.openxmlformats.org/spreadsheetml/2006/main" count="142" uniqueCount="136">
  <si>
    <t>Décalage d'affichage du Planning</t>
  </si>
  <si>
    <t>Sélection des
jours fériés</t>
  </si>
  <si>
    <t>Sélection des
jours chômés</t>
  </si>
  <si>
    <t>Indications des dates chômées supplémentaires</t>
  </si>
  <si>
    <t>Nombre de jours</t>
  </si>
  <si>
    <t>d'archive sur</t>
  </si>
  <si>
    <t>"Aujourd'hui"</t>
  </si>
  <si>
    <t>Colonne1</t>
  </si>
  <si>
    <t>Colonne2</t>
  </si>
  <si>
    <t>Colonne3</t>
  </si>
  <si>
    <t>Colonne4</t>
  </si>
  <si>
    <t>Colonne5</t>
  </si>
  <si>
    <t>Colonne6</t>
  </si>
  <si>
    <t>Colonne7</t>
  </si>
  <si>
    <t>Colonne8</t>
  </si>
  <si>
    <t>Colonne9</t>
  </si>
  <si>
    <t>Colonne10</t>
  </si>
  <si>
    <t>Colonne11</t>
  </si>
  <si>
    <t>Colonne12</t>
  </si>
  <si>
    <t>Colonne13</t>
  </si>
  <si>
    <t>Colonne14</t>
  </si>
  <si>
    <t>Colonne15</t>
  </si>
  <si>
    <t>Colonne16</t>
  </si>
  <si>
    <t>Colonne17</t>
  </si>
  <si>
    <t>Colonne18</t>
  </si>
  <si>
    <t>Colonne19</t>
  </si>
  <si>
    <t>Colonne20</t>
  </si>
  <si>
    <t>Colonne21</t>
  </si>
  <si>
    <t>Colonne22</t>
  </si>
  <si>
    <t>Colonne23</t>
  </si>
  <si>
    <t>Colonne24</t>
  </si>
  <si>
    <t>Colonne25</t>
  </si>
  <si>
    <t>Colonne26</t>
  </si>
  <si>
    <t>Colonne27</t>
  </si>
  <si>
    <t>Colonne28</t>
  </si>
  <si>
    <t>Colonne29</t>
  </si>
  <si>
    <t>Colonne30</t>
  </si>
  <si>
    <t>Colonne31</t>
  </si>
  <si>
    <t>Colonne32</t>
  </si>
  <si>
    <t>Colonne33</t>
  </si>
  <si>
    <t>Colonne34</t>
  </si>
  <si>
    <t>Colonne35</t>
  </si>
  <si>
    <t>Colonne36</t>
  </si>
  <si>
    <t>Colonne37</t>
  </si>
  <si>
    <t xml:space="preserve"> </t>
  </si>
  <si>
    <t>Lundi</t>
  </si>
  <si>
    <t>Répétitif ?</t>
  </si>
  <si>
    <t>Dates calculées</t>
  </si>
  <si>
    <t>Périodicité</t>
  </si>
  <si>
    <t>Hebdo</t>
  </si>
  <si>
    <t>Débit
Crédit</t>
  </si>
  <si>
    <t>Journalière</t>
  </si>
  <si>
    <t>Mensuelle</t>
  </si>
  <si>
    <t>Bimestrielle</t>
  </si>
  <si>
    <t>Trimestrielle</t>
  </si>
  <si>
    <t>Quadrimestrielle</t>
  </si>
  <si>
    <t>Semestrielle</t>
  </si>
  <si>
    <t>Annuelle</t>
  </si>
  <si>
    <t>Bisannuelle</t>
  </si>
  <si>
    <t>Observations</t>
  </si>
  <si>
    <t>2 semaines</t>
  </si>
  <si>
    <t>4 semaines</t>
  </si>
  <si>
    <t>toutes les semaines</t>
  </si>
  <si>
    <t>toutes les deux semaines</t>
  </si>
  <si>
    <t>toutes les 4 semaines</t>
  </si>
  <si>
    <t>une fois par mois - pas 2</t>
  </si>
  <si>
    <t>une fois tous les 2 mois</t>
  </si>
  <si>
    <t>une fois toutes les 3 mois</t>
  </si>
  <si>
    <t>une fois tous les 4 mois</t>
  </si>
  <si>
    <t>une fois tous les 6 mois</t>
  </si>
  <si>
    <t>une fois par an</t>
  </si>
  <si>
    <t>une fois tous les 2 ans</t>
  </si>
  <si>
    <t>Tout les jours fériés et ponts</t>
  </si>
  <si>
    <t>Premier
jour de la
semaine</t>
  </si>
  <si>
    <t>Nb
d'échéance</t>
  </si>
  <si>
    <t>Colonne372</t>
  </si>
  <si>
    <t>Colonne373</t>
  </si>
  <si>
    <t>Colonne374</t>
  </si>
  <si>
    <t>Colonne375</t>
  </si>
  <si>
    <t>Colonne376</t>
  </si>
  <si>
    <t>Colonne377</t>
  </si>
  <si>
    <t>Colonne378</t>
  </si>
  <si>
    <t>Colonne38</t>
  </si>
  <si>
    <t>Colonne39</t>
  </si>
  <si>
    <t>Colonne382</t>
  </si>
  <si>
    <t>Colonne383</t>
  </si>
  <si>
    <t>Colonne384</t>
  </si>
  <si>
    <t>Colonne385</t>
  </si>
  <si>
    <t>Colonne386</t>
  </si>
  <si>
    <t>Sens</t>
  </si>
  <si>
    <t>18 mois</t>
  </si>
  <si>
    <t>une fois tous les 18 mois</t>
  </si>
  <si>
    <r>
      <rPr>
        <b/>
        <sz val="11"/>
        <color rgb="FF92D050"/>
        <rFont val="Calibri"/>
        <family val="2"/>
        <scheme val="minor"/>
      </rPr>
      <t>Jours</t>
    </r>
    <r>
      <rPr>
        <b/>
        <sz val="11"/>
        <color theme="0"/>
        <rFont val="Calibri"/>
        <family val="2"/>
        <scheme val="minor"/>
      </rPr>
      <t xml:space="preserve">
</t>
    </r>
    <r>
      <rPr>
        <b/>
        <sz val="11"/>
        <color rgb="FFFFFF00"/>
        <rFont val="Calibri"/>
        <family val="2"/>
        <scheme val="minor"/>
      </rPr>
      <t>Mois</t>
    </r>
    <r>
      <rPr>
        <b/>
        <sz val="11"/>
        <color theme="0"/>
        <rFont val="Calibri"/>
        <family val="2"/>
        <scheme val="minor"/>
      </rPr>
      <t/>
    </r>
  </si>
  <si>
    <t>Machine</t>
  </si>
  <si>
    <t>Date de première intervention</t>
  </si>
  <si>
    <t>Périodicité de l'opération</t>
  </si>
  <si>
    <t>Code
Opération</t>
  </si>
  <si>
    <t>tous les jours sauf weekend, fériés et ponts</t>
  </si>
  <si>
    <t>machine 1</t>
  </si>
  <si>
    <t>Date de la
dernière
opération</t>
  </si>
  <si>
    <t>Date de la prochaine opération</t>
  </si>
  <si>
    <t>2 ans</t>
  </si>
  <si>
    <t>3 ans</t>
  </si>
  <si>
    <t>4 ans</t>
  </si>
  <si>
    <t>5 ans</t>
  </si>
  <si>
    <t>6 ans</t>
  </si>
  <si>
    <t>jour semain chômés</t>
  </si>
  <si>
    <t>- 1 an</t>
  </si>
  <si>
    <t>-2 ans</t>
  </si>
  <si>
    <t>Crédit</t>
  </si>
  <si>
    <t>Avancer</t>
  </si>
  <si>
    <t>machine 2</t>
  </si>
  <si>
    <t>VA</t>
  </si>
  <si>
    <t>machine 3</t>
  </si>
  <si>
    <t>Planning Maintenance Préventive V2.0</t>
  </si>
  <si>
    <t>Reculer</t>
  </si>
  <si>
    <r>
      <rPr>
        <u/>
        <sz val="16"/>
        <color theme="1"/>
        <rFont val="Calibri"/>
        <family val="2"/>
        <scheme val="minor"/>
      </rPr>
      <t>Code des opérations :</t>
    </r>
    <r>
      <rPr>
        <sz val="16"/>
        <color theme="1"/>
        <rFont val="Calibri"/>
        <family val="2"/>
        <scheme val="minor"/>
      </rPr>
      <t xml:space="preserve">
</t>
    </r>
    <r>
      <rPr>
        <sz val="9"/>
        <color theme="1"/>
        <rFont val="Calibri"/>
        <family val="2"/>
        <scheme val="minor"/>
      </rPr>
      <t xml:space="preserve">          VH - Visite Hebdomadaire
          VM - Visite Mensuelle
          VS - Visite Semestrielle
          VA - Visite Annuelle
          ER - Entretient Régulier
          EJ - Entretient Journalier
</t>
    </r>
  </si>
  <si>
    <t>EJ</t>
  </si>
  <si>
    <t>VH</t>
  </si>
  <si>
    <t>machine 4</t>
  </si>
  <si>
    <t>machine 5</t>
  </si>
  <si>
    <t>machine 6</t>
  </si>
  <si>
    <t>machine 7</t>
  </si>
  <si>
    <t>machine 8</t>
  </si>
  <si>
    <t>machine 9</t>
  </si>
  <si>
    <t>machine 10</t>
  </si>
  <si>
    <t>machine 11</t>
  </si>
  <si>
    <t>machine 12</t>
  </si>
  <si>
    <t>machine 13</t>
  </si>
  <si>
    <t>machine 14</t>
  </si>
  <si>
    <t>machine 15</t>
  </si>
  <si>
    <t>machine 16</t>
  </si>
  <si>
    <t>machine 17</t>
  </si>
  <si>
    <t>machine 18</t>
  </si>
  <si>
    <t>machine 19</t>
  </si>
  <si>
    <t>pl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</si>
</sst>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dd"/>
    <numFmt numFmtId="165" formatCode="#,##0.00\ &quot;€&quot;"/>
    <numFmt numFmtId="166" formatCode="#,##0\ &quot;€&quot;"/>
  </numFmts>
  <fonts count="19" x14ac:knownFonts="1">
    <font>
      <sz val="11"/>
      <color theme="1"/>
      <name val="Calibri"/>
      <family val="2"/>
      <scheme val="minor"/>
    </font>
    <font>
      <sz val="8"/>
      <color rgb="FF000000"/>
      <name val="Tahoma"/>
      <family val="2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sz val="11"/>
      <color theme="7" tint="-0.499984740745262"/>
      <name val="Calibri"/>
      <family val="2"/>
      <scheme val="minor"/>
    </font>
    <font>
      <sz val="11"/>
      <color theme="7" tint="0.79998168889431442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8"/>
      <color theme="1"/>
      <name val="Calibri"/>
      <family val="2"/>
      <scheme val="minor"/>
    </font>
    <font>
      <sz val="24"/>
      <color theme="1"/>
      <name val="Calibri"/>
      <family val="2"/>
      <scheme val="minor"/>
    </font>
    <font>
      <b/>
      <sz val="9"/>
      <color theme="0"/>
      <name val="Calibri"/>
      <family val="2"/>
      <scheme val="minor"/>
    </font>
    <font>
      <b/>
      <sz val="11"/>
      <color rgb="FFFFFF00"/>
      <name val="Calibri"/>
      <family val="2"/>
      <scheme val="minor"/>
    </font>
    <font>
      <b/>
      <sz val="11"/>
      <color rgb="FF92D050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6"/>
      <color theme="0"/>
      <name val="Calibri"/>
      <family val="2"/>
      <scheme val="minor"/>
    </font>
    <font>
      <sz val="16"/>
      <color theme="1"/>
      <name val="Calibri"/>
      <family val="2"/>
      <scheme val="minor"/>
    </font>
    <font>
      <u/>
      <sz val="16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7" tint="-0.49998474074526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2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72">
    <xf numFmtId="0" fontId="0" fillId="0" borderId="0" xfId="0"/>
    <xf numFmtId="0" fontId="4" fillId="3" borderId="2" xfId="0" applyFont="1" applyFill="1" applyBorder="1" applyAlignment="1">
      <alignment horizontal="center"/>
    </xf>
    <xf numFmtId="0" fontId="4" fillId="3" borderId="2" xfId="0" applyFont="1" applyFill="1" applyBorder="1"/>
    <xf numFmtId="0" fontId="5" fillId="2" borderId="2" xfId="0" applyFont="1" applyFill="1" applyBorder="1"/>
    <xf numFmtId="16" fontId="5" fillId="2" borderId="2" xfId="0" applyNumberFormat="1" applyFont="1" applyFill="1" applyBorder="1"/>
    <xf numFmtId="0" fontId="0" fillId="0" borderId="0" xfId="0" applyFill="1"/>
    <xf numFmtId="0" fontId="3" fillId="4" borderId="1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center" textRotation="90"/>
    </xf>
    <xf numFmtId="0" fontId="8" fillId="2" borderId="4" xfId="0" applyFont="1" applyFill="1" applyBorder="1" applyAlignment="1">
      <alignment horizontal="center" vertical="center" textRotation="90"/>
    </xf>
    <xf numFmtId="0" fontId="8" fillId="2" borderId="3" xfId="0" applyFont="1" applyFill="1" applyBorder="1" applyAlignment="1">
      <alignment horizontal="center" vertical="center" textRotation="90"/>
    </xf>
    <xf numFmtId="164" fontId="6" fillId="0" borderId="5" xfId="0" applyNumberFormat="1" applyFont="1" applyFill="1" applyBorder="1" applyAlignment="1">
      <alignment horizontal="center" vertical="center"/>
    </xf>
    <xf numFmtId="0" fontId="4" fillId="3" borderId="0" xfId="0" applyFont="1" applyFill="1"/>
    <xf numFmtId="0" fontId="0" fillId="3" borderId="11" xfId="0" applyFill="1" applyBorder="1"/>
    <xf numFmtId="0" fontId="0" fillId="3" borderId="10" xfId="0" applyFill="1" applyBorder="1"/>
    <xf numFmtId="0" fontId="9" fillId="3" borderId="7" xfId="0" applyFont="1" applyFill="1" applyBorder="1" applyAlignment="1">
      <alignment horizontal="center" vertical="center" wrapText="1"/>
    </xf>
    <xf numFmtId="0" fontId="9" fillId="3" borderId="5" xfId="0" applyFont="1" applyFill="1" applyBorder="1" applyAlignment="1">
      <alignment horizontal="center" vertical="center"/>
    </xf>
    <xf numFmtId="0" fontId="9" fillId="3" borderId="6" xfId="0" applyFont="1" applyFill="1" applyBorder="1" applyAlignment="1">
      <alignment horizontal="center" vertical="center"/>
    </xf>
    <xf numFmtId="0" fontId="9" fillId="3" borderId="7" xfId="0" applyFont="1" applyFill="1" applyBorder="1" applyAlignment="1">
      <alignment horizontal="center" vertical="center"/>
    </xf>
    <xf numFmtId="0" fontId="5" fillId="3" borderId="3" xfId="0" applyFont="1" applyFill="1" applyBorder="1"/>
    <xf numFmtId="0" fontId="7" fillId="0" borderId="3" xfId="0" applyFont="1" applyBorder="1" applyAlignment="1">
      <alignment horizontal="center" vertical="center"/>
    </xf>
    <xf numFmtId="164" fontId="6" fillId="0" borderId="12" xfId="0" applyNumberFormat="1" applyFont="1" applyFill="1" applyBorder="1" applyAlignment="1">
      <alignment horizontal="center"/>
    </xf>
    <xf numFmtId="0" fontId="2" fillId="3" borderId="8" xfId="0" applyFont="1" applyFill="1" applyBorder="1"/>
    <xf numFmtId="0" fontId="2" fillId="3" borderId="13" xfId="0" applyFont="1" applyFill="1" applyBorder="1"/>
    <xf numFmtId="0" fontId="4" fillId="3" borderId="4" xfId="0" applyFont="1" applyFill="1" applyBorder="1"/>
    <xf numFmtId="0" fontId="4" fillId="3" borderId="3" xfId="0" applyFont="1" applyFill="1" applyBorder="1"/>
    <xf numFmtId="14" fontId="3" fillId="4" borderId="1" xfId="0" applyNumberFormat="1" applyFont="1" applyFill="1" applyBorder="1" applyAlignment="1">
      <alignment horizontal="left" vertical="center" indent="1"/>
    </xf>
    <xf numFmtId="14" fontId="3" fillId="2" borderId="1" xfId="0" applyNumberFormat="1" applyFont="1" applyFill="1" applyBorder="1" applyAlignment="1">
      <alignment horizontal="center" vertical="center"/>
    </xf>
    <xf numFmtId="0" fontId="9" fillId="3" borderId="1" xfId="0" applyFont="1" applyFill="1" applyBorder="1" applyAlignment="1">
      <alignment horizontal="centerContinuous" vertical="center" wrapText="1"/>
    </xf>
    <xf numFmtId="0" fontId="10" fillId="0" borderId="0" xfId="0" applyFont="1" applyAlignment="1">
      <alignment horizontal="center" vertical="center"/>
    </xf>
    <xf numFmtId="0" fontId="9" fillId="3" borderId="14" xfId="0" applyFont="1" applyFill="1" applyBorder="1" applyAlignment="1">
      <alignment horizontal="center" vertical="center" wrapText="1"/>
    </xf>
    <xf numFmtId="0" fontId="2" fillId="3" borderId="0" xfId="0" applyFont="1" applyFill="1" applyBorder="1"/>
    <xf numFmtId="14" fontId="3" fillId="2" borderId="2" xfId="0" applyNumberFormat="1" applyFont="1" applyFill="1" applyBorder="1" applyAlignment="1">
      <alignment horizontal="center" vertical="center"/>
    </xf>
    <xf numFmtId="14" fontId="0" fillId="0" borderId="1" xfId="0" applyNumberFormat="1" applyBorder="1" applyAlignment="1">
      <alignment horizontal="center"/>
    </xf>
    <xf numFmtId="165" fontId="10" fillId="0" borderId="0" xfId="0" applyNumberFormat="1" applyFont="1" applyAlignment="1">
      <alignment horizontal="center" vertical="center"/>
    </xf>
    <xf numFmtId="0" fontId="0" fillId="4" borderId="1" xfId="0" applyNumberForma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5" fillId="2" borderId="1" xfId="0" applyFont="1" applyFill="1" applyBorder="1" applyAlignment="1">
      <alignment horizontal="center" vertical="center"/>
    </xf>
    <xf numFmtId="0" fontId="9" fillId="3" borderId="5" xfId="0" applyFont="1" applyFill="1" applyBorder="1" applyAlignment="1">
      <alignment horizontal="center" vertical="center" wrapText="1"/>
    </xf>
    <xf numFmtId="166" fontId="10" fillId="0" borderId="0" xfId="0" applyNumberFormat="1" applyFont="1" applyAlignment="1">
      <alignment horizontal="center" vertical="center"/>
    </xf>
    <xf numFmtId="0" fontId="11" fillId="5" borderId="10" xfId="0" applyFont="1" applyFill="1" applyBorder="1" applyAlignment="1">
      <alignment horizontal="center" vertical="center" wrapText="1"/>
    </xf>
    <xf numFmtId="0" fontId="11" fillId="5" borderId="13" xfId="0" applyFont="1" applyFill="1" applyBorder="1" applyAlignment="1">
      <alignment horizontal="center" vertical="center" wrapText="1"/>
    </xf>
    <xf numFmtId="0" fontId="4" fillId="3" borderId="15" xfId="0" applyFont="1" applyFill="1" applyBorder="1"/>
    <xf numFmtId="0" fontId="12" fillId="3" borderId="0" xfId="0" applyFont="1" applyFill="1" applyAlignment="1">
      <alignment horizontal="center" vertical="top" wrapText="1"/>
    </xf>
    <xf numFmtId="0" fontId="10" fillId="0" borderId="0" xfId="0" applyNumberFormat="1" applyFont="1" applyAlignment="1">
      <alignment horizontal="center" vertical="center"/>
    </xf>
    <xf numFmtId="0" fontId="12" fillId="3" borderId="0" xfId="0" applyFont="1" applyFill="1" applyAlignment="1">
      <alignment horizontal="center" vertical="center" wrapText="1"/>
    </xf>
    <xf numFmtId="0" fontId="15" fillId="0" borderId="1" xfId="0" applyFont="1" applyBorder="1" applyAlignment="1">
      <alignment horizontal="right" vertical="center" indent="1"/>
    </xf>
    <xf numFmtId="0" fontId="15" fillId="0" borderId="5" xfId="0" applyFont="1" applyBorder="1" applyAlignment="1">
      <alignment horizontal="right" vertical="center" indent="1"/>
    </xf>
    <xf numFmtId="0" fontId="15" fillId="7" borderId="1" xfId="0" applyFont="1" applyFill="1" applyBorder="1" applyAlignment="1">
      <alignment horizontal="center" vertical="center"/>
    </xf>
    <xf numFmtId="0" fontId="15" fillId="6" borderId="1" xfId="0" applyFont="1" applyFill="1" applyBorder="1" applyAlignment="1">
      <alignment horizontal="center" vertical="center"/>
    </xf>
    <xf numFmtId="0" fontId="15" fillId="6" borderId="5" xfId="0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left" vertical="center" indent="1"/>
    </xf>
    <xf numFmtId="0" fontId="15" fillId="0" borderId="5" xfId="0" applyFont="1" applyFill="1" applyBorder="1" applyAlignment="1">
      <alignment horizontal="left" vertical="center" indent="1"/>
    </xf>
    <xf numFmtId="0" fontId="9" fillId="3" borderId="8" xfId="0" applyFont="1" applyFill="1" applyBorder="1" applyAlignment="1">
      <alignment horizontal="center" vertical="center" wrapText="1"/>
    </xf>
    <xf numFmtId="14" fontId="0" fillId="0" borderId="1" xfId="0" applyNumberFormat="1" applyFill="1" applyBorder="1"/>
    <xf numFmtId="0" fontId="0" fillId="8" borderId="0" xfId="0" applyFill="1"/>
    <xf numFmtId="14" fontId="10" fillId="0" borderId="0" xfId="0" applyNumberFormat="1" applyFont="1" applyAlignment="1">
      <alignment horizontal="center" vertical="center"/>
    </xf>
    <xf numFmtId="0" fontId="0" fillId="8" borderId="0" xfId="0" quotePrefix="1" applyFill="1"/>
    <xf numFmtId="14" fontId="0" fillId="0" borderId="1" xfId="0" applyNumberFormat="1" applyBorder="1"/>
    <xf numFmtId="14" fontId="3" fillId="2" borderId="4" xfId="0" applyNumberFormat="1" applyFont="1" applyFill="1" applyBorder="1"/>
    <xf numFmtId="14" fontId="10" fillId="0" borderId="0" xfId="0" applyNumberFormat="1" applyFont="1" applyFill="1" applyAlignment="1">
      <alignment horizontal="center" vertical="center"/>
    </xf>
    <xf numFmtId="0" fontId="16" fillId="3" borderId="2" xfId="0" applyFont="1" applyFill="1" applyBorder="1" applyAlignment="1">
      <alignment horizontal="right" vertical="center" wrapText="1" indent="8"/>
    </xf>
    <xf numFmtId="0" fontId="16" fillId="3" borderId="4" xfId="0" applyFont="1" applyFill="1" applyBorder="1" applyAlignment="1">
      <alignment horizontal="right" vertical="center" wrapText="1" indent="8"/>
    </xf>
    <xf numFmtId="0" fontId="16" fillId="3" borderId="3" xfId="0" applyFont="1" applyFill="1" applyBorder="1" applyAlignment="1">
      <alignment horizontal="right" vertical="center" wrapText="1" indent="8"/>
    </xf>
    <xf numFmtId="0" fontId="17" fillId="5" borderId="2" xfId="0" applyFont="1" applyFill="1" applyBorder="1" applyAlignment="1">
      <alignment horizontal="left" vertical="top" wrapText="1"/>
    </xf>
    <xf numFmtId="0" fontId="17" fillId="5" borderId="4" xfId="0" applyFont="1" applyFill="1" applyBorder="1" applyAlignment="1">
      <alignment horizontal="left" vertical="top" wrapText="1"/>
    </xf>
    <xf numFmtId="0" fontId="17" fillId="5" borderId="3" xfId="0" applyFont="1" applyFill="1" applyBorder="1" applyAlignment="1">
      <alignment horizontal="left" vertical="top" wrapText="1"/>
    </xf>
    <xf numFmtId="0" fontId="9" fillId="3" borderId="8" xfId="0" applyFont="1" applyFill="1" applyBorder="1" applyAlignment="1">
      <alignment horizontal="center" vertical="center" wrapText="1"/>
    </xf>
    <xf numFmtId="0" fontId="9" fillId="3" borderId="9" xfId="0" applyFont="1" applyFill="1" applyBorder="1" applyAlignment="1">
      <alignment horizontal="center" vertical="center" wrapText="1"/>
    </xf>
  </cellXfs>
  <cellStyles count="1">
    <cellStyle name="Normal" xfId="0" builtinId="0"/>
  </cellStyles>
  <dxfs count="103"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  <numFmt numFmtId="166" formatCode="#,##0\ &quot;€&quot;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  <numFmt numFmtId="166" formatCode="#,##0\ &quot;€&quot;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numFmt numFmtId="166" formatCode="#,##0\ &quot;€&quot;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numFmt numFmtId="166" formatCode="#,##0\ &quot;€&quot;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numFmt numFmtId="166" formatCode="#,##0\ &quot;€&quot;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numFmt numFmtId="166" formatCode="#,##0\ &quot;€&quot;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numFmt numFmtId="166" formatCode="#,##0\ &quot;€&quot;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numFmt numFmtId="166" formatCode="#,##0\ &quot;€&quot;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numFmt numFmtId="166" formatCode="#,##0\ &quot;€&quot;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numFmt numFmtId="19" formatCode="dd/mm/yyyy"/>
      <fill>
        <patternFill patternType="none">
          <fgColor indexed="64"/>
          <bgColor auto="1"/>
        </patternFill>
      </fill>
      <alignment horizontal="center" vertical="center" textRotation="0" wrapText="0" relativeIndent="0" justifyLastLine="0" shrinkToFit="0" readingOrder="0"/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</font>
      <fill>
        <patternFill>
          <bgColor rgb="FF00FF0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0" tint="-0.24994659260841701"/>
        </patternFill>
      </fill>
    </dxf>
    <dxf>
      <font>
        <color theme="7" tint="0.39994506668294322"/>
      </font>
      <fill>
        <patternFill>
          <bgColor theme="7" tint="0.39994506668294322"/>
        </patternFill>
      </fill>
    </dxf>
    <dxf>
      <font>
        <color theme="7" tint="-0.24994659260841701"/>
      </font>
      <fill>
        <patternFill>
          <bgColor theme="7" tint="-0.24994659260841701"/>
        </patternFill>
      </fill>
    </dxf>
    <dxf>
      <font>
        <color theme="7" tint="-0.499984740745262"/>
      </font>
      <fill>
        <patternFill>
          <bgColor theme="7" tint="-0.499984740745262"/>
        </patternFill>
      </fill>
    </dxf>
    <dxf>
      <font>
        <b/>
        <i val="0"/>
        <color rgb="FFFFFF0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1"/>
        </patternFill>
      </fill>
    </dxf>
    <dxf>
      <font>
        <b/>
        <i val="0"/>
      </font>
      <fill>
        <patternFill>
          <bgColor rgb="FFFF00FF"/>
        </patternFill>
      </fill>
    </dxf>
    <dxf>
      <fill>
        <patternFill>
          <bgColor theme="7" tint="0.79998168889431442"/>
        </patternFill>
      </fill>
    </dxf>
    <dxf>
      <font>
        <b/>
        <i val="0"/>
        <color rgb="FFFFFF00"/>
      </font>
      <fill>
        <patternFill>
          <bgColor rgb="FFFF000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numFmt numFmtId="19" formatCode="dd/mm/yyyy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numFmt numFmtId="165" formatCode="#,##0.00\ &quot;€&quot;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  <numFmt numFmtId="19" formatCode="dd/mm/yyyy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numFmt numFmtId="165" formatCode="#,##0.00\ &quot;€&quot;"/>
      <alignment horizontal="center" vertical="center" textRotation="0" wrapText="0" relative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border outline="0">
        <top style="thin">
          <color indexed="64"/>
        </top>
      </border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</dxf>
    <dxf>
      <fill>
        <patternFill patternType="solid">
          <fgColor indexed="64"/>
          <bgColor theme="7" tint="-0.499984740745262"/>
        </patternFill>
      </fill>
    </dxf>
    <dxf>
      <font>
        <b/>
        <i val="0"/>
      </font>
      <fill>
        <patternFill>
          <bgColor rgb="FFFF00FF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</font>
      <fill>
        <patternFill>
          <bgColor rgb="FF00FF0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0" tint="-0.24994659260841701"/>
        </patternFill>
      </fill>
    </dxf>
    <dxf>
      <fill>
        <patternFill>
          <bgColor rgb="FF00FF00"/>
        </patternFill>
      </fill>
    </dxf>
    <dxf>
      <font>
        <color auto="1"/>
      </font>
    </dxf>
    <dxf>
      <font>
        <color theme="7" tint="0.39994506668294322"/>
      </font>
      <fill>
        <patternFill>
          <bgColor theme="7" tint="0.39994506668294322"/>
        </patternFill>
      </fill>
    </dxf>
    <dxf>
      <font>
        <color theme="7" tint="-0.24994659260841701"/>
      </font>
      <fill>
        <patternFill>
          <bgColor theme="7" tint="-0.24994659260841701"/>
        </patternFill>
      </fill>
    </dxf>
    <dxf>
      <font>
        <color theme="7" tint="-0.499984740745262"/>
      </font>
      <fill>
        <patternFill>
          <bgColor theme="7" tint="-0.499984740745262"/>
        </patternFill>
      </fill>
    </dxf>
    <dxf>
      <font>
        <b/>
        <i val="0"/>
        <color rgb="FFFFFF0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1"/>
        </patternFill>
      </fill>
    </dxf>
    <dxf>
      <font>
        <color theme="0"/>
      </font>
      <fill>
        <patternFill>
          <bgColor theme="7" tint="-0.24994659260841701"/>
        </patternFill>
      </fill>
    </dxf>
    <dxf>
      <fill>
        <patternFill>
          <bgColor theme="7" tint="-0.24994659260841701"/>
        </patternFill>
      </fill>
    </dxf>
    <dxf>
      <fill>
        <patternFill>
          <bgColor theme="7" tint="-0.24994659260841701"/>
        </patternFill>
      </fill>
    </dxf>
    <dxf>
      <border>
        <left style="thin">
          <color auto="1"/>
        </left>
        <vertical/>
        <horizontal/>
      </border>
    </dxf>
    <dxf>
      <font>
        <color theme="0"/>
      </font>
      <fill>
        <patternFill>
          <bgColor theme="7" tint="-0.24994659260841701"/>
        </patternFill>
      </fill>
    </dxf>
    <dxf>
      <border>
        <left style="thin">
          <color auto="1"/>
        </left>
        <vertical/>
        <horizontal/>
      </border>
    </dxf>
    <dxf>
      <fill>
        <patternFill>
          <bgColor theme="7" tint="-0.499984740745262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</dxfs>
  <tableStyles count="1" defaultTableStyle="TableStyleMedium9" defaultPivotStyle="PivotStyleLight16">
    <tableStyle name="Style de tableau 1" pivot="0" count="2">
      <tableStyleElement type="wholeTable" dxfId="102"/>
      <tableStyleElement type="headerRow" dxfId="101"/>
    </tableStyle>
  </tableStyles>
  <colors>
    <mruColors>
      <color rgb="FFFF00FF"/>
      <color rgb="FF00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activeX1.xml><?xml version="1.0" encoding="utf-8"?>
<ax:ocx xmlns:ax="http://schemas.microsoft.com/office/2006/activeX" xmlns:r="http://schemas.openxmlformats.org/officeDocument/2006/relationships" ax:classid="{DFD181E0-5E2F-11CE-A449-00AA004A803D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79176FB0-B7F2-11CE-97EF-00AA006D2776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ctrlProps/ctrlProp1.xml><?xml version="1.0" encoding="utf-8"?>
<formControlPr xmlns="http://schemas.microsoft.com/office/spreadsheetml/2009/9/main" objectType="CheckBox" fmlaLink="B2" lockText="1" noThreeD="1"/>
</file>

<file path=xl/ctrlProps/ctrlProp2.xml><?xml version="1.0" encoding="utf-8"?>
<formControlPr xmlns="http://schemas.microsoft.com/office/spreadsheetml/2009/9/main" objectType="CheckBox" fmlaLink="B3" lockText="1" noThreeD="1"/>
</file>

<file path=xl/ctrlProps/ctrlProp3.xml><?xml version="1.0" encoding="utf-8"?>
<formControlPr xmlns="http://schemas.microsoft.com/office/spreadsheetml/2009/9/main" objectType="CheckBox" fmlaLink="B4" lockText="1" noThreeD="1"/>
</file>

<file path=xl/ctrlProps/ctrlProp4.xml><?xml version="1.0" encoding="utf-8"?>
<formControlPr xmlns="http://schemas.microsoft.com/office/spreadsheetml/2009/9/main" objectType="CheckBox" fmlaLink="B5" lockText="1" noThreeD="1"/>
</file>

<file path=xl/ctrlProps/ctrlProp5.xml><?xml version="1.0" encoding="utf-8"?>
<formControlPr xmlns="http://schemas.microsoft.com/office/spreadsheetml/2009/9/main" objectType="CheckBox" fmlaLink="B6" lockText="1" noThreeD="1"/>
</file>

<file path=xl/ctrlProps/ctrlProp6.xml><?xml version="1.0" encoding="utf-8"?>
<formControlPr xmlns="http://schemas.microsoft.com/office/spreadsheetml/2009/9/main" objectType="CheckBox" fmlaLink="B7" lockText="1" noThreeD="1"/>
</file>

<file path=xl/ctrlProps/ctrlProp7.xml><?xml version="1.0" encoding="utf-8"?>
<formControlPr xmlns="http://schemas.microsoft.com/office/spreadsheetml/2009/9/main" objectType="CheckBox" checked="Checked" fmlaLink="B8" lockText="1" noThreeD="1"/>
</file>

<file path=xl/ctrlProps/ctrlProp8.xml><?xml version="1.0" encoding="utf-8"?>
<formControlPr xmlns="http://schemas.microsoft.com/office/spreadsheetml/2009/9/main" objectType="CheckBox" checked="Checked" fmlaLink="D2" lockText="1" noThreeD="1"/>
</file>

<file path=xl/ctrlProps/ctrlProp9.xml><?xml version="1.0" encoding="utf-8"?>
<formControlPr xmlns="http://schemas.microsoft.com/office/spreadsheetml/2009/9/main" objectType="CheckBox" checked="Checked" fmlaLink="D3" lockText="1" noThreeD="1"/>
</file>

<file path=xl/ctrlProps/ctrlProp10.xml><?xml version="1.0" encoding="utf-8"?>
<formControlPr xmlns="http://schemas.microsoft.com/office/spreadsheetml/2009/9/main" objectType="CheckBox" checked="Checked" fmlaLink="D4" lockText="1" noThreeD="1"/>
</file>

<file path=xl/ctrlProps/ctrlProp11.xml><?xml version="1.0" encoding="utf-8"?>
<formControlPr xmlns="http://schemas.microsoft.com/office/spreadsheetml/2009/9/main" objectType="CheckBox" checked="Checked" fmlaLink="D5" lockText="1" noThreeD="1"/>
</file>

<file path=xl/ctrlProps/ctrlProp12.xml><?xml version="1.0" encoding="utf-8"?>
<formControlPr xmlns="http://schemas.microsoft.com/office/spreadsheetml/2009/9/main" objectType="CheckBox" checked="Checked" fmlaLink="D7" lockText="1" noThreeD="1"/>
</file>

<file path=xl/ctrlProps/ctrlProp13.xml><?xml version="1.0" encoding="utf-8"?>
<formControlPr xmlns="http://schemas.microsoft.com/office/spreadsheetml/2009/9/main" objectType="CheckBox" checked="Checked" fmlaLink="D8" lockText="1" noThreeD="1"/>
</file>

<file path=xl/ctrlProps/ctrlProp14.xml><?xml version="1.0" encoding="utf-8"?>
<formControlPr xmlns="http://schemas.microsoft.com/office/spreadsheetml/2009/9/main" objectType="CheckBox" checked="Checked" fmlaLink="D9" lockText="1" noThreeD="1"/>
</file>

<file path=xl/ctrlProps/ctrlProp15.xml><?xml version="1.0" encoding="utf-8"?>
<formControlPr xmlns="http://schemas.microsoft.com/office/spreadsheetml/2009/9/main" objectType="CheckBox" checked="Checked" fmlaLink="D10" lockText="1" noThreeD="1"/>
</file>

<file path=xl/ctrlProps/ctrlProp16.xml><?xml version="1.0" encoding="utf-8"?>
<formControlPr xmlns="http://schemas.microsoft.com/office/spreadsheetml/2009/9/main" objectType="CheckBox" checked="Checked" fmlaLink="D11" lockText="1" noThreeD="1"/>
</file>

<file path=xl/ctrlProps/ctrlProp17.xml><?xml version="1.0" encoding="utf-8"?>
<formControlPr xmlns="http://schemas.microsoft.com/office/spreadsheetml/2009/9/main" objectType="CheckBox" checked="Checked" fmlaLink="D12" lockText="1" noThreeD="1"/>
</file>

<file path=xl/ctrlProps/ctrlProp18.xml><?xml version="1.0" encoding="utf-8"?>
<formControlPr xmlns="http://schemas.microsoft.com/office/spreadsheetml/2009/9/main" objectType="CheckBox" checked="Checked" fmlaLink="D6" lockText="1" noThreeD="1"/>
</file>

<file path=xl/ctrlProps/ctrlProp19.xml><?xml version="1.0" encoding="utf-8"?>
<formControlPr xmlns="http://schemas.microsoft.com/office/spreadsheetml/2009/9/main" objectType="CheckBox" checked="Checked" fmlaLink="D13" lockText="1" noThreeD="1"/>
</file>

<file path=xl/ctrlProps/ctrlProp20.xml><?xml version="1.0" encoding="utf-8"?>
<formControlPr xmlns="http://schemas.microsoft.com/office/spreadsheetml/2009/9/main" objectType="CheckBox" checked="Checked" fmlaLink="D14" lockText="1" noThreeD="1"/>
</file>

<file path=xl/ctrlProps/ctrlProp21.xml><?xml version="1.0" encoding="utf-8"?>
<formControlPr xmlns="http://schemas.microsoft.com/office/spreadsheetml/2009/9/main" objectType="CheckBox" fmlaLink="G2" lockText="1" noThreeD="1"/>
</file>

<file path=xl/ctrlProps/ctrlProp22.xml><?xml version="1.0" encoding="utf-8"?>
<formControlPr xmlns="http://schemas.microsoft.com/office/spreadsheetml/2009/9/main" objectType="CheckBox" fmlaLink="G3" lockText="1" noThreeD="1"/>
</file>

<file path=xl/ctrlProps/ctrlProp23.xml><?xml version="1.0" encoding="utf-8"?>
<formControlPr xmlns="http://schemas.microsoft.com/office/spreadsheetml/2009/9/main" objectType="CheckBox" fmlaLink="G4" lockText="1" noThreeD="1"/>
</file>

<file path=xl/ctrlProps/ctrlProp24.xml><?xml version="1.0" encoding="utf-8"?>
<formControlPr xmlns="http://schemas.microsoft.com/office/spreadsheetml/2009/9/main" objectType="CheckBox" fmlaLink="G5" lockText="1" noThreeD="1"/>
</file>

<file path=xl/ctrlProps/ctrlProp25.xml><?xml version="1.0" encoding="utf-8"?>
<formControlPr xmlns="http://schemas.microsoft.com/office/spreadsheetml/2009/9/main" objectType="CheckBox" fmlaLink="G6" lockText="1" noThreeD="1"/>
</file>

<file path=xl/ctrlProps/ctrlProp26.xml><?xml version="1.0" encoding="utf-8"?>
<formControlPr xmlns="http://schemas.microsoft.com/office/spreadsheetml/2009/9/main" objectType="CheckBox" fmlaLink="G7" lockText="1" noThreeD="1"/>
</file>

<file path=xl/ctrlProps/ctrlProp27.xml><?xml version="1.0" encoding="utf-8"?>
<formControlPr xmlns="http://schemas.microsoft.com/office/spreadsheetml/2009/9/main" objectType="CheckBox" fmlaLink="G8" lockText="1" noThreeD="1"/>
</file>

<file path=xl/ctrlProps/ctrlProp28.xml><?xml version="1.0" encoding="utf-8"?>
<formControlPr xmlns="http://schemas.microsoft.com/office/spreadsheetml/2009/9/main" objectType="CheckBox" fmlaLink="G9" lockText="1" noThreeD="1"/>
</file>

<file path=xl/ctrlProps/ctrlProp29.xml><?xml version="1.0" encoding="utf-8"?>
<formControlPr xmlns="http://schemas.microsoft.com/office/spreadsheetml/2009/9/main" objectType="CheckBox" fmlaLink="G10" lockText="1" noThreeD="1"/>
</file>

<file path=xl/ctrlProps/ctrlProp30.xml><?xml version="1.0" encoding="utf-8"?>
<formControlPr xmlns="http://schemas.microsoft.com/office/spreadsheetml/2009/9/main" objectType="CheckBox" fmlaLink="G11" lockText="1" noThreeD="1"/>
</file>

<file path=xl/ctrlProps/ctrlProp31.xml><?xml version="1.0" encoding="utf-8"?>
<formControlPr xmlns="http://schemas.microsoft.com/office/spreadsheetml/2009/9/main" objectType="CheckBox" fmlaLink="G12" lockText="1" noThreeD="1"/>
</file>

<file path=xl/ctrlProps/ctrlProp32.xml><?xml version="1.0" encoding="utf-8"?>
<formControlPr xmlns="http://schemas.microsoft.com/office/spreadsheetml/2009/9/main" objectType="CheckBox" fmlaLink="G13" lockText="1" noThreeD="1"/>
</file>

<file path=xl/ctrlProps/ctrlProp33.xml><?xml version="1.0" encoding="utf-8"?>
<formControlPr xmlns="http://schemas.microsoft.com/office/spreadsheetml/2009/9/main" objectType="CheckBox" fmlaLink="G14" lockText="1" noThreeD="1"/>
</file>

<file path=xl/ctrlProps/ctrlProp34.xml><?xml version="1.0" encoding="utf-8"?>
<formControlPr xmlns="http://schemas.microsoft.com/office/spreadsheetml/2009/9/main" objectType="CheckBox" fmlaLink="G15" lockText="1" noThreeD="1"/>
</file>

<file path=xl/ctrlProps/ctrlProp35.xml><?xml version="1.0" encoding="utf-8"?>
<formControlPr xmlns="http://schemas.microsoft.com/office/spreadsheetml/2009/9/main" objectType="CheckBox" fmlaLink="G16" lockText="1" noThreeD="1"/>
</file>

<file path=xl/ctrlProps/ctrlProp36.xml><?xml version="1.0" encoding="utf-8"?>
<formControlPr xmlns="http://schemas.microsoft.com/office/spreadsheetml/2009/9/main" objectType="CheckBox" fmlaLink="G17" lockText="1" noThreeD="1"/>
</file>

<file path=xl/ctrlProps/ctrlProp37.xml><?xml version="1.0" encoding="utf-8"?>
<formControlPr xmlns="http://schemas.microsoft.com/office/spreadsheetml/2009/9/main" objectType="CheckBox" fmlaLink="G18" lockText="1" noThreeD="1"/>
</file>

<file path=xl/ctrlProps/ctrlProp38.xml><?xml version="1.0" encoding="utf-8"?>
<formControlPr xmlns="http://schemas.microsoft.com/office/spreadsheetml/2009/9/main" objectType="CheckBox" fmlaLink="G19" lockText="1" noThreeD="1"/>
</file>

<file path=xl/ctrlProps/ctrlProp39.xml><?xml version="1.0" encoding="utf-8"?>
<formControlPr xmlns="http://schemas.microsoft.com/office/spreadsheetml/2009/9/main" objectType="CheckBox" fmlaLink="G20" lockText="1" noThreeD="1"/>
</file>

<file path=xl/ctrlProps/ctrlProp40.xml><?xml version="1.0" encoding="utf-8"?>
<formControlPr xmlns="http://schemas.microsoft.com/office/spreadsheetml/2009/9/main" objectType="CheckBox" fmlaLink="G21" lockText="1" noThreeD="1"/>
</file>

<file path=xl/ctrlProps/ctrlProp41.xml><?xml version="1.0" encoding="utf-8"?>
<formControlPr xmlns="http://schemas.microsoft.com/office/spreadsheetml/2009/9/main" objectType="CheckBox" fmlaLink="G22" lockText="1" noThreeD="1"/>
</file>

<file path=xl/ctrlProps/ctrlProp42.xml><?xml version="1.0" encoding="utf-8"?>
<formControlPr xmlns="http://schemas.microsoft.com/office/spreadsheetml/2009/9/main" objectType="CheckBox" fmlaLink="G23" lockText="1" noThreeD="1"/>
</file>

<file path=xl/ctrlProps/ctrlProp43.xml><?xml version="1.0" encoding="utf-8"?>
<formControlPr xmlns="http://schemas.microsoft.com/office/spreadsheetml/2009/9/main" objectType="CheckBox" fmlaLink="G24" lockText="1" noThreeD="1"/>
</file>

<file path=xl/ctrlProps/ctrlProp44.xml><?xml version="1.0" encoding="utf-8"?>
<formControlPr xmlns="http://schemas.microsoft.com/office/spreadsheetml/2009/9/main" objectType="CheckBox" fmlaLink="G25" lockText="1" noThreeD="1"/>
</file>

<file path=xl/ctrlProps/ctrlProp45.xml><?xml version="1.0" encoding="utf-8"?>
<formControlPr xmlns="http://schemas.microsoft.com/office/spreadsheetml/2009/9/main" objectType="CheckBox" fmlaLink="G26" lockText="1" noThreeD="1"/>
</file>

<file path=xl/ctrlProps/ctrlProp46.xml><?xml version="1.0" encoding="utf-8"?>
<formControlPr xmlns="http://schemas.microsoft.com/office/spreadsheetml/2009/9/main" objectType="CheckBox" fmlaLink="G27" lockText="1" noThreeD="1"/>
</file>

<file path=xl/ctrlProps/ctrlProp47.xml><?xml version="1.0" encoding="utf-8"?>
<formControlPr xmlns="http://schemas.microsoft.com/office/spreadsheetml/2009/9/main" objectType="CheckBox" fmlaLink="G28" lockText="1" noThreeD="1"/>
</file>

<file path=xl/ctrlProps/ctrlProp48.xml><?xml version="1.0" encoding="utf-8"?>
<formControlPr xmlns="http://schemas.microsoft.com/office/spreadsheetml/2009/9/main" objectType="CheckBox" fmlaLink="G29" lockText="1" noThreeD="1"/>
</file>

<file path=xl/ctrlProps/ctrlProp49.xml><?xml version="1.0" encoding="utf-8"?>
<formControlPr xmlns="http://schemas.microsoft.com/office/spreadsheetml/2009/9/main" objectType="CheckBox" fmlaLink="G30" lockText="1" noThreeD="1"/>
</file>

<file path=xl/ctrlProps/ctrlProp50.xml><?xml version="1.0" encoding="utf-8"?>
<formControlPr xmlns="http://schemas.microsoft.com/office/spreadsheetml/2009/9/main" objectType="CheckBox" fmlaLink="G31" lockText="1" noThreeD="1"/>
</file>

<file path=xl/ctrlProps/ctrlProp51.xml><?xml version="1.0" encoding="utf-8"?>
<formControlPr xmlns="http://schemas.microsoft.com/office/spreadsheetml/2009/9/main" objectType="CheckBox" fmlaLink="G32" lockText="1" noThreeD="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2" Type="http://schemas.openxmlformats.org/officeDocument/2006/relationships/image" Target="../media/image3.emf"/><Relationship Id="rId1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190500</xdr:colOff>
      <xdr:row>1</xdr:row>
      <xdr:rowOff>1</xdr:rowOff>
    </xdr:from>
    <xdr:to>
      <xdr:col>2</xdr:col>
      <xdr:colOff>95250</xdr:colOff>
      <xdr:row>2</xdr:row>
      <xdr:rowOff>1</xdr:rowOff>
    </xdr:to>
    <xdr:sp macro="[0]!Planning.Ce_Jour" textlink="">
      <xdr:nvSpPr>
        <xdr:cNvPr id="2" name="Rectangle à coins arrondis 1"/>
        <xdr:cNvSpPr/>
      </xdr:nvSpPr>
      <xdr:spPr>
        <a:xfrm>
          <a:off x="190500" y="1533526"/>
          <a:ext cx="1571625" cy="285750"/>
        </a:xfrm>
        <a:prstGeom prst="roundRect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Aujourd'hui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352425</xdr:colOff>
          <xdr:row>2</xdr:row>
          <xdr:rowOff>19050</xdr:rowOff>
        </xdr:from>
        <xdr:to>
          <xdr:col>9</xdr:col>
          <xdr:colOff>0</xdr:colOff>
          <xdr:row>4</xdr:row>
          <xdr:rowOff>0</xdr:rowOff>
        </xdr:to>
        <xdr:sp macro="" textlink="">
          <xdr:nvSpPr>
            <xdr:cNvPr id="1028" name="ScrollBar1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19050</xdr:colOff>
          <xdr:row>2</xdr:row>
          <xdr:rowOff>19050</xdr:rowOff>
        </xdr:from>
        <xdr:to>
          <xdr:col>0</xdr:col>
          <xdr:colOff>342900</xdr:colOff>
          <xdr:row>4</xdr:row>
          <xdr:rowOff>0</xdr:rowOff>
        </xdr:to>
        <xdr:sp macro="" textlink="">
          <xdr:nvSpPr>
            <xdr:cNvPr id="1029" name="SpinButton1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38100</xdr:colOff>
          <xdr:row>0</xdr:row>
          <xdr:rowOff>561975</xdr:rowOff>
        </xdr:from>
        <xdr:to>
          <xdr:col>1</xdr:col>
          <xdr:colOff>742950</xdr:colOff>
          <xdr:row>2</xdr:row>
          <xdr:rowOff>9525</xdr:rowOff>
        </xdr:to>
        <xdr:sp macro="" textlink="">
          <xdr:nvSpPr>
            <xdr:cNvPr id="3075" name="Check Box 3" hidden="1">
              <a:extLst>
                <a:ext uri="{63B3BB69-23CF-44E3-9099-C40C66FF867C}">
                  <a14:compatExt spid="_x0000_s3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Lundi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38100</xdr:colOff>
          <xdr:row>1</xdr:row>
          <xdr:rowOff>180975</xdr:rowOff>
        </xdr:from>
        <xdr:to>
          <xdr:col>1</xdr:col>
          <xdr:colOff>742950</xdr:colOff>
          <xdr:row>3</xdr:row>
          <xdr:rowOff>9525</xdr:rowOff>
        </xdr:to>
        <xdr:sp macro="" textlink="">
          <xdr:nvSpPr>
            <xdr:cNvPr id="3076" name="Check Box 4" hidden="1">
              <a:extLst>
                <a:ext uri="{63B3BB69-23CF-44E3-9099-C40C66FF867C}">
                  <a14:compatExt spid="_x0000_s30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Mardi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38100</xdr:colOff>
          <xdr:row>2</xdr:row>
          <xdr:rowOff>180975</xdr:rowOff>
        </xdr:from>
        <xdr:to>
          <xdr:col>1</xdr:col>
          <xdr:colOff>742950</xdr:colOff>
          <xdr:row>4</xdr:row>
          <xdr:rowOff>9525</xdr:rowOff>
        </xdr:to>
        <xdr:sp macro="" textlink="">
          <xdr:nvSpPr>
            <xdr:cNvPr id="3077" name="Check Box 5" hidden="1">
              <a:extLst>
                <a:ext uri="{63B3BB69-23CF-44E3-9099-C40C66FF867C}">
                  <a14:compatExt spid="_x0000_s30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Mercredi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38100</xdr:colOff>
          <xdr:row>3</xdr:row>
          <xdr:rowOff>180975</xdr:rowOff>
        </xdr:from>
        <xdr:to>
          <xdr:col>1</xdr:col>
          <xdr:colOff>742950</xdr:colOff>
          <xdr:row>5</xdr:row>
          <xdr:rowOff>9525</xdr:rowOff>
        </xdr:to>
        <xdr:sp macro="" textlink="">
          <xdr:nvSpPr>
            <xdr:cNvPr id="3078" name="Check Box 6" hidden="1">
              <a:extLst>
                <a:ext uri="{63B3BB69-23CF-44E3-9099-C40C66FF867C}">
                  <a14:compatExt spid="_x0000_s30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Jeudi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38100</xdr:colOff>
          <xdr:row>4</xdr:row>
          <xdr:rowOff>180975</xdr:rowOff>
        </xdr:from>
        <xdr:to>
          <xdr:col>1</xdr:col>
          <xdr:colOff>742950</xdr:colOff>
          <xdr:row>6</xdr:row>
          <xdr:rowOff>9525</xdr:rowOff>
        </xdr:to>
        <xdr:sp macro="" textlink="">
          <xdr:nvSpPr>
            <xdr:cNvPr id="3079" name="Check Box 7" hidden="1">
              <a:extLst>
                <a:ext uri="{63B3BB69-23CF-44E3-9099-C40C66FF867C}">
                  <a14:compatExt spid="_x0000_s30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Vendredi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38100</xdr:colOff>
          <xdr:row>5</xdr:row>
          <xdr:rowOff>180975</xdr:rowOff>
        </xdr:from>
        <xdr:to>
          <xdr:col>1</xdr:col>
          <xdr:colOff>742950</xdr:colOff>
          <xdr:row>7</xdr:row>
          <xdr:rowOff>9525</xdr:rowOff>
        </xdr:to>
        <xdr:sp macro="" textlink="">
          <xdr:nvSpPr>
            <xdr:cNvPr id="3080" name="Check Box 8" hidden="1">
              <a:extLst>
                <a:ext uri="{63B3BB69-23CF-44E3-9099-C40C66FF867C}">
                  <a14:compatExt spid="_x0000_s30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Samedi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38100</xdr:colOff>
          <xdr:row>6</xdr:row>
          <xdr:rowOff>180975</xdr:rowOff>
        </xdr:from>
        <xdr:to>
          <xdr:col>1</xdr:col>
          <xdr:colOff>742950</xdr:colOff>
          <xdr:row>8</xdr:row>
          <xdr:rowOff>9525</xdr:rowOff>
        </xdr:to>
        <xdr:sp macro="" textlink="">
          <xdr:nvSpPr>
            <xdr:cNvPr id="3081" name="Check Box 9" hidden="1">
              <a:extLst>
                <a:ext uri="{63B3BB69-23CF-44E3-9099-C40C66FF867C}">
                  <a14:compatExt spid="_x0000_s30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Dimanche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0</xdr:row>
          <xdr:rowOff>561975</xdr:rowOff>
        </xdr:from>
        <xdr:to>
          <xdr:col>4</xdr:col>
          <xdr:colOff>733425</xdr:colOff>
          <xdr:row>2</xdr:row>
          <xdr:rowOff>9525</xdr:rowOff>
        </xdr:to>
        <xdr:sp macro="" textlink="">
          <xdr:nvSpPr>
            <xdr:cNvPr id="3098" name="Check Box 26" hidden="1">
              <a:extLst>
                <a:ext uri="{63B3BB69-23CF-44E3-9099-C40C66FF867C}">
                  <a14:compatExt spid="_x0000_s3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Jour de l'an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2</xdr:row>
          <xdr:rowOff>0</xdr:rowOff>
        </xdr:from>
        <xdr:to>
          <xdr:col>4</xdr:col>
          <xdr:colOff>733425</xdr:colOff>
          <xdr:row>3</xdr:row>
          <xdr:rowOff>19050</xdr:rowOff>
        </xdr:to>
        <xdr:sp macro="" textlink="">
          <xdr:nvSpPr>
            <xdr:cNvPr id="3106" name="Check Box 34" hidden="1">
              <a:extLst>
                <a:ext uri="{63B3BB69-23CF-44E3-9099-C40C66FF867C}">
                  <a14:compatExt spid="_x0000_s31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Lundi de Pâques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2</xdr:row>
          <xdr:rowOff>180975</xdr:rowOff>
        </xdr:from>
        <xdr:to>
          <xdr:col>4</xdr:col>
          <xdr:colOff>733425</xdr:colOff>
          <xdr:row>4</xdr:row>
          <xdr:rowOff>9525</xdr:rowOff>
        </xdr:to>
        <xdr:sp macro="" textlink="">
          <xdr:nvSpPr>
            <xdr:cNvPr id="3107" name="Check Box 35" hidden="1">
              <a:extLst>
                <a:ext uri="{63B3BB69-23CF-44E3-9099-C40C66FF867C}">
                  <a14:compatExt spid="_x0000_s31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Fête du travail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3</xdr:row>
          <xdr:rowOff>161925</xdr:rowOff>
        </xdr:from>
        <xdr:to>
          <xdr:col>4</xdr:col>
          <xdr:colOff>1038225</xdr:colOff>
          <xdr:row>5</xdr:row>
          <xdr:rowOff>0</xdr:rowOff>
        </xdr:to>
        <xdr:sp macro="" textlink="">
          <xdr:nvSpPr>
            <xdr:cNvPr id="3109" name="Check Box 37" hidden="1">
              <a:extLst>
                <a:ext uri="{63B3BB69-23CF-44E3-9099-C40C66FF867C}">
                  <a14:compatExt spid="_x0000_s31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Jeudi de l'ascension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5</xdr:row>
          <xdr:rowOff>180975</xdr:rowOff>
        </xdr:from>
        <xdr:to>
          <xdr:col>4</xdr:col>
          <xdr:colOff>733425</xdr:colOff>
          <xdr:row>7</xdr:row>
          <xdr:rowOff>9525</xdr:rowOff>
        </xdr:to>
        <xdr:sp macro="" textlink="">
          <xdr:nvSpPr>
            <xdr:cNvPr id="3110" name="Check Box 38" hidden="1">
              <a:extLst>
                <a:ext uri="{63B3BB69-23CF-44E3-9099-C40C66FF867C}">
                  <a14:compatExt spid="_x0000_s31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Victoire 1945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7</xdr:row>
          <xdr:rowOff>0</xdr:rowOff>
        </xdr:from>
        <xdr:to>
          <xdr:col>4</xdr:col>
          <xdr:colOff>733425</xdr:colOff>
          <xdr:row>8</xdr:row>
          <xdr:rowOff>19050</xdr:rowOff>
        </xdr:to>
        <xdr:sp macro="" textlink="">
          <xdr:nvSpPr>
            <xdr:cNvPr id="3111" name="Check Box 39" hidden="1">
              <a:extLst>
                <a:ext uri="{63B3BB69-23CF-44E3-9099-C40C66FF867C}">
                  <a14:compatExt spid="_x0000_s31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Lundi de Pentecôte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7</xdr:row>
          <xdr:rowOff>180975</xdr:rowOff>
        </xdr:from>
        <xdr:to>
          <xdr:col>4</xdr:col>
          <xdr:colOff>733425</xdr:colOff>
          <xdr:row>9</xdr:row>
          <xdr:rowOff>9525</xdr:rowOff>
        </xdr:to>
        <xdr:sp macro="" textlink="">
          <xdr:nvSpPr>
            <xdr:cNvPr id="3113" name="Check Box 41" hidden="1">
              <a:extLst>
                <a:ext uri="{63B3BB69-23CF-44E3-9099-C40C66FF867C}">
                  <a14:compatExt spid="_x0000_s31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Fête Nationale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8</xdr:row>
          <xdr:rowOff>171450</xdr:rowOff>
        </xdr:from>
        <xdr:to>
          <xdr:col>4</xdr:col>
          <xdr:colOff>733425</xdr:colOff>
          <xdr:row>10</xdr:row>
          <xdr:rowOff>0</xdr:rowOff>
        </xdr:to>
        <xdr:sp macro="" textlink="">
          <xdr:nvSpPr>
            <xdr:cNvPr id="3114" name="Check Box 42" hidden="1">
              <a:extLst>
                <a:ext uri="{63B3BB69-23CF-44E3-9099-C40C66FF867C}">
                  <a14:compatExt spid="_x0000_s31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L'Assomption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9</xdr:row>
          <xdr:rowOff>171450</xdr:rowOff>
        </xdr:from>
        <xdr:to>
          <xdr:col>4</xdr:col>
          <xdr:colOff>733425</xdr:colOff>
          <xdr:row>11</xdr:row>
          <xdr:rowOff>0</xdr:rowOff>
        </xdr:to>
        <xdr:sp macro="" textlink="">
          <xdr:nvSpPr>
            <xdr:cNvPr id="3115" name="Check Box 43" hidden="1">
              <a:extLst>
                <a:ext uri="{63B3BB69-23CF-44E3-9099-C40C66FF867C}">
                  <a14:compatExt spid="_x0000_s31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La Toussaint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10</xdr:row>
          <xdr:rowOff>180975</xdr:rowOff>
        </xdr:from>
        <xdr:to>
          <xdr:col>4</xdr:col>
          <xdr:colOff>1219200</xdr:colOff>
          <xdr:row>12</xdr:row>
          <xdr:rowOff>0</xdr:rowOff>
        </xdr:to>
        <xdr:sp macro="" textlink="">
          <xdr:nvSpPr>
            <xdr:cNvPr id="3116" name="Check Box 44" hidden="1">
              <a:extLst>
                <a:ext uri="{63B3BB69-23CF-44E3-9099-C40C66FF867C}">
                  <a14:compatExt spid="_x0000_s31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Armistice 1918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4</xdr:row>
          <xdr:rowOff>180975</xdr:rowOff>
        </xdr:from>
        <xdr:to>
          <xdr:col>4</xdr:col>
          <xdr:colOff>733425</xdr:colOff>
          <xdr:row>6</xdr:row>
          <xdr:rowOff>9525</xdr:rowOff>
        </xdr:to>
        <xdr:sp macro="" textlink="">
          <xdr:nvSpPr>
            <xdr:cNvPr id="3117" name="Check Box 45" hidden="1">
              <a:extLst>
                <a:ext uri="{63B3BB69-23CF-44E3-9099-C40C66FF867C}">
                  <a14:compatExt spid="_x0000_s31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Vendredi Saint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11</xdr:row>
          <xdr:rowOff>180975</xdr:rowOff>
        </xdr:from>
        <xdr:to>
          <xdr:col>4</xdr:col>
          <xdr:colOff>733425</xdr:colOff>
          <xdr:row>13</xdr:row>
          <xdr:rowOff>9525</xdr:rowOff>
        </xdr:to>
        <xdr:sp macro="" textlink="">
          <xdr:nvSpPr>
            <xdr:cNvPr id="3118" name="Check Box 46" hidden="1">
              <a:extLst>
                <a:ext uri="{63B3BB69-23CF-44E3-9099-C40C66FF867C}">
                  <a14:compatExt spid="_x0000_s31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Noël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12</xdr:row>
          <xdr:rowOff>180975</xdr:rowOff>
        </xdr:from>
        <xdr:to>
          <xdr:col>4</xdr:col>
          <xdr:colOff>733425</xdr:colOff>
          <xdr:row>14</xdr:row>
          <xdr:rowOff>9525</xdr:rowOff>
        </xdr:to>
        <xdr:sp macro="" textlink="">
          <xdr:nvSpPr>
            <xdr:cNvPr id="3119" name="Check Box 47" hidden="1">
              <a:extLst>
                <a:ext uri="{63B3BB69-23CF-44E3-9099-C40C66FF867C}">
                  <a14:compatExt spid="_x0000_s31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La Saint Etienne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923925</xdr:colOff>
          <xdr:row>0</xdr:row>
          <xdr:rowOff>552450</xdr:rowOff>
        </xdr:from>
        <xdr:to>
          <xdr:col>6</xdr:col>
          <xdr:colOff>66675</xdr:colOff>
          <xdr:row>2</xdr:row>
          <xdr:rowOff>9525</xdr:rowOff>
        </xdr:to>
        <xdr:sp macro="" textlink="">
          <xdr:nvSpPr>
            <xdr:cNvPr id="3122" name="Check Box 50" hidden="1">
              <a:extLst>
                <a:ext uri="{63B3BB69-23CF-44E3-9099-C40C66FF867C}">
                  <a14:compatExt spid="_x0000_s31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923925</xdr:colOff>
          <xdr:row>1</xdr:row>
          <xdr:rowOff>171450</xdr:rowOff>
        </xdr:from>
        <xdr:to>
          <xdr:col>6</xdr:col>
          <xdr:colOff>66675</xdr:colOff>
          <xdr:row>3</xdr:row>
          <xdr:rowOff>9525</xdr:rowOff>
        </xdr:to>
        <xdr:sp macro="" textlink="">
          <xdr:nvSpPr>
            <xdr:cNvPr id="3123" name="Check Box 51" hidden="1">
              <a:extLst>
                <a:ext uri="{63B3BB69-23CF-44E3-9099-C40C66FF867C}">
                  <a14:compatExt spid="_x0000_s31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923925</xdr:colOff>
          <xdr:row>2</xdr:row>
          <xdr:rowOff>171450</xdr:rowOff>
        </xdr:from>
        <xdr:to>
          <xdr:col>6</xdr:col>
          <xdr:colOff>66675</xdr:colOff>
          <xdr:row>4</xdr:row>
          <xdr:rowOff>9525</xdr:rowOff>
        </xdr:to>
        <xdr:sp macro="" textlink="">
          <xdr:nvSpPr>
            <xdr:cNvPr id="3124" name="Check Box 52" hidden="1">
              <a:extLst>
                <a:ext uri="{63B3BB69-23CF-44E3-9099-C40C66FF867C}">
                  <a14:compatExt spid="_x0000_s31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923925</xdr:colOff>
          <xdr:row>3</xdr:row>
          <xdr:rowOff>171450</xdr:rowOff>
        </xdr:from>
        <xdr:to>
          <xdr:col>6</xdr:col>
          <xdr:colOff>66675</xdr:colOff>
          <xdr:row>5</xdr:row>
          <xdr:rowOff>9525</xdr:rowOff>
        </xdr:to>
        <xdr:sp macro="" textlink="">
          <xdr:nvSpPr>
            <xdr:cNvPr id="3125" name="Check Box 53" hidden="1">
              <a:extLst>
                <a:ext uri="{63B3BB69-23CF-44E3-9099-C40C66FF867C}">
                  <a14:compatExt spid="_x0000_s31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923925</xdr:colOff>
          <xdr:row>4</xdr:row>
          <xdr:rowOff>171450</xdr:rowOff>
        </xdr:from>
        <xdr:to>
          <xdr:col>6</xdr:col>
          <xdr:colOff>66675</xdr:colOff>
          <xdr:row>6</xdr:row>
          <xdr:rowOff>9525</xdr:rowOff>
        </xdr:to>
        <xdr:sp macro="" textlink="">
          <xdr:nvSpPr>
            <xdr:cNvPr id="3126" name="Check Box 54" hidden="1">
              <a:extLst>
                <a:ext uri="{63B3BB69-23CF-44E3-9099-C40C66FF867C}">
                  <a14:compatExt spid="_x0000_s31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923925</xdr:colOff>
          <xdr:row>5</xdr:row>
          <xdr:rowOff>171450</xdr:rowOff>
        </xdr:from>
        <xdr:to>
          <xdr:col>6</xdr:col>
          <xdr:colOff>66675</xdr:colOff>
          <xdr:row>7</xdr:row>
          <xdr:rowOff>9525</xdr:rowOff>
        </xdr:to>
        <xdr:sp macro="" textlink="">
          <xdr:nvSpPr>
            <xdr:cNvPr id="3127" name="Check Box 55" hidden="1">
              <a:extLst>
                <a:ext uri="{63B3BB69-23CF-44E3-9099-C40C66FF867C}">
                  <a14:compatExt spid="_x0000_s31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923925</xdr:colOff>
          <xdr:row>6</xdr:row>
          <xdr:rowOff>171450</xdr:rowOff>
        </xdr:from>
        <xdr:to>
          <xdr:col>6</xdr:col>
          <xdr:colOff>66675</xdr:colOff>
          <xdr:row>8</xdr:row>
          <xdr:rowOff>9525</xdr:rowOff>
        </xdr:to>
        <xdr:sp macro="" textlink="">
          <xdr:nvSpPr>
            <xdr:cNvPr id="3128" name="Check Box 56" hidden="1">
              <a:extLst>
                <a:ext uri="{63B3BB69-23CF-44E3-9099-C40C66FF867C}">
                  <a14:compatExt spid="_x0000_s31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923925</xdr:colOff>
          <xdr:row>7</xdr:row>
          <xdr:rowOff>171450</xdr:rowOff>
        </xdr:from>
        <xdr:to>
          <xdr:col>6</xdr:col>
          <xdr:colOff>66675</xdr:colOff>
          <xdr:row>9</xdr:row>
          <xdr:rowOff>9525</xdr:rowOff>
        </xdr:to>
        <xdr:sp macro="" textlink="">
          <xdr:nvSpPr>
            <xdr:cNvPr id="3129" name="Check Box 57" hidden="1">
              <a:extLst>
                <a:ext uri="{63B3BB69-23CF-44E3-9099-C40C66FF867C}">
                  <a14:compatExt spid="_x0000_s31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923925</xdr:colOff>
          <xdr:row>8</xdr:row>
          <xdr:rowOff>171450</xdr:rowOff>
        </xdr:from>
        <xdr:to>
          <xdr:col>6</xdr:col>
          <xdr:colOff>66675</xdr:colOff>
          <xdr:row>10</xdr:row>
          <xdr:rowOff>9525</xdr:rowOff>
        </xdr:to>
        <xdr:sp macro="" textlink="">
          <xdr:nvSpPr>
            <xdr:cNvPr id="3130" name="Check Box 58" hidden="1">
              <a:extLst>
                <a:ext uri="{63B3BB69-23CF-44E3-9099-C40C66FF867C}">
                  <a14:compatExt spid="_x0000_s31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923925</xdr:colOff>
          <xdr:row>9</xdr:row>
          <xdr:rowOff>171450</xdr:rowOff>
        </xdr:from>
        <xdr:to>
          <xdr:col>6</xdr:col>
          <xdr:colOff>66675</xdr:colOff>
          <xdr:row>11</xdr:row>
          <xdr:rowOff>9525</xdr:rowOff>
        </xdr:to>
        <xdr:sp macro="" textlink="">
          <xdr:nvSpPr>
            <xdr:cNvPr id="3131" name="Check Box 59" hidden="1">
              <a:extLst>
                <a:ext uri="{63B3BB69-23CF-44E3-9099-C40C66FF867C}">
                  <a14:compatExt spid="_x0000_s31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923925</xdr:colOff>
          <xdr:row>10</xdr:row>
          <xdr:rowOff>171450</xdr:rowOff>
        </xdr:from>
        <xdr:to>
          <xdr:col>6</xdr:col>
          <xdr:colOff>66675</xdr:colOff>
          <xdr:row>12</xdr:row>
          <xdr:rowOff>9525</xdr:rowOff>
        </xdr:to>
        <xdr:sp macro="" textlink="">
          <xdr:nvSpPr>
            <xdr:cNvPr id="3132" name="Check Box 60" hidden="1">
              <a:extLst>
                <a:ext uri="{63B3BB69-23CF-44E3-9099-C40C66FF867C}">
                  <a14:compatExt spid="_x0000_s31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923925</xdr:colOff>
          <xdr:row>11</xdr:row>
          <xdr:rowOff>171450</xdr:rowOff>
        </xdr:from>
        <xdr:to>
          <xdr:col>6</xdr:col>
          <xdr:colOff>66675</xdr:colOff>
          <xdr:row>13</xdr:row>
          <xdr:rowOff>9525</xdr:rowOff>
        </xdr:to>
        <xdr:sp macro="" textlink="">
          <xdr:nvSpPr>
            <xdr:cNvPr id="3133" name="Check Box 61" hidden="1">
              <a:extLst>
                <a:ext uri="{63B3BB69-23CF-44E3-9099-C40C66FF867C}">
                  <a14:compatExt spid="_x0000_s31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923925</xdr:colOff>
          <xdr:row>12</xdr:row>
          <xdr:rowOff>171450</xdr:rowOff>
        </xdr:from>
        <xdr:to>
          <xdr:col>6</xdr:col>
          <xdr:colOff>66675</xdr:colOff>
          <xdr:row>14</xdr:row>
          <xdr:rowOff>9525</xdr:rowOff>
        </xdr:to>
        <xdr:sp macro="" textlink="">
          <xdr:nvSpPr>
            <xdr:cNvPr id="3134" name="Check Box 62" hidden="1">
              <a:extLst>
                <a:ext uri="{63B3BB69-23CF-44E3-9099-C40C66FF867C}">
                  <a14:compatExt spid="_x0000_s31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923925</xdr:colOff>
          <xdr:row>13</xdr:row>
          <xdr:rowOff>171450</xdr:rowOff>
        </xdr:from>
        <xdr:to>
          <xdr:col>6</xdr:col>
          <xdr:colOff>66675</xdr:colOff>
          <xdr:row>15</xdr:row>
          <xdr:rowOff>9525</xdr:rowOff>
        </xdr:to>
        <xdr:sp macro="" textlink="">
          <xdr:nvSpPr>
            <xdr:cNvPr id="3135" name="Check Box 63" hidden="1">
              <a:extLst>
                <a:ext uri="{63B3BB69-23CF-44E3-9099-C40C66FF867C}">
                  <a14:compatExt spid="_x0000_s31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923925</xdr:colOff>
          <xdr:row>14</xdr:row>
          <xdr:rowOff>171450</xdr:rowOff>
        </xdr:from>
        <xdr:to>
          <xdr:col>6</xdr:col>
          <xdr:colOff>66675</xdr:colOff>
          <xdr:row>16</xdr:row>
          <xdr:rowOff>9525</xdr:rowOff>
        </xdr:to>
        <xdr:sp macro="" textlink="">
          <xdr:nvSpPr>
            <xdr:cNvPr id="3136" name="Check Box 64" hidden="1">
              <a:extLst>
                <a:ext uri="{63B3BB69-23CF-44E3-9099-C40C66FF867C}">
                  <a14:compatExt spid="_x0000_s31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923925</xdr:colOff>
          <xdr:row>15</xdr:row>
          <xdr:rowOff>171450</xdr:rowOff>
        </xdr:from>
        <xdr:to>
          <xdr:col>6</xdr:col>
          <xdr:colOff>66675</xdr:colOff>
          <xdr:row>17</xdr:row>
          <xdr:rowOff>9525</xdr:rowOff>
        </xdr:to>
        <xdr:sp macro="" textlink="">
          <xdr:nvSpPr>
            <xdr:cNvPr id="3137" name="Check Box 65" hidden="1">
              <a:extLst>
                <a:ext uri="{63B3BB69-23CF-44E3-9099-C40C66FF867C}">
                  <a14:compatExt spid="_x0000_s31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923925</xdr:colOff>
          <xdr:row>16</xdr:row>
          <xdr:rowOff>171450</xdr:rowOff>
        </xdr:from>
        <xdr:to>
          <xdr:col>6</xdr:col>
          <xdr:colOff>66675</xdr:colOff>
          <xdr:row>18</xdr:row>
          <xdr:rowOff>9525</xdr:rowOff>
        </xdr:to>
        <xdr:sp macro="" textlink="">
          <xdr:nvSpPr>
            <xdr:cNvPr id="3138" name="Check Box 66" hidden="1">
              <a:extLst>
                <a:ext uri="{63B3BB69-23CF-44E3-9099-C40C66FF867C}">
                  <a14:compatExt spid="_x0000_s31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923925</xdr:colOff>
          <xdr:row>17</xdr:row>
          <xdr:rowOff>171450</xdr:rowOff>
        </xdr:from>
        <xdr:to>
          <xdr:col>6</xdr:col>
          <xdr:colOff>66675</xdr:colOff>
          <xdr:row>19</xdr:row>
          <xdr:rowOff>9525</xdr:rowOff>
        </xdr:to>
        <xdr:sp macro="" textlink="">
          <xdr:nvSpPr>
            <xdr:cNvPr id="3139" name="Check Box 67" hidden="1">
              <a:extLst>
                <a:ext uri="{63B3BB69-23CF-44E3-9099-C40C66FF867C}">
                  <a14:compatExt spid="_x0000_s31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923925</xdr:colOff>
          <xdr:row>18</xdr:row>
          <xdr:rowOff>171450</xdr:rowOff>
        </xdr:from>
        <xdr:to>
          <xdr:col>6</xdr:col>
          <xdr:colOff>66675</xdr:colOff>
          <xdr:row>20</xdr:row>
          <xdr:rowOff>9525</xdr:rowOff>
        </xdr:to>
        <xdr:sp macro="" textlink="">
          <xdr:nvSpPr>
            <xdr:cNvPr id="3140" name="Check Box 68" hidden="1">
              <a:extLst>
                <a:ext uri="{63B3BB69-23CF-44E3-9099-C40C66FF867C}">
                  <a14:compatExt spid="_x0000_s31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923925</xdr:colOff>
          <xdr:row>19</xdr:row>
          <xdr:rowOff>171450</xdr:rowOff>
        </xdr:from>
        <xdr:to>
          <xdr:col>6</xdr:col>
          <xdr:colOff>66675</xdr:colOff>
          <xdr:row>21</xdr:row>
          <xdr:rowOff>9525</xdr:rowOff>
        </xdr:to>
        <xdr:sp macro="" textlink="">
          <xdr:nvSpPr>
            <xdr:cNvPr id="3141" name="Check Box 69" hidden="1">
              <a:extLst>
                <a:ext uri="{63B3BB69-23CF-44E3-9099-C40C66FF867C}">
                  <a14:compatExt spid="_x0000_s31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923925</xdr:colOff>
          <xdr:row>20</xdr:row>
          <xdr:rowOff>171450</xdr:rowOff>
        </xdr:from>
        <xdr:to>
          <xdr:col>6</xdr:col>
          <xdr:colOff>66675</xdr:colOff>
          <xdr:row>22</xdr:row>
          <xdr:rowOff>9525</xdr:rowOff>
        </xdr:to>
        <xdr:sp macro="" textlink="">
          <xdr:nvSpPr>
            <xdr:cNvPr id="3142" name="Check Box 70" hidden="1">
              <a:extLst>
                <a:ext uri="{63B3BB69-23CF-44E3-9099-C40C66FF867C}">
                  <a14:compatExt spid="_x0000_s31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923925</xdr:colOff>
          <xdr:row>21</xdr:row>
          <xdr:rowOff>171450</xdr:rowOff>
        </xdr:from>
        <xdr:to>
          <xdr:col>6</xdr:col>
          <xdr:colOff>66675</xdr:colOff>
          <xdr:row>23</xdr:row>
          <xdr:rowOff>9525</xdr:rowOff>
        </xdr:to>
        <xdr:sp macro="" textlink="">
          <xdr:nvSpPr>
            <xdr:cNvPr id="3143" name="Check Box 71" hidden="1">
              <a:extLst>
                <a:ext uri="{63B3BB69-23CF-44E3-9099-C40C66FF867C}">
                  <a14:compatExt spid="_x0000_s31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923925</xdr:colOff>
          <xdr:row>22</xdr:row>
          <xdr:rowOff>171450</xdr:rowOff>
        </xdr:from>
        <xdr:to>
          <xdr:col>6</xdr:col>
          <xdr:colOff>66675</xdr:colOff>
          <xdr:row>24</xdr:row>
          <xdr:rowOff>9525</xdr:rowOff>
        </xdr:to>
        <xdr:sp macro="" textlink="">
          <xdr:nvSpPr>
            <xdr:cNvPr id="3144" name="Check Box 72" hidden="1">
              <a:extLst>
                <a:ext uri="{63B3BB69-23CF-44E3-9099-C40C66FF867C}">
                  <a14:compatExt spid="_x0000_s31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923925</xdr:colOff>
          <xdr:row>23</xdr:row>
          <xdr:rowOff>171450</xdr:rowOff>
        </xdr:from>
        <xdr:to>
          <xdr:col>6</xdr:col>
          <xdr:colOff>66675</xdr:colOff>
          <xdr:row>25</xdr:row>
          <xdr:rowOff>9525</xdr:rowOff>
        </xdr:to>
        <xdr:sp macro="" textlink="">
          <xdr:nvSpPr>
            <xdr:cNvPr id="3145" name="Check Box 73" hidden="1">
              <a:extLst>
                <a:ext uri="{63B3BB69-23CF-44E3-9099-C40C66FF867C}">
                  <a14:compatExt spid="_x0000_s31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923925</xdr:colOff>
          <xdr:row>24</xdr:row>
          <xdr:rowOff>171450</xdr:rowOff>
        </xdr:from>
        <xdr:to>
          <xdr:col>6</xdr:col>
          <xdr:colOff>66675</xdr:colOff>
          <xdr:row>26</xdr:row>
          <xdr:rowOff>9525</xdr:rowOff>
        </xdr:to>
        <xdr:sp macro="" textlink="">
          <xdr:nvSpPr>
            <xdr:cNvPr id="3146" name="Check Box 74" hidden="1">
              <a:extLst>
                <a:ext uri="{63B3BB69-23CF-44E3-9099-C40C66FF867C}">
                  <a14:compatExt spid="_x0000_s31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923925</xdr:colOff>
          <xdr:row>25</xdr:row>
          <xdr:rowOff>171450</xdr:rowOff>
        </xdr:from>
        <xdr:to>
          <xdr:col>6</xdr:col>
          <xdr:colOff>66675</xdr:colOff>
          <xdr:row>27</xdr:row>
          <xdr:rowOff>9525</xdr:rowOff>
        </xdr:to>
        <xdr:sp macro="" textlink="">
          <xdr:nvSpPr>
            <xdr:cNvPr id="3147" name="Check Box 75" hidden="1">
              <a:extLst>
                <a:ext uri="{63B3BB69-23CF-44E3-9099-C40C66FF867C}">
                  <a14:compatExt spid="_x0000_s31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923925</xdr:colOff>
          <xdr:row>26</xdr:row>
          <xdr:rowOff>171450</xdr:rowOff>
        </xdr:from>
        <xdr:to>
          <xdr:col>6</xdr:col>
          <xdr:colOff>66675</xdr:colOff>
          <xdr:row>28</xdr:row>
          <xdr:rowOff>9525</xdr:rowOff>
        </xdr:to>
        <xdr:sp macro="" textlink="">
          <xdr:nvSpPr>
            <xdr:cNvPr id="3148" name="Check Box 76" hidden="1">
              <a:extLst>
                <a:ext uri="{63B3BB69-23CF-44E3-9099-C40C66FF867C}">
                  <a14:compatExt spid="_x0000_s31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923925</xdr:colOff>
          <xdr:row>27</xdr:row>
          <xdr:rowOff>171450</xdr:rowOff>
        </xdr:from>
        <xdr:to>
          <xdr:col>6</xdr:col>
          <xdr:colOff>66675</xdr:colOff>
          <xdr:row>29</xdr:row>
          <xdr:rowOff>9525</xdr:rowOff>
        </xdr:to>
        <xdr:sp macro="" textlink="">
          <xdr:nvSpPr>
            <xdr:cNvPr id="3149" name="Check Box 77" hidden="1">
              <a:extLst>
                <a:ext uri="{63B3BB69-23CF-44E3-9099-C40C66FF867C}">
                  <a14:compatExt spid="_x0000_s31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923925</xdr:colOff>
          <xdr:row>28</xdr:row>
          <xdr:rowOff>171450</xdr:rowOff>
        </xdr:from>
        <xdr:to>
          <xdr:col>6</xdr:col>
          <xdr:colOff>66675</xdr:colOff>
          <xdr:row>30</xdr:row>
          <xdr:rowOff>9525</xdr:rowOff>
        </xdr:to>
        <xdr:sp macro="" textlink="">
          <xdr:nvSpPr>
            <xdr:cNvPr id="3150" name="Check Box 78" hidden="1">
              <a:extLst>
                <a:ext uri="{63B3BB69-23CF-44E3-9099-C40C66FF867C}">
                  <a14:compatExt spid="_x0000_s31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923925</xdr:colOff>
          <xdr:row>29</xdr:row>
          <xdr:rowOff>171450</xdr:rowOff>
        </xdr:from>
        <xdr:to>
          <xdr:col>6</xdr:col>
          <xdr:colOff>66675</xdr:colOff>
          <xdr:row>31</xdr:row>
          <xdr:rowOff>9525</xdr:rowOff>
        </xdr:to>
        <xdr:sp macro="" textlink="">
          <xdr:nvSpPr>
            <xdr:cNvPr id="3151" name="Check Box 79" hidden="1">
              <a:extLst>
                <a:ext uri="{63B3BB69-23CF-44E3-9099-C40C66FF867C}">
                  <a14:compatExt spid="_x0000_s31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923925</xdr:colOff>
          <xdr:row>30</xdr:row>
          <xdr:rowOff>171450</xdr:rowOff>
        </xdr:from>
        <xdr:to>
          <xdr:col>6</xdr:col>
          <xdr:colOff>66675</xdr:colOff>
          <xdr:row>32</xdr:row>
          <xdr:rowOff>9525</xdr:rowOff>
        </xdr:to>
        <xdr:sp macro="" textlink="">
          <xdr:nvSpPr>
            <xdr:cNvPr id="3152" name="Check Box 80" hidden="1">
              <a:extLst>
                <a:ext uri="{63B3BB69-23CF-44E3-9099-C40C66FF867C}">
                  <a14:compatExt spid="_x0000_s31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19050</xdr:colOff>
          <xdr:row>1</xdr:row>
          <xdr:rowOff>19050</xdr:rowOff>
        </xdr:from>
        <xdr:to>
          <xdr:col>1</xdr:col>
          <xdr:colOff>0</xdr:colOff>
          <xdr:row>1</xdr:row>
          <xdr:rowOff>180975</xdr:rowOff>
        </xdr:to>
        <xdr:sp macro="" textlink="">
          <xdr:nvSpPr>
            <xdr:cNvPr id="3154" name="Label1" hidden="1">
              <a:extLst>
                <a:ext uri="{63B3BB69-23CF-44E3-9099-C40C66FF867C}">
                  <a14:compatExt spid="_x0000_s31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19050</xdr:colOff>
          <xdr:row>2</xdr:row>
          <xdr:rowOff>19050</xdr:rowOff>
        </xdr:from>
        <xdr:to>
          <xdr:col>1</xdr:col>
          <xdr:colOff>0</xdr:colOff>
          <xdr:row>3</xdr:row>
          <xdr:rowOff>0</xdr:rowOff>
        </xdr:to>
        <xdr:sp macro="" textlink="">
          <xdr:nvSpPr>
            <xdr:cNvPr id="3155" name="Label2" hidden="1">
              <a:extLst>
                <a:ext uri="{63B3BB69-23CF-44E3-9099-C40C66FF867C}">
                  <a14:compatExt spid="_x0000_s31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1" name="Tab_Résa" displayName="Tab_Résa" ref="A5:BH24" totalsRowShown="0" headerRowDxfId="78" dataDxfId="77" tableBorderDxfId="76">
  <autoFilter ref="A5:BH24"/>
  <tableColumns count="60">
    <tableColumn id="1" name="Machine" dataDxfId="75"/>
    <tableColumn id="2" name="Code_x000a_Opération" dataDxfId="74"/>
    <tableColumn id="44" name="Débit_x000a_Crédit" dataDxfId="73"/>
    <tableColumn id="3" name="Date de première intervention" dataDxfId="72"/>
    <tableColumn id="4" name="Périodicité de l'opération" dataDxfId="71"/>
    <tableColumn id="5" name="Nb_x000a_d'échéance" dataDxfId="70"/>
    <tableColumn id="61" name="Sens" dataDxfId="69"/>
    <tableColumn id="59" name="Date de la prochaine opération" dataDxfId="68">
      <calculatedColumnFormula array="1">IF(OR($D6=Fériés,$D6=Ponts,NOT(NETWORKDAYS.INTL($D6,$D6,Chômés))),"Erreur de",IF($D6="","Absence de",IFERROR(
IF($I6="Terminé","Opération",
IF(TODAY()&lt;=$D6,$D6,
IF($I6&lt;WORKDAY.INTL(Prochaine_Echéance,IF(OR(WORKDAY.INTL(Prochaine_Echéance,0,Chômés,Tout_JF_P)=Tout_JF_P),1,0)*Sens,Chômés,Tout_JF_P),
$I6,
WORKDAY.INTL(Prochaine_Echéance,IF(OR(WORKDAY.INTL(Prochaine_Echéance,0,Chômés,Tout_JF_P)=Tout_JF_P),1,0)*Sens,Chômés,Tout_JF_P))
)),
IF($D6="","Absence de","Erreur de"))))</calculatedColumnFormula>
    </tableColumn>
    <tableColumn id="6" name="Date de la_x000a_dernière_x000a_opération" dataDxfId="51">
      <calculatedColumnFormula array="1">IF(OR($D6=Fériés,$D6=Ponts,NOT(NETWORKDAYS.INTL($D6,$D6,Chômés))),"date de début",IFERROR(
IF(La_Dernière_Opération&gt;EDATE($D6,100),"Perpétuel",
IF(La_Dernière_Opération&lt;TODAY(),"Terminé",La_Dernière_Opération)),IF(AND(ISNUMBER($D6),$E6=""),"périodicité","date de début")))</calculatedColumnFormula>
    </tableColumn>
    <tableColumn id="52" name="Colonne38" dataDxfId="50">
      <calculatedColumnFormula array="1">IFERROR(IF(J$4&lt;$D6,"",
IF(J$4&gt;La_Dernière_Opération,"",
IF(J$4=La_Dernière_Opération,Montant,
IF(J$4=$D6,IF(OR(J$4=Tout_JF_P,NOT(NETWORKDAYS.INTL(J$4,J$4,Chômés))),"*",Montant),
IF(_T_E=J$4,IF(OR(J$4=Tout_JF_P,NOT(NETWORKDAYS.INTL(J$4,J$4,Chômés))),"*",Montant),
IF(AND(OFFSET(J6,,-Sens)&lt;&gt;"",OR(OFFSET(J$4,,-Sens)=Tout_JF_P,NOT(NETWORKDAYS.INTL(OFFSET(J$4,,-Sens),OFFSET(J$4,,-Sens),Chômés)))),IF(OR(J$4=Tout_JF_P,NOT(NETWORKDAYS.INTL(J$4,J$4,Chômés))),"*",Montant),
"")))))),"")</calculatedColumnFormula>
    </tableColumn>
    <tableColumn id="58" name="Colonne386" dataDxfId="49">
      <calculatedColumnFormula array="1">IFERROR(IF(K$4&lt;$D6,"",
IF(K$4&gt;La_Dernière_Opération,"",
IF(K$4=La_Dernière_Opération,Montant,
IF(K$4=$D6,IF(OR(K$4=Tout_JF_P,NOT(NETWORKDAYS.INTL(K$4,K$4,Chômés))),"*",Montant),
IF(_T_E=K$4,IF(OR(K$4=Tout_JF_P,NOT(NETWORKDAYS.INTL(K$4,K$4,Chômés))),"*",Montant),
IF(AND(OFFSET(K6,,-Sens)&lt;&gt;"",OR(OFFSET(K$4,,-Sens)=Tout_JF_P,NOT(NETWORKDAYS.INTL(OFFSET(K$4,,-Sens),OFFSET(K$4,,-Sens),Chômés)))),IF(OR(K$4=Tout_JF_P,NOT(NETWORKDAYS.INTL(K$4,K$4,Chômés))),"*",Montant),
"")))))),"")</calculatedColumnFormula>
    </tableColumn>
    <tableColumn id="57" name="Colonne385" dataDxfId="48">
      <calculatedColumnFormula array="1">IFERROR(IF(L$4&lt;$D6,"",
IF(L$4&gt;La_Dernière_Opération,"",
IF(L$4=La_Dernière_Opération,Montant,
IF(L$4=$D6,IF(OR(L$4=Tout_JF_P,NOT(NETWORKDAYS.INTL(L$4,L$4,Chômés))),"*",Montant),
IF(_T_E=L$4,IF(OR(L$4=Tout_JF_P,NOT(NETWORKDAYS.INTL(L$4,L$4,Chômés))),"*",Montant),
IF(AND(OFFSET(L6,,-Sens)&lt;&gt;"",OR(OFFSET(L$4,,-Sens)=Tout_JF_P,NOT(NETWORKDAYS.INTL(OFFSET(L$4,,-Sens),OFFSET(L$4,,-Sens),Chômés)))),IF(OR(L$4=Tout_JF_P,NOT(NETWORKDAYS.INTL(L$4,L$4,Chômés))),"*",Montant),
"")))))),"")</calculatedColumnFormula>
    </tableColumn>
    <tableColumn id="56" name="Colonne384" dataDxfId="47">
      <calculatedColumnFormula array="1">IFERROR(IF(M$4&lt;$D6,"",
IF(M$4&gt;La_Dernière_Opération,"",
IF(M$4=La_Dernière_Opération,Montant,
IF(M$4=$D6,IF(OR(M$4=Tout_JF_P,NOT(NETWORKDAYS.INTL(M$4,M$4,Chômés))),"*",Montant),
IF(_T_E=M$4,IF(OR(M$4=Tout_JF_P,NOT(NETWORKDAYS.INTL(M$4,M$4,Chômés))),"*",Montant),
IF(AND(OFFSET(M6,,-Sens)&lt;&gt;"",OR(OFFSET(M$4,,-Sens)=Tout_JF_P,NOT(NETWORKDAYS.INTL(OFFSET(M$4,,-Sens),OFFSET(M$4,,-Sens),Chômés)))),IF(OR(M$4=Tout_JF_P,NOT(NETWORKDAYS.INTL(M$4,M$4,Chômés))),"*",Montant),
"")))))),"")</calculatedColumnFormula>
    </tableColumn>
    <tableColumn id="55" name="Colonne383" dataDxfId="46">
      <calculatedColumnFormula array="1">IFERROR(IF(N$4&lt;$D6,"",
IF(N$4&gt;La_Dernière_Opération,"",
IF(N$4=La_Dernière_Opération,Montant,
IF(N$4=$D6,IF(OR(N$4=Tout_JF_P,NOT(NETWORKDAYS.INTL(N$4,N$4,Chômés))),"*",Montant),
IF(_T_E=N$4,IF(OR(N$4=Tout_JF_P,NOT(NETWORKDAYS.INTL(N$4,N$4,Chômés))),"*",Montant),
IF(AND(OFFSET(N6,,-Sens)&lt;&gt;"",OR(OFFSET(N$4,,-Sens)=Tout_JF_P,NOT(NETWORKDAYS.INTL(OFFSET(N$4,,-Sens),OFFSET(N$4,,-Sens),Chômés)))),IF(OR(N$4=Tout_JF_P,NOT(NETWORKDAYS.INTL(N$4,N$4,Chômés))),"*",Montant),
"")))))),"")</calculatedColumnFormula>
    </tableColumn>
    <tableColumn id="54" name="Colonne382" dataDxfId="45">
      <calculatedColumnFormula array="1">IFERROR(IF(O$4&lt;$D6,"",
IF(O$4&gt;La_Dernière_Opération,"",
IF(O$4=La_Dernière_Opération,Montant,
IF(O$4=$D6,IF(OR(O$4=Tout_JF_P,NOT(NETWORKDAYS.INTL(O$4,O$4,Chômés))),"*",Montant),
IF(_T_E=O$4,IF(OR(O$4=Tout_JF_P,NOT(NETWORKDAYS.INTL(O$4,O$4,Chômés))),"*",Montant),
IF(AND(OFFSET(O6,,-Sens)&lt;&gt;"",OR(OFFSET(O$4,,-Sens)=Tout_JF_P,NOT(NETWORKDAYS.INTL(OFFSET(O$4,,-Sens),OFFSET(O$4,,-Sens),Chômés)))),IF(OR(O$4=Tout_JF_P,NOT(NETWORKDAYS.INTL(O$4,O$4,Chômés))),"*",Montant),
"")))))),"")</calculatedColumnFormula>
    </tableColumn>
    <tableColumn id="53" name="Colonne39" dataDxfId="44">
      <calculatedColumnFormula array="1">IFERROR(IF(P$4&lt;$D6,"",
IF(P$4&gt;La_Dernière_Opération,"",
IF(P$4=La_Dernière_Opération,Montant,
IF(P$4=$D6,IF(OR(P$4=Tout_JF_P,NOT(NETWORKDAYS.INTL(P$4,P$4,Chômés))),"*",Montant),
IF(_T_E=P$4,IF(OR(P$4=Tout_JF_P,NOT(NETWORKDAYS.INTL(P$4,P$4,Chômés))),"*",Montant),
IF(AND(OFFSET(P6,,-Sens)&lt;&gt;"",OR(OFFSET(P$4,,-Sens)=Tout_JF_P,NOT(NETWORKDAYS.INTL(OFFSET(P$4,,-Sens),OFFSET(P$4,,-Sens),Chômés)))),IF(OR(P$4=Tout_JF_P,NOT(NETWORKDAYS.INTL(P$4,P$4,Chômés))),"*",Montant),
"")))))),"")</calculatedColumnFormula>
    </tableColumn>
    <tableColumn id="7" name="Colonne1" dataDxfId="43">
      <calculatedColumnFormula array="1">IFERROR(IF(Q$4&lt;$D6,"",
IF(Q$4&gt;La_Dernière_Opération,"",
IF(Q$4=La_Dernière_Opération,Montant,
IF(Q$4=$D6,IF(OR(Q$4=Tout_JF_P,NOT(NETWORKDAYS.INTL(Q$4,Q$4,Chômés))),"*",Montant),
IF(_T_E=Q$4,IF(OR(Q$4=Tout_JF_P,NOT(NETWORKDAYS.INTL(Q$4,Q$4,Chômés))),"*",Montant),
IF(AND(OFFSET(Q6,,-Sens)&lt;&gt;"",OR(OFFSET(Q$4,,-Sens)=Tout_JF_P,NOT(NETWORKDAYS.INTL(OFFSET(Q$4,,-Sens),OFFSET(Q$4,,-Sens),Chômés)))),IF(OR(Q$4=Tout_JF_P,NOT(NETWORKDAYS.INTL(Q$4,Q$4,Chômés))),"*",Montant),
"")))))),"")</calculatedColumnFormula>
    </tableColumn>
    <tableColumn id="8" name="Colonne2" dataDxfId="42">
      <calculatedColumnFormula array="1">IFERROR(IF(R$4&lt;$D6,"",
IF(R$4&gt;La_Dernière_Opération,"",
IF(R$4=La_Dernière_Opération,Montant,
IF(R$4=$D6,IF(OR(R$4=Tout_JF_P,NOT(NETWORKDAYS.INTL(R$4,R$4,Chômés))),"*",Montant),
IF(_T_E=R$4,IF(OR(R$4=Tout_JF_P,NOT(NETWORKDAYS.INTL(R$4,R$4,Chômés))),"*",Montant),
IF(AND(OFFSET(R6,,-Sens)&lt;&gt;"",OR(OFFSET(R$4,,-Sens)=Tout_JF_P,NOT(NETWORKDAYS.INTL(OFFSET(R$4,,-Sens),OFFSET(R$4,,-Sens),Chômés)))),IF(OR(R$4=Tout_JF_P,NOT(NETWORKDAYS.INTL(R$4,R$4,Chômés))),"*",Montant),
"")))))),"")</calculatedColumnFormula>
    </tableColumn>
    <tableColumn id="9" name="Colonne3" dataDxfId="41">
      <calculatedColumnFormula array="1">IFERROR(IF(S$4&lt;$D6,"",
IF(S$4&gt;La_Dernière_Opération,"",
IF(S$4=La_Dernière_Opération,Montant,
IF(S$4=$D6,IF(OR(S$4=Tout_JF_P,NOT(NETWORKDAYS.INTL(S$4,S$4,Chômés))),"*",Montant),
IF(_T_E=S$4,IF(OR(S$4=Tout_JF_P,NOT(NETWORKDAYS.INTL(S$4,S$4,Chômés))),"*",Montant),
IF(AND(OFFSET(S6,,-Sens)&lt;&gt;"",OR(OFFSET(S$4,,-Sens)=Tout_JF_P,NOT(NETWORKDAYS.INTL(OFFSET(S$4,,-Sens),OFFSET(S$4,,-Sens),Chômés)))),IF(OR(S$4=Tout_JF_P,NOT(NETWORKDAYS.INTL(S$4,S$4,Chômés))),"*",Montant),
"")))))),"")</calculatedColumnFormula>
    </tableColumn>
    <tableColumn id="10" name="Colonne4" dataDxfId="40">
      <calculatedColumnFormula array="1">IFERROR(IF(T$4&lt;$D6,"",
IF(T$4&gt;La_Dernière_Opération,"",
IF(T$4=La_Dernière_Opération,Montant,
IF(T$4=$D6,IF(OR(T$4=Tout_JF_P,NOT(NETWORKDAYS.INTL(T$4,T$4,Chômés))),"*",Montant),
IF(_T_E=T$4,IF(OR(T$4=Tout_JF_P,NOT(NETWORKDAYS.INTL(T$4,T$4,Chômés))),"*",Montant),
IF(AND(OFFSET(T6,,-Sens)&lt;&gt;"",OR(OFFSET(T$4,,-Sens)=Tout_JF_P,NOT(NETWORKDAYS.INTL(OFFSET(T$4,,-Sens),OFFSET(T$4,,-Sens),Chômés)))),IF(OR(T$4=Tout_JF_P,NOT(NETWORKDAYS.INTL(T$4,T$4,Chômés))),"*",Montant),
"")))))),"")</calculatedColumnFormula>
    </tableColumn>
    <tableColumn id="11" name="Colonne5" dataDxfId="39">
      <calculatedColumnFormula array="1">IFERROR(IF(U$4&lt;$D6,"",
IF(U$4&gt;La_Dernière_Opération,"",
IF(U$4=La_Dernière_Opération,Montant,
IF(U$4=$D6,IF(OR(U$4=Tout_JF_P,NOT(NETWORKDAYS.INTL(U$4,U$4,Chômés))),"*",Montant),
IF(_T_E=U$4,IF(OR(U$4=Tout_JF_P,NOT(NETWORKDAYS.INTL(U$4,U$4,Chômés))),"*",Montant),
IF(AND(OFFSET(U6,,-Sens)&lt;&gt;"",OR(OFFSET(U$4,,-Sens)=Tout_JF_P,NOT(NETWORKDAYS.INTL(OFFSET(U$4,,-Sens),OFFSET(U$4,,-Sens),Chômés)))),IF(OR(U$4=Tout_JF_P,NOT(NETWORKDAYS.INTL(U$4,U$4,Chômés))),"*",Montant),
"")))))),"")</calculatedColumnFormula>
    </tableColumn>
    <tableColumn id="12" name="Colonne6" dataDxfId="38">
      <calculatedColumnFormula array="1">IFERROR(IF(V$4&lt;$D6,"",
IF(V$4&gt;La_Dernière_Opération,"",
IF(V$4=La_Dernière_Opération,Montant,
IF(V$4=$D6,IF(OR(V$4=Tout_JF_P,NOT(NETWORKDAYS.INTL(V$4,V$4,Chômés))),"*",Montant),
IF(_T_E=V$4,IF(OR(V$4=Tout_JF_P,NOT(NETWORKDAYS.INTL(V$4,V$4,Chômés))),"*",Montant),
IF(AND(OFFSET(V6,,-Sens)&lt;&gt;"",OR(OFFSET(V$4,,-Sens)=Tout_JF_P,NOT(NETWORKDAYS.INTL(OFFSET(V$4,,-Sens),OFFSET(V$4,,-Sens),Chômés)))),IF(OR(V$4=Tout_JF_P,NOT(NETWORKDAYS.INTL(V$4,V$4,Chômés))),"*",Montant),
"")))))),"")</calculatedColumnFormula>
    </tableColumn>
    <tableColumn id="13" name="Colonne7" dataDxfId="37">
      <calculatedColumnFormula array="1">IFERROR(IF(W$4&lt;$D6,"",
IF(W$4&gt;La_Dernière_Opération,"",
IF(W$4=La_Dernière_Opération,Montant,
IF(W$4=$D6,IF(OR(W$4=Tout_JF_P,NOT(NETWORKDAYS.INTL(W$4,W$4,Chômés))),"*",Montant),
IF(_T_E=W$4,IF(OR(W$4=Tout_JF_P,NOT(NETWORKDAYS.INTL(W$4,W$4,Chômés))),"*",Montant),
IF(AND(OFFSET(W6,,-Sens)&lt;&gt;"",OR(OFFSET(W$4,,-Sens)=Tout_JF_P,NOT(NETWORKDAYS.INTL(OFFSET(W$4,,-Sens),OFFSET(W$4,,-Sens),Chômés)))),IF(OR(W$4=Tout_JF_P,NOT(NETWORKDAYS.INTL(W$4,W$4,Chômés))),"*",Montant),
"")))))),"")</calculatedColumnFormula>
    </tableColumn>
    <tableColumn id="14" name="Colonne8" dataDxfId="36">
      <calculatedColumnFormula array="1">IFERROR(IF(X$4&lt;$D6,"",
IF(X$4&gt;La_Dernière_Opération,"",
IF(X$4=La_Dernière_Opération,Montant,
IF(X$4=$D6,IF(OR(X$4=Tout_JF_P,NOT(NETWORKDAYS.INTL(X$4,X$4,Chômés))),"*",Montant),
IF(_T_E=X$4,IF(OR(X$4=Tout_JF_P,NOT(NETWORKDAYS.INTL(X$4,X$4,Chômés))),"*",Montant),
IF(AND(OFFSET(X6,,-Sens)&lt;&gt;"",OR(OFFSET(X$4,,-Sens)=Tout_JF_P,NOT(NETWORKDAYS.INTL(OFFSET(X$4,,-Sens),OFFSET(X$4,,-Sens),Chômés)))),IF(OR(X$4=Tout_JF_P,NOT(NETWORKDAYS.INTL(X$4,X$4,Chômés))),"*",Montant),
"")))))),"")</calculatedColumnFormula>
    </tableColumn>
    <tableColumn id="15" name="Colonne9" dataDxfId="35">
      <calculatedColumnFormula array="1">IFERROR(IF(Y$4&lt;$D6,"",
IF(Y$4&gt;La_Dernière_Opération,"",
IF(Y$4=La_Dernière_Opération,Montant,
IF(Y$4=$D6,IF(OR(Y$4=Tout_JF_P,NOT(NETWORKDAYS.INTL(Y$4,Y$4,Chômés))),"*",Montant),
IF(_T_E=Y$4,IF(OR(Y$4=Tout_JF_P,NOT(NETWORKDAYS.INTL(Y$4,Y$4,Chômés))),"*",Montant),
IF(AND(OFFSET(Y6,,-Sens)&lt;&gt;"",OR(OFFSET(Y$4,,-Sens)=Tout_JF_P,NOT(NETWORKDAYS.INTL(OFFSET(Y$4,,-Sens),OFFSET(Y$4,,-Sens),Chômés)))),IF(OR(Y$4=Tout_JF_P,NOT(NETWORKDAYS.INTL(Y$4,Y$4,Chômés))),"*",Montant),
"")))))),"")</calculatedColumnFormula>
    </tableColumn>
    <tableColumn id="16" name="Colonne10" dataDxfId="34">
      <calculatedColumnFormula array="1">IFERROR(IF(Z$4&lt;$D6,"",
IF(Z$4&gt;La_Dernière_Opération,"",
IF(Z$4=La_Dernière_Opération,Montant,
IF(Z$4=$D6,IF(OR(Z$4=Tout_JF_P,NOT(NETWORKDAYS.INTL(Z$4,Z$4,Chômés))),"*",Montant),
IF(_T_E=Z$4,IF(OR(Z$4=Tout_JF_P,NOT(NETWORKDAYS.INTL(Z$4,Z$4,Chômés))),"*",Montant),
IF(AND(OFFSET(Z6,,-Sens)&lt;&gt;"",OR(OFFSET(Z$4,,-Sens)=Tout_JF_P,NOT(NETWORKDAYS.INTL(OFFSET(Z$4,,-Sens),OFFSET(Z$4,,-Sens),Chômés)))),IF(OR(Z$4=Tout_JF_P,NOT(NETWORKDAYS.INTL(Z$4,Z$4,Chômés))),"*",Montant),
"")))))),"")</calculatedColumnFormula>
    </tableColumn>
    <tableColumn id="17" name="Colonne11" dataDxfId="33">
      <calculatedColumnFormula array="1">IFERROR(IF(AA$4&lt;$D6,"",
IF(AA$4&gt;La_Dernière_Opération,"",
IF(AA$4=La_Dernière_Opération,Montant,
IF(AA$4=$D6,IF(OR(AA$4=Tout_JF_P,NOT(NETWORKDAYS.INTL(AA$4,AA$4,Chômés))),"*",Montant),
IF(_T_E=AA$4,IF(OR(AA$4=Tout_JF_P,NOT(NETWORKDAYS.INTL(AA$4,AA$4,Chômés))),"*",Montant),
IF(AND(OFFSET(AA6,,-Sens)&lt;&gt;"",OR(OFFSET(AA$4,,-Sens)=Tout_JF_P,NOT(NETWORKDAYS.INTL(OFFSET(AA$4,,-Sens),OFFSET(AA$4,,-Sens),Chômés)))),IF(OR(AA$4=Tout_JF_P,NOT(NETWORKDAYS.INTL(AA$4,AA$4,Chômés))),"*",Montant),
"")))))),"")</calculatedColumnFormula>
    </tableColumn>
    <tableColumn id="18" name="Colonne12" dataDxfId="32">
      <calculatedColumnFormula array="1">IFERROR(IF(AB$4&lt;$D6,"",
IF(AB$4&gt;La_Dernière_Opération,"",
IF(AB$4=La_Dernière_Opération,Montant,
IF(AB$4=$D6,IF(OR(AB$4=Tout_JF_P,NOT(NETWORKDAYS.INTL(AB$4,AB$4,Chômés))),"*",Montant),
IF(_T_E=AB$4,IF(OR(AB$4=Tout_JF_P,NOT(NETWORKDAYS.INTL(AB$4,AB$4,Chômés))),"*",Montant),
IF(AND(OFFSET(AB6,,-Sens)&lt;&gt;"",OR(OFFSET(AB$4,,-Sens)=Tout_JF_P,NOT(NETWORKDAYS.INTL(OFFSET(AB$4,,-Sens),OFFSET(AB$4,,-Sens),Chômés)))),IF(OR(AB$4=Tout_JF_P,NOT(NETWORKDAYS.INTL(AB$4,AB$4,Chômés))),"*",Montant),
"")))))),"")</calculatedColumnFormula>
    </tableColumn>
    <tableColumn id="19" name="Colonne13" dataDxfId="31">
      <calculatedColumnFormula array="1">IFERROR(IF(AC$4&lt;$D6,"",
IF(AC$4&gt;La_Dernière_Opération,"",
IF(AC$4=La_Dernière_Opération,Montant,
IF(AC$4=$D6,IF(OR(AC$4=Tout_JF_P,NOT(NETWORKDAYS.INTL(AC$4,AC$4,Chômés))),"*",Montant),
IF(_T_E=AC$4,IF(OR(AC$4=Tout_JF_P,NOT(NETWORKDAYS.INTL(AC$4,AC$4,Chômés))),"*",Montant),
IF(AND(OFFSET(AC6,,-Sens)&lt;&gt;"",OR(OFFSET(AC$4,,-Sens)=Tout_JF_P,NOT(NETWORKDAYS.INTL(OFFSET(AC$4,,-Sens),OFFSET(AC$4,,-Sens),Chômés)))),IF(OR(AC$4=Tout_JF_P,NOT(NETWORKDAYS.INTL(AC$4,AC$4,Chômés))),"*",Montant),
"")))))),"")</calculatedColumnFormula>
    </tableColumn>
    <tableColumn id="20" name="Colonne14" dataDxfId="30">
      <calculatedColumnFormula array="1">IFERROR(IF(AD$4&lt;$D6,"",
IF(AD$4&gt;La_Dernière_Opération,"",
IF(AD$4=La_Dernière_Opération,Montant,
IF(AD$4=$D6,IF(OR(AD$4=Tout_JF_P,NOT(NETWORKDAYS.INTL(AD$4,AD$4,Chômés))),"*",Montant),
IF(_T_E=AD$4,IF(OR(AD$4=Tout_JF_P,NOT(NETWORKDAYS.INTL(AD$4,AD$4,Chômés))),"*",Montant),
IF(AND(OFFSET(AD6,,-Sens)&lt;&gt;"",OR(OFFSET(AD$4,,-Sens)=Tout_JF_P,NOT(NETWORKDAYS.INTL(OFFSET(AD$4,,-Sens),OFFSET(AD$4,,-Sens),Chômés)))),IF(OR(AD$4=Tout_JF_P,NOT(NETWORKDAYS.INTL(AD$4,AD$4,Chômés))),"*",Montant),
"")))))),"")</calculatedColumnFormula>
    </tableColumn>
    <tableColumn id="21" name="Colonne15" dataDxfId="29">
      <calculatedColumnFormula array="1">IFERROR(IF(AE$4&lt;$D6,"",
IF(AE$4&gt;La_Dernière_Opération,"",
IF(AE$4=La_Dernière_Opération,Montant,
IF(AE$4=$D6,IF(OR(AE$4=Tout_JF_P,NOT(NETWORKDAYS.INTL(AE$4,AE$4,Chômés))),"*",Montant),
IF(_T_E=AE$4,IF(OR(AE$4=Tout_JF_P,NOT(NETWORKDAYS.INTL(AE$4,AE$4,Chômés))),"*",Montant),
IF(AND(OFFSET(AE6,,-Sens)&lt;&gt;"",OR(OFFSET(AE$4,,-Sens)=Tout_JF_P,NOT(NETWORKDAYS.INTL(OFFSET(AE$4,,-Sens),OFFSET(AE$4,,-Sens),Chômés)))),IF(OR(AE$4=Tout_JF_P,NOT(NETWORKDAYS.INTL(AE$4,AE$4,Chômés))),"*",Montant),
"")))))),"")</calculatedColumnFormula>
    </tableColumn>
    <tableColumn id="22" name="Colonne16" dataDxfId="28">
      <calculatedColumnFormula array="1">IFERROR(IF(AF$4&lt;$D6,"",
IF(AF$4&gt;La_Dernière_Opération,"",
IF(AF$4=La_Dernière_Opération,Montant,
IF(AF$4=$D6,IF(OR(AF$4=Tout_JF_P,NOT(NETWORKDAYS.INTL(AF$4,AF$4,Chômés))),"*",Montant),
IF(_T_E=AF$4,IF(OR(AF$4=Tout_JF_P,NOT(NETWORKDAYS.INTL(AF$4,AF$4,Chômés))),"*",Montant),
IF(AND(OFFSET(AF6,,-Sens)&lt;&gt;"",OR(OFFSET(AF$4,,-Sens)=Tout_JF_P,NOT(NETWORKDAYS.INTL(OFFSET(AF$4,,-Sens),OFFSET(AF$4,,-Sens),Chômés)))),IF(OR(AF$4=Tout_JF_P,NOT(NETWORKDAYS.INTL(AF$4,AF$4,Chômés))),"*",Montant),
"")))))),"")</calculatedColumnFormula>
    </tableColumn>
    <tableColumn id="23" name="Colonne17" dataDxfId="27">
      <calculatedColumnFormula array="1">IFERROR(IF(AG$4&lt;$D6,"",
IF(AG$4&gt;La_Dernière_Opération,"",
IF(AG$4=La_Dernière_Opération,Montant,
IF(AG$4=$D6,IF(OR(AG$4=Tout_JF_P,NOT(NETWORKDAYS.INTL(AG$4,AG$4,Chômés))),"*",Montant),
IF(_T_E=AG$4,IF(OR(AG$4=Tout_JF_P,NOT(NETWORKDAYS.INTL(AG$4,AG$4,Chômés))),"*",Montant),
IF(AND(OFFSET(AG6,,-Sens)&lt;&gt;"",OR(OFFSET(AG$4,,-Sens)=Tout_JF_P,NOT(NETWORKDAYS.INTL(OFFSET(AG$4,,-Sens),OFFSET(AG$4,,-Sens),Chômés)))),IF(OR(AG$4=Tout_JF_P,NOT(NETWORKDAYS.INTL(AG$4,AG$4,Chômés))),"*",Montant),
"")))))),"")</calculatedColumnFormula>
    </tableColumn>
    <tableColumn id="24" name="Colonne18" dataDxfId="26">
      <calculatedColumnFormula array="1">IFERROR(IF(AH$4&lt;$D6,"",
IF(AH$4&gt;La_Dernière_Opération,"",
IF(AH$4=La_Dernière_Opération,Montant,
IF(AH$4=$D6,IF(OR(AH$4=Tout_JF_P,NOT(NETWORKDAYS.INTL(AH$4,AH$4,Chômés))),"*",Montant),
IF(_T_E=AH$4,IF(OR(AH$4=Tout_JF_P,NOT(NETWORKDAYS.INTL(AH$4,AH$4,Chômés))),"*",Montant),
IF(AND(OFFSET(AH6,,-Sens)&lt;&gt;"",OR(OFFSET(AH$4,,-Sens)=Tout_JF_P,NOT(NETWORKDAYS.INTL(OFFSET(AH$4,,-Sens),OFFSET(AH$4,,-Sens),Chômés)))),IF(OR(AH$4=Tout_JF_P,NOT(NETWORKDAYS.INTL(AH$4,AH$4,Chômés))),"*",Montant),
"")))))),"")</calculatedColumnFormula>
    </tableColumn>
    <tableColumn id="25" name="Colonne19" dataDxfId="25">
      <calculatedColumnFormula array="1">IFERROR(IF(AI$4&lt;$D6,"",
IF(AI$4&gt;La_Dernière_Opération,"",
IF(AI$4=La_Dernière_Opération,Montant,
IF(AI$4=$D6,IF(OR(AI$4=Tout_JF_P,NOT(NETWORKDAYS.INTL(AI$4,AI$4,Chômés))),"*",Montant),
IF(_T_E=AI$4,IF(OR(AI$4=Tout_JF_P,NOT(NETWORKDAYS.INTL(AI$4,AI$4,Chômés))),"*",Montant),
IF(AND(OFFSET(AI6,,-Sens)&lt;&gt;"",OR(OFFSET(AI$4,,-Sens)=Tout_JF_P,NOT(NETWORKDAYS.INTL(OFFSET(AI$4,,-Sens),OFFSET(AI$4,,-Sens),Chômés)))),IF(OR(AI$4=Tout_JF_P,NOT(NETWORKDAYS.INTL(AI$4,AI$4,Chômés))),"*",Montant),
"")))))),"")</calculatedColumnFormula>
    </tableColumn>
    <tableColumn id="26" name="Colonne20" dataDxfId="24">
      <calculatedColumnFormula array="1">IFERROR(IF(AJ$4&lt;$D6,"",
IF(AJ$4&gt;La_Dernière_Opération,"",
IF(AJ$4=La_Dernière_Opération,Montant,
IF(AJ$4=$D6,IF(OR(AJ$4=Tout_JF_P,NOT(NETWORKDAYS.INTL(AJ$4,AJ$4,Chômés))),"*",Montant),
IF(_T_E=AJ$4,IF(OR(AJ$4=Tout_JF_P,NOT(NETWORKDAYS.INTL(AJ$4,AJ$4,Chômés))),"*",Montant),
IF(AND(OFFSET(AJ6,,-Sens)&lt;&gt;"",OR(OFFSET(AJ$4,,-Sens)=Tout_JF_P,NOT(NETWORKDAYS.INTL(OFFSET(AJ$4,,-Sens),OFFSET(AJ$4,,-Sens),Chômés)))),IF(OR(AJ$4=Tout_JF_P,NOT(NETWORKDAYS.INTL(AJ$4,AJ$4,Chômés))),"*",Montant),
"")))))),"")</calculatedColumnFormula>
    </tableColumn>
    <tableColumn id="27" name="Colonne21" dataDxfId="23">
      <calculatedColumnFormula array="1">IFERROR(IF(AK$4&lt;$D6,"",
IF(AK$4&gt;La_Dernière_Opération,"",
IF(AK$4=La_Dernière_Opération,Montant,
IF(AK$4=$D6,IF(OR(AK$4=Tout_JF_P,NOT(NETWORKDAYS.INTL(AK$4,AK$4,Chômés))),"*",Montant),
IF(_T_E=AK$4,IF(OR(AK$4=Tout_JF_P,NOT(NETWORKDAYS.INTL(AK$4,AK$4,Chômés))),"*",Montant),
IF(AND(OFFSET(AK6,,-Sens)&lt;&gt;"",OR(OFFSET(AK$4,,-Sens)=Tout_JF_P,NOT(NETWORKDAYS.INTL(OFFSET(AK$4,,-Sens),OFFSET(AK$4,,-Sens),Chômés)))),IF(OR(AK$4=Tout_JF_P,NOT(NETWORKDAYS.INTL(AK$4,AK$4,Chômés))),"*",Montant),
"")))))),"")</calculatedColumnFormula>
    </tableColumn>
    <tableColumn id="28" name="Colonne22" dataDxfId="22">
      <calculatedColumnFormula array="1">IFERROR(IF(AL$4&lt;$D6,"",
IF(AL$4&gt;La_Dernière_Opération,"",
IF(AL$4=La_Dernière_Opération,Montant,
IF(AL$4=$D6,IF(OR(AL$4=Tout_JF_P,NOT(NETWORKDAYS.INTL(AL$4,AL$4,Chômés))),"*",Montant),
IF(_T_E=AL$4,IF(OR(AL$4=Tout_JF_P,NOT(NETWORKDAYS.INTL(AL$4,AL$4,Chômés))),"*",Montant),
IF(AND(OFFSET(AL6,,-Sens)&lt;&gt;"",OR(OFFSET(AL$4,,-Sens)=Tout_JF_P,NOT(NETWORKDAYS.INTL(OFFSET(AL$4,,-Sens),OFFSET(AL$4,,-Sens),Chômés)))),IF(OR(AL$4=Tout_JF_P,NOT(NETWORKDAYS.INTL(AL$4,AL$4,Chômés))),"*",Montant),
"")))))),"")</calculatedColumnFormula>
    </tableColumn>
    <tableColumn id="29" name="Colonne23" dataDxfId="21">
      <calculatedColumnFormula array="1">IFERROR(IF(AM$4&lt;$D6,"",
IF(AM$4&gt;La_Dernière_Opération,"",
IF(AM$4=La_Dernière_Opération,Montant,
IF(AM$4=$D6,IF(OR(AM$4=Tout_JF_P,NOT(NETWORKDAYS.INTL(AM$4,AM$4,Chômés))),"*",Montant),
IF(_T_E=AM$4,IF(OR(AM$4=Tout_JF_P,NOT(NETWORKDAYS.INTL(AM$4,AM$4,Chômés))),"*",Montant),
IF(AND(OFFSET(AM6,,-Sens)&lt;&gt;"",OR(OFFSET(AM$4,,-Sens)=Tout_JF_P,NOT(NETWORKDAYS.INTL(OFFSET(AM$4,,-Sens),OFFSET(AM$4,,-Sens),Chômés)))),IF(OR(AM$4=Tout_JF_P,NOT(NETWORKDAYS.INTL(AM$4,AM$4,Chômés))),"*",Montant),
"")))))),"")</calculatedColumnFormula>
    </tableColumn>
    <tableColumn id="30" name="Colonne24" dataDxfId="20">
      <calculatedColumnFormula array="1">IFERROR(IF(AN$4&lt;$D6,"",
IF(AN$4&gt;La_Dernière_Opération,"",
IF(AN$4=La_Dernière_Opération,Montant,
IF(AN$4=$D6,IF(OR(AN$4=Tout_JF_P,NOT(NETWORKDAYS.INTL(AN$4,AN$4,Chômés))),"*",Montant),
IF(_T_E=AN$4,IF(OR(AN$4=Tout_JF_P,NOT(NETWORKDAYS.INTL(AN$4,AN$4,Chômés))),"*",Montant),
IF(AND(OFFSET(AN6,,-Sens)&lt;&gt;"",OR(OFFSET(AN$4,,-Sens)=Tout_JF_P,NOT(NETWORKDAYS.INTL(OFFSET(AN$4,,-Sens),OFFSET(AN$4,,-Sens),Chômés)))),IF(OR(AN$4=Tout_JF_P,NOT(NETWORKDAYS.INTL(AN$4,AN$4,Chômés))),"*",Montant),
"")))))),"")</calculatedColumnFormula>
    </tableColumn>
    <tableColumn id="31" name="Colonne25" dataDxfId="19">
      <calculatedColumnFormula array="1">IFERROR(IF(AO$4&lt;$D6,"",
IF(AO$4&gt;La_Dernière_Opération,"",
IF(AO$4=La_Dernière_Opération,Montant,
IF(AO$4=$D6,IF(OR(AO$4=Tout_JF_P,NOT(NETWORKDAYS.INTL(AO$4,AO$4,Chômés))),"*",Montant),
IF(_T_E=AO$4,IF(OR(AO$4=Tout_JF_P,NOT(NETWORKDAYS.INTL(AO$4,AO$4,Chômés))),"*",Montant),
IF(AND(OFFSET(AO6,,-Sens)&lt;&gt;"",OR(OFFSET(AO$4,,-Sens)=Tout_JF_P,NOT(NETWORKDAYS.INTL(OFFSET(AO$4,,-Sens),OFFSET(AO$4,,-Sens),Chômés)))),IF(OR(AO$4=Tout_JF_P,NOT(NETWORKDAYS.INTL(AO$4,AO$4,Chômés))),"*",Montant),
"")))))),"")</calculatedColumnFormula>
    </tableColumn>
    <tableColumn id="32" name="Colonne26" dataDxfId="18">
      <calculatedColumnFormula array="1">IFERROR(IF(AP$4&lt;$D6,"",
IF(AP$4&gt;La_Dernière_Opération,"",
IF(AP$4=La_Dernière_Opération,Montant,
IF(AP$4=$D6,IF(OR(AP$4=Tout_JF_P,NOT(NETWORKDAYS.INTL(AP$4,AP$4,Chômés))),"*",Montant),
IF(_T_E=AP$4,IF(OR(AP$4=Tout_JF_P,NOT(NETWORKDAYS.INTL(AP$4,AP$4,Chômés))),"*",Montant),
IF(AND(OFFSET(AP6,,-Sens)&lt;&gt;"",OR(OFFSET(AP$4,,-Sens)=Tout_JF_P,NOT(NETWORKDAYS.INTL(OFFSET(AP$4,,-Sens),OFFSET(AP$4,,-Sens),Chômés)))),IF(OR(AP$4=Tout_JF_P,NOT(NETWORKDAYS.INTL(AP$4,AP$4,Chômés))),"*",Montant),
"")))))),"")</calculatedColumnFormula>
    </tableColumn>
    <tableColumn id="33" name="Colonne27" dataDxfId="17">
      <calculatedColumnFormula array="1">IFERROR(IF(AQ$4&lt;$D6,"",
IF(AQ$4&gt;La_Dernière_Opération,"",
IF(AQ$4=La_Dernière_Opération,Montant,
IF(AQ$4=$D6,IF(OR(AQ$4=Tout_JF_P,NOT(NETWORKDAYS.INTL(AQ$4,AQ$4,Chômés))),"*",Montant),
IF(_T_E=AQ$4,IF(OR(AQ$4=Tout_JF_P,NOT(NETWORKDAYS.INTL(AQ$4,AQ$4,Chômés))),"*",Montant),
IF(AND(OFFSET(AQ6,,-Sens)&lt;&gt;"",OR(OFFSET(AQ$4,,-Sens)=Tout_JF_P,NOT(NETWORKDAYS.INTL(OFFSET(AQ$4,,-Sens),OFFSET(AQ$4,,-Sens),Chômés)))),IF(OR(AQ$4=Tout_JF_P,NOT(NETWORKDAYS.INTL(AQ$4,AQ$4,Chômés))),"*",Montant),
"")))))),"")</calculatedColumnFormula>
    </tableColumn>
    <tableColumn id="34" name="Colonne28" dataDxfId="16">
      <calculatedColumnFormula array="1">IFERROR(IF(AR$4&lt;$D6,"",
IF(AR$4&gt;La_Dernière_Opération,"",
IF(AR$4=La_Dernière_Opération,Montant,
IF(AR$4=$D6,IF(OR(AR$4=Tout_JF_P,NOT(NETWORKDAYS.INTL(AR$4,AR$4,Chômés))),"*",Montant),
IF(_T_E=AR$4,IF(OR(AR$4=Tout_JF_P,NOT(NETWORKDAYS.INTL(AR$4,AR$4,Chômés))),"*",Montant),
IF(AND(OFFSET(AR6,,-Sens)&lt;&gt;"",OR(OFFSET(AR$4,,-Sens)=Tout_JF_P,NOT(NETWORKDAYS.INTL(OFFSET(AR$4,,-Sens),OFFSET(AR$4,,-Sens),Chômés)))),IF(OR(AR$4=Tout_JF_P,NOT(NETWORKDAYS.INTL(AR$4,AR$4,Chômés))),"*",Montant),
"")))))),"")</calculatedColumnFormula>
    </tableColumn>
    <tableColumn id="35" name="Colonne29" dataDxfId="15">
      <calculatedColumnFormula array="1">IFERROR(IF(AS$4&lt;$D6,"",
IF(AS$4&gt;La_Dernière_Opération,"",
IF(AS$4=La_Dernière_Opération,Montant,
IF(AS$4=$D6,IF(OR(AS$4=Tout_JF_P,NOT(NETWORKDAYS.INTL(AS$4,AS$4,Chômés))),"*",Montant),
IF(_T_E=AS$4,IF(OR(AS$4=Tout_JF_P,NOT(NETWORKDAYS.INTL(AS$4,AS$4,Chômés))),"*",Montant),
IF(AND(OFFSET(AS6,,-Sens)&lt;&gt;"",OR(OFFSET(AS$4,,-Sens)=Tout_JF_P,NOT(NETWORKDAYS.INTL(OFFSET(AS$4,,-Sens),OFFSET(AS$4,,-Sens),Chômés)))),IF(OR(AS$4=Tout_JF_P,NOT(NETWORKDAYS.INTL(AS$4,AS$4,Chômés))),"*",Montant),
"")))))),"")</calculatedColumnFormula>
    </tableColumn>
    <tableColumn id="36" name="Colonne30" dataDxfId="14">
      <calculatedColumnFormula array="1">IFERROR(IF(AT$4&lt;$D6,"",
IF(AT$4&gt;La_Dernière_Opération,"",
IF(AT$4=La_Dernière_Opération,Montant,
IF(AT$4=$D6,IF(OR(AT$4=Tout_JF_P,NOT(NETWORKDAYS.INTL(AT$4,AT$4,Chômés))),"*",Montant),
IF(_T_E=AT$4,IF(OR(AT$4=Tout_JF_P,NOT(NETWORKDAYS.INTL(AT$4,AT$4,Chômés))),"*",Montant),
IF(AND(OFFSET(AT6,,-Sens)&lt;&gt;"",OR(OFFSET(AT$4,,-Sens)=Tout_JF_P,NOT(NETWORKDAYS.INTL(OFFSET(AT$4,,-Sens),OFFSET(AT$4,,-Sens),Chômés)))),IF(OR(AT$4=Tout_JF_P,NOT(NETWORKDAYS.INTL(AT$4,AT$4,Chômés))),"*",Montant),
"")))))),"")</calculatedColumnFormula>
    </tableColumn>
    <tableColumn id="37" name="Colonne31" dataDxfId="13">
      <calculatedColumnFormula array="1">IFERROR(IF(AU$4&lt;$D6,"",
IF(AU$4&gt;La_Dernière_Opération,"",
IF(AU$4=La_Dernière_Opération,Montant,
IF(AU$4=$D6,IF(OR(AU$4=Tout_JF_P,NOT(NETWORKDAYS.INTL(AU$4,AU$4,Chômés))),"*",Montant),
IF(_T_E=AU$4,IF(OR(AU$4=Tout_JF_P,NOT(NETWORKDAYS.INTL(AU$4,AU$4,Chômés))),"*",Montant),
IF(AND(OFFSET(AU6,,-Sens)&lt;&gt;"",OR(OFFSET(AU$4,,-Sens)=Tout_JF_P,NOT(NETWORKDAYS.INTL(OFFSET(AU$4,,-Sens),OFFSET(AU$4,,-Sens),Chômés)))),IF(OR(AU$4=Tout_JF_P,NOT(NETWORKDAYS.INTL(AU$4,AU$4,Chômés))),"*",Montant),
"")))))),"")</calculatedColumnFormula>
    </tableColumn>
    <tableColumn id="38" name="Colonne32" dataDxfId="12">
      <calculatedColumnFormula array="1">IFERROR(IF(AV$4&lt;$D6,"",
IF(AV$4&gt;La_Dernière_Opération,"",
IF(AV$4=La_Dernière_Opération,Montant,
IF(AV$4=$D6,IF(OR(AV$4=Tout_JF_P,NOT(NETWORKDAYS.INTL(AV$4,AV$4,Chômés))),"*",Montant),
IF(_T_E=AV$4,IF(OR(AV$4=Tout_JF_P,NOT(NETWORKDAYS.INTL(AV$4,AV$4,Chômés))),"*",Montant),
IF(AND(OFFSET(AV6,,-Sens)&lt;&gt;"",OR(OFFSET(AV$4,,-Sens)=Tout_JF_P,NOT(NETWORKDAYS.INTL(OFFSET(AV$4,,-Sens),OFFSET(AV$4,,-Sens),Chômés)))),IF(OR(AV$4=Tout_JF_P,NOT(NETWORKDAYS.INTL(AV$4,AV$4,Chômés))),"*",Montant),
"")))))),"")</calculatedColumnFormula>
    </tableColumn>
    <tableColumn id="39" name="Colonne33" dataDxfId="11">
      <calculatedColumnFormula array="1">IFERROR(IF(AW$4&lt;$D6,"",
IF(AW$4&gt;La_Dernière_Opération,"",
IF(AW$4=La_Dernière_Opération,Montant,
IF(AW$4=$D6,IF(OR(AW$4=Tout_JF_P,NOT(NETWORKDAYS.INTL(AW$4,AW$4,Chômés))),"*",Montant),
IF(_T_E=AW$4,IF(OR(AW$4=Tout_JF_P,NOT(NETWORKDAYS.INTL(AW$4,AW$4,Chômés))),"*",Montant),
IF(AND(OFFSET(AW6,,-Sens)&lt;&gt;"",OR(OFFSET(AW$4,,-Sens)=Tout_JF_P,NOT(NETWORKDAYS.INTL(OFFSET(AW$4,,-Sens),OFFSET(AW$4,,-Sens),Chômés)))),IF(OR(AW$4=Tout_JF_P,NOT(NETWORKDAYS.INTL(AW$4,AW$4,Chômés))),"*",Montant),
"")))))),"")</calculatedColumnFormula>
    </tableColumn>
    <tableColumn id="40" name="Colonne34" dataDxfId="10">
      <calculatedColumnFormula array="1">IFERROR(IF(AX$4&lt;$D6,"",
IF(AX$4&gt;La_Dernière_Opération,"",
IF(AX$4=La_Dernière_Opération,Montant,
IF(AX$4=$D6,IF(OR(AX$4=Tout_JF_P,NOT(NETWORKDAYS.INTL(AX$4,AX$4,Chômés))),"*",Montant),
IF(_T_E=AX$4,IF(OR(AX$4=Tout_JF_P,NOT(NETWORKDAYS.INTL(AX$4,AX$4,Chômés))),"*",Montant),
IF(AND(OFFSET(AX6,,-Sens)&lt;&gt;"",OR(OFFSET(AX$4,,-Sens)=Tout_JF_P,NOT(NETWORKDAYS.INTL(OFFSET(AX$4,,-Sens),OFFSET(AX$4,,-Sens),Chômés)))),IF(OR(AX$4=Tout_JF_P,NOT(NETWORKDAYS.INTL(AX$4,AX$4,Chômés))),"*",Montant),
"")))))),"")</calculatedColumnFormula>
    </tableColumn>
    <tableColumn id="41" name="Colonne35" dataDxfId="9">
      <calculatedColumnFormula array="1">IFERROR(IF(AY$4&lt;$D6,"",
IF(AY$4&gt;La_Dernière_Opération,"",
IF(AY$4=La_Dernière_Opération,Montant,
IF(AY$4=$D6,IF(OR(AY$4=Tout_JF_P,NOT(NETWORKDAYS.INTL(AY$4,AY$4,Chômés))),"*",Montant),
IF(_T_E=AY$4,IF(OR(AY$4=Tout_JF_P,NOT(NETWORKDAYS.INTL(AY$4,AY$4,Chômés))),"*",Montant),
IF(AND(OFFSET(AY6,,-Sens)&lt;&gt;"",OR(OFFSET(AY$4,,-Sens)=Tout_JF_P,NOT(NETWORKDAYS.INTL(OFFSET(AY$4,,-Sens),OFFSET(AY$4,,-Sens),Chômés)))),IF(OR(AY$4=Tout_JF_P,NOT(NETWORKDAYS.INTL(AY$4,AY$4,Chômés))),"*",Montant),
"")))))),"")</calculatedColumnFormula>
    </tableColumn>
    <tableColumn id="42" name="Colonne36" dataDxfId="8">
      <calculatedColumnFormula array="1">IFERROR(IF(AZ$4&lt;$D6,"",
IF(AZ$4&gt;La_Dernière_Opération,"",
IF(AZ$4=La_Dernière_Opération,Montant,
IF(AZ$4=$D6,IF(OR(AZ$4=Tout_JF_P,NOT(NETWORKDAYS.INTL(AZ$4,AZ$4,Chômés))),"*",Montant),
IF(_T_E=AZ$4,IF(OR(AZ$4=Tout_JF_P,NOT(NETWORKDAYS.INTL(AZ$4,AZ$4,Chômés))),"*",Montant),
IF(AND(OFFSET(AZ6,,-Sens)&lt;&gt;"",OR(OFFSET(AZ$4,,-Sens)=Tout_JF_P,NOT(NETWORKDAYS.INTL(OFFSET(AZ$4,,-Sens),OFFSET(AZ$4,,-Sens),Chômés)))),IF(OR(AZ$4=Tout_JF_P,NOT(NETWORKDAYS.INTL(AZ$4,AZ$4,Chômés))),"*",Montant),
"")))))),"")</calculatedColumnFormula>
    </tableColumn>
    <tableColumn id="43" name="Colonne37" dataDxfId="7">
      <calculatedColumnFormula array="1">IFERROR(IF(BA$4&lt;$D6,"",
IF(BA$4&gt;La_Dernière_Opération,"",
IF(BA$4=La_Dernière_Opération,Montant,
IF(BA$4=$D6,IF(OR(BA$4=Tout_JF_P,NOT(NETWORKDAYS.INTL(BA$4,BA$4,Chômés))),"*",Montant),
IF(_T_E=BA$4,IF(OR(BA$4=Tout_JF_P,NOT(NETWORKDAYS.INTL(BA$4,BA$4,Chômés))),"*",Montant),
IF(AND(OFFSET(BA6,,-Sens)&lt;&gt;"",OR(OFFSET(BA$4,,-Sens)=Tout_JF_P,NOT(NETWORKDAYS.INTL(OFFSET(BA$4,,-Sens),OFFSET(BA$4,,-Sens),Chômés)))),IF(OR(BA$4=Tout_JF_P,NOT(NETWORKDAYS.INTL(BA$4,BA$4,Chômés))),"*",Montant),
"")))))),"")</calculatedColumnFormula>
    </tableColumn>
    <tableColumn id="45" name="Colonne372" dataDxfId="6">
      <calculatedColumnFormula array="1">IFERROR(IF(BB$4&lt;$D6,"",
IF(BB$4&gt;La_Dernière_Opération,"",
IF(BB$4=La_Dernière_Opération,Montant,
IF(BB$4=$D6,IF(OR(BB$4=Tout_JF_P,NOT(NETWORKDAYS.INTL(BB$4,BB$4,Chômés))),"*",Montant),
IF(_T_E=BB$4,IF(OR(BB$4=Tout_JF_P,NOT(NETWORKDAYS.INTL(BB$4,BB$4,Chômés))),"*",Montant),
IF(AND(OFFSET(BB6,,-Sens)&lt;&gt;"",OR(OFFSET(BB$4,,-Sens)=Tout_JF_P,NOT(NETWORKDAYS.INTL(OFFSET(BB$4,,-Sens),OFFSET(BB$4,,-Sens),Chômés)))),IF(OR(BB$4=Tout_JF_P,NOT(NETWORKDAYS.INTL(BB$4,BB$4,Chômés))),"*",Montant),
"")))))),"")</calculatedColumnFormula>
    </tableColumn>
    <tableColumn id="46" name="Colonne373" dataDxfId="5">
      <calculatedColumnFormula array="1">IFERROR(IF(BC$4&lt;$D6,"",
IF(BC$4&gt;La_Dernière_Opération,"",
IF(BC$4=La_Dernière_Opération,Montant,
IF(BC$4=$D6,IF(OR(BC$4=Tout_JF_P,NOT(NETWORKDAYS.INTL(BC$4,BC$4,Chômés))),"*",Montant),
IF(_T_E=BC$4,IF(OR(BC$4=Tout_JF_P,NOT(NETWORKDAYS.INTL(BC$4,BC$4,Chômés))),"*",Montant),
IF(AND(OFFSET(BC6,,-Sens)&lt;&gt;"",OR(OFFSET(BC$4,,-Sens)=Tout_JF_P,NOT(NETWORKDAYS.INTL(OFFSET(BC$4,,-Sens),OFFSET(BC$4,,-Sens),Chômés)))),IF(OR(BC$4=Tout_JF_P,NOT(NETWORKDAYS.INTL(BC$4,BC$4,Chômés))),"*",Montant),
"")))))),"")</calculatedColumnFormula>
    </tableColumn>
    <tableColumn id="47" name="Colonne374" dataDxfId="4">
      <calculatedColumnFormula array="1">IFERROR(IF(BD$4&lt;$D6,"",
IF(BD$4&gt;La_Dernière_Opération,"",
IF(BD$4=La_Dernière_Opération,Montant,
IF(BD$4=$D6,IF(OR(BD$4=Tout_JF_P,NOT(NETWORKDAYS.INTL(BD$4,BD$4,Chômés))),"*",Montant),
IF(_T_E=BD$4,IF(OR(BD$4=Tout_JF_P,NOT(NETWORKDAYS.INTL(BD$4,BD$4,Chômés))),"*",Montant),
IF(AND(OFFSET(BD6,,-Sens)&lt;&gt;"",OR(OFFSET(BD$4,,-Sens)=Tout_JF_P,NOT(NETWORKDAYS.INTL(OFFSET(BD$4,,-Sens),OFFSET(BD$4,,-Sens),Chômés)))),IF(OR(BD$4=Tout_JF_P,NOT(NETWORKDAYS.INTL(BD$4,BD$4,Chômés))),"*",Montant),
"")))))),"")</calculatedColumnFormula>
    </tableColumn>
    <tableColumn id="48" name="Colonne375" dataDxfId="3">
      <calculatedColumnFormula array="1">IFERROR(IF(BE$4&lt;$D6,"",
IF(BE$4&gt;La_Dernière_Opération,"",
IF(BE$4=La_Dernière_Opération,Montant,
IF(BE$4=$D6,IF(OR(BE$4=Tout_JF_P,NOT(NETWORKDAYS.INTL(BE$4,BE$4,Chômés))),"*",Montant),
IF(_T_E=BE$4,IF(OR(BE$4=Tout_JF_P,NOT(NETWORKDAYS.INTL(BE$4,BE$4,Chômés))),"*",Montant),
IF(AND(OFFSET(BE6,,-Sens)&lt;&gt;"",OR(OFFSET(BE$4,,-Sens)=Tout_JF_P,NOT(NETWORKDAYS.INTL(OFFSET(BE$4,,-Sens),OFFSET(BE$4,,-Sens),Chômés)))),IF(OR(BE$4=Tout_JF_P,NOT(NETWORKDAYS.INTL(BE$4,BE$4,Chômés))),"*",Montant),
"")))))),"")</calculatedColumnFormula>
    </tableColumn>
    <tableColumn id="49" name="Colonne376" dataDxfId="2">
      <calculatedColumnFormula array="1">IFERROR(IF(BF$4&lt;$D6,"",
IF(BF$4&gt;La_Dernière_Opération,"",
IF(BF$4=La_Dernière_Opération,Montant,
IF(BF$4=$D6,IF(OR(BF$4=Tout_JF_P,NOT(NETWORKDAYS.INTL(BF$4,BF$4,Chômés))),"*",Montant),
IF(_T_E=BF$4,IF(OR(BF$4=Tout_JF_P,NOT(NETWORKDAYS.INTL(BF$4,BF$4,Chômés))),"*",Montant),
IF(AND(OFFSET(BF6,,-Sens)&lt;&gt;"",OR(OFFSET(BF$4,,-Sens)=Tout_JF_P,NOT(NETWORKDAYS.INTL(OFFSET(BF$4,,-Sens),OFFSET(BF$4,,-Sens),Chômés)))),IF(OR(BF$4=Tout_JF_P,NOT(NETWORKDAYS.INTL(BF$4,BF$4,Chômés))),"*",Montant),
"")))))),"")</calculatedColumnFormula>
    </tableColumn>
    <tableColumn id="50" name="Colonne377" dataDxfId="1">
      <calculatedColumnFormula array="1">IFERROR(IF(BG$4&lt;$D6,"",
IF(BG$4&gt;La_Dernière_Opération,"",
IF(BG$4=La_Dernière_Opération,Montant,
IF(BG$4=$D6,IF(OR(BG$4=Tout_JF_P,NOT(NETWORKDAYS.INTL(BG$4,BG$4,Chômés))),"*",Montant),
IF(_T_E=BG$4,IF(OR(BG$4=Tout_JF_P,NOT(NETWORKDAYS.INTL(BG$4,BG$4,Chômés))),"*",Montant),
IF(AND(OFFSET(BG6,,-Sens)&lt;&gt;"",OR(OFFSET(BG$4,,-Sens)=Tout_JF_P,NOT(NETWORKDAYS.INTL(OFFSET(BG$4,,-Sens),OFFSET(BG$4,,-Sens),Chômés)))),IF(OR(BG$4=Tout_JF_P,NOT(NETWORKDAYS.INTL(BG$4,BG$4,Chômés))),"*",Montant),
"")))))),"")</calculatedColumnFormula>
    </tableColumn>
    <tableColumn id="51" name="Colonne378" dataDxfId="0">
      <calculatedColumnFormula array="1">IFERROR(IF(BH$4&lt;$D6,"",
IF(BH$4&gt;La_Dernière_Opération,"",
IF(BH$4=La_Dernière_Opération,Montant,
IF(BH$4=$D6,IF(OR(BH$4=Tout_JF_P,NOT(NETWORKDAYS.INTL(BH$4,BH$4,Chômés))),"*",Montant),
IF(_T_E=BH$4,IF(OR(BH$4=Tout_JF_P,NOT(NETWORKDAYS.INTL(BH$4,BH$4,Chômés))),"*",Montant),
IF(AND(OFFSET(BH6,,-Sens)&lt;&gt;"",OR(OFFSET(BH$4,,-Sens)=Tout_JF_P,NOT(NETWORKDAYS.INTL(OFFSET(BH$4,,-Sens),OFFSET(BH$4,,-Sens),Chômés)))),IF(OR(BH$4=Tout_JF_P,NOT(NETWORKDAYS.INTL(BH$4,BH$4,Chômés))),"*",Montant),
"")))))),"")</calculatedColumnFormula>
    </tableColumn>
  </tableColumns>
  <tableStyleInfo name="Style de tableau 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table" Target="../tables/table1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13" Type="http://schemas.openxmlformats.org/officeDocument/2006/relationships/ctrlProp" Target="../ctrlProps/ctrlProp6.xml"/><Relationship Id="rId18" Type="http://schemas.openxmlformats.org/officeDocument/2006/relationships/ctrlProp" Target="../ctrlProps/ctrlProp11.xml"/><Relationship Id="rId26" Type="http://schemas.openxmlformats.org/officeDocument/2006/relationships/ctrlProp" Target="../ctrlProps/ctrlProp19.xml"/><Relationship Id="rId39" Type="http://schemas.openxmlformats.org/officeDocument/2006/relationships/ctrlProp" Target="../ctrlProps/ctrlProp32.xml"/><Relationship Id="rId21" Type="http://schemas.openxmlformats.org/officeDocument/2006/relationships/ctrlProp" Target="../ctrlProps/ctrlProp14.xml"/><Relationship Id="rId34" Type="http://schemas.openxmlformats.org/officeDocument/2006/relationships/ctrlProp" Target="../ctrlProps/ctrlProp27.xml"/><Relationship Id="rId42" Type="http://schemas.openxmlformats.org/officeDocument/2006/relationships/ctrlProp" Target="../ctrlProps/ctrlProp35.xml"/><Relationship Id="rId47" Type="http://schemas.openxmlformats.org/officeDocument/2006/relationships/ctrlProp" Target="../ctrlProps/ctrlProp40.xml"/><Relationship Id="rId50" Type="http://schemas.openxmlformats.org/officeDocument/2006/relationships/ctrlProp" Target="../ctrlProps/ctrlProp43.xml"/><Relationship Id="rId55" Type="http://schemas.openxmlformats.org/officeDocument/2006/relationships/ctrlProp" Target="../ctrlProps/ctrlProp48.xml"/><Relationship Id="rId7" Type="http://schemas.openxmlformats.org/officeDocument/2006/relationships/image" Target="../media/image4.emf"/><Relationship Id="rId12" Type="http://schemas.openxmlformats.org/officeDocument/2006/relationships/ctrlProp" Target="../ctrlProps/ctrlProp5.xml"/><Relationship Id="rId17" Type="http://schemas.openxmlformats.org/officeDocument/2006/relationships/ctrlProp" Target="../ctrlProps/ctrlProp10.xml"/><Relationship Id="rId25" Type="http://schemas.openxmlformats.org/officeDocument/2006/relationships/ctrlProp" Target="../ctrlProps/ctrlProp18.xml"/><Relationship Id="rId33" Type="http://schemas.openxmlformats.org/officeDocument/2006/relationships/ctrlProp" Target="../ctrlProps/ctrlProp26.xml"/><Relationship Id="rId38" Type="http://schemas.openxmlformats.org/officeDocument/2006/relationships/ctrlProp" Target="../ctrlProps/ctrlProp31.xml"/><Relationship Id="rId46" Type="http://schemas.openxmlformats.org/officeDocument/2006/relationships/ctrlProp" Target="../ctrlProps/ctrlProp39.xml"/><Relationship Id="rId2" Type="http://schemas.openxmlformats.org/officeDocument/2006/relationships/drawing" Target="../drawings/drawing2.xml"/><Relationship Id="rId16" Type="http://schemas.openxmlformats.org/officeDocument/2006/relationships/ctrlProp" Target="../ctrlProps/ctrlProp9.xml"/><Relationship Id="rId20" Type="http://schemas.openxmlformats.org/officeDocument/2006/relationships/ctrlProp" Target="../ctrlProps/ctrlProp13.xml"/><Relationship Id="rId29" Type="http://schemas.openxmlformats.org/officeDocument/2006/relationships/ctrlProp" Target="../ctrlProps/ctrlProp22.xml"/><Relationship Id="rId41" Type="http://schemas.openxmlformats.org/officeDocument/2006/relationships/ctrlProp" Target="../ctrlProps/ctrlProp34.xml"/><Relationship Id="rId54" Type="http://schemas.openxmlformats.org/officeDocument/2006/relationships/ctrlProp" Target="../ctrlProps/ctrlProp47.xml"/><Relationship Id="rId1" Type="http://schemas.openxmlformats.org/officeDocument/2006/relationships/printerSettings" Target="../printerSettings/printerSettings2.bin"/><Relationship Id="rId6" Type="http://schemas.openxmlformats.org/officeDocument/2006/relationships/control" Target="../activeX/activeX4.xml"/><Relationship Id="rId11" Type="http://schemas.openxmlformats.org/officeDocument/2006/relationships/ctrlProp" Target="../ctrlProps/ctrlProp4.xml"/><Relationship Id="rId24" Type="http://schemas.openxmlformats.org/officeDocument/2006/relationships/ctrlProp" Target="../ctrlProps/ctrlProp17.xml"/><Relationship Id="rId32" Type="http://schemas.openxmlformats.org/officeDocument/2006/relationships/ctrlProp" Target="../ctrlProps/ctrlProp25.xml"/><Relationship Id="rId37" Type="http://schemas.openxmlformats.org/officeDocument/2006/relationships/ctrlProp" Target="../ctrlProps/ctrlProp30.xml"/><Relationship Id="rId40" Type="http://schemas.openxmlformats.org/officeDocument/2006/relationships/ctrlProp" Target="../ctrlProps/ctrlProp33.xml"/><Relationship Id="rId45" Type="http://schemas.openxmlformats.org/officeDocument/2006/relationships/ctrlProp" Target="../ctrlProps/ctrlProp38.xml"/><Relationship Id="rId53" Type="http://schemas.openxmlformats.org/officeDocument/2006/relationships/ctrlProp" Target="../ctrlProps/ctrlProp46.xml"/><Relationship Id="rId58" Type="http://schemas.openxmlformats.org/officeDocument/2006/relationships/ctrlProp" Target="../ctrlProps/ctrlProp51.xml"/><Relationship Id="rId5" Type="http://schemas.openxmlformats.org/officeDocument/2006/relationships/image" Target="../media/image3.emf"/><Relationship Id="rId15" Type="http://schemas.openxmlformats.org/officeDocument/2006/relationships/ctrlProp" Target="../ctrlProps/ctrlProp8.xml"/><Relationship Id="rId23" Type="http://schemas.openxmlformats.org/officeDocument/2006/relationships/ctrlProp" Target="../ctrlProps/ctrlProp16.xml"/><Relationship Id="rId28" Type="http://schemas.openxmlformats.org/officeDocument/2006/relationships/ctrlProp" Target="../ctrlProps/ctrlProp21.xml"/><Relationship Id="rId36" Type="http://schemas.openxmlformats.org/officeDocument/2006/relationships/ctrlProp" Target="../ctrlProps/ctrlProp29.xml"/><Relationship Id="rId49" Type="http://schemas.openxmlformats.org/officeDocument/2006/relationships/ctrlProp" Target="../ctrlProps/ctrlProp42.xml"/><Relationship Id="rId57" Type="http://schemas.openxmlformats.org/officeDocument/2006/relationships/ctrlProp" Target="../ctrlProps/ctrlProp50.xml"/><Relationship Id="rId10" Type="http://schemas.openxmlformats.org/officeDocument/2006/relationships/ctrlProp" Target="../ctrlProps/ctrlProp3.xml"/><Relationship Id="rId19" Type="http://schemas.openxmlformats.org/officeDocument/2006/relationships/ctrlProp" Target="../ctrlProps/ctrlProp12.xml"/><Relationship Id="rId31" Type="http://schemas.openxmlformats.org/officeDocument/2006/relationships/ctrlProp" Target="../ctrlProps/ctrlProp24.xml"/><Relationship Id="rId44" Type="http://schemas.openxmlformats.org/officeDocument/2006/relationships/ctrlProp" Target="../ctrlProps/ctrlProp37.xml"/><Relationship Id="rId52" Type="http://schemas.openxmlformats.org/officeDocument/2006/relationships/ctrlProp" Target="../ctrlProps/ctrlProp45.xml"/><Relationship Id="rId4" Type="http://schemas.openxmlformats.org/officeDocument/2006/relationships/control" Target="../activeX/activeX3.xml"/><Relationship Id="rId9" Type="http://schemas.openxmlformats.org/officeDocument/2006/relationships/ctrlProp" Target="../ctrlProps/ctrlProp2.xml"/><Relationship Id="rId14" Type="http://schemas.openxmlformats.org/officeDocument/2006/relationships/ctrlProp" Target="../ctrlProps/ctrlProp7.xml"/><Relationship Id="rId22" Type="http://schemas.openxmlformats.org/officeDocument/2006/relationships/ctrlProp" Target="../ctrlProps/ctrlProp15.xml"/><Relationship Id="rId27" Type="http://schemas.openxmlformats.org/officeDocument/2006/relationships/ctrlProp" Target="../ctrlProps/ctrlProp20.xml"/><Relationship Id="rId30" Type="http://schemas.openxmlformats.org/officeDocument/2006/relationships/ctrlProp" Target="../ctrlProps/ctrlProp23.xml"/><Relationship Id="rId35" Type="http://schemas.openxmlformats.org/officeDocument/2006/relationships/ctrlProp" Target="../ctrlProps/ctrlProp28.xml"/><Relationship Id="rId43" Type="http://schemas.openxmlformats.org/officeDocument/2006/relationships/ctrlProp" Target="../ctrlProps/ctrlProp36.xml"/><Relationship Id="rId48" Type="http://schemas.openxmlformats.org/officeDocument/2006/relationships/ctrlProp" Target="../ctrlProps/ctrlProp41.xml"/><Relationship Id="rId56" Type="http://schemas.openxmlformats.org/officeDocument/2006/relationships/ctrlProp" Target="../ctrlProps/ctrlProp49.xml"/><Relationship Id="rId8" Type="http://schemas.openxmlformats.org/officeDocument/2006/relationships/ctrlProp" Target="../ctrlProps/ctrlProp1.xml"/><Relationship Id="rId51" Type="http://schemas.openxmlformats.org/officeDocument/2006/relationships/ctrlProp" Target="../ctrlProps/ctrlProp44.xml"/><Relationship Id="rId3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Planning">
    <pageSetUpPr fitToPage="1"/>
  </sheetPr>
  <dimension ref="A1:BI24"/>
  <sheetViews>
    <sheetView showGridLines="0" showRowColHeaders="0" tabSelected="1" zoomScaleNormal="100" workbookViewId="0">
      <pane xSplit="60" ySplit="5" topLeftCell="BI6" activePane="bottomRight" state="frozen"/>
      <selection pane="topRight" activeCell="BH1" sqref="BH1"/>
      <selection pane="bottomLeft" activeCell="A6" sqref="A6"/>
      <selection pane="bottomRight" activeCell="Z31" sqref="Z31"/>
    </sheetView>
  </sheetViews>
  <sheetFormatPr baseColWidth="10" defaultColWidth="11.42578125" defaultRowHeight="15" x14ac:dyDescent="0.25"/>
  <cols>
    <col min="1" max="1" width="15.7109375" customWidth="1"/>
    <col min="2" max="2" width="7.85546875" customWidth="1"/>
    <col min="3" max="3" width="5.140625" customWidth="1"/>
    <col min="4" max="4" width="11.42578125" customWidth="1"/>
    <col min="5" max="5" width="12.140625" customWidth="1"/>
    <col min="6" max="6" width="10" customWidth="1"/>
    <col min="7" max="9" width="11.42578125" customWidth="1"/>
    <col min="10" max="17" width="5.7109375" hidden="1" customWidth="1"/>
    <col min="18" max="53" width="4.85546875" customWidth="1"/>
    <col min="54" max="60" width="5.42578125" hidden="1" customWidth="1"/>
  </cols>
  <sheetData>
    <row r="1" spans="1:61" ht="120.75" customHeight="1" x14ac:dyDescent="0.25">
      <c r="A1" s="67" t="s">
        <v>116</v>
      </c>
      <c r="B1" s="68"/>
      <c r="C1" s="68"/>
      <c r="D1" s="68"/>
      <c r="E1" s="68"/>
      <c r="F1" s="68"/>
      <c r="G1" s="68"/>
      <c r="H1" s="68"/>
      <c r="I1" s="69"/>
      <c r="J1" s="43"/>
      <c r="K1" s="43"/>
      <c r="L1" s="43"/>
      <c r="M1" s="43"/>
      <c r="N1" s="43"/>
      <c r="O1" s="43"/>
      <c r="P1" s="43"/>
      <c r="Q1" s="11" t="str">
        <f ca="1">PROPER(TEXT(Q$4,"MMMM"))&amp;" "&amp;YEAR(Q4)</f>
        <v>Juillet 2018</v>
      </c>
      <c r="R1" s="11" t="str">
        <f ca="1">PROPER(TEXT(R$4,"MMMM"))&amp;" "&amp;YEAR(R4)</f>
        <v>Juillet 2018</v>
      </c>
      <c r="S1" s="12" t="str">
        <f t="shared" ref="S1:BA1" ca="1" si="0">IF(MONTH(S$4)=MONTH(R$4),"",PROPER(TEXT(S$4,"MMMM"))&amp;" "&amp;YEAR(S$4))</f>
        <v/>
      </c>
      <c r="T1" s="12" t="str">
        <f t="shared" ca="1" si="0"/>
        <v/>
      </c>
      <c r="U1" s="12" t="str">
        <f t="shared" ca="1" si="0"/>
        <v/>
      </c>
      <c r="V1" s="12" t="str">
        <f t="shared" ca="1" si="0"/>
        <v/>
      </c>
      <c r="W1" s="12" t="str">
        <f t="shared" ca="1" si="0"/>
        <v/>
      </c>
      <c r="X1" s="12" t="str">
        <f t="shared" ca="1" si="0"/>
        <v/>
      </c>
      <c r="Y1" s="12" t="str">
        <f t="shared" ca="1" si="0"/>
        <v/>
      </c>
      <c r="Z1" s="12" t="str">
        <f t="shared" ca="1" si="0"/>
        <v/>
      </c>
      <c r="AA1" s="12" t="str">
        <f t="shared" ca="1" si="0"/>
        <v/>
      </c>
      <c r="AB1" s="12" t="str">
        <f t="shared" ca="1" si="0"/>
        <v/>
      </c>
      <c r="AC1" s="12" t="str">
        <f t="shared" ca="1" si="0"/>
        <v/>
      </c>
      <c r="AD1" s="12" t="str">
        <f t="shared" ca="1" si="0"/>
        <v/>
      </c>
      <c r="AE1" s="12" t="str">
        <f t="shared" ca="1" si="0"/>
        <v/>
      </c>
      <c r="AF1" s="12" t="str">
        <f t="shared" ca="1" si="0"/>
        <v/>
      </c>
      <c r="AG1" s="12" t="str">
        <f t="shared" ca="1" si="0"/>
        <v/>
      </c>
      <c r="AH1" s="12" t="str">
        <f t="shared" ca="1" si="0"/>
        <v/>
      </c>
      <c r="AI1" s="12" t="str">
        <f t="shared" ca="1" si="0"/>
        <v/>
      </c>
      <c r="AJ1" s="12" t="str">
        <f t="shared" ca="1" si="0"/>
        <v/>
      </c>
      <c r="AK1" s="12" t="str">
        <f t="shared" ca="1" si="0"/>
        <v/>
      </c>
      <c r="AL1" s="12" t="str">
        <f t="shared" ca="1" si="0"/>
        <v/>
      </c>
      <c r="AM1" s="12" t="str">
        <f t="shared" ca="1" si="0"/>
        <v/>
      </c>
      <c r="AN1" s="12" t="str">
        <f t="shared" ca="1" si="0"/>
        <v/>
      </c>
      <c r="AO1" s="12" t="str">
        <f t="shared" ca="1" si="0"/>
        <v/>
      </c>
      <c r="AP1" s="12" t="str">
        <f t="shared" ca="1" si="0"/>
        <v/>
      </c>
      <c r="AQ1" s="12" t="str">
        <f t="shared" ca="1" si="0"/>
        <v/>
      </c>
      <c r="AR1" s="12" t="str">
        <f t="shared" ca="1" si="0"/>
        <v>Août 2018</v>
      </c>
      <c r="AS1" s="12" t="str">
        <f t="shared" ca="1" si="0"/>
        <v/>
      </c>
      <c r="AT1" s="12" t="str">
        <f t="shared" ca="1" si="0"/>
        <v/>
      </c>
      <c r="AU1" s="12" t="str">
        <f t="shared" ca="1" si="0"/>
        <v/>
      </c>
      <c r="AV1" s="12" t="str">
        <f t="shared" ca="1" si="0"/>
        <v/>
      </c>
      <c r="AW1" s="12" t="str">
        <f t="shared" ca="1" si="0"/>
        <v/>
      </c>
      <c r="AX1" s="12" t="str">
        <f t="shared" ca="1" si="0"/>
        <v/>
      </c>
      <c r="AY1" s="12" t="str">
        <f t="shared" ca="1" si="0"/>
        <v/>
      </c>
      <c r="AZ1" s="12" t="str">
        <f t="shared" ca="1" si="0"/>
        <v/>
      </c>
      <c r="BA1" s="13" t="str">
        <f t="shared" ca="1" si="0"/>
        <v/>
      </c>
      <c r="BB1" s="13" t="str">
        <f t="shared" ref="BB1" ca="1" si="1">IF(MONTH(BB$4)=MONTH(BA$4),"",PROPER(TEXT(BB$4,"MMMM"))&amp;" "&amp;YEAR(BB$4))</f>
        <v/>
      </c>
      <c r="BC1" s="13" t="str">
        <f t="shared" ref="BC1" ca="1" si="2">IF(MONTH(BC$4)=MONTH(BB$4),"",PROPER(TEXT(BC$4,"MMMM"))&amp;" "&amp;YEAR(BC$4))</f>
        <v/>
      </c>
      <c r="BD1" s="13" t="str">
        <f t="shared" ref="BD1" ca="1" si="3">IF(MONTH(BD$4)=MONTH(BC$4),"",PROPER(TEXT(BD$4,"MMMM"))&amp;" "&amp;YEAR(BD$4))</f>
        <v/>
      </c>
      <c r="BE1" s="13" t="str">
        <f t="shared" ref="BE1" ca="1" si="4">IF(MONTH(BE$4)=MONTH(BD$4),"",PROPER(TEXT(BE$4,"MMMM"))&amp;" "&amp;YEAR(BE$4))</f>
        <v/>
      </c>
      <c r="BF1" s="13" t="str">
        <f t="shared" ref="BF1" ca="1" si="5">IF(MONTH(BF$4)=MONTH(BE$4),"",PROPER(TEXT(BF$4,"MMMM"))&amp;" "&amp;YEAR(BF$4))</f>
        <v/>
      </c>
      <c r="BG1" s="13" t="str">
        <f t="shared" ref="BG1" ca="1" si="6">IF(MONTH(BG$4)=MONTH(BF$4),"",PROPER(TEXT(BG$4,"MMMM"))&amp;" "&amp;YEAR(BG$4))</f>
        <v/>
      </c>
      <c r="BH1" s="13" t="str">
        <f t="shared" ref="BH1" ca="1" si="7">IF(MONTH(BH$4)=MONTH(BG$4),"",PROPER(TEXT(BH$4,"MMMM"))&amp;" "&amp;YEAR(BH$4))</f>
        <v/>
      </c>
    </row>
    <row r="2" spans="1:61" ht="22.5" customHeight="1" x14ac:dyDescent="0.25">
      <c r="A2" s="64" t="s">
        <v>114</v>
      </c>
      <c r="B2" s="65"/>
      <c r="C2" s="65"/>
      <c r="D2" s="65"/>
      <c r="E2" s="65"/>
      <c r="F2" s="65"/>
      <c r="G2" s="65"/>
      <c r="H2" s="65"/>
      <c r="I2" s="66"/>
      <c r="J2" s="44"/>
      <c r="K2" s="44"/>
      <c r="L2" s="44"/>
      <c r="M2" s="44"/>
      <c r="N2" s="44"/>
      <c r="O2" s="44"/>
      <c r="P2" s="44"/>
      <c r="Q2" s="7" t="str">
        <f ca="1">IF(WEEKDAY(Q$4,T_SE)&gt;=4,"S"&amp;TEXT(INT((Q$4-LOOKUP(Q$4,DATE(YEAR(Q$4)+{-1;0;1},1,3)-WEEKDAY(DATE(YEAR(Q$4)+{-1;0;1},1,3))+2))/7)+1,"00"),"")</f>
        <v>S27</v>
      </c>
      <c r="R2" s="7" t="str">
        <f ca="1">IF(WEEKDAY(R$4,T_SE)&gt;=4,"S"&amp;TEXT(INT((R$4-LOOKUP(R$4,DATE(YEAR(R$4)+{-1;0;1},1,3)-WEEKDAY(DATE(YEAR(R$4)+{-1;0;1},1,3))+2))/7)+1,"00"),"")</f>
        <v>S27</v>
      </c>
      <c r="S2" s="8" t="str">
        <f ca="1">IF(WEEKDAY(S$4,T_SE)=4,"S"&amp;TEXT(INT((S$4-LOOKUP(S$4,DATE(YEAR(S$4)+{-1;0;1},1,3)-WEEKDAY(DATE(YEAR(S$4)+{-1;0;1},1,3))+2))/7)+1,"00"),"")</f>
        <v/>
      </c>
      <c r="T2" s="8" t="str">
        <f ca="1">IF(WEEKDAY(T$4,T_SE)=4,"S"&amp;TEXT(INT((T$4-LOOKUP(T$4,DATE(YEAR(T$4)+{-1;0;1},1,3)-WEEKDAY(DATE(YEAR(T$4)+{-1;0;1},1,3))+2))/7)+1,"00"),"")</f>
        <v/>
      </c>
      <c r="U2" s="8" t="str">
        <f ca="1">IF(WEEKDAY(U$4,T_SE)=4,"S"&amp;TEXT(INT((U$4-LOOKUP(U$4,DATE(YEAR(U$4)+{-1;0;1},1,3)-WEEKDAY(DATE(YEAR(U$4)+{-1;0;1},1,3))+2))/7)+1,"00"),"")</f>
        <v/>
      </c>
      <c r="V2" s="8" t="str">
        <f ca="1">IF(WEEKDAY(V$4,T_SE)=4,"S"&amp;TEXT(INT((V$4-LOOKUP(V$4,DATE(YEAR(V$4)+{-1;0;1},1,3)-WEEKDAY(DATE(YEAR(V$4)+{-1;0;1},1,3))+2))/7)+1,"00"),"")</f>
        <v/>
      </c>
      <c r="W2" s="8" t="str">
        <f ca="1">IF(WEEKDAY(W$4,T_SE)=4,"S"&amp;TEXT(INT((W$4-LOOKUP(W$4,DATE(YEAR(W$4)+{-1;0;1},1,3)-WEEKDAY(DATE(YEAR(W$4)+{-1;0;1},1,3))+2))/7)+1,"00"),"")</f>
        <v/>
      </c>
      <c r="X2" s="8" t="str">
        <f ca="1">IF(WEEKDAY(X$4,T_SE)=4,"S"&amp;TEXT(INT((X$4-LOOKUP(X$4,DATE(YEAR(X$4)+{-1;0;1},1,3)-WEEKDAY(DATE(YEAR(X$4)+{-1;0;1},1,3))+2))/7)+1,"00"),"")</f>
        <v>S28</v>
      </c>
      <c r="Y2" s="8" t="str">
        <f ca="1">IF(WEEKDAY(Y$4,T_SE)=4,"S"&amp;TEXT(INT((Y$4-LOOKUP(Y$4,DATE(YEAR(Y$4)+{-1;0;1},1,3)-WEEKDAY(DATE(YEAR(Y$4)+{-1;0;1},1,3))+2))/7)+1,"00"),"")</f>
        <v/>
      </c>
      <c r="Z2" s="8" t="str">
        <f ca="1">IF(WEEKDAY(Z$4,T_SE)=4,"S"&amp;TEXT(INT((Z$4-LOOKUP(Z$4,DATE(YEAR(Z$4)+{-1;0;1},1,3)-WEEKDAY(DATE(YEAR(Z$4)+{-1;0;1},1,3))+2))/7)+1,"00"),"")</f>
        <v/>
      </c>
      <c r="AA2" s="8" t="str">
        <f ca="1">IF(WEEKDAY(AA$4,T_SE)=4,"S"&amp;TEXT(INT((AA$4-LOOKUP(AA$4,DATE(YEAR(AA$4)+{-1;0;1},1,3)-WEEKDAY(DATE(YEAR(AA$4)+{-1;0;1},1,3))+2))/7)+1,"00"),"")</f>
        <v/>
      </c>
      <c r="AB2" s="8" t="str">
        <f ca="1">IF(WEEKDAY(AB$4,T_SE)=4,"S"&amp;TEXT(INT((AB$4-LOOKUP(AB$4,DATE(YEAR(AB$4)+{-1;0;1},1,3)-WEEKDAY(DATE(YEAR(AB$4)+{-1;0;1},1,3))+2))/7)+1,"00"),"")</f>
        <v/>
      </c>
      <c r="AC2" s="8" t="str">
        <f ca="1">IF(WEEKDAY(AC$4,T_SE)=4,"S"&amp;TEXT(INT((AC$4-LOOKUP(AC$4,DATE(YEAR(AC$4)+{-1;0;1},1,3)-WEEKDAY(DATE(YEAR(AC$4)+{-1;0;1},1,3))+2))/7)+1,"00"),"")</f>
        <v/>
      </c>
      <c r="AD2" s="8" t="str">
        <f ca="1">IF(WEEKDAY(AD$4,T_SE)=4,"S"&amp;TEXT(INT((AD$4-LOOKUP(AD$4,DATE(YEAR(AD$4)+{-1;0;1},1,3)-WEEKDAY(DATE(YEAR(AD$4)+{-1;0;1},1,3))+2))/7)+1,"00"),"")</f>
        <v/>
      </c>
      <c r="AE2" s="8" t="str">
        <f ca="1">IF(WEEKDAY(AE$4,T_SE)=4,"S"&amp;TEXT(INT((AE$4-LOOKUP(AE$4,DATE(YEAR(AE$4)+{-1;0;1},1,3)-WEEKDAY(DATE(YEAR(AE$4)+{-1;0;1},1,3))+2))/7)+1,"00"),"")</f>
        <v>S29</v>
      </c>
      <c r="AF2" s="8" t="str">
        <f ca="1">IF(WEEKDAY(AF$4,T_SE)=4,"S"&amp;TEXT(INT((AF$4-LOOKUP(AF$4,DATE(YEAR(AF$4)+{-1;0;1},1,3)-WEEKDAY(DATE(YEAR(AF$4)+{-1;0;1},1,3))+2))/7)+1,"00"),"")</f>
        <v/>
      </c>
      <c r="AG2" s="8" t="str">
        <f ca="1">IF(WEEKDAY(AG$4,T_SE)=4,"S"&amp;TEXT(INT((AG$4-LOOKUP(AG$4,DATE(YEAR(AG$4)+{-1;0;1},1,3)-WEEKDAY(DATE(YEAR(AG$4)+{-1;0;1},1,3))+2))/7)+1,"00"),"")</f>
        <v/>
      </c>
      <c r="AH2" s="8" t="str">
        <f ca="1">IF(WEEKDAY(AH$4,T_SE)=4,"S"&amp;TEXT(INT((AH$4-LOOKUP(AH$4,DATE(YEAR(AH$4)+{-1;0;1},1,3)-WEEKDAY(DATE(YEAR(AH$4)+{-1;0;1},1,3))+2))/7)+1,"00"),"")</f>
        <v/>
      </c>
      <c r="AI2" s="8" t="str">
        <f ca="1">IF(WEEKDAY(AI$4,T_SE)=4,"S"&amp;TEXT(INT((AI$4-LOOKUP(AI$4,DATE(YEAR(AI$4)+{-1;0;1},1,3)-WEEKDAY(DATE(YEAR(AI$4)+{-1;0;1},1,3))+2))/7)+1,"00"),"")</f>
        <v/>
      </c>
      <c r="AJ2" s="8" t="str">
        <f ca="1">IF(WEEKDAY(AJ$4,T_SE)=4,"S"&amp;TEXT(INT((AJ$4-LOOKUP(AJ$4,DATE(YEAR(AJ$4)+{-1;0;1},1,3)-WEEKDAY(DATE(YEAR(AJ$4)+{-1;0;1},1,3))+2))/7)+1,"00"),"")</f>
        <v/>
      </c>
      <c r="AK2" s="8" t="str">
        <f ca="1">IF(WEEKDAY(AK$4,T_SE)=4,"S"&amp;TEXT(INT((AK$4-LOOKUP(AK$4,DATE(YEAR(AK$4)+{-1;0;1},1,3)-WEEKDAY(DATE(YEAR(AK$4)+{-1;0;1},1,3))+2))/7)+1,"00"),"")</f>
        <v/>
      </c>
      <c r="AL2" s="8" t="str">
        <f ca="1">IF(WEEKDAY(AL$4,T_SE)=4,"S"&amp;TEXT(INT((AL$4-LOOKUP(AL$4,DATE(YEAR(AL$4)+{-1;0;1},1,3)-WEEKDAY(DATE(YEAR(AL$4)+{-1;0;1},1,3))+2))/7)+1,"00"),"")</f>
        <v>S30</v>
      </c>
      <c r="AM2" s="8" t="str">
        <f ca="1">IF(WEEKDAY(AM$4,T_SE)=4,"S"&amp;TEXT(INT((AM$4-LOOKUP(AM$4,DATE(YEAR(AM$4)+{-1;0;1},1,3)-WEEKDAY(DATE(YEAR(AM$4)+{-1;0;1},1,3))+2))/7)+1,"00"),"")</f>
        <v/>
      </c>
      <c r="AN2" s="8" t="str">
        <f ca="1">IF(WEEKDAY(AN$4,T_SE)=4,"S"&amp;TEXT(INT((AN$4-LOOKUP(AN$4,DATE(YEAR(AN$4)+{-1;0;1},1,3)-WEEKDAY(DATE(YEAR(AN$4)+{-1;0;1},1,3))+2))/7)+1,"00"),"")</f>
        <v/>
      </c>
      <c r="AO2" s="8" t="str">
        <f ca="1">IF(WEEKDAY(AO$4,T_SE)=4,"S"&amp;TEXT(INT((AO$4-LOOKUP(AO$4,DATE(YEAR(AO$4)+{-1;0;1},1,3)-WEEKDAY(DATE(YEAR(AO$4)+{-1;0;1},1,3))+2))/7)+1,"00"),"")</f>
        <v/>
      </c>
      <c r="AP2" s="8" t="str">
        <f ca="1">IF(WEEKDAY(AP$4,T_SE)=4,"S"&amp;TEXT(INT((AP$4-LOOKUP(AP$4,DATE(YEAR(AP$4)+{-1;0;1},1,3)-WEEKDAY(DATE(YEAR(AP$4)+{-1;0;1},1,3))+2))/7)+1,"00"),"")</f>
        <v/>
      </c>
      <c r="AQ2" s="8" t="str">
        <f ca="1">IF(WEEKDAY(AQ$4,T_SE)=4,"S"&amp;TEXT(INT((AQ$4-LOOKUP(AQ$4,DATE(YEAR(AQ$4)+{-1;0;1},1,3)-WEEKDAY(DATE(YEAR(AQ$4)+{-1;0;1},1,3))+2))/7)+1,"00"),"")</f>
        <v/>
      </c>
      <c r="AR2" s="8" t="str">
        <f ca="1">IF(WEEKDAY(AR$4,T_SE)=4,"S"&amp;TEXT(INT((AR$4-LOOKUP(AR$4,DATE(YEAR(AR$4)+{-1;0;1},1,3)-WEEKDAY(DATE(YEAR(AR$4)+{-1;0;1},1,3))+2))/7)+1,"00"),"")</f>
        <v/>
      </c>
      <c r="AS2" s="8" t="str">
        <f ca="1">IF(WEEKDAY(AS$4,T_SE)=4,"S"&amp;TEXT(INT((AS$4-LOOKUP(AS$4,DATE(YEAR(AS$4)+{-1;0;1},1,3)-WEEKDAY(DATE(YEAR(AS$4)+{-1;0;1},1,3))+2))/7)+1,"00"),"")</f>
        <v>S31</v>
      </c>
      <c r="AT2" s="8" t="str">
        <f ca="1">IF(WEEKDAY(AT$4,T_SE)=4,"S"&amp;TEXT(INT((AT$4-LOOKUP(AT$4,DATE(YEAR(AT$4)+{-1;0;1},1,3)-WEEKDAY(DATE(YEAR(AT$4)+{-1;0;1},1,3))+2))/7)+1,"00"),"")</f>
        <v/>
      </c>
      <c r="AU2" s="8" t="str">
        <f ca="1">IF(WEEKDAY(AU$4,T_SE)=4,"S"&amp;TEXT(INT((AU$4-LOOKUP(AU$4,DATE(YEAR(AU$4)+{-1;0;1},1,3)-WEEKDAY(DATE(YEAR(AU$4)+{-1;0;1},1,3))+2))/7)+1,"00"),"")</f>
        <v/>
      </c>
      <c r="AV2" s="8" t="str">
        <f ca="1">IF(WEEKDAY(AV$4,T_SE)=4,"S"&amp;TEXT(INT((AV$4-LOOKUP(AV$4,DATE(YEAR(AV$4)+{-1;0;1},1,3)-WEEKDAY(DATE(YEAR(AV$4)+{-1;0;1},1,3))+2))/7)+1,"00"),"")</f>
        <v/>
      </c>
      <c r="AW2" s="8" t="str">
        <f ca="1">IF(WEEKDAY(AW$4,T_SE)=4,"S"&amp;TEXT(INT((AW$4-LOOKUP(AW$4,DATE(YEAR(AW$4)+{-1;0;1},1,3)-WEEKDAY(DATE(YEAR(AW$4)+{-1;0;1},1,3))+2))/7)+1,"00"),"")</f>
        <v/>
      </c>
      <c r="AX2" s="8" t="str">
        <f ca="1">IF(WEEKDAY(AX$4,T_SE)=4,"S"&amp;TEXT(INT((AX$4-LOOKUP(AX$4,DATE(YEAR(AX$4)+{-1;0;1},1,3)-WEEKDAY(DATE(YEAR(AX$4)+{-1;0;1},1,3))+2))/7)+1,"00"),"")</f>
        <v/>
      </c>
      <c r="AY2" s="8" t="str">
        <f ca="1">IF(WEEKDAY(AY$4,T_SE)=4,"S"&amp;TEXT(INT((AY$4-LOOKUP(AY$4,DATE(YEAR(AY$4)+{-1;0;1},1,3)-WEEKDAY(DATE(YEAR(AY$4)+{-1;0;1},1,3))+2))/7)+1,"00"),"")</f>
        <v/>
      </c>
      <c r="AZ2" s="8" t="str">
        <f ca="1">IF(WEEKDAY(AZ$4,T_SE)=4,"S"&amp;TEXT(INT((AZ$4-LOOKUP(AZ$4,DATE(YEAR(AZ$4)+{-1;0;1},1,3)-WEEKDAY(DATE(YEAR(AZ$4)+{-1;0;1},1,3))+2))/7)+1,"00"),"")</f>
        <v>S32</v>
      </c>
      <c r="BA2" s="9" t="str">
        <f ca="1">IF(WEEKDAY(BA$4,T_SE)&lt;=4,"S"&amp;TEXT(INT((BA$4-LOOKUP(BA$4,DATE(YEAR(BA$4)+{-1;0;1},1,3)-WEEKDAY(DATE(YEAR(BA$4)+{-1;0;1},1,3))+2))/7)+1,"00"),"")</f>
        <v/>
      </c>
      <c r="BB2" s="9" t="str">
        <f ca="1">IF(WEEKDAY(BB$4,T_SE)&lt;=4,"S"&amp;TEXT(INT((BB$4-LOOKUP(BB$4,DATE(YEAR(BB$4)+{-1;0;1},1,3)-WEEKDAY(DATE(YEAR(BB$4)+{-1;0;1},1,3))+2))/7)+1,"00"),"")</f>
        <v/>
      </c>
      <c r="BC2" s="9" t="str">
        <f ca="1">IF(WEEKDAY(BC$4,T_SE)&lt;=4,"S"&amp;TEXT(INT((BC$4-LOOKUP(BC$4,DATE(YEAR(BC$4)+{-1;0;1},1,3)-WEEKDAY(DATE(YEAR(BC$4)+{-1;0;1},1,3))+2))/7)+1,"00"),"")</f>
        <v/>
      </c>
      <c r="BD2" s="9" t="str">
        <f ca="1">IF(WEEKDAY(BD$4,T_SE)&lt;=4,"S"&amp;TEXT(INT((BD$4-LOOKUP(BD$4,DATE(YEAR(BD$4)+{-1;0;1},1,3)-WEEKDAY(DATE(YEAR(BD$4)+{-1;0;1},1,3))+2))/7)+1,"00"),"")</f>
        <v>S33</v>
      </c>
      <c r="BE2" s="9" t="str">
        <f ca="1">IF(WEEKDAY(BE$4,T_SE)&lt;=4,"S"&amp;TEXT(INT((BE$4-LOOKUP(BE$4,DATE(YEAR(BE$4)+{-1;0;1},1,3)-WEEKDAY(DATE(YEAR(BE$4)+{-1;0;1},1,3))+2))/7)+1,"00"),"")</f>
        <v>S33</v>
      </c>
      <c r="BF2" s="9" t="str">
        <f ca="1">IF(WEEKDAY(BF$4,T_SE)&lt;=4,"S"&amp;TEXT(INT((BF$4-LOOKUP(BF$4,DATE(YEAR(BF$4)+{-1;0;1},1,3)-WEEKDAY(DATE(YEAR(BF$4)+{-1;0;1},1,3))+2))/7)+1,"00"),"")</f>
        <v>S33</v>
      </c>
      <c r="BG2" s="9" t="str">
        <f ca="1">IF(WEEKDAY(BG$4,T_SE)&lt;=4,"S"&amp;TEXT(INT((BG$4-LOOKUP(BG$4,DATE(YEAR(BG$4)+{-1;0;1},1,3)-WEEKDAY(DATE(YEAR(BG$4)+{-1;0;1},1,3))+2))/7)+1,"00"),"")</f>
        <v>S33</v>
      </c>
      <c r="BH2" s="9" t="str">
        <f ca="1">IF(WEEKDAY(BH$4,T_SE)&lt;=4,"S"&amp;TEXT(INT((BH$4-LOOKUP(BH$4,DATE(YEAR(BH$4)+{-1;0;1},1,3)-WEEKDAY(DATE(YEAR(BH$4)+{-1;0;1},1,3))+2))/7)+1,"00"),"")</f>
        <v/>
      </c>
    </row>
    <row r="3" spans="1:61" x14ac:dyDescent="0.25">
      <c r="A3" s="16"/>
      <c r="B3" s="17"/>
      <c r="C3" s="17"/>
      <c r="D3" s="17"/>
      <c r="E3" s="17"/>
      <c r="F3" s="17"/>
      <c r="G3" s="17"/>
      <c r="H3" s="17"/>
      <c r="I3" s="17"/>
      <c r="J3" s="10" t="str">
        <f ca="1">PROPER(TEXT(J4,"jjj"))</f>
        <v>Jeu</v>
      </c>
      <c r="K3" s="10" t="str">
        <f t="shared" ref="K3:P3" ca="1" si="8">PROPER(TEXT(K4,"jjj"))</f>
        <v>Ven</v>
      </c>
      <c r="L3" s="10" t="str">
        <f t="shared" ca="1" si="8"/>
        <v>Sam</v>
      </c>
      <c r="M3" s="10" t="str">
        <f t="shared" ca="1" si="8"/>
        <v>Dim</v>
      </c>
      <c r="N3" s="10" t="str">
        <f t="shared" ca="1" si="8"/>
        <v>Lun</v>
      </c>
      <c r="O3" s="10" t="str">
        <f t="shared" ca="1" si="8"/>
        <v>Mar</v>
      </c>
      <c r="P3" s="10" t="str">
        <f t="shared" ca="1" si="8"/>
        <v>Mer</v>
      </c>
      <c r="Q3" s="23" t="str">
        <f ca="1">PROPER(TEXT(Date_Deb,"jjj"))</f>
        <v>Jeu</v>
      </c>
      <c r="R3" s="10" t="str">
        <f ca="1">PROPER(TEXT(R4,"jjj"))</f>
        <v>Ven</v>
      </c>
      <c r="S3" s="10" t="str">
        <f t="shared" ref="S3:BH3" ca="1" si="9">PROPER(TEXT(S4,"jjj"))</f>
        <v>Sam</v>
      </c>
      <c r="T3" s="10" t="str">
        <f t="shared" ca="1" si="9"/>
        <v>Dim</v>
      </c>
      <c r="U3" s="10" t="str">
        <f t="shared" ca="1" si="9"/>
        <v>Lun</v>
      </c>
      <c r="V3" s="10" t="str">
        <f t="shared" ca="1" si="9"/>
        <v>Mar</v>
      </c>
      <c r="W3" s="10" t="str">
        <f t="shared" ca="1" si="9"/>
        <v>Mer</v>
      </c>
      <c r="X3" s="10" t="str">
        <f t="shared" ca="1" si="9"/>
        <v>Jeu</v>
      </c>
      <c r="Y3" s="10" t="str">
        <f t="shared" ca="1" si="9"/>
        <v>Ven</v>
      </c>
      <c r="Z3" s="10" t="str">
        <f t="shared" ca="1" si="9"/>
        <v>Sam</v>
      </c>
      <c r="AA3" s="10" t="str">
        <f t="shared" ca="1" si="9"/>
        <v>Dim</v>
      </c>
      <c r="AB3" s="10" t="str">
        <f t="shared" ca="1" si="9"/>
        <v>Lun</v>
      </c>
      <c r="AC3" s="10" t="str">
        <f t="shared" ca="1" si="9"/>
        <v>Mar</v>
      </c>
      <c r="AD3" s="10" t="str">
        <f t="shared" ca="1" si="9"/>
        <v>Mer</v>
      </c>
      <c r="AE3" s="10" t="str">
        <f t="shared" ca="1" si="9"/>
        <v>Jeu</v>
      </c>
      <c r="AF3" s="10" t="str">
        <f t="shared" ca="1" si="9"/>
        <v>Ven</v>
      </c>
      <c r="AG3" s="10" t="str">
        <f t="shared" ca="1" si="9"/>
        <v>Sam</v>
      </c>
      <c r="AH3" s="10" t="str">
        <f t="shared" ca="1" si="9"/>
        <v>Dim</v>
      </c>
      <c r="AI3" s="10" t="str">
        <f t="shared" ca="1" si="9"/>
        <v>Lun</v>
      </c>
      <c r="AJ3" s="10" t="str">
        <f t="shared" ca="1" si="9"/>
        <v>Mar</v>
      </c>
      <c r="AK3" s="10" t="str">
        <f t="shared" ca="1" si="9"/>
        <v>Mer</v>
      </c>
      <c r="AL3" s="10" t="str">
        <f t="shared" ca="1" si="9"/>
        <v>Jeu</v>
      </c>
      <c r="AM3" s="10" t="str">
        <f t="shared" ca="1" si="9"/>
        <v>Ven</v>
      </c>
      <c r="AN3" s="10" t="str">
        <f t="shared" ca="1" si="9"/>
        <v>Sam</v>
      </c>
      <c r="AO3" s="10" t="str">
        <f t="shared" ca="1" si="9"/>
        <v>Dim</v>
      </c>
      <c r="AP3" s="10" t="str">
        <f t="shared" ca="1" si="9"/>
        <v>Lun</v>
      </c>
      <c r="AQ3" s="10" t="str">
        <f t="shared" ca="1" si="9"/>
        <v>Mar</v>
      </c>
      <c r="AR3" s="10" t="str">
        <f t="shared" ca="1" si="9"/>
        <v>Mer</v>
      </c>
      <c r="AS3" s="10" t="str">
        <f t="shared" ca="1" si="9"/>
        <v>Jeu</v>
      </c>
      <c r="AT3" s="10" t="str">
        <f t="shared" ca="1" si="9"/>
        <v>Ven</v>
      </c>
      <c r="AU3" s="10" t="str">
        <f t="shared" ca="1" si="9"/>
        <v>Sam</v>
      </c>
      <c r="AV3" s="10" t="str">
        <f t="shared" ca="1" si="9"/>
        <v>Dim</v>
      </c>
      <c r="AW3" s="10" t="str">
        <f t="shared" ca="1" si="9"/>
        <v>Lun</v>
      </c>
      <c r="AX3" s="10" t="str">
        <f t="shared" ca="1" si="9"/>
        <v>Mar</v>
      </c>
      <c r="AY3" s="10" t="str">
        <f t="shared" ca="1" si="9"/>
        <v>Mer</v>
      </c>
      <c r="AZ3" s="10" t="str">
        <f t="shared" ca="1" si="9"/>
        <v>Jeu</v>
      </c>
      <c r="BA3" s="10" t="str">
        <f t="shared" ca="1" si="9"/>
        <v>Ven</v>
      </c>
      <c r="BB3" s="10" t="str">
        <f t="shared" ca="1" si="9"/>
        <v>Sam</v>
      </c>
      <c r="BC3" s="10" t="str">
        <f t="shared" ca="1" si="9"/>
        <v>Dim</v>
      </c>
      <c r="BD3" s="10" t="str">
        <f t="shared" ca="1" si="9"/>
        <v>Lun</v>
      </c>
      <c r="BE3" s="10" t="str">
        <f t="shared" ca="1" si="9"/>
        <v>Mar</v>
      </c>
      <c r="BF3" s="10" t="str">
        <f t="shared" ca="1" si="9"/>
        <v>Mer</v>
      </c>
      <c r="BG3" s="10" t="str">
        <f t="shared" ca="1" si="9"/>
        <v>Jeu</v>
      </c>
      <c r="BH3" s="10" t="str">
        <f t="shared" ca="1" si="9"/>
        <v>Ven</v>
      </c>
    </row>
    <row r="4" spans="1:61" x14ac:dyDescent="0.25">
      <c r="A4" s="25"/>
      <c r="B4" s="26"/>
      <c r="C4" s="26"/>
      <c r="D4" s="26"/>
      <c r="E4" s="26"/>
      <c r="F4" s="26"/>
      <c r="G4" s="26"/>
      <c r="H4" s="34"/>
      <c r="I4" s="34"/>
      <c r="J4" s="24">
        <f t="shared" ref="J4:N4" ca="1" si="10">K4-1</f>
        <v>43279</v>
      </c>
      <c r="K4" s="24">
        <f t="shared" ca="1" si="10"/>
        <v>43280</v>
      </c>
      <c r="L4" s="24">
        <f t="shared" ca="1" si="10"/>
        <v>43281</v>
      </c>
      <c r="M4" s="24">
        <f t="shared" ca="1" si="10"/>
        <v>43282</v>
      </c>
      <c r="N4" s="24">
        <f t="shared" ca="1" si="10"/>
        <v>43283</v>
      </c>
      <c r="O4" s="24">
        <f ca="1">P4-1</f>
        <v>43284</v>
      </c>
      <c r="P4" s="24">
        <f ca="1">Date_Deb-1</f>
        <v>43285</v>
      </c>
      <c r="Q4" s="24">
        <f ca="1">TODAY()-Archive+_DC+_SB-1</f>
        <v>43286</v>
      </c>
      <c r="R4" s="14">
        <f ca="1">Date_Deb+1</f>
        <v>43287</v>
      </c>
      <c r="S4" s="14">
        <f ca="1">R4+1</f>
        <v>43288</v>
      </c>
      <c r="T4" s="14">
        <f t="shared" ref="T4:BA4" ca="1" si="11">S4+1</f>
        <v>43289</v>
      </c>
      <c r="U4" s="14">
        <f t="shared" ca="1" si="11"/>
        <v>43290</v>
      </c>
      <c r="V4" s="14">
        <f t="shared" ca="1" si="11"/>
        <v>43291</v>
      </c>
      <c r="W4" s="14">
        <f t="shared" ca="1" si="11"/>
        <v>43292</v>
      </c>
      <c r="X4" s="14">
        <f t="shared" ca="1" si="11"/>
        <v>43293</v>
      </c>
      <c r="Y4" s="14">
        <f t="shared" ca="1" si="11"/>
        <v>43294</v>
      </c>
      <c r="Z4" s="14">
        <f t="shared" ca="1" si="11"/>
        <v>43295</v>
      </c>
      <c r="AA4" s="14">
        <f t="shared" ca="1" si="11"/>
        <v>43296</v>
      </c>
      <c r="AB4" s="14">
        <f t="shared" ca="1" si="11"/>
        <v>43297</v>
      </c>
      <c r="AC4" s="14">
        <f t="shared" ca="1" si="11"/>
        <v>43298</v>
      </c>
      <c r="AD4" s="14">
        <f t="shared" ca="1" si="11"/>
        <v>43299</v>
      </c>
      <c r="AE4" s="14">
        <f t="shared" ca="1" si="11"/>
        <v>43300</v>
      </c>
      <c r="AF4" s="14">
        <f t="shared" ca="1" si="11"/>
        <v>43301</v>
      </c>
      <c r="AG4" s="14">
        <f t="shared" ca="1" si="11"/>
        <v>43302</v>
      </c>
      <c r="AH4" s="14">
        <f t="shared" ca="1" si="11"/>
        <v>43303</v>
      </c>
      <c r="AI4" s="14">
        <f t="shared" ca="1" si="11"/>
        <v>43304</v>
      </c>
      <c r="AJ4" s="14">
        <f t="shared" ca="1" si="11"/>
        <v>43305</v>
      </c>
      <c r="AK4" s="14">
        <f t="shared" ca="1" si="11"/>
        <v>43306</v>
      </c>
      <c r="AL4" s="14">
        <f t="shared" ca="1" si="11"/>
        <v>43307</v>
      </c>
      <c r="AM4" s="14">
        <f t="shared" ca="1" si="11"/>
        <v>43308</v>
      </c>
      <c r="AN4" s="14">
        <f t="shared" ca="1" si="11"/>
        <v>43309</v>
      </c>
      <c r="AO4" s="14">
        <f t="shared" ca="1" si="11"/>
        <v>43310</v>
      </c>
      <c r="AP4" s="14">
        <f t="shared" ca="1" si="11"/>
        <v>43311</v>
      </c>
      <c r="AQ4" s="14">
        <f t="shared" ca="1" si="11"/>
        <v>43312</v>
      </c>
      <c r="AR4" s="14">
        <f t="shared" ca="1" si="11"/>
        <v>43313</v>
      </c>
      <c r="AS4" s="14">
        <f t="shared" ca="1" si="11"/>
        <v>43314</v>
      </c>
      <c r="AT4" s="14">
        <f t="shared" ca="1" si="11"/>
        <v>43315</v>
      </c>
      <c r="AU4" s="14">
        <f t="shared" ca="1" si="11"/>
        <v>43316</v>
      </c>
      <c r="AV4" s="14">
        <f t="shared" ca="1" si="11"/>
        <v>43317</v>
      </c>
      <c r="AW4" s="14">
        <f t="shared" ca="1" si="11"/>
        <v>43318</v>
      </c>
      <c r="AX4" s="14">
        <f t="shared" ca="1" si="11"/>
        <v>43319</v>
      </c>
      <c r="AY4" s="14">
        <f t="shared" ca="1" si="11"/>
        <v>43320</v>
      </c>
      <c r="AZ4" s="14">
        <f t="shared" ca="1" si="11"/>
        <v>43321</v>
      </c>
      <c r="BA4" s="14">
        <f t="shared" ca="1" si="11"/>
        <v>43322</v>
      </c>
      <c r="BB4" s="14">
        <f t="shared" ref="BB4" ca="1" si="12">BA4+1</f>
        <v>43323</v>
      </c>
      <c r="BC4" s="14">
        <f t="shared" ref="BC4" ca="1" si="13">BB4+1</f>
        <v>43324</v>
      </c>
      <c r="BD4" s="14">
        <f t="shared" ref="BD4" ca="1" si="14">BC4+1</f>
        <v>43325</v>
      </c>
      <c r="BE4" s="14">
        <f t="shared" ref="BE4" ca="1" si="15">BD4+1</f>
        <v>43326</v>
      </c>
      <c r="BF4" s="14">
        <f t="shared" ref="BF4" ca="1" si="16">BE4+1</f>
        <v>43327</v>
      </c>
      <c r="BG4" s="14">
        <f t="shared" ref="BG4" ca="1" si="17">BF4+1</f>
        <v>43328</v>
      </c>
      <c r="BH4" s="14">
        <f t="shared" ref="BH4" ca="1" si="18">BG4+1</f>
        <v>43329</v>
      </c>
    </row>
    <row r="5" spans="1:61" ht="52.5" customHeight="1" x14ac:dyDescent="0.25">
      <c r="A5" s="48" t="s">
        <v>93</v>
      </c>
      <c r="B5" s="48" t="s">
        <v>96</v>
      </c>
      <c r="C5" s="48" t="s">
        <v>50</v>
      </c>
      <c r="D5" s="46" t="s">
        <v>94</v>
      </c>
      <c r="E5" s="48" t="s">
        <v>95</v>
      </c>
      <c r="F5" s="48" t="s">
        <v>74</v>
      </c>
      <c r="G5" s="48" t="s">
        <v>89</v>
      </c>
      <c r="H5" s="46" t="s">
        <v>100</v>
      </c>
      <c r="I5" s="46" t="s">
        <v>99</v>
      </c>
      <c r="J5" s="15" t="s">
        <v>82</v>
      </c>
      <c r="K5" s="15" t="s">
        <v>88</v>
      </c>
      <c r="L5" s="15" t="s">
        <v>87</v>
      </c>
      <c r="M5" s="15" t="s">
        <v>86</v>
      </c>
      <c r="N5" s="15" t="s">
        <v>85</v>
      </c>
      <c r="O5" s="15" t="s">
        <v>84</v>
      </c>
      <c r="P5" s="15" t="s">
        <v>83</v>
      </c>
      <c r="Q5" s="15" t="s">
        <v>7</v>
      </c>
      <c r="R5" s="15" t="s">
        <v>8</v>
      </c>
      <c r="S5" s="15" t="s">
        <v>9</v>
      </c>
      <c r="T5" s="15" t="s">
        <v>10</v>
      </c>
      <c r="U5" s="15" t="s">
        <v>11</v>
      </c>
      <c r="V5" s="15" t="s">
        <v>12</v>
      </c>
      <c r="W5" s="15" t="s">
        <v>13</v>
      </c>
      <c r="X5" s="15" t="s">
        <v>14</v>
      </c>
      <c r="Y5" s="15" t="s">
        <v>15</v>
      </c>
      <c r="Z5" s="15" t="s">
        <v>16</v>
      </c>
      <c r="AA5" s="15" t="s">
        <v>17</v>
      </c>
      <c r="AB5" s="15" t="s">
        <v>18</v>
      </c>
      <c r="AC5" s="15" t="s">
        <v>19</v>
      </c>
      <c r="AD5" s="15" t="s">
        <v>20</v>
      </c>
      <c r="AE5" s="15" t="s">
        <v>21</v>
      </c>
      <c r="AF5" s="15" t="s">
        <v>22</v>
      </c>
      <c r="AG5" s="15" t="s">
        <v>23</v>
      </c>
      <c r="AH5" s="15" t="s">
        <v>24</v>
      </c>
      <c r="AI5" s="15" t="s">
        <v>25</v>
      </c>
      <c r="AJ5" s="15" t="s">
        <v>26</v>
      </c>
      <c r="AK5" s="15" t="s">
        <v>27</v>
      </c>
      <c r="AL5" s="15" t="s">
        <v>28</v>
      </c>
      <c r="AM5" s="15" t="s">
        <v>29</v>
      </c>
      <c r="AN5" s="15" t="s">
        <v>30</v>
      </c>
      <c r="AO5" s="15" t="s">
        <v>31</v>
      </c>
      <c r="AP5" s="15" t="s">
        <v>32</v>
      </c>
      <c r="AQ5" s="15" t="s">
        <v>33</v>
      </c>
      <c r="AR5" s="15" t="s">
        <v>34</v>
      </c>
      <c r="AS5" s="15" t="s">
        <v>35</v>
      </c>
      <c r="AT5" s="15" t="s">
        <v>36</v>
      </c>
      <c r="AU5" s="15" t="s">
        <v>37</v>
      </c>
      <c r="AV5" s="15" t="s">
        <v>38</v>
      </c>
      <c r="AW5" s="15" t="s">
        <v>39</v>
      </c>
      <c r="AX5" s="15" t="s">
        <v>40</v>
      </c>
      <c r="AY5" s="15" t="s">
        <v>41</v>
      </c>
      <c r="AZ5" s="15" t="s">
        <v>42</v>
      </c>
      <c r="BA5" s="45" t="s">
        <v>43</v>
      </c>
      <c r="BB5" s="15" t="s">
        <v>75</v>
      </c>
      <c r="BC5" s="15" t="s">
        <v>76</v>
      </c>
      <c r="BD5" s="15" t="s">
        <v>77</v>
      </c>
      <c r="BE5" s="15" t="s">
        <v>78</v>
      </c>
      <c r="BF5" s="15" t="s">
        <v>79</v>
      </c>
      <c r="BG5" s="15" t="s">
        <v>80</v>
      </c>
      <c r="BH5" s="15" t="s">
        <v>81</v>
      </c>
      <c r="BI5" s="5" t="s">
        <v>44</v>
      </c>
    </row>
    <row r="6" spans="1:61" x14ac:dyDescent="0.25">
      <c r="A6" s="32" t="s">
        <v>98</v>
      </c>
      <c r="B6" s="47" t="s">
        <v>118</v>
      </c>
      <c r="C6" s="37" t="s">
        <v>109</v>
      </c>
      <c r="D6" s="59">
        <v>43320</v>
      </c>
      <c r="E6" s="32" t="s">
        <v>49</v>
      </c>
      <c r="F6" s="32">
        <v>2</v>
      </c>
      <c r="G6" s="37" t="s">
        <v>115</v>
      </c>
      <c r="H6" s="59">
        <f t="array" aca="1" ref="H6" ca="1">IF(OR($D6=Fériés,$D6=Ponts,NOT(NETWORKDAYS.INTL($D6,$D6,Chômés))),"Erreur de",IF($D6="","Absence de",IFERROR(
IF($I6="Terminé","Opération",
IF(TODAY()&lt;=$D6,$D6,
IF($I6&lt;WORKDAY.INTL(Prochaine_Echéance,IF(OR(WORKDAY.INTL(Prochaine_Echéance,0,Chômés,Tout_JF_P)=Tout_JF_P),1,0)*Sens,Chômés,Tout_JF_P),
$I6,
WORKDAY.INTL(Prochaine_Echéance,IF(OR(WORKDAY.INTL(Prochaine_Echéance,0,Chômés,Tout_JF_P)=Tout_JF_P),1,0)*Sens,Chômés,Tout_JF_P))
)),
IF($D6="","Absence de","Erreur de"))))</f>
        <v>43320</v>
      </c>
      <c r="I6" s="63">
        <f t="array" aca="1" ref="I6" ca="1">IF(OR($D6=Fériés,$D6=Ponts,NOT(NETWORKDAYS.INTL($D6,$D6,Chômés))),"date de début",IFERROR(
IF(La_Dernière_Opération&gt;EDATE($D6,100),"Perpétuel",
IF(La_Dernière_Opération&lt;TODAY(),"Terminé",La_Dernière_Opération)),IF(AND(ISNUMBER($D6),$E6=""),"périodicité","date de début")))</f>
        <v>43328</v>
      </c>
      <c r="J6" s="42" t="str">
        <f t="array" aca="1" ref="J6" ca="1">IFERROR(IF(J$4&lt;$D6,"",
IF(J$4&gt;La_Dernière_Opération,"",
IF(J$4=La_Dernière_Opération,Montant,
IF(J$4=$D6,IF(OR(J$4=Tout_JF_P,NOT(NETWORKDAYS.INTL(J$4,J$4,Chômés))),"*",Montant),
IF(_T_E=J$4,IF(OR(J$4=Tout_JF_P,NOT(NETWORKDAYS.INTL(J$4,J$4,Chômés))),"*",Montant),
IF(AND(OFFSET(J6,,-Sens)&lt;&gt;"",OR(OFFSET(J$4,,-Sens)=Tout_JF_P,NOT(NETWORKDAYS.INTL(OFFSET(J$4,,-Sens),OFFSET(J$4,,-Sens),Chômés)))),IF(OR(J$4=Tout_JF_P,NOT(NETWORKDAYS.INTL(J$4,J$4,Chômés))),"*",Montant),
"")))))),"")</f>
        <v/>
      </c>
      <c r="K6" s="42" t="str">
        <f t="array" aca="1" ref="K6" ca="1">IFERROR(IF(K$4&lt;$D6,"",
IF(K$4&gt;La_Dernière_Opération,"",
IF(K$4=La_Dernière_Opération,Montant,
IF(K$4=$D6,IF(OR(K$4=Tout_JF_P,NOT(NETWORKDAYS.INTL(K$4,K$4,Chômés))),"*",Montant),
IF(_T_E=K$4,IF(OR(K$4=Tout_JF_P,NOT(NETWORKDAYS.INTL(K$4,K$4,Chômés))),"*",Montant),
IF(AND(OFFSET(K6,,-Sens)&lt;&gt;"",OR(OFFSET(K$4,,-Sens)=Tout_JF_P,NOT(NETWORKDAYS.INTL(OFFSET(K$4,,-Sens),OFFSET(K$4,,-Sens),Chômés)))),IF(OR(K$4=Tout_JF_P,NOT(NETWORKDAYS.INTL(K$4,K$4,Chômés))),"*",Montant),
"")))))),"")</f>
        <v/>
      </c>
      <c r="L6" s="42" t="str">
        <f t="array" aca="1" ref="L6" ca="1">IFERROR(IF(L$4&lt;$D6,"",
IF(L$4&gt;La_Dernière_Opération,"",
IF(L$4=La_Dernière_Opération,Montant,
IF(L$4=$D6,IF(OR(L$4=Tout_JF_P,NOT(NETWORKDAYS.INTL(L$4,L$4,Chômés))),"*",Montant),
IF(_T_E=L$4,IF(OR(L$4=Tout_JF_P,NOT(NETWORKDAYS.INTL(L$4,L$4,Chômés))),"*",Montant),
IF(AND(OFFSET(L6,,-Sens)&lt;&gt;"",OR(OFFSET(L$4,,-Sens)=Tout_JF_P,NOT(NETWORKDAYS.INTL(OFFSET(L$4,,-Sens),OFFSET(L$4,,-Sens),Chômés)))),IF(OR(L$4=Tout_JF_P,NOT(NETWORKDAYS.INTL(L$4,L$4,Chômés))),"*",Montant),
"")))))),"")</f>
        <v/>
      </c>
      <c r="M6" s="42" t="str">
        <f t="array" aca="1" ref="M6" ca="1">IFERROR(IF(M$4&lt;$D6,"",
IF(M$4&gt;La_Dernière_Opération,"",
IF(M$4=La_Dernière_Opération,Montant,
IF(M$4=$D6,IF(OR(M$4=Tout_JF_P,NOT(NETWORKDAYS.INTL(M$4,M$4,Chômés))),"*",Montant),
IF(_T_E=M$4,IF(OR(M$4=Tout_JF_P,NOT(NETWORKDAYS.INTL(M$4,M$4,Chômés))),"*",Montant),
IF(AND(OFFSET(M6,,-Sens)&lt;&gt;"",OR(OFFSET(M$4,,-Sens)=Tout_JF_P,NOT(NETWORKDAYS.INTL(OFFSET(M$4,,-Sens),OFFSET(M$4,,-Sens),Chômés)))),IF(OR(M$4=Tout_JF_P,NOT(NETWORKDAYS.INTL(M$4,M$4,Chômés))),"*",Montant),
"")))))),"")</f>
        <v/>
      </c>
      <c r="N6" s="42" t="str">
        <f t="array" aca="1" ref="N6" ca="1">IFERROR(IF(N$4&lt;$D6,"",
IF(N$4&gt;La_Dernière_Opération,"",
IF(N$4=La_Dernière_Opération,Montant,
IF(N$4=$D6,IF(OR(N$4=Tout_JF_P,NOT(NETWORKDAYS.INTL(N$4,N$4,Chômés))),"*",Montant),
IF(_T_E=N$4,IF(OR(N$4=Tout_JF_P,NOT(NETWORKDAYS.INTL(N$4,N$4,Chômés))),"*",Montant),
IF(AND(OFFSET(N6,,-Sens)&lt;&gt;"",OR(OFFSET(N$4,,-Sens)=Tout_JF_P,NOT(NETWORKDAYS.INTL(OFFSET(N$4,,-Sens),OFFSET(N$4,,-Sens),Chômés)))),IF(OR(N$4=Tout_JF_P,NOT(NETWORKDAYS.INTL(N$4,N$4,Chômés))),"*",Montant),
"")))))),"")</f>
        <v/>
      </c>
      <c r="O6" s="42" t="str">
        <f t="array" aca="1" ref="O6" ca="1">IFERROR(IF(O$4&lt;$D6,"",
IF(O$4&gt;La_Dernière_Opération,"",
IF(O$4=La_Dernière_Opération,Montant,
IF(O$4=$D6,IF(OR(O$4=Tout_JF_P,NOT(NETWORKDAYS.INTL(O$4,O$4,Chômés))),"*",Montant),
IF(_T_E=O$4,IF(OR(O$4=Tout_JF_P,NOT(NETWORKDAYS.INTL(O$4,O$4,Chômés))),"*",Montant),
IF(AND(OFFSET(O6,,-Sens)&lt;&gt;"",OR(OFFSET(O$4,,-Sens)=Tout_JF_P,NOT(NETWORKDAYS.INTL(OFFSET(O$4,,-Sens),OFFSET(O$4,,-Sens),Chômés)))),IF(OR(O$4=Tout_JF_P,NOT(NETWORKDAYS.INTL(O$4,O$4,Chômés))),"*",Montant),
"")))))),"")</f>
        <v/>
      </c>
      <c r="P6" s="42" t="str">
        <f t="array" aca="1" ref="P6" ca="1">IFERROR(IF(P$4&lt;$D6,"",
IF(P$4&gt;La_Dernière_Opération,"",
IF(P$4=La_Dernière_Opération,Montant,
IF(P$4=$D6,IF(OR(P$4=Tout_JF_P,NOT(NETWORKDAYS.INTL(P$4,P$4,Chômés))),"*",Montant),
IF(_T_E=P$4,IF(OR(P$4=Tout_JF_P,NOT(NETWORKDAYS.INTL(P$4,P$4,Chômés))),"*",Montant),
IF(AND(OFFSET(P6,,-Sens)&lt;&gt;"",OR(OFFSET(P$4,,-Sens)=Tout_JF_P,NOT(NETWORKDAYS.INTL(OFFSET(P$4,,-Sens),OFFSET(P$4,,-Sens),Chômés)))),IF(OR(P$4=Tout_JF_P,NOT(NETWORKDAYS.INTL(P$4,P$4,Chômés))),"*",Montant),
"")))))),"")</f>
        <v/>
      </c>
      <c r="Q6" s="42" t="str">
        <f t="array" aca="1" ref="Q6" ca="1">IFERROR(IF(Q$4&lt;$D6,"",
IF(Q$4&gt;La_Dernière_Opération,"",
IF(Q$4=La_Dernière_Opération,Montant,
IF(Q$4=$D6,IF(OR(Q$4=Tout_JF_P,NOT(NETWORKDAYS.INTL(Q$4,Q$4,Chômés))),"*",Montant),
IF(_T_E=Q$4,IF(OR(Q$4=Tout_JF_P,NOT(NETWORKDAYS.INTL(Q$4,Q$4,Chômés))),"*",Montant),
IF(AND(OFFSET(Q6,,-Sens)&lt;&gt;"",OR(OFFSET(Q$4,,-Sens)=Tout_JF_P,NOT(NETWORKDAYS.INTL(OFFSET(Q$4,,-Sens),OFFSET(Q$4,,-Sens),Chômés)))),IF(OR(Q$4=Tout_JF_P,NOT(NETWORKDAYS.INTL(Q$4,Q$4,Chômés))),"*",Montant),
"")))))),"")</f>
        <v/>
      </c>
      <c r="R6" s="47" t="str">
        <f t="array" aca="1" ref="R6" ca="1">IFERROR(IF(R$4&lt;$D6,"",
IF(R$4&gt;La_Dernière_Opération,"",
IF(R$4=La_Dernière_Opération,Montant,
IF(R$4=$D6,IF(OR(R$4=Tout_JF_P,NOT(NETWORKDAYS.INTL(R$4,R$4,Chômés))),"*",Montant),
IF(_T_E=R$4,IF(OR(R$4=Tout_JF_P,NOT(NETWORKDAYS.INTL(R$4,R$4,Chômés))),"*",Montant),
IF(AND(OFFSET(R6,,-Sens)&lt;&gt;"",OR(OFFSET(R$4,,-Sens)=Tout_JF_P,NOT(NETWORKDAYS.INTL(OFFSET(R$4,,-Sens),OFFSET(R$4,,-Sens),Chômés)))),IF(OR(R$4=Tout_JF_P,NOT(NETWORKDAYS.INTL(R$4,R$4,Chômés))),"*",Montant),
"")))))),"")</f>
        <v/>
      </c>
      <c r="S6" s="47" t="str">
        <f t="array" aca="1" ref="S6" ca="1">IFERROR(IF(S$4&lt;$D6,"",
IF(S$4&gt;La_Dernière_Opération,"",
IF(S$4=La_Dernière_Opération,Montant,
IF(S$4=$D6,IF(OR(S$4=Tout_JF_P,NOT(NETWORKDAYS.INTL(S$4,S$4,Chômés))),"*",Montant),
IF(_T_E=S$4,IF(OR(S$4=Tout_JF_P,NOT(NETWORKDAYS.INTL(S$4,S$4,Chômés))),"*",Montant),
IF(AND(OFFSET(S6,,-Sens)&lt;&gt;"",OR(OFFSET(S$4,,-Sens)=Tout_JF_P,NOT(NETWORKDAYS.INTL(OFFSET(S$4,,-Sens),OFFSET(S$4,,-Sens),Chômés)))),IF(OR(S$4=Tout_JF_P,NOT(NETWORKDAYS.INTL(S$4,S$4,Chômés))),"*",Montant),
"")))))),"")</f>
        <v/>
      </c>
      <c r="T6" s="47" t="str">
        <f t="array" aca="1" ref="T6" ca="1">IFERROR(IF(T$4&lt;$D6,"",
IF(T$4&gt;La_Dernière_Opération,"",
IF(T$4=La_Dernière_Opération,Montant,
IF(T$4=$D6,IF(OR(T$4=Tout_JF_P,NOT(NETWORKDAYS.INTL(T$4,T$4,Chômés))),"*",Montant),
IF(_T_E=T$4,IF(OR(T$4=Tout_JF_P,NOT(NETWORKDAYS.INTL(T$4,T$4,Chômés))),"*",Montant),
IF(AND(OFFSET(T6,,-Sens)&lt;&gt;"",OR(OFFSET(T$4,,-Sens)=Tout_JF_P,NOT(NETWORKDAYS.INTL(OFFSET(T$4,,-Sens),OFFSET(T$4,,-Sens),Chômés)))),IF(OR(T$4=Tout_JF_P,NOT(NETWORKDAYS.INTL(T$4,T$4,Chômés))),"*",Montant),
"")))))),"")</f>
        <v/>
      </c>
      <c r="U6" s="47" t="str">
        <f t="array" aca="1" ref="U6" ca="1">IFERROR(IF(U$4&lt;$D6,"",
IF(U$4&gt;La_Dernière_Opération,"",
IF(U$4=La_Dernière_Opération,Montant,
IF(U$4=$D6,IF(OR(U$4=Tout_JF_P,NOT(NETWORKDAYS.INTL(U$4,U$4,Chômés))),"*",Montant),
IF(_T_E=U$4,IF(OR(U$4=Tout_JF_P,NOT(NETWORKDAYS.INTL(U$4,U$4,Chômés))),"*",Montant),
IF(AND(OFFSET(U6,,-Sens)&lt;&gt;"",OR(OFFSET(U$4,,-Sens)=Tout_JF_P,NOT(NETWORKDAYS.INTL(OFFSET(U$4,,-Sens),OFFSET(U$4,,-Sens),Chômés)))),IF(OR(U$4=Tout_JF_P,NOT(NETWORKDAYS.INTL(U$4,U$4,Chômés))),"*",Montant),
"")))))),"")</f>
        <v/>
      </c>
      <c r="V6" s="47" t="str">
        <f t="array" aca="1" ref="V6" ca="1">IFERROR(IF(V$4&lt;$D6,"",
IF(V$4&gt;La_Dernière_Opération,"",
IF(V$4=La_Dernière_Opération,Montant,
IF(V$4=$D6,IF(OR(V$4=Tout_JF_P,NOT(NETWORKDAYS.INTL(V$4,V$4,Chômés))),"*",Montant),
IF(_T_E=V$4,IF(OR(V$4=Tout_JF_P,NOT(NETWORKDAYS.INTL(V$4,V$4,Chômés))),"*",Montant),
IF(AND(OFFSET(V6,,-Sens)&lt;&gt;"",OR(OFFSET(V$4,,-Sens)=Tout_JF_P,NOT(NETWORKDAYS.INTL(OFFSET(V$4,,-Sens),OFFSET(V$4,,-Sens),Chômés)))),IF(OR(V$4=Tout_JF_P,NOT(NETWORKDAYS.INTL(V$4,V$4,Chômés))),"*",Montant),
"")))))),"")</f>
        <v/>
      </c>
      <c r="W6" s="47" t="str">
        <f t="array" aca="1" ref="W6" ca="1">IFERROR(IF(W$4&lt;$D6,"",
IF(W$4&gt;La_Dernière_Opération,"",
IF(W$4=La_Dernière_Opération,Montant,
IF(W$4=$D6,IF(OR(W$4=Tout_JF_P,NOT(NETWORKDAYS.INTL(W$4,W$4,Chômés))),"*",Montant),
IF(_T_E=W$4,IF(OR(W$4=Tout_JF_P,NOT(NETWORKDAYS.INTL(W$4,W$4,Chômés))),"*",Montant),
IF(AND(OFFSET(W6,,-Sens)&lt;&gt;"",OR(OFFSET(W$4,,-Sens)=Tout_JF_P,NOT(NETWORKDAYS.INTL(OFFSET(W$4,,-Sens),OFFSET(W$4,,-Sens),Chômés)))),IF(OR(W$4=Tout_JF_P,NOT(NETWORKDAYS.INTL(W$4,W$4,Chômés))),"*",Montant),
"")))))),"")</f>
        <v/>
      </c>
      <c r="X6" s="47" t="str">
        <f t="array" aca="1" ref="X6" ca="1">IFERROR(IF(X$4&lt;$D6,"",
IF(X$4&gt;La_Dernière_Opération,"",
IF(X$4=La_Dernière_Opération,Montant,
IF(X$4=$D6,IF(OR(X$4=Tout_JF_P,NOT(NETWORKDAYS.INTL(X$4,X$4,Chômés))),"*",Montant),
IF(_T_E=X$4,IF(OR(X$4=Tout_JF_P,NOT(NETWORKDAYS.INTL(X$4,X$4,Chômés))),"*",Montant),
IF(AND(OFFSET(X6,,-Sens)&lt;&gt;"",OR(OFFSET(X$4,,-Sens)=Tout_JF_P,NOT(NETWORKDAYS.INTL(OFFSET(X$4,,-Sens),OFFSET(X$4,,-Sens),Chômés)))),IF(OR(X$4=Tout_JF_P,NOT(NETWORKDAYS.INTL(X$4,X$4,Chômés))),"*",Montant),
"")))))),"")</f>
        <v/>
      </c>
      <c r="Y6" s="47" t="str">
        <f t="array" aca="1" ref="Y6" ca="1">IFERROR(IF(Y$4&lt;$D6,"",
IF(Y$4&gt;La_Dernière_Opération,"",
IF(Y$4=La_Dernière_Opération,Montant,
IF(Y$4=$D6,IF(OR(Y$4=Tout_JF_P,NOT(NETWORKDAYS.INTL(Y$4,Y$4,Chômés))),"*",Montant),
IF(_T_E=Y$4,IF(OR(Y$4=Tout_JF_P,NOT(NETWORKDAYS.INTL(Y$4,Y$4,Chômés))),"*",Montant),
IF(AND(OFFSET(Y6,,-Sens)&lt;&gt;"",OR(OFFSET(Y$4,,-Sens)=Tout_JF_P,NOT(NETWORKDAYS.INTL(OFFSET(Y$4,,-Sens),OFFSET(Y$4,,-Sens),Chômés)))),IF(OR(Y$4=Tout_JF_P,NOT(NETWORKDAYS.INTL(Y$4,Y$4,Chômés))),"*",Montant),
"")))))),"")</f>
        <v/>
      </c>
      <c r="Z6" s="47" t="str">
        <f t="array" aca="1" ref="Z6" ca="1">IFERROR(IF(Z$4&lt;$D6,"",
IF(Z$4&gt;La_Dernière_Opération,"",
IF(Z$4=La_Dernière_Opération,Montant,
IF(Z$4=$D6,IF(OR(Z$4=Tout_JF_P,NOT(NETWORKDAYS.INTL(Z$4,Z$4,Chômés))),"*",Montant),
IF(_T_E=Z$4,IF(OR(Z$4=Tout_JF_P,NOT(NETWORKDAYS.INTL(Z$4,Z$4,Chômés))),"*",Montant),
IF(AND(OFFSET(Z6,,-Sens)&lt;&gt;"",OR(OFFSET(Z$4,,-Sens)=Tout_JF_P,NOT(NETWORKDAYS.INTL(OFFSET(Z$4,,-Sens),OFFSET(Z$4,,-Sens),Chômés)))),IF(OR(Z$4=Tout_JF_P,NOT(NETWORKDAYS.INTL(Z$4,Z$4,Chômés))),"*",Montant),
"")))))),"")</f>
        <v/>
      </c>
      <c r="AA6" s="47" t="str">
        <f t="array" aca="1" ref="AA6" ca="1">IFERROR(IF(AA$4&lt;$D6,"",
IF(AA$4&gt;La_Dernière_Opération,"",
IF(AA$4=La_Dernière_Opération,Montant,
IF(AA$4=$D6,IF(OR(AA$4=Tout_JF_P,NOT(NETWORKDAYS.INTL(AA$4,AA$4,Chômés))),"*",Montant),
IF(_T_E=AA$4,IF(OR(AA$4=Tout_JF_P,NOT(NETWORKDAYS.INTL(AA$4,AA$4,Chômés))),"*",Montant),
IF(AND(OFFSET(AA6,,-Sens)&lt;&gt;"",OR(OFFSET(AA$4,,-Sens)=Tout_JF_P,NOT(NETWORKDAYS.INTL(OFFSET(AA$4,,-Sens),OFFSET(AA$4,,-Sens),Chômés)))),IF(OR(AA$4=Tout_JF_P,NOT(NETWORKDAYS.INTL(AA$4,AA$4,Chômés))),"*",Montant),
"")))))),"")</f>
        <v/>
      </c>
      <c r="AB6" s="47" t="str">
        <f t="array" aca="1" ref="AB6" ca="1">IFERROR(IF(AB$4&lt;$D6,"",
IF(AB$4&gt;La_Dernière_Opération,"",
IF(AB$4=La_Dernière_Opération,Montant,
IF(AB$4=$D6,IF(OR(AB$4=Tout_JF_P,NOT(NETWORKDAYS.INTL(AB$4,AB$4,Chômés))),"*",Montant),
IF(_T_E=AB$4,IF(OR(AB$4=Tout_JF_P,NOT(NETWORKDAYS.INTL(AB$4,AB$4,Chômés))),"*",Montant),
IF(AND(OFFSET(AB6,,-Sens)&lt;&gt;"",OR(OFFSET(AB$4,,-Sens)=Tout_JF_P,NOT(NETWORKDAYS.INTL(OFFSET(AB$4,,-Sens),OFFSET(AB$4,,-Sens),Chômés)))),IF(OR(AB$4=Tout_JF_P,NOT(NETWORKDAYS.INTL(AB$4,AB$4,Chômés))),"*",Montant),
"")))))),"")</f>
        <v/>
      </c>
      <c r="AC6" s="47" t="str">
        <f t="array" aca="1" ref="AC6" ca="1">IFERROR(IF(AC$4&lt;$D6,"",
IF(AC$4&gt;La_Dernière_Opération,"",
IF(AC$4=La_Dernière_Opération,Montant,
IF(AC$4=$D6,IF(OR(AC$4=Tout_JF_P,NOT(NETWORKDAYS.INTL(AC$4,AC$4,Chômés))),"*",Montant),
IF(_T_E=AC$4,IF(OR(AC$4=Tout_JF_P,NOT(NETWORKDAYS.INTL(AC$4,AC$4,Chômés))),"*",Montant),
IF(AND(OFFSET(AC6,,-Sens)&lt;&gt;"",OR(OFFSET(AC$4,,-Sens)=Tout_JF_P,NOT(NETWORKDAYS.INTL(OFFSET(AC$4,,-Sens),OFFSET(AC$4,,-Sens),Chômés)))),IF(OR(AC$4=Tout_JF_P,NOT(NETWORKDAYS.INTL(AC$4,AC$4,Chômés))),"*",Montant),
"")))))),"")</f>
        <v/>
      </c>
      <c r="AD6" s="47" t="str">
        <f t="array" aca="1" ref="AD6" ca="1">IFERROR(IF(AD$4&lt;$D6,"",
IF(AD$4&gt;La_Dernière_Opération,"",
IF(AD$4=La_Dernière_Opération,Montant,
IF(AD$4=$D6,IF(OR(AD$4=Tout_JF_P,NOT(NETWORKDAYS.INTL(AD$4,AD$4,Chômés))),"*",Montant),
IF(_T_E=AD$4,IF(OR(AD$4=Tout_JF_P,NOT(NETWORKDAYS.INTL(AD$4,AD$4,Chômés))),"*",Montant),
IF(AND(OFFSET(AD6,,-Sens)&lt;&gt;"",OR(OFFSET(AD$4,,-Sens)=Tout_JF_P,NOT(NETWORKDAYS.INTL(OFFSET(AD$4,,-Sens),OFFSET(AD$4,,-Sens),Chômés)))),IF(OR(AD$4=Tout_JF_P,NOT(NETWORKDAYS.INTL(AD$4,AD$4,Chômés))),"*",Montant),
"")))))),"")</f>
        <v/>
      </c>
      <c r="AE6" s="47" t="str">
        <f t="array" aca="1" ref="AE6" ca="1">IFERROR(IF(AE$4&lt;$D6,"",
IF(AE$4&gt;La_Dernière_Opération,"",
IF(AE$4=La_Dernière_Opération,Montant,
IF(AE$4=$D6,IF(OR(AE$4=Tout_JF_P,NOT(NETWORKDAYS.INTL(AE$4,AE$4,Chômés))),"*",Montant),
IF(_T_E=AE$4,IF(OR(AE$4=Tout_JF_P,NOT(NETWORKDAYS.INTL(AE$4,AE$4,Chômés))),"*",Montant),
IF(AND(OFFSET(AE6,,-Sens)&lt;&gt;"",OR(OFFSET(AE$4,,-Sens)=Tout_JF_P,NOT(NETWORKDAYS.INTL(OFFSET(AE$4,,-Sens),OFFSET(AE$4,,-Sens),Chômés)))),IF(OR(AE$4=Tout_JF_P,NOT(NETWORKDAYS.INTL(AE$4,AE$4,Chômés))),"*",Montant),
"")))))),"")</f>
        <v/>
      </c>
      <c r="AF6" s="47" t="str">
        <f t="array" aca="1" ref="AF6" ca="1">IFERROR(IF(AF$4&lt;$D6,"",
IF(AF$4&gt;La_Dernière_Opération,"",
IF(AF$4=La_Dernière_Opération,Montant,
IF(AF$4=$D6,IF(OR(AF$4=Tout_JF_P,NOT(NETWORKDAYS.INTL(AF$4,AF$4,Chômés))),"*",Montant),
IF(_T_E=AF$4,IF(OR(AF$4=Tout_JF_P,NOT(NETWORKDAYS.INTL(AF$4,AF$4,Chômés))),"*",Montant),
IF(AND(OFFSET(AF6,,-Sens)&lt;&gt;"",OR(OFFSET(AF$4,,-Sens)=Tout_JF_P,NOT(NETWORKDAYS.INTL(OFFSET(AF$4,,-Sens),OFFSET(AF$4,,-Sens),Chômés)))),IF(OR(AF$4=Tout_JF_P,NOT(NETWORKDAYS.INTL(AF$4,AF$4,Chômés))),"*",Montant),
"")))))),"")</f>
        <v/>
      </c>
      <c r="AG6" s="47" t="str">
        <f t="array" aca="1" ref="AG6" ca="1">IFERROR(IF(AG$4&lt;$D6,"",
IF(AG$4&gt;La_Dernière_Opération,"",
IF(AG$4=La_Dernière_Opération,Montant,
IF(AG$4=$D6,IF(OR(AG$4=Tout_JF_P,NOT(NETWORKDAYS.INTL(AG$4,AG$4,Chômés))),"*",Montant),
IF(_T_E=AG$4,IF(OR(AG$4=Tout_JF_P,NOT(NETWORKDAYS.INTL(AG$4,AG$4,Chômés))),"*",Montant),
IF(AND(OFFSET(AG6,,-Sens)&lt;&gt;"",OR(OFFSET(AG$4,,-Sens)=Tout_JF_P,NOT(NETWORKDAYS.INTL(OFFSET(AG$4,,-Sens),OFFSET(AG$4,,-Sens),Chômés)))),IF(OR(AG$4=Tout_JF_P,NOT(NETWORKDAYS.INTL(AG$4,AG$4,Chômés))),"*",Montant),
"")))))),"")</f>
        <v/>
      </c>
      <c r="AH6" s="47" t="str">
        <f t="array" aca="1" ref="AH6" ca="1">IFERROR(IF(AH$4&lt;$D6,"",
IF(AH$4&gt;La_Dernière_Opération,"",
IF(AH$4=La_Dernière_Opération,Montant,
IF(AH$4=$D6,IF(OR(AH$4=Tout_JF_P,NOT(NETWORKDAYS.INTL(AH$4,AH$4,Chômés))),"*",Montant),
IF(_T_E=AH$4,IF(OR(AH$4=Tout_JF_P,NOT(NETWORKDAYS.INTL(AH$4,AH$4,Chômés))),"*",Montant),
IF(AND(OFFSET(AH6,,-Sens)&lt;&gt;"",OR(OFFSET(AH$4,,-Sens)=Tout_JF_P,NOT(NETWORKDAYS.INTL(OFFSET(AH$4,,-Sens),OFFSET(AH$4,,-Sens),Chômés)))),IF(OR(AH$4=Tout_JF_P,NOT(NETWORKDAYS.INTL(AH$4,AH$4,Chômés))),"*",Montant),
"")))))),"")</f>
        <v/>
      </c>
      <c r="AI6" s="47" t="str">
        <f t="array" aca="1" ref="AI6" ca="1">IFERROR(IF(AI$4&lt;$D6,"",
IF(AI$4&gt;La_Dernière_Opération,"",
IF(AI$4=La_Dernière_Opération,Montant,
IF(AI$4=$D6,IF(OR(AI$4=Tout_JF_P,NOT(NETWORKDAYS.INTL(AI$4,AI$4,Chômés))),"*",Montant),
IF(_T_E=AI$4,IF(OR(AI$4=Tout_JF_P,NOT(NETWORKDAYS.INTL(AI$4,AI$4,Chômés))),"*",Montant),
IF(AND(OFFSET(AI6,,-Sens)&lt;&gt;"",OR(OFFSET(AI$4,,-Sens)=Tout_JF_P,NOT(NETWORKDAYS.INTL(OFFSET(AI$4,,-Sens),OFFSET(AI$4,,-Sens),Chômés)))),IF(OR(AI$4=Tout_JF_P,NOT(NETWORKDAYS.INTL(AI$4,AI$4,Chômés))),"*",Montant),
"")))))),"")</f>
        <v/>
      </c>
      <c r="AJ6" s="47" t="str">
        <f t="array" aca="1" ref="AJ6" ca="1">IFERROR(IF(AJ$4&lt;$D6,"",
IF(AJ$4&gt;La_Dernière_Opération,"",
IF(AJ$4=La_Dernière_Opération,Montant,
IF(AJ$4=$D6,IF(OR(AJ$4=Tout_JF_P,NOT(NETWORKDAYS.INTL(AJ$4,AJ$4,Chômés))),"*",Montant),
IF(_T_E=AJ$4,IF(OR(AJ$4=Tout_JF_P,NOT(NETWORKDAYS.INTL(AJ$4,AJ$4,Chômés))),"*",Montant),
IF(AND(OFFSET(AJ6,,-Sens)&lt;&gt;"",OR(OFFSET(AJ$4,,-Sens)=Tout_JF_P,NOT(NETWORKDAYS.INTL(OFFSET(AJ$4,,-Sens),OFFSET(AJ$4,,-Sens),Chômés)))),IF(OR(AJ$4=Tout_JF_P,NOT(NETWORKDAYS.INTL(AJ$4,AJ$4,Chômés))),"*",Montant),
"")))))),"")</f>
        <v/>
      </c>
      <c r="AK6" s="47" t="str">
        <f t="array" aca="1" ref="AK6" ca="1">IFERROR(IF(AK$4&lt;$D6,"",
IF(AK$4&gt;La_Dernière_Opération,"",
IF(AK$4=La_Dernière_Opération,Montant,
IF(AK$4=$D6,IF(OR(AK$4=Tout_JF_P,NOT(NETWORKDAYS.INTL(AK$4,AK$4,Chômés))),"*",Montant),
IF(_T_E=AK$4,IF(OR(AK$4=Tout_JF_P,NOT(NETWORKDAYS.INTL(AK$4,AK$4,Chômés))),"*",Montant),
IF(AND(OFFSET(AK6,,-Sens)&lt;&gt;"",OR(OFFSET(AK$4,,-Sens)=Tout_JF_P,NOT(NETWORKDAYS.INTL(OFFSET(AK$4,,-Sens),OFFSET(AK$4,,-Sens),Chômés)))),IF(OR(AK$4=Tout_JF_P,NOT(NETWORKDAYS.INTL(AK$4,AK$4,Chômés))),"*",Montant),
"")))))),"")</f>
        <v/>
      </c>
      <c r="AL6" s="47" t="str">
        <f t="array" aca="1" ref="AL6" ca="1">IFERROR(IF(AL$4&lt;$D6,"",
IF(AL$4&gt;La_Dernière_Opération,"",
IF(AL$4=La_Dernière_Opération,Montant,
IF(AL$4=$D6,IF(OR(AL$4=Tout_JF_P,NOT(NETWORKDAYS.INTL(AL$4,AL$4,Chômés))),"*",Montant),
IF(_T_E=AL$4,IF(OR(AL$4=Tout_JF_P,NOT(NETWORKDAYS.INTL(AL$4,AL$4,Chômés))),"*",Montant),
IF(AND(OFFSET(AL6,,-Sens)&lt;&gt;"",OR(OFFSET(AL$4,,-Sens)=Tout_JF_P,NOT(NETWORKDAYS.INTL(OFFSET(AL$4,,-Sens),OFFSET(AL$4,,-Sens),Chômés)))),IF(OR(AL$4=Tout_JF_P,NOT(NETWORKDAYS.INTL(AL$4,AL$4,Chômés))),"*",Montant),
"")))))),"")</f>
        <v/>
      </c>
      <c r="AM6" s="47" t="str">
        <f t="array" aca="1" ref="AM6" ca="1">IFERROR(IF(AM$4&lt;$D6,"",
IF(AM$4&gt;La_Dernière_Opération,"",
IF(AM$4=La_Dernière_Opération,Montant,
IF(AM$4=$D6,IF(OR(AM$4=Tout_JF_P,NOT(NETWORKDAYS.INTL(AM$4,AM$4,Chômés))),"*",Montant),
IF(_T_E=AM$4,IF(OR(AM$4=Tout_JF_P,NOT(NETWORKDAYS.INTL(AM$4,AM$4,Chômés))),"*",Montant),
IF(AND(OFFSET(AM6,,-Sens)&lt;&gt;"",OR(OFFSET(AM$4,,-Sens)=Tout_JF_P,NOT(NETWORKDAYS.INTL(OFFSET(AM$4,,-Sens),OFFSET(AM$4,,-Sens),Chômés)))),IF(OR(AM$4=Tout_JF_P,NOT(NETWORKDAYS.INTL(AM$4,AM$4,Chômés))),"*",Montant),
"")))))),"")</f>
        <v/>
      </c>
      <c r="AN6" s="47" t="str">
        <f t="array" aca="1" ref="AN6" ca="1">IFERROR(IF(AN$4&lt;$D6,"",
IF(AN$4&gt;La_Dernière_Opération,"",
IF(AN$4=La_Dernière_Opération,Montant,
IF(AN$4=$D6,IF(OR(AN$4=Tout_JF_P,NOT(NETWORKDAYS.INTL(AN$4,AN$4,Chômés))),"*",Montant),
IF(_T_E=AN$4,IF(OR(AN$4=Tout_JF_P,NOT(NETWORKDAYS.INTL(AN$4,AN$4,Chômés))),"*",Montant),
IF(AND(OFFSET(AN6,,-Sens)&lt;&gt;"",OR(OFFSET(AN$4,,-Sens)=Tout_JF_P,NOT(NETWORKDAYS.INTL(OFFSET(AN$4,,-Sens),OFFSET(AN$4,,-Sens),Chômés)))),IF(OR(AN$4=Tout_JF_P,NOT(NETWORKDAYS.INTL(AN$4,AN$4,Chômés))),"*",Montant),
"")))))),"")</f>
        <v/>
      </c>
      <c r="AO6" s="47" t="str">
        <f t="array" aca="1" ref="AO6" ca="1">IFERROR(IF(AO$4&lt;$D6,"",
IF(AO$4&gt;La_Dernière_Opération,"",
IF(AO$4=La_Dernière_Opération,Montant,
IF(AO$4=$D6,IF(OR(AO$4=Tout_JF_P,NOT(NETWORKDAYS.INTL(AO$4,AO$4,Chômés))),"*",Montant),
IF(_T_E=AO$4,IF(OR(AO$4=Tout_JF_P,NOT(NETWORKDAYS.INTL(AO$4,AO$4,Chômés))),"*",Montant),
IF(AND(OFFSET(AO6,,-Sens)&lt;&gt;"",OR(OFFSET(AO$4,,-Sens)=Tout_JF_P,NOT(NETWORKDAYS.INTL(OFFSET(AO$4,,-Sens),OFFSET(AO$4,,-Sens),Chômés)))),IF(OR(AO$4=Tout_JF_P,NOT(NETWORKDAYS.INTL(AO$4,AO$4,Chômés))),"*",Montant),
"")))))),"")</f>
        <v/>
      </c>
      <c r="AP6" s="47" t="str">
        <f t="array" aca="1" ref="AP6" ca="1">IFERROR(IF(AP$4&lt;$D6,"",
IF(AP$4&gt;La_Dernière_Opération,"",
IF(AP$4=La_Dernière_Opération,Montant,
IF(AP$4=$D6,IF(OR(AP$4=Tout_JF_P,NOT(NETWORKDAYS.INTL(AP$4,AP$4,Chômés))),"*",Montant),
IF(_T_E=AP$4,IF(OR(AP$4=Tout_JF_P,NOT(NETWORKDAYS.INTL(AP$4,AP$4,Chômés))),"*",Montant),
IF(AND(OFFSET(AP6,,-Sens)&lt;&gt;"",OR(OFFSET(AP$4,,-Sens)=Tout_JF_P,NOT(NETWORKDAYS.INTL(OFFSET(AP$4,,-Sens),OFFSET(AP$4,,-Sens),Chômés)))),IF(OR(AP$4=Tout_JF_P,NOT(NETWORKDAYS.INTL(AP$4,AP$4,Chômés))),"*",Montant),
"")))))),"")</f>
        <v/>
      </c>
      <c r="AQ6" s="47" t="str">
        <f t="array" aca="1" ref="AQ6" ca="1">IFERROR(IF(AQ$4&lt;$D6,"",
IF(AQ$4&gt;La_Dernière_Opération,"",
IF(AQ$4=La_Dernière_Opération,Montant,
IF(AQ$4=$D6,IF(OR(AQ$4=Tout_JF_P,NOT(NETWORKDAYS.INTL(AQ$4,AQ$4,Chômés))),"*",Montant),
IF(_T_E=AQ$4,IF(OR(AQ$4=Tout_JF_P,NOT(NETWORKDAYS.INTL(AQ$4,AQ$4,Chômés))),"*",Montant),
IF(AND(OFFSET(AQ6,,-Sens)&lt;&gt;"",OR(OFFSET(AQ$4,,-Sens)=Tout_JF_P,NOT(NETWORKDAYS.INTL(OFFSET(AQ$4,,-Sens),OFFSET(AQ$4,,-Sens),Chômés)))),IF(OR(AQ$4=Tout_JF_P,NOT(NETWORKDAYS.INTL(AQ$4,AQ$4,Chômés))),"*",Montant),
"")))))),"")</f>
        <v/>
      </c>
      <c r="AR6" s="47" t="str">
        <f t="array" aca="1" ref="AR6" ca="1">IFERROR(IF(AR$4&lt;$D6,"",
IF(AR$4&gt;La_Dernière_Opération,"",
IF(AR$4=La_Dernière_Opération,Montant,
IF(AR$4=$D6,IF(OR(AR$4=Tout_JF_P,NOT(NETWORKDAYS.INTL(AR$4,AR$4,Chômés))),"*",Montant),
IF(_T_E=AR$4,IF(OR(AR$4=Tout_JF_P,NOT(NETWORKDAYS.INTL(AR$4,AR$4,Chômés))),"*",Montant),
IF(AND(OFFSET(AR6,,-Sens)&lt;&gt;"",OR(OFFSET(AR$4,,-Sens)=Tout_JF_P,NOT(NETWORKDAYS.INTL(OFFSET(AR$4,,-Sens),OFFSET(AR$4,,-Sens),Chômés)))),IF(OR(AR$4=Tout_JF_P,NOT(NETWORKDAYS.INTL(AR$4,AR$4,Chômés))),"*",Montant),
"")))))),"")</f>
        <v/>
      </c>
      <c r="AS6" s="47" t="str">
        <f t="array" aca="1" ref="AS6" ca="1">IFERROR(IF(AS$4&lt;$D6,"",
IF(AS$4&gt;La_Dernière_Opération,"",
IF(AS$4=La_Dernière_Opération,Montant,
IF(AS$4=$D6,IF(OR(AS$4=Tout_JF_P,NOT(NETWORKDAYS.INTL(AS$4,AS$4,Chômés))),"*",Montant),
IF(_T_E=AS$4,IF(OR(AS$4=Tout_JF_P,NOT(NETWORKDAYS.INTL(AS$4,AS$4,Chômés))),"*",Montant),
IF(AND(OFFSET(AS6,,-Sens)&lt;&gt;"",OR(OFFSET(AS$4,,-Sens)=Tout_JF_P,NOT(NETWORKDAYS.INTL(OFFSET(AS$4,,-Sens),OFFSET(AS$4,,-Sens),Chômés)))),IF(OR(AS$4=Tout_JF_P,NOT(NETWORKDAYS.INTL(AS$4,AS$4,Chômés))),"*",Montant),
"")))))),"")</f>
        <v/>
      </c>
      <c r="AT6" s="47" t="str">
        <f t="array" aca="1" ref="AT6" ca="1">IFERROR(IF(AT$4&lt;$D6,"",
IF(AT$4&gt;La_Dernière_Opération,"",
IF(AT$4=La_Dernière_Opération,Montant,
IF(AT$4=$D6,IF(OR(AT$4=Tout_JF_P,NOT(NETWORKDAYS.INTL(AT$4,AT$4,Chômés))),"*",Montant),
IF(_T_E=AT$4,IF(OR(AT$4=Tout_JF_P,NOT(NETWORKDAYS.INTL(AT$4,AT$4,Chômés))),"*",Montant),
IF(AND(OFFSET(AT6,,-Sens)&lt;&gt;"",OR(OFFSET(AT$4,,-Sens)=Tout_JF_P,NOT(NETWORKDAYS.INTL(OFFSET(AT$4,,-Sens),OFFSET(AT$4,,-Sens),Chômés)))),IF(OR(AT$4=Tout_JF_P,NOT(NETWORKDAYS.INTL(AT$4,AT$4,Chômés))),"*",Montant),
"")))))),"")</f>
        <v/>
      </c>
      <c r="AU6" s="47" t="str">
        <f t="array" aca="1" ref="AU6" ca="1">IFERROR(IF(AU$4&lt;$D6,"",
IF(AU$4&gt;La_Dernière_Opération,"",
IF(AU$4=La_Dernière_Opération,Montant,
IF(AU$4=$D6,IF(OR(AU$4=Tout_JF_P,NOT(NETWORKDAYS.INTL(AU$4,AU$4,Chômés))),"*",Montant),
IF(_T_E=AU$4,IF(OR(AU$4=Tout_JF_P,NOT(NETWORKDAYS.INTL(AU$4,AU$4,Chômés))),"*",Montant),
IF(AND(OFFSET(AU6,,-Sens)&lt;&gt;"",OR(OFFSET(AU$4,,-Sens)=Tout_JF_P,NOT(NETWORKDAYS.INTL(OFFSET(AU$4,,-Sens),OFFSET(AU$4,,-Sens),Chômés)))),IF(OR(AU$4=Tout_JF_P,NOT(NETWORKDAYS.INTL(AU$4,AU$4,Chômés))),"*",Montant),
"")))))),"")</f>
        <v/>
      </c>
      <c r="AV6" s="47" t="str">
        <f t="array" aca="1" ref="AV6" ca="1">IFERROR(IF(AV$4&lt;$D6,"",
IF(AV$4&gt;La_Dernière_Opération,"",
IF(AV$4=La_Dernière_Opération,Montant,
IF(AV$4=$D6,IF(OR(AV$4=Tout_JF_P,NOT(NETWORKDAYS.INTL(AV$4,AV$4,Chômés))),"*",Montant),
IF(_T_E=AV$4,IF(OR(AV$4=Tout_JF_P,NOT(NETWORKDAYS.INTL(AV$4,AV$4,Chômés))),"*",Montant),
IF(AND(OFFSET(AV6,,-Sens)&lt;&gt;"",OR(OFFSET(AV$4,,-Sens)=Tout_JF_P,NOT(NETWORKDAYS.INTL(OFFSET(AV$4,,-Sens),OFFSET(AV$4,,-Sens),Chômés)))),IF(OR(AV$4=Tout_JF_P,NOT(NETWORKDAYS.INTL(AV$4,AV$4,Chômés))),"*",Montant),
"")))))),"")</f>
        <v/>
      </c>
      <c r="AW6" s="47" t="str">
        <f t="array" aca="1" ref="AW6" ca="1">IFERROR(IF(AW$4&lt;$D6,"",
IF(AW$4&gt;La_Dernière_Opération,"",
IF(AW$4=La_Dernière_Opération,Montant,
IF(AW$4=$D6,IF(OR(AW$4=Tout_JF_P,NOT(NETWORKDAYS.INTL(AW$4,AW$4,Chômés))),"*",Montant),
IF(_T_E=AW$4,IF(OR(AW$4=Tout_JF_P,NOT(NETWORKDAYS.INTL(AW$4,AW$4,Chômés))),"*",Montant),
IF(AND(OFFSET(AW6,,-Sens)&lt;&gt;"",OR(OFFSET(AW$4,,-Sens)=Tout_JF_P,NOT(NETWORKDAYS.INTL(OFFSET(AW$4,,-Sens),OFFSET(AW$4,,-Sens),Chômés)))),IF(OR(AW$4=Tout_JF_P,NOT(NETWORKDAYS.INTL(AW$4,AW$4,Chômés))),"*",Montant),
"")))))),"")</f>
        <v/>
      </c>
      <c r="AX6" s="47" t="str">
        <f t="array" aca="1" ref="AX6" ca="1">IFERROR(IF(AX$4&lt;$D6,"",
IF(AX$4&gt;La_Dernière_Opération,"",
IF(AX$4=La_Dernière_Opération,Montant,
IF(AX$4=$D6,IF(OR(AX$4=Tout_JF_P,NOT(NETWORKDAYS.INTL(AX$4,AX$4,Chômés))),"*",Montant),
IF(_T_E=AX$4,IF(OR(AX$4=Tout_JF_P,NOT(NETWORKDAYS.INTL(AX$4,AX$4,Chômés))),"*",Montant),
IF(AND(OFFSET(AX6,,-Sens)&lt;&gt;"",OR(OFFSET(AX$4,,-Sens)=Tout_JF_P,NOT(NETWORKDAYS.INTL(OFFSET(AX$4,,-Sens),OFFSET(AX$4,,-Sens),Chômés)))),IF(OR(AX$4=Tout_JF_P,NOT(NETWORKDAYS.INTL(AX$4,AX$4,Chômés))),"*",Montant),
"")))))),"")</f>
        <v/>
      </c>
      <c r="AY6" s="47" t="str">
        <f t="array" aca="1" ref="AY6" ca="1">IFERROR(IF(AY$4&lt;$D6,"",
IF(AY$4&gt;La_Dernière_Opération,"",
IF(AY$4=La_Dernière_Opération,Montant,
IF(AY$4=$D6,IF(OR(AY$4=Tout_JF_P,NOT(NETWORKDAYS.INTL(AY$4,AY$4,Chômés))),"*",Montant),
IF(_T_E=AY$4,IF(OR(AY$4=Tout_JF_P,NOT(NETWORKDAYS.INTL(AY$4,AY$4,Chômés))),"*",Montant),
IF(AND(OFFSET(AY6,,-Sens)&lt;&gt;"",OR(OFFSET(AY$4,,-Sens)=Tout_JF_P,NOT(NETWORKDAYS.INTL(OFFSET(AY$4,,-Sens),OFFSET(AY$4,,-Sens),Chômés)))),IF(OR(AY$4=Tout_JF_P,NOT(NETWORKDAYS.INTL(AY$4,AY$4,Chômés))),"*",Montant),
"")))))),"")</f>
        <v>VH</v>
      </c>
      <c r="AZ6" s="47" t="str">
        <f t="array" aca="1" ref="AZ6" ca="1">IFERROR(IF(AZ$4&lt;$D6,"",
IF(AZ$4&gt;La_Dernière_Opération,"",
IF(AZ$4=La_Dernière_Opération,Montant,
IF(AZ$4=$D6,IF(OR(AZ$4=Tout_JF_P,NOT(NETWORKDAYS.INTL(AZ$4,AZ$4,Chômés))),"*",Montant),
IF(_T_E=AZ$4,IF(OR(AZ$4=Tout_JF_P,NOT(NETWORKDAYS.INTL(AZ$4,AZ$4,Chômés))),"*",Montant),
IF(AND(OFFSET(AZ6,,-Sens)&lt;&gt;"",OR(OFFSET(AZ$4,,-Sens)=Tout_JF_P,NOT(NETWORKDAYS.INTL(OFFSET(AZ$4,,-Sens),OFFSET(AZ$4,,-Sens),Chômés)))),IF(OR(AZ$4=Tout_JF_P,NOT(NETWORKDAYS.INTL(AZ$4,AZ$4,Chômés))),"*",Montant),
"")))))),"")</f>
        <v/>
      </c>
      <c r="BA6" s="47" t="str">
        <f t="array" aca="1" ref="BA6" ca="1">IFERROR(IF(BA$4&lt;$D6,"",
IF(BA$4&gt;La_Dernière_Opération,"",
IF(BA$4=La_Dernière_Opération,Montant,
IF(BA$4=$D6,IF(OR(BA$4=Tout_JF_P,NOT(NETWORKDAYS.INTL(BA$4,BA$4,Chômés))),"*",Montant),
IF(_T_E=BA$4,IF(OR(BA$4=Tout_JF_P,NOT(NETWORKDAYS.INTL(BA$4,BA$4,Chômés))),"*",Montant),
IF(AND(OFFSET(BA6,,-Sens)&lt;&gt;"",OR(OFFSET(BA$4,,-Sens)=Tout_JF_P,NOT(NETWORKDAYS.INTL(OFFSET(BA$4,,-Sens),OFFSET(BA$4,,-Sens),Chômés)))),IF(OR(BA$4=Tout_JF_P,NOT(NETWORKDAYS.INTL(BA$4,BA$4,Chômés))),"*",Montant),
"")))))),"")</f>
        <v/>
      </c>
      <c r="BB6" s="47" t="str">
        <f t="array" aca="1" ref="BB6" ca="1">IFERROR(IF(BB$4&lt;$D6,"",
IF(BB$4&gt;La_Dernière_Opération,"",
IF(BB$4=La_Dernière_Opération,Montant,
IF(BB$4=$D6,IF(OR(BB$4=Tout_JF_P,NOT(NETWORKDAYS.INTL(BB$4,BB$4,Chômés))),"*",Montant),
IF(_T_E=BB$4,IF(OR(BB$4=Tout_JF_P,NOT(NETWORKDAYS.INTL(BB$4,BB$4,Chômés))),"*",Montant),
IF(AND(OFFSET(BB6,,-Sens)&lt;&gt;"",OR(OFFSET(BB$4,,-Sens)=Tout_JF_P,NOT(NETWORKDAYS.INTL(OFFSET(BB$4,,-Sens),OFFSET(BB$4,,-Sens),Chômés)))),IF(OR(BB$4=Tout_JF_P,NOT(NETWORKDAYS.INTL(BB$4,BB$4,Chômés))),"*",Montant),
"")))))),"")</f>
        <v/>
      </c>
      <c r="BC6" s="47" t="str">
        <f t="array" aca="1" ref="BC6" ca="1">IFERROR(IF(BC$4&lt;$D6,"",
IF(BC$4&gt;La_Dernière_Opération,"",
IF(BC$4=La_Dernière_Opération,Montant,
IF(BC$4=$D6,IF(OR(BC$4=Tout_JF_P,NOT(NETWORKDAYS.INTL(BC$4,BC$4,Chômés))),"*",Montant),
IF(_T_E=BC$4,IF(OR(BC$4=Tout_JF_P,NOT(NETWORKDAYS.INTL(BC$4,BC$4,Chômés))),"*",Montant),
IF(AND(OFFSET(BC6,,-Sens)&lt;&gt;"",OR(OFFSET(BC$4,,-Sens)=Tout_JF_P,NOT(NETWORKDAYS.INTL(OFFSET(BC$4,,-Sens),OFFSET(BC$4,,-Sens),Chômés)))),IF(OR(BC$4=Tout_JF_P,NOT(NETWORKDAYS.INTL(BC$4,BC$4,Chômés))),"*",Montant),
"")))))),"")</f>
        <v/>
      </c>
      <c r="BD6" s="47" t="str">
        <f t="array" aca="1" ref="BD6" ca="1">IFERROR(IF(BD$4&lt;$D6,"",
IF(BD$4&gt;La_Dernière_Opération,"",
IF(BD$4=La_Dernière_Opération,Montant,
IF(BD$4=$D6,IF(OR(BD$4=Tout_JF_P,NOT(NETWORKDAYS.INTL(BD$4,BD$4,Chômés))),"*",Montant),
IF(_T_E=BD$4,IF(OR(BD$4=Tout_JF_P,NOT(NETWORKDAYS.INTL(BD$4,BD$4,Chômés))),"*",Montant),
IF(AND(OFFSET(BD6,,-Sens)&lt;&gt;"",OR(OFFSET(BD$4,,-Sens)=Tout_JF_P,NOT(NETWORKDAYS.INTL(OFFSET(BD$4,,-Sens),OFFSET(BD$4,,-Sens),Chômés)))),IF(OR(BD$4=Tout_JF_P,NOT(NETWORKDAYS.INTL(BD$4,BD$4,Chômés))),"*",Montant),
"")))))),"")</f>
        <v/>
      </c>
      <c r="BE6" s="47" t="str">
        <f t="array" aca="1" ref="BE6" ca="1">IFERROR(IF(BE$4&lt;$D6,"",
IF(BE$4&gt;La_Dernière_Opération,"",
IF(BE$4=La_Dernière_Opération,Montant,
IF(BE$4=$D6,IF(OR(BE$4=Tout_JF_P,NOT(NETWORKDAYS.INTL(BE$4,BE$4,Chômés))),"*",Montant),
IF(_T_E=BE$4,IF(OR(BE$4=Tout_JF_P,NOT(NETWORKDAYS.INTL(BE$4,BE$4,Chômés))),"*",Montant),
IF(AND(OFFSET(BE6,,-Sens)&lt;&gt;"",OR(OFFSET(BE$4,,-Sens)=Tout_JF_P,NOT(NETWORKDAYS.INTL(OFFSET(BE$4,,-Sens),OFFSET(BE$4,,-Sens),Chômés)))),IF(OR(BE$4=Tout_JF_P,NOT(NETWORKDAYS.INTL(BE$4,BE$4,Chômés))),"*",Montant),
"")))))),"")</f>
        <v/>
      </c>
      <c r="BF6" s="47" t="str">
        <f t="array" aca="1" ref="BF6" ca="1">IFERROR(IF(BF$4&lt;$D6,"",
IF(BF$4&gt;La_Dernière_Opération,"",
IF(BF$4=La_Dernière_Opération,Montant,
IF(BF$4=$D6,IF(OR(BF$4=Tout_JF_P,NOT(NETWORKDAYS.INTL(BF$4,BF$4,Chômés))),"*",Montant),
IF(_T_E=BF$4,IF(OR(BF$4=Tout_JF_P,NOT(NETWORKDAYS.INTL(BF$4,BF$4,Chômés))),"*",Montant),
IF(AND(OFFSET(BF6,,-Sens)&lt;&gt;"",OR(OFFSET(BF$4,,-Sens)=Tout_JF_P,NOT(NETWORKDAYS.INTL(OFFSET(BF$4,,-Sens),OFFSET(BF$4,,-Sens),Chômés)))),IF(OR(BF$4=Tout_JF_P,NOT(NETWORKDAYS.INTL(BF$4,BF$4,Chômés))),"*",Montant),
"")))))),"")</f>
        <v>*</v>
      </c>
      <c r="BG6" s="47" t="str">
        <f t="array" aca="1" ref="BG6" ca="1">IFERROR(IF(BG$4&lt;$D6,"",
IF(BG$4&gt;La_Dernière_Opération,"",
IF(BG$4=La_Dernière_Opération,Montant,
IF(BG$4=$D6,IF(OR(BG$4=Tout_JF_P,NOT(NETWORKDAYS.INTL(BG$4,BG$4,Chômés))),"*",Montant),
IF(_T_E=BG$4,IF(OR(BG$4=Tout_JF_P,NOT(NETWORKDAYS.INTL(BG$4,BG$4,Chômés))),"*",Montant),
IF(AND(OFFSET(BG6,,-Sens)&lt;&gt;"",OR(OFFSET(BG$4,,-Sens)=Tout_JF_P,NOT(NETWORKDAYS.INTL(OFFSET(BG$4,,-Sens),OFFSET(BG$4,,-Sens),Chômés)))),IF(OR(BG$4=Tout_JF_P,NOT(NETWORKDAYS.INTL(BG$4,BG$4,Chômés))),"*",Montant),
"")))))),"")</f>
        <v>VH</v>
      </c>
      <c r="BH6" s="42" t="str">
        <f t="array" aca="1" ref="BH6" ca="1">IFERROR(IF(BH$4&lt;$D6,"",
IF(BH$4&gt;La_Dernière_Opération,"",
IF(BH$4=La_Dernière_Opération,Montant,
IF(BH$4=$D6,IF(OR(BH$4=Tout_JF_P,NOT(NETWORKDAYS.INTL(BH$4,BH$4,Chômés))),"*",Montant),
IF(_T_E=BH$4,IF(OR(BH$4=Tout_JF_P,NOT(NETWORKDAYS.INTL(BH$4,BH$4,Chômés))),"*",Montant),
IF(AND(OFFSET(BH6,,-Sens)&lt;&gt;"",OR(OFFSET(BH$4,,-Sens)=Tout_JF_P,NOT(NETWORKDAYS.INTL(OFFSET(BH$4,,-Sens),OFFSET(BH$4,,-Sens),Chômés)))),IF(OR(BH$4=Tout_JF_P,NOT(NETWORKDAYS.INTL(BH$4,BH$4,Chômés))),"*",Montant),
"")))))),"")</f>
        <v/>
      </c>
      <c r="BI6" s="42"/>
    </row>
    <row r="7" spans="1:61" x14ac:dyDescent="0.25">
      <c r="A7" s="32" t="s">
        <v>111</v>
      </c>
      <c r="B7" s="47" t="s">
        <v>112</v>
      </c>
      <c r="C7" s="37"/>
      <c r="D7" s="59">
        <v>41099</v>
      </c>
      <c r="E7" s="32" t="s">
        <v>57</v>
      </c>
      <c r="F7" s="32">
        <v>10</v>
      </c>
      <c r="G7" s="37" t="s">
        <v>110</v>
      </c>
      <c r="H7" s="59">
        <f t="array" aca="1" ref="H7" ca="1">IF(OR($D7=Fériés,$D7=Ponts,NOT(NETWORKDAYS.INTL($D7,$D7,Chômés))),"Erreur de",IF($D7="","Absence de",IFERROR(
IF($I7="Terminé","Opération",
IF(TODAY()&lt;=$D7,$D7,
IF($I7&lt;WORKDAY.INTL(Prochaine_Echéance,IF(OR(WORKDAY.INTL(Prochaine_Echéance,0,Chômés,Tout_JF_P)=Tout_JF_P),1,0)*Sens,Chômés,Tout_JF_P),
$I7,
WORKDAY.INTL(Prochaine_Echéance,IF(OR(WORKDAY.INTL(Prochaine_Echéance,0,Chômés,Tout_JF_P)=Tout_JF_P),1,0)*Sens,Chômés,Tout_JF_P))
)),
IF($D7="","Absence de","Erreur de"))))</f>
        <v>43655</v>
      </c>
      <c r="I7" s="63" t="str">
        <f t="array" aca="1" ref="I7" ca="1">IF(OR($D7=Fériés,$D7=Ponts,NOT(NETWORKDAYS.INTL($D7,$D7,Chômés))),"date de début",IFERROR(
IF(La_Dernière_Opération&gt;EDATE($D7,100),"Perpétuel",
IF(La_Dernière_Opération&lt;TODAY(),"Terminé",La_Dernière_Opération)),IF(AND(ISNUMBER($D7),$E7=""),"périodicité","date de début")))</f>
        <v>Perpétuel</v>
      </c>
      <c r="J7" s="42" t="str">
        <f t="array" aca="1" ref="J7" ca="1">IFERROR(IF(J$4&lt;$D7,"",
IF(J$4&gt;La_Dernière_Opération,"",
IF(J$4=La_Dernière_Opération,Montant,
IF(J$4=$D7,IF(OR(J$4=Tout_JF_P,NOT(NETWORKDAYS.INTL(J$4,J$4,Chômés))),"*",Montant),
IF(_T_E=J$4,IF(OR(J$4=Tout_JF_P,NOT(NETWORKDAYS.INTL(J$4,J$4,Chômés))),"*",Montant),
IF(AND(OFFSET(J7,,-Sens)&lt;&gt;"",OR(OFFSET(J$4,,-Sens)=Tout_JF_P,NOT(NETWORKDAYS.INTL(OFFSET(J$4,,-Sens),OFFSET(J$4,,-Sens),Chômés)))),IF(OR(J$4=Tout_JF_P,NOT(NETWORKDAYS.INTL(J$4,J$4,Chômés))),"*",Montant),
"")))))),"")</f>
        <v/>
      </c>
      <c r="K7" s="42" t="str">
        <f t="array" aca="1" ref="K7" ca="1">IFERROR(IF(K$4&lt;$D7,"",
IF(K$4&gt;La_Dernière_Opération,"",
IF(K$4=La_Dernière_Opération,Montant,
IF(K$4=$D7,IF(OR(K$4=Tout_JF_P,NOT(NETWORKDAYS.INTL(K$4,K$4,Chômés))),"*",Montant),
IF(_T_E=K$4,IF(OR(K$4=Tout_JF_P,NOT(NETWORKDAYS.INTL(K$4,K$4,Chômés))),"*",Montant),
IF(AND(OFFSET(K7,,-Sens)&lt;&gt;"",OR(OFFSET(K$4,,-Sens)=Tout_JF_P,NOT(NETWORKDAYS.INTL(OFFSET(K$4,,-Sens),OFFSET(K$4,,-Sens),Chômés)))),IF(OR(K$4=Tout_JF_P,NOT(NETWORKDAYS.INTL(K$4,K$4,Chômés))),"*",Montant),
"")))))),"")</f>
        <v/>
      </c>
      <c r="L7" s="42" t="str">
        <f t="array" aca="1" ref="L7" ca="1">IFERROR(IF(L$4&lt;$D7,"",
IF(L$4&gt;La_Dernière_Opération,"",
IF(L$4=La_Dernière_Opération,Montant,
IF(L$4=$D7,IF(OR(L$4=Tout_JF_P,NOT(NETWORKDAYS.INTL(L$4,L$4,Chômés))),"*",Montant),
IF(_T_E=L$4,IF(OR(L$4=Tout_JF_P,NOT(NETWORKDAYS.INTL(L$4,L$4,Chômés))),"*",Montant),
IF(AND(OFFSET(L7,,-Sens)&lt;&gt;"",OR(OFFSET(L$4,,-Sens)=Tout_JF_P,NOT(NETWORKDAYS.INTL(OFFSET(L$4,,-Sens),OFFSET(L$4,,-Sens),Chômés)))),IF(OR(L$4=Tout_JF_P,NOT(NETWORKDAYS.INTL(L$4,L$4,Chômés))),"*",Montant),
"")))))),"")</f>
        <v/>
      </c>
      <c r="M7" s="42" t="str">
        <f t="array" aca="1" ref="M7" ca="1">IFERROR(IF(M$4&lt;$D7,"",
IF(M$4&gt;La_Dernière_Opération,"",
IF(M$4=La_Dernière_Opération,Montant,
IF(M$4=$D7,IF(OR(M$4=Tout_JF_P,NOT(NETWORKDAYS.INTL(M$4,M$4,Chômés))),"*",Montant),
IF(_T_E=M$4,IF(OR(M$4=Tout_JF_P,NOT(NETWORKDAYS.INTL(M$4,M$4,Chômés))),"*",Montant),
IF(AND(OFFSET(M7,,-Sens)&lt;&gt;"",OR(OFFSET(M$4,,-Sens)=Tout_JF_P,NOT(NETWORKDAYS.INTL(OFFSET(M$4,,-Sens),OFFSET(M$4,,-Sens),Chômés)))),IF(OR(M$4=Tout_JF_P,NOT(NETWORKDAYS.INTL(M$4,M$4,Chômés))),"*",Montant),
"")))))),"")</f>
        <v/>
      </c>
      <c r="N7" s="42" t="str">
        <f t="array" aca="1" ref="N7" ca="1">IFERROR(IF(N$4&lt;$D7,"",
IF(N$4&gt;La_Dernière_Opération,"",
IF(N$4=La_Dernière_Opération,Montant,
IF(N$4=$D7,IF(OR(N$4=Tout_JF_P,NOT(NETWORKDAYS.INTL(N$4,N$4,Chômés))),"*",Montant),
IF(_T_E=N$4,IF(OR(N$4=Tout_JF_P,NOT(NETWORKDAYS.INTL(N$4,N$4,Chômés))),"*",Montant),
IF(AND(OFFSET(N7,,-Sens)&lt;&gt;"",OR(OFFSET(N$4,,-Sens)=Tout_JF_P,NOT(NETWORKDAYS.INTL(OFFSET(N$4,,-Sens),OFFSET(N$4,,-Sens),Chômés)))),IF(OR(N$4=Tout_JF_P,NOT(NETWORKDAYS.INTL(N$4,N$4,Chômés))),"*",Montant),
"")))))),"")</f>
        <v/>
      </c>
      <c r="O7" s="42" t="str">
        <f t="array" aca="1" ref="O7" ca="1">IFERROR(IF(O$4&lt;$D7,"",
IF(O$4&gt;La_Dernière_Opération,"",
IF(O$4=La_Dernière_Opération,Montant,
IF(O$4=$D7,IF(OR(O$4=Tout_JF_P,NOT(NETWORKDAYS.INTL(O$4,O$4,Chômés))),"*",Montant),
IF(_T_E=O$4,IF(OR(O$4=Tout_JF_P,NOT(NETWORKDAYS.INTL(O$4,O$4,Chômés))),"*",Montant),
IF(AND(OFFSET(O7,,-Sens)&lt;&gt;"",OR(OFFSET(O$4,,-Sens)=Tout_JF_P,NOT(NETWORKDAYS.INTL(OFFSET(O$4,,-Sens),OFFSET(O$4,,-Sens),Chômés)))),IF(OR(O$4=Tout_JF_P,NOT(NETWORKDAYS.INTL(O$4,O$4,Chômés))),"*",Montant),
"")))))),"")</f>
        <v/>
      </c>
      <c r="P7" s="42" t="str">
        <f t="array" aca="1" ref="P7" ca="1">IFERROR(IF(P$4&lt;$D7,"",
IF(P$4&gt;La_Dernière_Opération,"",
IF(P$4=La_Dernière_Opération,Montant,
IF(P$4=$D7,IF(OR(P$4=Tout_JF_P,NOT(NETWORKDAYS.INTL(P$4,P$4,Chômés))),"*",Montant),
IF(_T_E=P$4,IF(OR(P$4=Tout_JF_P,NOT(NETWORKDAYS.INTL(P$4,P$4,Chômés))),"*",Montant),
IF(AND(OFFSET(P7,,-Sens)&lt;&gt;"",OR(OFFSET(P$4,,-Sens)=Tout_JF_P,NOT(NETWORKDAYS.INTL(OFFSET(P$4,,-Sens),OFFSET(P$4,,-Sens),Chômés)))),IF(OR(P$4=Tout_JF_P,NOT(NETWORKDAYS.INTL(P$4,P$4,Chômés))),"*",Montant),
"")))))),"")</f>
        <v/>
      </c>
      <c r="Q7" s="42" t="str">
        <f t="array" aca="1" ref="Q7" ca="1">IFERROR(IF(Q$4&lt;$D7,"",
IF(Q$4&gt;La_Dernière_Opération,"",
IF(Q$4=La_Dernière_Opération,Montant,
IF(Q$4=$D7,IF(OR(Q$4=Tout_JF_P,NOT(NETWORKDAYS.INTL(Q$4,Q$4,Chômés))),"*",Montant),
IF(_T_E=Q$4,IF(OR(Q$4=Tout_JF_P,NOT(NETWORKDAYS.INTL(Q$4,Q$4,Chômés))),"*",Montant),
IF(AND(OFFSET(Q7,,-Sens)&lt;&gt;"",OR(OFFSET(Q$4,,-Sens)=Tout_JF_P,NOT(NETWORKDAYS.INTL(OFFSET(Q$4,,-Sens),OFFSET(Q$4,,-Sens),Chômés)))),IF(OR(Q$4=Tout_JF_P,NOT(NETWORKDAYS.INTL(Q$4,Q$4,Chômés))),"*",Montant),
"")))))),"")</f>
        <v/>
      </c>
      <c r="R7" s="47" t="str">
        <f t="array" aca="1" ref="R7" ca="1">IFERROR(IF(R$4&lt;$D7,"",
IF(R$4&gt;La_Dernière_Opération,"",
IF(R$4=La_Dernière_Opération,Montant,
IF(R$4=$D7,IF(OR(R$4=Tout_JF_P,NOT(NETWORKDAYS.INTL(R$4,R$4,Chômés))),"*",Montant),
IF(_T_E=R$4,IF(OR(R$4=Tout_JF_P,NOT(NETWORKDAYS.INTL(R$4,R$4,Chômés))),"*",Montant),
IF(AND(OFFSET(R7,,-Sens)&lt;&gt;"",OR(OFFSET(R$4,,-Sens)=Tout_JF_P,NOT(NETWORKDAYS.INTL(OFFSET(R$4,,-Sens),OFFSET(R$4,,-Sens),Chômés)))),IF(OR(R$4=Tout_JF_P,NOT(NETWORKDAYS.INTL(R$4,R$4,Chômés))),"*",Montant),
"")))))),"")</f>
        <v/>
      </c>
      <c r="S7" s="47" t="str">
        <f t="array" aca="1" ref="S7" ca="1">IFERROR(IF(S$4&lt;$D7,"",
IF(S$4&gt;La_Dernière_Opération,"",
IF(S$4=La_Dernière_Opération,Montant,
IF(S$4=$D7,IF(OR(S$4=Tout_JF_P,NOT(NETWORKDAYS.INTL(S$4,S$4,Chômés))),"*",Montant),
IF(_T_E=S$4,IF(OR(S$4=Tout_JF_P,NOT(NETWORKDAYS.INTL(S$4,S$4,Chômés))),"*",Montant),
IF(AND(OFFSET(S7,,-Sens)&lt;&gt;"",OR(OFFSET(S$4,,-Sens)=Tout_JF_P,NOT(NETWORKDAYS.INTL(OFFSET(S$4,,-Sens),OFFSET(S$4,,-Sens),Chômés)))),IF(OR(S$4=Tout_JF_P,NOT(NETWORKDAYS.INTL(S$4,S$4,Chômés))),"*",Montant),
"")))))),"")</f>
        <v/>
      </c>
      <c r="T7" s="47" t="str">
        <f t="array" aca="1" ref="T7" ca="1">IFERROR(IF(T$4&lt;$D7,"",
IF(T$4&gt;La_Dernière_Opération,"",
IF(T$4=La_Dernière_Opération,Montant,
IF(T$4=$D7,IF(OR(T$4=Tout_JF_P,NOT(NETWORKDAYS.INTL(T$4,T$4,Chômés))),"*",Montant),
IF(_T_E=T$4,IF(OR(T$4=Tout_JF_P,NOT(NETWORKDAYS.INTL(T$4,T$4,Chômés))),"*",Montant),
IF(AND(OFFSET(T7,,-Sens)&lt;&gt;"",OR(OFFSET(T$4,,-Sens)=Tout_JF_P,NOT(NETWORKDAYS.INTL(OFFSET(T$4,,-Sens),OFFSET(T$4,,-Sens),Chômés)))),IF(OR(T$4=Tout_JF_P,NOT(NETWORKDAYS.INTL(T$4,T$4,Chômés))),"*",Montant),
"")))))),"")</f>
        <v/>
      </c>
      <c r="U7" s="47" t="str">
        <f t="array" aca="1" ref="U7" ca="1">IFERROR(IF(U$4&lt;$D7,"",
IF(U$4&gt;La_Dernière_Opération,"",
IF(U$4=La_Dernière_Opération,Montant,
IF(U$4=$D7,IF(OR(U$4=Tout_JF_P,NOT(NETWORKDAYS.INTL(U$4,U$4,Chômés))),"*",Montant),
IF(_T_E=U$4,IF(OR(U$4=Tout_JF_P,NOT(NETWORKDAYS.INTL(U$4,U$4,Chômés))),"*",Montant),
IF(AND(OFFSET(U7,,-Sens)&lt;&gt;"",OR(OFFSET(U$4,,-Sens)=Tout_JF_P,NOT(NETWORKDAYS.INTL(OFFSET(U$4,,-Sens),OFFSET(U$4,,-Sens),Chômés)))),IF(OR(U$4=Tout_JF_P,NOT(NETWORKDAYS.INTL(U$4,U$4,Chômés))),"*",Montant),
"")))))),"")</f>
        <v>VA</v>
      </c>
      <c r="V7" s="47" t="str">
        <f t="array" aca="1" ref="V7" ca="1">IFERROR(IF(V$4&lt;$D7,"",
IF(V$4&gt;La_Dernière_Opération,"",
IF(V$4=La_Dernière_Opération,Montant,
IF(V$4=$D7,IF(OR(V$4=Tout_JF_P,NOT(NETWORKDAYS.INTL(V$4,V$4,Chômés))),"*",Montant),
IF(_T_E=V$4,IF(OR(V$4=Tout_JF_P,NOT(NETWORKDAYS.INTL(V$4,V$4,Chômés))),"*",Montant),
IF(AND(OFFSET(V7,,-Sens)&lt;&gt;"",OR(OFFSET(V$4,,-Sens)=Tout_JF_P,NOT(NETWORKDAYS.INTL(OFFSET(V$4,,-Sens),OFFSET(V$4,,-Sens),Chômés)))),IF(OR(V$4=Tout_JF_P,NOT(NETWORKDAYS.INTL(V$4,V$4,Chômés))),"*",Montant),
"")))))),"")</f>
        <v/>
      </c>
      <c r="W7" s="47" t="str">
        <f t="array" aca="1" ref="W7" ca="1">IFERROR(IF(W$4&lt;$D7,"",
IF(W$4&gt;La_Dernière_Opération,"",
IF(W$4=La_Dernière_Opération,Montant,
IF(W$4=$D7,IF(OR(W$4=Tout_JF_P,NOT(NETWORKDAYS.INTL(W$4,W$4,Chômés))),"*",Montant),
IF(_T_E=W$4,IF(OR(W$4=Tout_JF_P,NOT(NETWORKDAYS.INTL(W$4,W$4,Chômés))),"*",Montant),
IF(AND(OFFSET(W7,,-Sens)&lt;&gt;"",OR(OFFSET(W$4,,-Sens)=Tout_JF_P,NOT(NETWORKDAYS.INTL(OFFSET(W$4,,-Sens),OFFSET(W$4,,-Sens),Chômés)))),IF(OR(W$4=Tout_JF_P,NOT(NETWORKDAYS.INTL(W$4,W$4,Chômés))),"*",Montant),
"")))))),"")</f>
        <v/>
      </c>
      <c r="X7" s="47" t="str">
        <f t="array" aca="1" ref="X7" ca="1">IFERROR(IF(X$4&lt;$D7,"",
IF(X$4&gt;La_Dernière_Opération,"",
IF(X$4=La_Dernière_Opération,Montant,
IF(X$4=$D7,IF(OR(X$4=Tout_JF_P,NOT(NETWORKDAYS.INTL(X$4,X$4,Chômés))),"*",Montant),
IF(_T_E=X$4,IF(OR(X$4=Tout_JF_P,NOT(NETWORKDAYS.INTL(X$4,X$4,Chômés))),"*",Montant),
IF(AND(OFFSET(X7,,-Sens)&lt;&gt;"",OR(OFFSET(X$4,,-Sens)=Tout_JF_P,NOT(NETWORKDAYS.INTL(OFFSET(X$4,,-Sens),OFFSET(X$4,,-Sens),Chômés)))),IF(OR(X$4=Tout_JF_P,NOT(NETWORKDAYS.INTL(X$4,X$4,Chômés))),"*",Montant),
"")))))),"")</f>
        <v/>
      </c>
      <c r="Y7" s="47" t="str">
        <f t="array" aca="1" ref="Y7" ca="1">IFERROR(IF(Y$4&lt;$D7,"",
IF(Y$4&gt;La_Dernière_Opération,"",
IF(Y$4=La_Dernière_Opération,Montant,
IF(Y$4=$D7,IF(OR(Y$4=Tout_JF_P,NOT(NETWORKDAYS.INTL(Y$4,Y$4,Chômés))),"*",Montant),
IF(_T_E=Y$4,IF(OR(Y$4=Tout_JF_P,NOT(NETWORKDAYS.INTL(Y$4,Y$4,Chômés))),"*",Montant),
IF(AND(OFFSET(Y7,,-Sens)&lt;&gt;"",OR(OFFSET(Y$4,,-Sens)=Tout_JF_P,NOT(NETWORKDAYS.INTL(OFFSET(Y$4,,-Sens),OFFSET(Y$4,,-Sens),Chômés)))),IF(OR(Y$4=Tout_JF_P,NOT(NETWORKDAYS.INTL(Y$4,Y$4,Chômés))),"*",Montant),
"")))))),"")</f>
        <v/>
      </c>
      <c r="Z7" s="47" t="str">
        <f t="array" aca="1" ref="Z7" ca="1">IFERROR(IF(Z$4&lt;$D7,"",
IF(Z$4&gt;La_Dernière_Opération,"",
IF(Z$4=La_Dernière_Opération,Montant,
IF(Z$4=$D7,IF(OR(Z$4=Tout_JF_P,NOT(NETWORKDAYS.INTL(Z$4,Z$4,Chômés))),"*",Montant),
IF(_T_E=Z$4,IF(OR(Z$4=Tout_JF_P,NOT(NETWORKDAYS.INTL(Z$4,Z$4,Chômés))),"*",Montant),
IF(AND(OFFSET(Z7,,-Sens)&lt;&gt;"",OR(OFFSET(Z$4,,-Sens)=Tout_JF_P,NOT(NETWORKDAYS.INTL(OFFSET(Z$4,,-Sens),OFFSET(Z$4,,-Sens),Chômés)))),IF(OR(Z$4=Tout_JF_P,NOT(NETWORKDAYS.INTL(Z$4,Z$4,Chômés))),"*",Montant),
"")))))),"")</f>
        <v/>
      </c>
      <c r="AA7" s="47" t="str">
        <f t="array" aca="1" ref="AA7" ca="1">IFERROR(IF(AA$4&lt;$D7,"",
IF(AA$4&gt;La_Dernière_Opération,"",
IF(AA$4=La_Dernière_Opération,Montant,
IF(AA$4=$D7,IF(OR(AA$4=Tout_JF_P,NOT(NETWORKDAYS.INTL(AA$4,AA$4,Chômés))),"*",Montant),
IF(_T_E=AA$4,IF(OR(AA$4=Tout_JF_P,NOT(NETWORKDAYS.INTL(AA$4,AA$4,Chômés))),"*",Montant),
IF(AND(OFFSET(AA7,,-Sens)&lt;&gt;"",OR(OFFSET(AA$4,,-Sens)=Tout_JF_P,NOT(NETWORKDAYS.INTL(OFFSET(AA$4,,-Sens),OFFSET(AA$4,,-Sens),Chômés)))),IF(OR(AA$4=Tout_JF_P,NOT(NETWORKDAYS.INTL(AA$4,AA$4,Chômés))),"*",Montant),
"")))))),"")</f>
        <v/>
      </c>
      <c r="AB7" s="47" t="str">
        <f t="array" aca="1" ref="AB7" ca="1">IFERROR(IF(AB$4&lt;$D7,"",
IF(AB$4&gt;La_Dernière_Opération,"",
IF(AB$4=La_Dernière_Opération,Montant,
IF(AB$4=$D7,IF(OR(AB$4=Tout_JF_P,NOT(NETWORKDAYS.INTL(AB$4,AB$4,Chômés))),"*",Montant),
IF(_T_E=AB$4,IF(OR(AB$4=Tout_JF_P,NOT(NETWORKDAYS.INTL(AB$4,AB$4,Chômés))),"*",Montant),
IF(AND(OFFSET(AB7,,-Sens)&lt;&gt;"",OR(OFFSET(AB$4,,-Sens)=Tout_JF_P,NOT(NETWORKDAYS.INTL(OFFSET(AB$4,,-Sens),OFFSET(AB$4,,-Sens),Chômés)))),IF(OR(AB$4=Tout_JF_P,NOT(NETWORKDAYS.INTL(AB$4,AB$4,Chômés))),"*",Montant),
"")))))),"")</f>
        <v/>
      </c>
      <c r="AC7" s="47" t="str">
        <f t="array" aca="1" ref="AC7" ca="1">IFERROR(IF(AC$4&lt;$D7,"",
IF(AC$4&gt;La_Dernière_Opération,"",
IF(AC$4=La_Dernière_Opération,Montant,
IF(AC$4=$D7,IF(OR(AC$4=Tout_JF_P,NOT(NETWORKDAYS.INTL(AC$4,AC$4,Chômés))),"*",Montant),
IF(_T_E=AC$4,IF(OR(AC$4=Tout_JF_P,NOT(NETWORKDAYS.INTL(AC$4,AC$4,Chômés))),"*",Montant),
IF(AND(OFFSET(AC7,,-Sens)&lt;&gt;"",OR(OFFSET(AC$4,,-Sens)=Tout_JF_P,NOT(NETWORKDAYS.INTL(OFFSET(AC$4,,-Sens),OFFSET(AC$4,,-Sens),Chômés)))),IF(OR(AC$4=Tout_JF_P,NOT(NETWORKDAYS.INTL(AC$4,AC$4,Chômés))),"*",Montant),
"")))))),"")</f>
        <v/>
      </c>
      <c r="AD7" s="47" t="str">
        <f t="array" aca="1" ref="AD7" ca="1">IFERROR(IF(AD$4&lt;$D7,"",
IF(AD$4&gt;La_Dernière_Opération,"",
IF(AD$4=La_Dernière_Opération,Montant,
IF(AD$4=$D7,IF(OR(AD$4=Tout_JF_P,NOT(NETWORKDAYS.INTL(AD$4,AD$4,Chômés))),"*",Montant),
IF(_T_E=AD$4,IF(OR(AD$4=Tout_JF_P,NOT(NETWORKDAYS.INTL(AD$4,AD$4,Chômés))),"*",Montant),
IF(AND(OFFSET(AD7,,-Sens)&lt;&gt;"",OR(OFFSET(AD$4,,-Sens)=Tout_JF_P,NOT(NETWORKDAYS.INTL(OFFSET(AD$4,,-Sens),OFFSET(AD$4,,-Sens),Chômés)))),IF(OR(AD$4=Tout_JF_P,NOT(NETWORKDAYS.INTL(AD$4,AD$4,Chômés))),"*",Montant),
"")))))),"")</f>
        <v/>
      </c>
      <c r="AE7" s="47" t="str">
        <f t="array" aca="1" ref="AE7" ca="1">IFERROR(IF(AE$4&lt;$D7,"",
IF(AE$4&gt;La_Dernière_Opération,"",
IF(AE$4=La_Dernière_Opération,Montant,
IF(AE$4=$D7,IF(OR(AE$4=Tout_JF_P,NOT(NETWORKDAYS.INTL(AE$4,AE$4,Chômés))),"*",Montant),
IF(_T_E=AE$4,IF(OR(AE$4=Tout_JF_P,NOT(NETWORKDAYS.INTL(AE$4,AE$4,Chômés))),"*",Montant),
IF(AND(OFFSET(AE7,,-Sens)&lt;&gt;"",OR(OFFSET(AE$4,,-Sens)=Tout_JF_P,NOT(NETWORKDAYS.INTL(OFFSET(AE$4,,-Sens),OFFSET(AE$4,,-Sens),Chômés)))),IF(OR(AE$4=Tout_JF_P,NOT(NETWORKDAYS.INTL(AE$4,AE$4,Chômés))),"*",Montant),
"")))))),"")</f>
        <v/>
      </c>
      <c r="AF7" s="47" t="str">
        <f t="array" aca="1" ref="AF7" ca="1">IFERROR(IF(AF$4&lt;$D7,"",
IF(AF$4&gt;La_Dernière_Opération,"",
IF(AF$4=La_Dernière_Opération,Montant,
IF(AF$4=$D7,IF(OR(AF$4=Tout_JF_P,NOT(NETWORKDAYS.INTL(AF$4,AF$4,Chômés))),"*",Montant),
IF(_T_E=AF$4,IF(OR(AF$4=Tout_JF_P,NOT(NETWORKDAYS.INTL(AF$4,AF$4,Chômés))),"*",Montant),
IF(AND(OFFSET(AF7,,-Sens)&lt;&gt;"",OR(OFFSET(AF$4,,-Sens)=Tout_JF_P,NOT(NETWORKDAYS.INTL(OFFSET(AF$4,,-Sens),OFFSET(AF$4,,-Sens),Chômés)))),IF(OR(AF$4=Tout_JF_P,NOT(NETWORKDAYS.INTL(AF$4,AF$4,Chômés))),"*",Montant),
"")))))),"")</f>
        <v/>
      </c>
      <c r="AG7" s="47" t="str">
        <f t="array" aca="1" ref="AG7" ca="1">IFERROR(IF(AG$4&lt;$D7,"",
IF(AG$4&gt;La_Dernière_Opération,"",
IF(AG$4=La_Dernière_Opération,Montant,
IF(AG$4=$D7,IF(OR(AG$4=Tout_JF_P,NOT(NETWORKDAYS.INTL(AG$4,AG$4,Chômés))),"*",Montant),
IF(_T_E=AG$4,IF(OR(AG$4=Tout_JF_P,NOT(NETWORKDAYS.INTL(AG$4,AG$4,Chômés))),"*",Montant),
IF(AND(OFFSET(AG7,,-Sens)&lt;&gt;"",OR(OFFSET(AG$4,,-Sens)=Tout_JF_P,NOT(NETWORKDAYS.INTL(OFFSET(AG$4,,-Sens),OFFSET(AG$4,,-Sens),Chômés)))),IF(OR(AG$4=Tout_JF_P,NOT(NETWORKDAYS.INTL(AG$4,AG$4,Chômés))),"*",Montant),
"")))))),"")</f>
        <v/>
      </c>
      <c r="AH7" s="47" t="str">
        <f t="array" aca="1" ref="AH7" ca="1">IFERROR(IF(AH$4&lt;$D7,"",
IF(AH$4&gt;La_Dernière_Opération,"",
IF(AH$4=La_Dernière_Opération,Montant,
IF(AH$4=$D7,IF(OR(AH$4=Tout_JF_P,NOT(NETWORKDAYS.INTL(AH$4,AH$4,Chômés))),"*",Montant),
IF(_T_E=AH$4,IF(OR(AH$4=Tout_JF_P,NOT(NETWORKDAYS.INTL(AH$4,AH$4,Chômés))),"*",Montant),
IF(AND(OFFSET(AH7,,-Sens)&lt;&gt;"",OR(OFFSET(AH$4,,-Sens)=Tout_JF_P,NOT(NETWORKDAYS.INTL(OFFSET(AH$4,,-Sens),OFFSET(AH$4,,-Sens),Chômés)))),IF(OR(AH$4=Tout_JF_P,NOT(NETWORKDAYS.INTL(AH$4,AH$4,Chômés))),"*",Montant),
"")))))),"")</f>
        <v/>
      </c>
      <c r="AI7" s="47" t="str">
        <f t="array" aca="1" ref="AI7" ca="1">IFERROR(IF(AI$4&lt;$D7,"",
IF(AI$4&gt;La_Dernière_Opération,"",
IF(AI$4=La_Dernière_Opération,Montant,
IF(AI$4=$D7,IF(OR(AI$4=Tout_JF_P,NOT(NETWORKDAYS.INTL(AI$4,AI$4,Chômés))),"*",Montant),
IF(_T_E=AI$4,IF(OR(AI$4=Tout_JF_P,NOT(NETWORKDAYS.INTL(AI$4,AI$4,Chômés))),"*",Montant),
IF(AND(OFFSET(AI7,,-Sens)&lt;&gt;"",OR(OFFSET(AI$4,,-Sens)=Tout_JF_P,NOT(NETWORKDAYS.INTL(OFFSET(AI$4,,-Sens),OFFSET(AI$4,,-Sens),Chômés)))),IF(OR(AI$4=Tout_JF_P,NOT(NETWORKDAYS.INTL(AI$4,AI$4,Chômés))),"*",Montant),
"")))))),"")</f>
        <v/>
      </c>
      <c r="AJ7" s="47" t="str">
        <f t="array" aca="1" ref="AJ7" ca="1">IFERROR(IF(AJ$4&lt;$D7,"",
IF(AJ$4&gt;La_Dernière_Opération,"",
IF(AJ$4=La_Dernière_Opération,Montant,
IF(AJ$4=$D7,IF(OR(AJ$4=Tout_JF_P,NOT(NETWORKDAYS.INTL(AJ$4,AJ$4,Chômés))),"*",Montant),
IF(_T_E=AJ$4,IF(OR(AJ$4=Tout_JF_P,NOT(NETWORKDAYS.INTL(AJ$4,AJ$4,Chômés))),"*",Montant),
IF(AND(OFFSET(AJ7,,-Sens)&lt;&gt;"",OR(OFFSET(AJ$4,,-Sens)=Tout_JF_P,NOT(NETWORKDAYS.INTL(OFFSET(AJ$4,,-Sens),OFFSET(AJ$4,,-Sens),Chômés)))),IF(OR(AJ$4=Tout_JF_P,NOT(NETWORKDAYS.INTL(AJ$4,AJ$4,Chômés))),"*",Montant),
"")))))),"")</f>
        <v/>
      </c>
      <c r="AK7" s="47" t="str">
        <f t="array" aca="1" ref="AK7" ca="1">IFERROR(IF(AK$4&lt;$D7,"",
IF(AK$4&gt;La_Dernière_Opération,"",
IF(AK$4=La_Dernière_Opération,Montant,
IF(AK$4=$D7,IF(OR(AK$4=Tout_JF_P,NOT(NETWORKDAYS.INTL(AK$4,AK$4,Chômés))),"*",Montant),
IF(_T_E=AK$4,IF(OR(AK$4=Tout_JF_P,NOT(NETWORKDAYS.INTL(AK$4,AK$4,Chômés))),"*",Montant),
IF(AND(OFFSET(AK7,,-Sens)&lt;&gt;"",OR(OFFSET(AK$4,,-Sens)=Tout_JF_P,NOT(NETWORKDAYS.INTL(OFFSET(AK$4,,-Sens),OFFSET(AK$4,,-Sens),Chômés)))),IF(OR(AK$4=Tout_JF_P,NOT(NETWORKDAYS.INTL(AK$4,AK$4,Chômés))),"*",Montant),
"")))))),"")</f>
        <v/>
      </c>
      <c r="AL7" s="47" t="str">
        <f t="array" aca="1" ref="AL7" ca="1">IFERROR(IF(AL$4&lt;$D7,"",
IF(AL$4&gt;La_Dernière_Opération,"",
IF(AL$4=La_Dernière_Opération,Montant,
IF(AL$4=$D7,IF(OR(AL$4=Tout_JF_P,NOT(NETWORKDAYS.INTL(AL$4,AL$4,Chômés))),"*",Montant),
IF(_T_E=AL$4,IF(OR(AL$4=Tout_JF_P,NOT(NETWORKDAYS.INTL(AL$4,AL$4,Chômés))),"*",Montant),
IF(AND(OFFSET(AL7,,-Sens)&lt;&gt;"",OR(OFFSET(AL$4,,-Sens)=Tout_JF_P,NOT(NETWORKDAYS.INTL(OFFSET(AL$4,,-Sens),OFFSET(AL$4,,-Sens),Chômés)))),IF(OR(AL$4=Tout_JF_P,NOT(NETWORKDAYS.INTL(AL$4,AL$4,Chômés))),"*",Montant),
"")))))),"")</f>
        <v/>
      </c>
      <c r="AM7" s="47" t="str">
        <f t="array" aca="1" ref="AM7" ca="1">IFERROR(IF(AM$4&lt;$D7,"",
IF(AM$4&gt;La_Dernière_Opération,"",
IF(AM$4=La_Dernière_Opération,Montant,
IF(AM$4=$D7,IF(OR(AM$4=Tout_JF_P,NOT(NETWORKDAYS.INTL(AM$4,AM$4,Chômés))),"*",Montant),
IF(_T_E=AM$4,IF(OR(AM$4=Tout_JF_P,NOT(NETWORKDAYS.INTL(AM$4,AM$4,Chômés))),"*",Montant),
IF(AND(OFFSET(AM7,,-Sens)&lt;&gt;"",OR(OFFSET(AM$4,,-Sens)=Tout_JF_P,NOT(NETWORKDAYS.INTL(OFFSET(AM$4,,-Sens),OFFSET(AM$4,,-Sens),Chômés)))),IF(OR(AM$4=Tout_JF_P,NOT(NETWORKDAYS.INTL(AM$4,AM$4,Chômés))),"*",Montant),
"")))))),"")</f>
        <v/>
      </c>
      <c r="AN7" s="47" t="str">
        <f t="array" aca="1" ref="AN7" ca="1">IFERROR(IF(AN$4&lt;$D7,"",
IF(AN$4&gt;La_Dernière_Opération,"",
IF(AN$4=La_Dernière_Opération,Montant,
IF(AN$4=$D7,IF(OR(AN$4=Tout_JF_P,NOT(NETWORKDAYS.INTL(AN$4,AN$4,Chômés))),"*",Montant),
IF(_T_E=AN$4,IF(OR(AN$4=Tout_JF_P,NOT(NETWORKDAYS.INTL(AN$4,AN$4,Chômés))),"*",Montant),
IF(AND(OFFSET(AN7,,-Sens)&lt;&gt;"",OR(OFFSET(AN$4,,-Sens)=Tout_JF_P,NOT(NETWORKDAYS.INTL(OFFSET(AN$4,,-Sens),OFFSET(AN$4,,-Sens),Chômés)))),IF(OR(AN$4=Tout_JF_P,NOT(NETWORKDAYS.INTL(AN$4,AN$4,Chômés))),"*",Montant),
"")))))),"")</f>
        <v/>
      </c>
      <c r="AO7" s="47" t="str">
        <f t="array" aca="1" ref="AO7" ca="1">IFERROR(IF(AO$4&lt;$D7,"",
IF(AO$4&gt;La_Dernière_Opération,"",
IF(AO$4=La_Dernière_Opération,Montant,
IF(AO$4=$D7,IF(OR(AO$4=Tout_JF_P,NOT(NETWORKDAYS.INTL(AO$4,AO$4,Chômés))),"*",Montant),
IF(_T_E=AO$4,IF(OR(AO$4=Tout_JF_P,NOT(NETWORKDAYS.INTL(AO$4,AO$4,Chômés))),"*",Montant),
IF(AND(OFFSET(AO7,,-Sens)&lt;&gt;"",OR(OFFSET(AO$4,,-Sens)=Tout_JF_P,NOT(NETWORKDAYS.INTL(OFFSET(AO$4,,-Sens),OFFSET(AO$4,,-Sens),Chômés)))),IF(OR(AO$4=Tout_JF_P,NOT(NETWORKDAYS.INTL(AO$4,AO$4,Chômés))),"*",Montant),
"")))))),"")</f>
        <v/>
      </c>
      <c r="AP7" s="47" t="str">
        <f t="array" aca="1" ref="AP7" ca="1">IFERROR(IF(AP$4&lt;$D7,"",
IF(AP$4&gt;La_Dernière_Opération,"",
IF(AP$4=La_Dernière_Opération,Montant,
IF(AP$4=$D7,IF(OR(AP$4=Tout_JF_P,NOT(NETWORKDAYS.INTL(AP$4,AP$4,Chômés))),"*",Montant),
IF(_T_E=AP$4,IF(OR(AP$4=Tout_JF_P,NOT(NETWORKDAYS.INTL(AP$4,AP$4,Chômés))),"*",Montant),
IF(AND(OFFSET(AP7,,-Sens)&lt;&gt;"",OR(OFFSET(AP$4,,-Sens)=Tout_JF_P,NOT(NETWORKDAYS.INTL(OFFSET(AP$4,,-Sens),OFFSET(AP$4,,-Sens),Chômés)))),IF(OR(AP$4=Tout_JF_P,NOT(NETWORKDAYS.INTL(AP$4,AP$4,Chômés))),"*",Montant),
"")))))),"")</f>
        <v/>
      </c>
      <c r="AQ7" s="47" t="str">
        <f t="array" aca="1" ref="AQ7" ca="1">IFERROR(IF(AQ$4&lt;$D7,"",
IF(AQ$4&gt;La_Dernière_Opération,"",
IF(AQ$4=La_Dernière_Opération,Montant,
IF(AQ$4=$D7,IF(OR(AQ$4=Tout_JF_P,NOT(NETWORKDAYS.INTL(AQ$4,AQ$4,Chômés))),"*",Montant),
IF(_T_E=AQ$4,IF(OR(AQ$4=Tout_JF_P,NOT(NETWORKDAYS.INTL(AQ$4,AQ$4,Chômés))),"*",Montant),
IF(AND(OFFSET(AQ7,,-Sens)&lt;&gt;"",OR(OFFSET(AQ$4,,-Sens)=Tout_JF_P,NOT(NETWORKDAYS.INTL(OFFSET(AQ$4,,-Sens),OFFSET(AQ$4,,-Sens),Chômés)))),IF(OR(AQ$4=Tout_JF_P,NOT(NETWORKDAYS.INTL(AQ$4,AQ$4,Chômés))),"*",Montant),
"")))))),"")</f>
        <v/>
      </c>
      <c r="AR7" s="47" t="str">
        <f t="array" aca="1" ref="AR7" ca="1">IFERROR(IF(AR$4&lt;$D7,"",
IF(AR$4&gt;La_Dernière_Opération,"",
IF(AR$4=La_Dernière_Opération,Montant,
IF(AR$4=$D7,IF(OR(AR$4=Tout_JF_P,NOT(NETWORKDAYS.INTL(AR$4,AR$4,Chômés))),"*",Montant),
IF(_T_E=AR$4,IF(OR(AR$4=Tout_JF_P,NOT(NETWORKDAYS.INTL(AR$4,AR$4,Chômés))),"*",Montant),
IF(AND(OFFSET(AR7,,-Sens)&lt;&gt;"",OR(OFFSET(AR$4,,-Sens)=Tout_JF_P,NOT(NETWORKDAYS.INTL(OFFSET(AR$4,,-Sens),OFFSET(AR$4,,-Sens),Chômés)))),IF(OR(AR$4=Tout_JF_P,NOT(NETWORKDAYS.INTL(AR$4,AR$4,Chômés))),"*",Montant),
"")))))),"")</f>
        <v/>
      </c>
      <c r="AS7" s="47" t="str">
        <f t="array" aca="1" ref="AS7" ca="1">IFERROR(IF(AS$4&lt;$D7,"",
IF(AS$4&gt;La_Dernière_Opération,"",
IF(AS$4=La_Dernière_Opération,Montant,
IF(AS$4=$D7,IF(OR(AS$4=Tout_JF_P,NOT(NETWORKDAYS.INTL(AS$4,AS$4,Chômés))),"*",Montant),
IF(_T_E=AS$4,IF(OR(AS$4=Tout_JF_P,NOT(NETWORKDAYS.INTL(AS$4,AS$4,Chômés))),"*",Montant),
IF(AND(OFFSET(AS7,,-Sens)&lt;&gt;"",OR(OFFSET(AS$4,,-Sens)=Tout_JF_P,NOT(NETWORKDAYS.INTL(OFFSET(AS$4,,-Sens),OFFSET(AS$4,,-Sens),Chômés)))),IF(OR(AS$4=Tout_JF_P,NOT(NETWORKDAYS.INTL(AS$4,AS$4,Chômés))),"*",Montant),
"")))))),"")</f>
        <v/>
      </c>
      <c r="AT7" s="47" t="str">
        <f t="array" aca="1" ref="AT7" ca="1">IFERROR(IF(AT$4&lt;$D7,"",
IF(AT$4&gt;La_Dernière_Opération,"",
IF(AT$4=La_Dernière_Opération,Montant,
IF(AT$4=$D7,IF(OR(AT$4=Tout_JF_P,NOT(NETWORKDAYS.INTL(AT$4,AT$4,Chômés))),"*",Montant),
IF(_T_E=AT$4,IF(OR(AT$4=Tout_JF_P,NOT(NETWORKDAYS.INTL(AT$4,AT$4,Chômés))),"*",Montant),
IF(AND(OFFSET(AT7,,-Sens)&lt;&gt;"",OR(OFFSET(AT$4,,-Sens)=Tout_JF_P,NOT(NETWORKDAYS.INTL(OFFSET(AT$4,,-Sens),OFFSET(AT$4,,-Sens),Chômés)))),IF(OR(AT$4=Tout_JF_P,NOT(NETWORKDAYS.INTL(AT$4,AT$4,Chômés))),"*",Montant),
"")))))),"")</f>
        <v/>
      </c>
      <c r="AU7" s="47" t="str">
        <f t="array" aca="1" ref="AU7" ca="1">IFERROR(IF(AU$4&lt;$D7,"",
IF(AU$4&gt;La_Dernière_Opération,"",
IF(AU$4=La_Dernière_Opération,Montant,
IF(AU$4=$D7,IF(OR(AU$4=Tout_JF_P,NOT(NETWORKDAYS.INTL(AU$4,AU$4,Chômés))),"*",Montant),
IF(_T_E=AU$4,IF(OR(AU$4=Tout_JF_P,NOT(NETWORKDAYS.INTL(AU$4,AU$4,Chômés))),"*",Montant),
IF(AND(OFFSET(AU7,,-Sens)&lt;&gt;"",OR(OFFSET(AU$4,,-Sens)=Tout_JF_P,NOT(NETWORKDAYS.INTL(OFFSET(AU$4,,-Sens),OFFSET(AU$4,,-Sens),Chômés)))),IF(OR(AU$4=Tout_JF_P,NOT(NETWORKDAYS.INTL(AU$4,AU$4,Chômés))),"*",Montant),
"")))))),"")</f>
        <v/>
      </c>
      <c r="AV7" s="47" t="str">
        <f t="array" aca="1" ref="AV7" ca="1">IFERROR(IF(AV$4&lt;$D7,"",
IF(AV$4&gt;La_Dernière_Opération,"",
IF(AV$4=La_Dernière_Opération,Montant,
IF(AV$4=$D7,IF(OR(AV$4=Tout_JF_P,NOT(NETWORKDAYS.INTL(AV$4,AV$4,Chômés))),"*",Montant),
IF(_T_E=AV$4,IF(OR(AV$4=Tout_JF_P,NOT(NETWORKDAYS.INTL(AV$4,AV$4,Chômés))),"*",Montant),
IF(AND(OFFSET(AV7,,-Sens)&lt;&gt;"",OR(OFFSET(AV$4,,-Sens)=Tout_JF_P,NOT(NETWORKDAYS.INTL(OFFSET(AV$4,,-Sens),OFFSET(AV$4,,-Sens),Chômés)))),IF(OR(AV$4=Tout_JF_P,NOT(NETWORKDAYS.INTL(AV$4,AV$4,Chômés))),"*",Montant),
"")))))),"")</f>
        <v/>
      </c>
      <c r="AW7" s="47" t="str">
        <f t="array" aca="1" ref="AW7" ca="1">IFERROR(IF(AW$4&lt;$D7,"",
IF(AW$4&gt;La_Dernière_Opération,"",
IF(AW$4=La_Dernière_Opération,Montant,
IF(AW$4=$D7,IF(OR(AW$4=Tout_JF_P,NOT(NETWORKDAYS.INTL(AW$4,AW$4,Chômés))),"*",Montant),
IF(_T_E=AW$4,IF(OR(AW$4=Tout_JF_P,NOT(NETWORKDAYS.INTL(AW$4,AW$4,Chômés))),"*",Montant),
IF(AND(OFFSET(AW7,,-Sens)&lt;&gt;"",OR(OFFSET(AW$4,,-Sens)=Tout_JF_P,NOT(NETWORKDAYS.INTL(OFFSET(AW$4,,-Sens),OFFSET(AW$4,,-Sens),Chômés)))),IF(OR(AW$4=Tout_JF_P,NOT(NETWORKDAYS.INTL(AW$4,AW$4,Chômés))),"*",Montant),
"")))))),"")</f>
        <v/>
      </c>
      <c r="AX7" s="47" t="str">
        <f t="array" aca="1" ref="AX7" ca="1">IFERROR(IF(AX$4&lt;$D7,"",
IF(AX$4&gt;La_Dernière_Opération,"",
IF(AX$4=La_Dernière_Opération,Montant,
IF(AX$4=$D7,IF(OR(AX$4=Tout_JF_P,NOT(NETWORKDAYS.INTL(AX$4,AX$4,Chômés))),"*",Montant),
IF(_T_E=AX$4,IF(OR(AX$4=Tout_JF_P,NOT(NETWORKDAYS.INTL(AX$4,AX$4,Chômés))),"*",Montant),
IF(AND(OFFSET(AX7,,-Sens)&lt;&gt;"",OR(OFFSET(AX$4,,-Sens)=Tout_JF_P,NOT(NETWORKDAYS.INTL(OFFSET(AX$4,,-Sens),OFFSET(AX$4,,-Sens),Chômés)))),IF(OR(AX$4=Tout_JF_P,NOT(NETWORKDAYS.INTL(AX$4,AX$4,Chômés))),"*",Montant),
"")))))),"")</f>
        <v/>
      </c>
      <c r="AY7" s="47" t="str">
        <f t="array" aca="1" ref="AY7" ca="1">IFERROR(IF(AY$4&lt;$D7,"",
IF(AY$4&gt;La_Dernière_Opération,"",
IF(AY$4=La_Dernière_Opération,Montant,
IF(AY$4=$D7,IF(OR(AY$4=Tout_JF_P,NOT(NETWORKDAYS.INTL(AY$4,AY$4,Chômés))),"*",Montant),
IF(_T_E=AY$4,IF(OR(AY$4=Tout_JF_P,NOT(NETWORKDAYS.INTL(AY$4,AY$4,Chômés))),"*",Montant),
IF(AND(OFFSET(AY7,,-Sens)&lt;&gt;"",OR(OFFSET(AY$4,,-Sens)=Tout_JF_P,NOT(NETWORKDAYS.INTL(OFFSET(AY$4,,-Sens),OFFSET(AY$4,,-Sens),Chômés)))),IF(OR(AY$4=Tout_JF_P,NOT(NETWORKDAYS.INTL(AY$4,AY$4,Chômés))),"*",Montant),
"")))))),"")</f>
        <v/>
      </c>
      <c r="AZ7" s="47" t="str">
        <f t="array" aca="1" ref="AZ7" ca="1">IFERROR(IF(AZ$4&lt;$D7,"",
IF(AZ$4&gt;La_Dernière_Opération,"",
IF(AZ$4=La_Dernière_Opération,Montant,
IF(AZ$4=$D7,IF(OR(AZ$4=Tout_JF_P,NOT(NETWORKDAYS.INTL(AZ$4,AZ$4,Chômés))),"*",Montant),
IF(_T_E=AZ$4,IF(OR(AZ$4=Tout_JF_P,NOT(NETWORKDAYS.INTL(AZ$4,AZ$4,Chômés))),"*",Montant),
IF(AND(OFFSET(AZ7,,-Sens)&lt;&gt;"",OR(OFFSET(AZ$4,,-Sens)=Tout_JF_P,NOT(NETWORKDAYS.INTL(OFFSET(AZ$4,,-Sens),OFFSET(AZ$4,,-Sens),Chômés)))),IF(OR(AZ$4=Tout_JF_P,NOT(NETWORKDAYS.INTL(AZ$4,AZ$4,Chômés))),"*",Montant),
"")))))),"")</f>
        <v/>
      </c>
      <c r="BA7" s="47" t="str">
        <f t="array" aca="1" ref="BA7" ca="1">IFERROR(IF(BA$4&lt;$D7,"",
IF(BA$4&gt;La_Dernière_Opération,"",
IF(BA$4=La_Dernière_Opération,Montant,
IF(BA$4=$D7,IF(OR(BA$4=Tout_JF_P,NOT(NETWORKDAYS.INTL(BA$4,BA$4,Chômés))),"*",Montant),
IF(_T_E=BA$4,IF(OR(BA$4=Tout_JF_P,NOT(NETWORKDAYS.INTL(BA$4,BA$4,Chômés))),"*",Montant),
IF(AND(OFFSET(BA7,,-Sens)&lt;&gt;"",OR(OFFSET(BA$4,,-Sens)=Tout_JF_P,NOT(NETWORKDAYS.INTL(OFFSET(BA$4,,-Sens),OFFSET(BA$4,,-Sens),Chômés)))),IF(OR(BA$4=Tout_JF_P,NOT(NETWORKDAYS.INTL(BA$4,BA$4,Chômés))),"*",Montant),
"")))))),"")</f>
        <v/>
      </c>
      <c r="BB7" s="47" t="str">
        <f t="array" aca="1" ref="BB7" ca="1">IFERROR(IF(BB$4&lt;$D7,"",
IF(BB$4&gt;La_Dernière_Opération,"",
IF(BB$4=La_Dernière_Opération,Montant,
IF(BB$4=$D7,IF(OR(BB$4=Tout_JF_P,NOT(NETWORKDAYS.INTL(BB$4,BB$4,Chômés))),"*",Montant),
IF(_T_E=BB$4,IF(OR(BB$4=Tout_JF_P,NOT(NETWORKDAYS.INTL(BB$4,BB$4,Chômés))),"*",Montant),
IF(AND(OFFSET(BB7,,-Sens)&lt;&gt;"",OR(OFFSET(BB$4,,-Sens)=Tout_JF_P,NOT(NETWORKDAYS.INTL(OFFSET(BB$4,,-Sens),OFFSET(BB$4,,-Sens),Chômés)))),IF(OR(BB$4=Tout_JF_P,NOT(NETWORKDAYS.INTL(BB$4,BB$4,Chômés))),"*",Montant),
"")))))),"")</f>
        <v/>
      </c>
      <c r="BC7" s="47" t="str">
        <f t="array" aca="1" ref="BC7" ca="1">IFERROR(IF(BC$4&lt;$D7,"",
IF(BC$4&gt;La_Dernière_Opération,"",
IF(BC$4=La_Dernière_Opération,Montant,
IF(BC$4=$D7,IF(OR(BC$4=Tout_JF_P,NOT(NETWORKDAYS.INTL(BC$4,BC$4,Chômés))),"*",Montant),
IF(_T_E=BC$4,IF(OR(BC$4=Tout_JF_P,NOT(NETWORKDAYS.INTL(BC$4,BC$4,Chômés))),"*",Montant),
IF(AND(OFFSET(BC7,,-Sens)&lt;&gt;"",OR(OFFSET(BC$4,,-Sens)=Tout_JF_P,NOT(NETWORKDAYS.INTL(OFFSET(BC$4,,-Sens),OFFSET(BC$4,,-Sens),Chômés)))),IF(OR(BC$4=Tout_JF_P,NOT(NETWORKDAYS.INTL(BC$4,BC$4,Chômés))),"*",Montant),
"")))))),"")</f>
        <v/>
      </c>
      <c r="BD7" s="47" t="str">
        <f t="array" aca="1" ref="BD7" ca="1">IFERROR(IF(BD$4&lt;$D7,"",
IF(BD$4&gt;La_Dernière_Opération,"",
IF(BD$4=La_Dernière_Opération,Montant,
IF(BD$4=$D7,IF(OR(BD$4=Tout_JF_P,NOT(NETWORKDAYS.INTL(BD$4,BD$4,Chômés))),"*",Montant),
IF(_T_E=BD$4,IF(OR(BD$4=Tout_JF_P,NOT(NETWORKDAYS.INTL(BD$4,BD$4,Chômés))),"*",Montant),
IF(AND(OFFSET(BD7,,-Sens)&lt;&gt;"",OR(OFFSET(BD$4,,-Sens)=Tout_JF_P,NOT(NETWORKDAYS.INTL(OFFSET(BD$4,,-Sens),OFFSET(BD$4,,-Sens),Chômés)))),IF(OR(BD$4=Tout_JF_P,NOT(NETWORKDAYS.INTL(BD$4,BD$4,Chômés))),"*",Montant),
"")))))),"")</f>
        <v/>
      </c>
      <c r="BE7" s="47" t="str">
        <f t="array" aca="1" ref="BE7" ca="1">IFERROR(IF(BE$4&lt;$D7,"",
IF(BE$4&gt;La_Dernière_Opération,"",
IF(BE$4=La_Dernière_Opération,Montant,
IF(BE$4=$D7,IF(OR(BE$4=Tout_JF_P,NOT(NETWORKDAYS.INTL(BE$4,BE$4,Chômés))),"*",Montant),
IF(_T_E=BE$4,IF(OR(BE$4=Tout_JF_P,NOT(NETWORKDAYS.INTL(BE$4,BE$4,Chômés))),"*",Montant),
IF(AND(OFFSET(BE7,,-Sens)&lt;&gt;"",OR(OFFSET(BE$4,,-Sens)=Tout_JF_P,NOT(NETWORKDAYS.INTL(OFFSET(BE$4,,-Sens),OFFSET(BE$4,,-Sens),Chômés)))),IF(OR(BE$4=Tout_JF_P,NOT(NETWORKDAYS.INTL(BE$4,BE$4,Chômés))),"*",Montant),
"")))))),"")</f>
        <v/>
      </c>
      <c r="BF7" s="47" t="str">
        <f t="array" aca="1" ref="BF7" ca="1">IFERROR(IF(BF$4&lt;$D7,"",
IF(BF$4&gt;La_Dernière_Opération,"",
IF(BF$4=La_Dernière_Opération,Montant,
IF(BF$4=$D7,IF(OR(BF$4=Tout_JF_P,NOT(NETWORKDAYS.INTL(BF$4,BF$4,Chômés))),"*",Montant),
IF(_T_E=BF$4,IF(OR(BF$4=Tout_JF_P,NOT(NETWORKDAYS.INTL(BF$4,BF$4,Chômés))),"*",Montant),
IF(AND(OFFSET(BF7,,-Sens)&lt;&gt;"",OR(OFFSET(BF$4,,-Sens)=Tout_JF_P,NOT(NETWORKDAYS.INTL(OFFSET(BF$4,,-Sens),OFFSET(BF$4,,-Sens),Chômés)))),IF(OR(BF$4=Tout_JF_P,NOT(NETWORKDAYS.INTL(BF$4,BF$4,Chômés))),"*",Montant),
"")))))),"")</f>
        <v/>
      </c>
      <c r="BG7" s="47" t="str">
        <f t="array" aca="1" ref="BG7" ca="1">IFERROR(IF(BG$4&lt;$D7,"",
IF(BG$4&gt;La_Dernière_Opération,"",
IF(BG$4=La_Dernière_Opération,Montant,
IF(BG$4=$D7,IF(OR(BG$4=Tout_JF_P,NOT(NETWORKDAYS.INTL(BG$4,BG$4,Chômés))),"*",Montant),
IF(_T_E=BG$4,IF(OR(BG$4=Tout_JF_P,NOT(NETWORKDAYS.INTL(BG$4,BG$4,Chômés))),"*",Montant),
IF(AND(OFFSET(BG7,,-Sens)&lt;&gt;"",OR(OFFSET(BG$4,,-Sens)=Tout_JF_P,NOT(NETWORKDAYS.INTL(OFFSET(BG$4,,-Sens),OFFSET(BG$4,,-Sens),Chômés)))),IF(OR(BG$4=Tout_JF_P,NOT(NETWORKDAYS.INTL(BG$4,BG$4,Chômés))),"*",Montant),
"")))))),"")</f>
        <v/>
      </c>
      <c r="BH7" s="42" t="str">
        <f t="array" aca="1" ref="BH7" ca="1">IFERROR(IF(BH$4&lt;$D7,"",
IF(BH$4&gt;La_Dernière_Opération,"",
IF(BH$4=La_Dernière_Opération,Montant,
IF(BH$4=$D7,IF(OR(BH$4=Tout_JF_P,NOT(NETWORKDAYS.INTL(BH$4,BH$4,Chômés))),"*",Montant),
IF(_T_E=BH$4,IF(OR(BH$4=Tout_JF_P,NOT(NETWORKDAYS.INTL(BH$4,BH$4,Chômés))),"*",Montant),
IF(AND(OFFSET(BH7,,-Sens)&lt;&gt;"",OR(OFFSET(BH$4,,-Sens)=Tout_JF_P,NOT(NETWORKDAYS.INTL(OFFSET(BH$4,,-Sens),OFFSET(BH$4,,-Sens),Chômés)))),IF(OR(BH$4=Tout_JF_P,NOT(NETWORKDAYS.INTL(BH$4,BH$4,Chômés))),"*",Montant),
"")))))),"")</f>
        <v/>
      </c>
    </row>
    <row r="8" spans="1:61" x14ac:dyDescent="0.25">
      <c r="A8" s="32" t="s">
        <v>113</v>
      </c>
      <c r="B8" s="47" t="s">
        <v>117</v>
      </c>
      <c r="C8" s="37" t="s">
        <v>109</v>
      </c>
      <c r="D8" s="59">
        <v>43283</v>
      </c>
      <c r="E8" s="32" t="s">
        <v>51</v>
      </c>
      <c r="F8" s="32"/>
      <c r="G8" s="37" t="s">
        <v>115</v>
      </c>
      <c r="H8" s="59">
        <f t="array" aca="1" ref="H8" ca="1">IF(OR($D8=Fériés,$D8=Ponts,NOT(NETWORKDAYS.INTL($D8,$D8,Chômés))),"Erreur de",IF($D8="","Absence de",IFERROR(
IF($I8="Terminé","Opération",
IF(TODAY()&lt;=$D8,$D8,
IF($I8&lt;WORKDAY.INTL(Prochaine_Echéance,IF(OR(WORKDAY.INTL(Prochaine_Echéance,0,Chômés,Tout_JF_P)=Tout_JF_P),1,0)*Sens,Chômés,Tout_JF_P),
$I8,
WORKDAY.INTL(Prochaine_Echéance,IF(OR(WORKDAY.INTL(Prochaine_Echéance,0,Chômés,Tout_JF_P)=Tout_JF_P),1,0)*Sens,Chômés,Tout_JF_P))
)),
IF($D8="","Absence de","Erreur de"))))</f>
        <v>43298</v>
      </c>
      <c r="I8" s="63" t="str">
        <f t="array" aca="1" ref="I8" ca="1">IF(OR($D8=Fériés,$D8=Ponts,NOT(NETWORKDAYS.INTL($D8,$D8,Chômés))),"date de début",IFERROR(
IF(La_Dernière_Opération&gt;EDATE($D8,100),"Perpétuel",
IF(La_Dernière_Opération&lt;TODAY(),"Terminé",La_Dernière_Opération)),IF(AND(ISNUMBER($D8),$E8=""),"périodicité","date de début")))</f>
        <v>Perpétuel</v>
      </c>
      <c r="J8" s="42" t="str">
        <f t="array" aca="1" ref="J8" ca="1">IFERROR(IF(J$4&lt;$D8,"",
IF(J$4&gt;La_Dernière_Opération,"",
IF(J$4=La_Dernière_Opération,Montant,
IF(J$4=$D8,IF(OR(J$4=Tout_JF_P,NOT(NETWORKDAYS.INTL(J$4,J$4,Chômés))),"*",Montant),
IF(_T_E=J$4,IF(OR(J$4=Tout_JF_P,NOT(NETWORKDAYS.INTL(J$4,J$4,Chômés))),"*",Montant),
IF(AND(OFFSET(J8,,-Sens)&lt;&gt;"",OR(OFFSET(J$4,,-Sens)=Tout_JF_P,NOT(NETWORKDAYS.INTL(OFFSET(J$4,,-Sens),OFFSET(J$4,,-Sens),Chômés)))),IF(OR(J$4=Tout_JF_P,NOT(NETWORKDAYS.INTL(J$4,J$4,Chômés))),"*",Montant),
"")))))),"")</f>
        <v/>
      </c>
      <c r="K8" s="42" t="str">
        <f t="array" aca="1" ref="K8" ca="1">IFERROR(IF(K$4&lt;$D8,"",
IF(K$4&gt;La_Dernière_Opération,"",
IF(K$4=La_Dernière_Opération,Montant,
IF(K$4=$D8,IF(OR(K$4=Tout_JF_P,NOT(NETWORKDAYS.INTL(K$4,K$4,Chômés))),"*",Montant),
IF(_T_E=K$4,IF(OR(K$4=Tout_JF_P,NOT(NETWORKDAYS.INTL(K$4,K$4,Chômés))),"*",Montant),
IF(AND(OFFSET(K8,,-Sens)&lt;&gt;"",OR(OFFSET(K$4,,-Sens)=Tout_JF_P,NOT(NETWORKDAYS.INTL(OFFSET(K$4,,-Sens),OFFSET(K$4,,-Sens),Chômés)))),IF(OR(K$4=Tout_JF_P,NOT(NETWORKDAYS.INTL(K$4,K$4,Chômés))),"*",Montant),
"")))))),"")</f>
        <v/>
      </c>
      <c r="L8" s="42" t="str">
        <f t="array" aca="1" ref="L8" ca="1">IFERROR(IF(L$4&lt;$D8,"",
IF(L$4&gt;La_Dernière_Opération,"",
IF(L$4=La_Dernière_Opération,Montant,
IF(L$4=$D8,IF(OR(L$4=Tout_JF_P,NOT(NETWORKDAYS.INTL(L$4,L$4,Chômés))),"*",Montant),
IF(_T_E=L$4,IF(OR(L$4=Tout_JF_P,NOT(NETWORKDAYS.INTL(L$4,L$4,Chômés))),"*",Montant),
IF(AND(OFFSET(L8,,-Sens)&lt;&gt;"",OR(OFFSET(L$4,,-Sens)=Tout_JF_P,NOT(NETWORKDAYS.INTL(OFFSET(L$4,,-Sens),OFFSET(L$4,,-Sens),Chômés)))),IF(OR(L$4=Tout_JF_P,NOT(NETWORKDAYS.INTL(L$4,L$4,Chômés))),"*",Montant),
"")))))),"")</f>
        <v/>
      </c>
      <c r="M8" s="42" t="str">
        <f t="array" aca="1" ref="M8" ca="1">IFERROR(IF(M$4&lt;$D8,"",
IF(M$4&gt;La_Dernière_Opération,"",
IF(M$4=La_Dernière_Opération,Montant,
IF(M$4=$D8,IF(OR(M$4=Tout_JF_P,NOT(NETWORKDAYS.INTL(M$4,M$4,Chômés))),"*",Montant),
IF(_T_E=M$4,IF(OR(M$4=Tout_JF_P,NOT(NETWORKDAYS.INTL(M$4,M$4,Chômés))),"*",Montant),
IF(AND(OFFSET(M8,,-Sens)&lt;&gt;"",OR(OFFSET(M$4,,-Sens)=Tout_JF_P,NOT(NETWORKDAYS.INTL(OFFSET(M$4,,-Sens),OFFSET(M$4,,-Sens),Chômés)))),IF(OR(M$4=Tout_JF_P,NOT(NETWORKDAYS.INTL(M$4,M$4,Chômés))),"*",Montant),
"")))))),"")</f>
        <v/>
      </c>
      <c r="N8" s="42" t="str">
        <f t="array" aca="1" ref="N8" ca="1">IFERROR(IF(N$4&lt;$D8,"",
IF(N$4&gt;La_Dernière_Opération,"",
IF(N$4=La_Dernière_Opération,Montant,
IF(N$4=$D8,IF(OR(N$4=Tout_JF_P,NOT(NETWORKDAYS.INTL(N$4,N$4,Chômés))),"*",Montant),
IF(_T_E=N$4,IF(OR(N$4=Tout_JF_P,NOT(NETWORKDAYS.INTL(N$4,N$4,Chômés))),"*",Montant),
IF(AND(OFFSET(N8,,-Sens)&lt;&gt;"",OR(OFFSET(N$4,,-Sens)=Tout_JF_P,NOT(NETWORKDAYS.INTL(OFFSET(N$4,,-Sens),OFFSET(N$4,,-Sens),Chômés)))),IF(OR(N$4=Tout_JF_P,NOT(NETWORKDAYS.INTL(N$4,N$4,Chômés))),"*",Montant),
"")))))),"")</f>
        <v>EJ</v>
      </c>
      <c r="O8" s="42" t="str">
        <f t="array" aca="1" ref="O8" ca="1">IFERROR(IF(O$4&lt;$D8,"",
IF(O$4&gt;La_Dernière_Opération,"",
IF(O$4=La_Dernière_Opération,Montant,
IF(O$4=$D8,IF(OR(O$4=Tout_JF_P,NOT(NETWORKDAYS.INTL(O$4,O$4,Chômés))),"*",Montant),
IF(_T_E=O$4,IF(OR(O$4=Tout_JF_P,NOT(NETWORKDAYS.INTL(O$4,O$4,Chômés))),"*",Montant),
IF(AND(OFFSET(O8,,-Sens)&lt;&gt;"",OR(OFFSET(O$4,,-Sens)=Tout_JF_P,NOT(NETWORKDAYS.INTL(OFFSET(O$4,,-Sens),OFFSET(O$4,,-Sens),Chômés)))),IF(OR(O$4=Tout_JF_P,NOT(NETWORKDAYS.INTL(O$4,O$4,Chômés))),"*",Montant),
"")))))),"")</f>
        <v>EJ</v>
      </c>
      <c r="P8" s="42" t="str">
        <f t="array" aca="1" ref="P8" ca="1">IFERROR(IF(P$4&lt;$D8,"",
IF(P$4&gt;La_Dernière_Opération,"",
IF(P$4=La_Dernière_Opération,Montant,
IF(P$4=$D8,IF(OR(P$4=Tout_JF_P,NOT(NETWORKDAYS.INTL(P$4,P$4,Chômés))),"*",Montant),
IF(_T_E=P$4,IF(OR(P$4=Tout_JF_P,NOT(NETWORKDAYS.INTL(P$4,P$4,Chômés))),"*",Montant),
IF(AND(OFFSET(P8,,-Sens)&lt;&gt;"",OR(OFFSET(P$4,,-Sens)=Tout_JF_P,NOT(NETWORKDAYS.INTL(OFFSET(P$4,,-Sens),OFFSET(P$4,,-Sens),Chômés)))),IF(OR(P$4=Tout_JF_P,NOT(NETWORKDAYS.INTL(P$4,P$4,Chômés))),"*",Montant),
"")))))),"")</f>
        <v>EJ</v>
      </c>
      <c r="Q8" s="42" t="str">
        <f t="array" aca="1" ref="Q8" ca="1">IFERROR(IF(Q$4&lt;$D8,"",
IF(Q$4&gt;La_Dernière_Opération,"",
IF(Q$4=La_Dernière_Opération,Montant,
IF(Q$4=$D8,IF(OR(Q$4=Tout_JF_P,NOT(NETWORKDAYS.INTL(Q$4,Q$4,Chômés))),"*",Montant),
IF(_T_E=Q$4,IF(OR(Q$4=Tout_JF_P,NOT(NETWORKDAYS.INTL(Q$4,Q$4,Chômés))),"*",Montant),
IF(AND(OFFSET(Q8,,-Sens)&lt;&gt;"",OR(OFFSET(Q$4,,-Sens)=Tout_JF_P,NOT(NETWORKDAYS.INTL(OFFSET(Q$4,,-Sens),OFFSET(Q$4,,-Sens),Chômés)))),IF(OR(Q$4=Tout_JF_P,NOT(NETWORKDAYS.INTL(Q$4,Q$4,Chômés))),"*",Montant),
"")))))),"")</f>
        <v>EJ</v>
      </c>
      <c r="R8" s="47" t="str">
        <f t="array" aca="1" ref="R8" ca="1">IFERROR(IF(R$4&lt;$D8,"",
IF(R$4&gt;La_Dernière_Opération,"",
IF(R$4=La_Dernière_Opération,Montant,
IF(R$4=$D8,IF(OR(R$4=Tout_JF_P,NOT(NETWORKDAYS.INTL(R$4,R$4,Chômés))),"*",Montant),
IF(_T_E=R$4,IF(OR(R$4=Tout_JF_P,NOT(NETWORKDAYS.INTL(R$4,R$4,Chômés))),"*",Montant),
IF(AND(OFFSET(R8,,-Sens)&lt;&gt;"",OR(OFFSET(R$4,,-Sens)=Tout_JF_P,NOT(NETWORKDAYS.INTL(OFFSET(R$4,,-Sens),OFFSET(R$4,,-Sens),Chômés)))),IF(OR(R$4=Tout_JF_P,NOT(NETWORKDAYS.INTL(R$4,R$4,Chômés))),"*",Montant),
"")))))),"")</f>
        <v>EJ</v>
      </c>
      <c r="S8" s="47" t="str">
        <f t="array" aca="1" ref="S8" ca="1">IFERROR(IF(S$4&lt;$D8,"",
IF(S$4&gt;La_Dernière_Opération,"",
IF(S$4=La_Dernière_Opération,Montant,
IF(S$4=$D8,IF(OR(S$4=Tout_JF_P,NOT(NETWORKDAYS.INTL(S$4,S$4,Chômés))),"*",Montant),
IF(_T_E=S$4,IF(OR(S$4=Tout_JF_P,NOT(NETWORKDAYS.INTL(S$4,S$4,Chômés))),"*",Montant),
IF(AND(OFFSET(S8,,-Sens)&lt;&gt;"",OR(OFFSET(S$4,,-Sens)=Tout_JF_P,NOT(NETWORKDAYS.INTL(OFFSET(S$4,,-Sens),OFFSET(S$4,,-Sens),Chômés)))),IF(OR(S$4=Tout_JF_P,NOT(NETWORKDAYS.INTL(S$4,S$4,Chômés))),"*",Montant),
"")))))),"")</f>
        <v>EJ</v>
      </c>
      <c r="T8" s="47" t="str">
        <f t="array" aca="1" ref="T8" ca="1">IFERROR(IF(T$4&lt;$D8,"",
IF(T$4&gt;La_Dernière_Opération,"",
IF(T$4=La_Dernière_Opération,Montant,
IF(T$4=$D8,IF(OR(T$4=Tout_JF_P,NOT(NETWORKDAYS.INTL(T$4,T$4,Chômés))),"*",Montant),
IF(_T_E=T$4,IF(OR(T$4=Tout_JF_P,NOT(NETWORKDAYS.INTL(T$4,T$4,Chômés))),"*",Montant),
IF(AND(OFFSET(T8,,-Sens)&lt;&gt;"",OR(OFFSET(T$4,,-Sens)=Tout_JF_P,NOT(NETWORKDAYS.INTL(OFFSET(T$4,,-Sens),OFFSET(T$4,,-Sens),Chômés)))),IF(OR(T$4=Tout_JF_P,NOT(NETWORKDAYS.INTL(T$4,T$4,Chômés))),"*",Montant),
"")))))),"")</f>
        <v>*</v>
      </c>
      <c r="U8" s="47" t="str">
        <f t="array" aca="1" ref="U8" ca="1">IFERROR(IF(U$4&lt;$D8,"",
IF(U$4&gt;La_Dernière_Opération,"",
IF(U$4=La_Dernière_Opération,Montant,
IF(U$4=$D8,IF(OR(U$4=Tout_JF_P,NOT(NETWORKDAYS.INTL(U$4,U$4,Chômés))),"*",Montant),
IF(_T_E=U$4,IF(OR(U$4=Tout_JF_P,NOT(NETWORKDAYS.INTL(U$4,U$4,Chômés))),"*",Montant),
IF(AND(OFFSET(U8,,-Sens)&lt;&gt;"",OR(OFFSET(U$4,,-Sens)=Tout_JF_P,NOT(NETWORKDAYS.INTL(OFFSET(U$4,,-Sens),OFFSET(U$4,,-Sens),Chômés)))),IF(OR(U$4=Tout_JF_P,NOT(NETWORKDAYS.INTL(U$4,U$4,Chômés))),"*",Montant),
"")))))),"")</f>
        <v>EJ</v>
      </c>
      <c r="V8" s="47" t="str">
        <f t="array" aca="1" ref="V8" ca="1">IFERROR(IF(V$4&lt;$D8,"",
IF(V$4&gt;La_Dernière_Opération,"",
IF(V$4=La_Dernière_Opération,Montant,
IF(V$4=$D8,IF(OR(V$4=Tout_JF_P,NOT(NETWORKDAYS.INTL(V$4,V$4,Chômés))),"*",Montant),
IF(_T_E=V$4,IF(OR(V$4=Tout_JF_P,NOT(NETWORKDAYS.INTL(V$4,V$4,Chômés))),"*",Montant),
IF(AND(OFFSET(V8,,-Sens)&lt;&gt;"",OR(OFFSET(V$4,,-Sens)=Tout_JF_P,NOT(NETWORKDAYS.INTL(OFFSET(V$4,,-Sens),OFFSET(V$4,,-Sens),Chômés)))),IF(OR(V$4=Tout_JF_P,NOT(NETWORKDAYS.INTL(V$4,V$4,Chômés))),"*",Montant),
"")))))),"")</f>
        <v>EJ</v>
      </c>
      <c r="W8" s="47" t="str">
        <f t="array" aca="1" ref="W8" ca="1">IFERROR(IF(W$4&lt;$D8,"",
IF(W$4&gt;La_Dernière_Opération,"",
IF(W$4=La_Dernière_Opération,Montant,
IF(W$4=$D8,IF(OR(W$4=Tout_JF_P,NOT(NETWORKDAYS.INTL(W$4,W$4,Chômés))),"*",Montant),
IF(_T_E=W$4,IF(OR(W$4=Tout_JF_P,NOT(NETWORKDAYS.INTL(W$4,W$4,Chômés))),"*",Montant),
IF(AND(OFFSET(W8,,-Sens)&lt;&gt;"",OR(OFFSET(W$4,,-Sens)=Tout_JF_P,NOT(NETWORKDAYS.INTL(OFFSET(W$4,,-Sens),OFFSET(W$4,,-Sens),Chômés)))),IF(OR(W$4=Tout_JF_P,NOT(NETWORKDAYS.INTL(W$4,W$4,Chômés))),"*",Montant),
"")))))),"")</f>
        <v>EJ</v>
      </c>
      <c r="X8" s="47" t="str">
        <f t="array" aca="1" ref="X8" ca="1">IFERROR(IF(X$4&lt;$D8,"",
IF(X$4&gt;La_Dernière_Opération,"",
IF(X$4=La_Dernière_Opération,Montant,
IF(X$4=$D8,IF(OR(X$4=Tout_JF_P,NOT(NETWORKDAYS.INTL(X$4,X$4,Chômés))),"*",Montant),
IF(_T_E=X$4,IF(OR(X$4=Tout_JF_P,NOT(NETWORKDAYS.INTL(X$4,X$4,Chômés))),"*",Montant),
IF(AND(OFFSET(X8,,-Sens)&lt;&gt;"",OR(OFFSET(X$4,,-Sens)=Tout_JF_P,NOT(NETWORKDAYS.INTL(OFFSET(X$4,,-Sens),OFFSET(X$4,,-Sens),Chômés)))),IF(OR(X$4=Tout_JF_P,NOT(NETWORKDAYS.INTL(X$4,X$4,Chômés))),"*",Montant),
"")))))),"")</f>
        <v>EJ</v>
      </c>
      <c r="Y8" s="47" t="str">
        <f t="array" aca="1" ref="Y8" ca="1">IFERROR(IF(Y$4&lt;$D8,"",
IF(Y$4&gt;La_Dernière_Opération,"",
IF(Y$4=La_Dernière_Opération,Montant,
IF(Y$4=$D8,IF(OR(Y$4=Tout_JF_P,NOT(NETWORKDAYS.INTL(Y$4,Y$4,Chômés))),"*",Montant),
IF(_T_E=Y$4,IF(OR(Y$4=Tout_JF_P,NOT(NETWORKDAYS.INTL(Y$4,Y$4,Chômés))),"*",Montant),
IF(AND(OFFSET(Y8,,-Sens)&lt;&gt;"",OR(OFFSET(Y$4,,-Sens)=Tout_JF_P,NOT(NETWORKDAYS.INTL(OFFSET(Y$4,,-Sens),OFFSET(Y$4,,-Sens),Chômés)))),IF(OR(Y$4=Tout_JF_P,NOT(NETWORKDAYS.INTL(Y$4,Y$4,Chômés))),"*",Montant),
"")))))),"")</f>
        <v>EJ</v>
      </c>
      <c r="Z8" s="47" t="str">
        <f t="array" aca="1" ref="Z8" ca="1">IFERROR(IF(Z$4&lt;$D8,"",
IF(Z$4&gt;La_Dernière_Opération,"",
IF(Z$4=La_Dernière_Opération,Montant,
IF(Z$4=$D8,IF(OR(Z$4=Tout_JF_P,NOT(NETWORKDAYS.INTL(Z$4,Z$4,Chômés))),"*",Montant),
IF(_T_E=Z$4,IF(OR(Z$4=Tout_JF_P,NOT(NETWORKDAYS.INTL(Z$4,Z$4,Chômés))),"*",Montant),
IF(AND(OFFSET(Z8,,-Sens)&lt;&gt;"",OR(OFFSET(Z$4,,-Sens)=Tout_JF_P,NOT(NETWORKDAYS.INTL(OFFSET(Z$4,,-Sens),OFFSET(Z$4,,-Sens),Chômés)))),IF(OR(Z$4=Tout_JF_P,NOT(NETWORKDAYS.INTL(Z$4,Z$4,Chômés))),"*",Montant),
"")))))),"")</f>
        <v>*</v>
      </c>
      <c r="AA8" s="47" t="str">
        <f t="array" aca="1" ref="AA8" ca="1">IFERROR(IF(AA$4&lt;$D8,"",
IF(AA$4&gt;La_Dernière_Opération,"",
IF(AA$4=La_Dernière_Opération,Montant,
IF(AA$4=$D8,IF(OR(AA$4=Tout_JF_P,NOT(NETWORKDAYS.INTL(AA$4,AA$4,Chômés))),"*",Montant),
IF(_T_E=AA$4,IF(OR(AA$4=Tout_JF_P,NOT(NETWORKDAYS.INTL(AA$4,AA$4,Chômés))),"*",Montant),
IF(AND(OFFSET(AA8,,-Sens)&lt;&gt;"",OR(OFFSET(AA$4,,-Sens)=Tout_JF_P,NOT(NETWORKDAYS.INTL(OFFSET(AA$4,,-Sens),OFFSET(AA$4,,-Sens),Chômés)))),IF(OR(AA$4=Tout_JF_P,NOT(NETWORKDAYS.INTL(AA$4,AA$4,Chômés))),"*",Montant),
"")))))),"")</f>
        <v>*</v>
      </c>
      <c r="AB8" s="47" t="str">
        <f t="array" aca="1" ref="AB8" ca="1">IFERROR(IF(AB$4&lt;$D8,"",
IF(AB$4&gt;La_Dernière_Opération,"",
IF(AB$4=La_Dernière_Opération,Montant,
IF(AB$4=$D8,IF(OR(AB$4=Tout_JF_P,NOT(NETWORKDAYS.INTL(AB$4,AB$4,Chômés))),"*",Montant),
IF(_T_E=AB$4,IF(OR(AB$4=Tout_JF_P,NOT(NETWORKDAYS.INTL(AB$4,AB$4,Chômés))),"*",Montant),
IF(AND(OFFSET(AB8,,-Sens)&lt;&gt;"",OR(OFFSET(AB$4,,-Sens)=Tout_JF_P,NOT(NETWORKDAYS.INTL(OFFSET(AB$4,,-Sens),OFFSET(AB$4,,-Sens),Chômés)))),IF(OR(AB$4=Tout_JF_P,NOT(NETWORKDAYS.INTL(AB$4,AB$4,Chômés))),"*",Montant),
"")))))),"")</f>
        <v>EJ</v>
      </c>
      <c r="AC8" s="47" t="str">
        <f t="array" aca="1" ref="AC8" ca="1">IFERROR(IF(AC$4&lt;$D8,"",
IF(AC$4&gt;La_Dernière_Opération,"",
IF(AC$4=La_Dernière_Opération,Montant,
IF(AC$4=$D8,IF(OR(AC$4=Tout_JF_P,NOT(NETWORKDAYS.INTL(AC$4,AC$4,Chômés))),"*",Montant),
IF(_T_E=AC$4,IF(OR(AC$4=Tout_JF_P,NOT(NETWORKDAYS.INTL(AC$4,AC$4,Chômés))),"*",Montant),
IF(AND(OFFSET(AC8,,-Sens)&lt;&gt;"",OR(OFFSET(AC$4,,-Sens)=Tout_JF_P,NOT(NETWORKDAYS.INTL(OFFSET(AC$4,,-Sens),OFFSET(AC$4,,-Sens),Chômés)))),IF(OR(AC$4=Tout_JF_P,NOT(NETWORKDAYS.INTL(AC$4,AC$4,Chômés))),"*",Montant),
"")))))),"")</f>
        <v>EJ</v>
      </c>
      <c r="AD8" s="47" t="str">
        <f t="array" aca="1" ref="AD8" ca="1">IFERROR(IF(AD$4&lt;$D8,"",
IF(AD$4&gt;La_Dernière_Opération,"",
IF(AD$4=La_Dernière_Opération,Montant,
IF(AD$4=$D8,IF(OR(AD$4=Tout_JF_P,NOT(NETWORKDAYS.INTL(AD$4,AD$4,Chômés))),"*",Montant),
IF(_T_E=AD$4,IF(OR(AD$4=Tout_JF_P,NOT(NETWORKDAYS.INTL(AD$4,AD$4,Chômés))),"*",Montant),
IF(AND(OFFSET(AD8,,-Sens)&lt;&gt;"",OR(OFFSET(AD$4,,-Sens)=Tout_JF_P,NOT(NETWORKDAYS.INTL(OFFSET(AD$4,,-Sens),OFFSET(AD$4,,-Sens),Chômés)))),IF(OR(AD$4=Tout_JF_P,NOT(NETWORKDAYS.INTL(AD$4,AD$4,Chômés))),"*",Montant),
"")))))),"")</f>
        <v>EJ</v>
      </c>
      <c r="AE8" s="47" t="str">
        <f t="array" aca="1" ref="AE8" ca="1">IFERROR(IF(AE$4&lt;$D8,"",
IF(AE$4&gt;La_Dernière_Opération,"",
IF(AE$4=La_Dernière_Opération,Montant,
IF(AE$4=$D8,IF(OR(AE$4=Tout_JF_P,NOT(NETWORKDAYS.INTL(AE$4,AE$4,Chômés))),"*",Montant),
IF(_T_E=AE$4,IF(OR(AE$4=Tout_JF_P,NOT(NETWORKDAYS.INTL(AE$4,AE$4,Chômés))),"*",Montant),
IF(AND(OFFSET(AE8,,-Sens)&lt;&gt;"",OR(OFFSET(AE$4,,-Sens)=Tout_JF_P,NOT(NETWORKDAYS.INTL(OFFSET(AE$4,,-Sens),OFFSET(AE$4,,-Sens),Chômés)))),IF(OR(AE$4=Tout_JF_P,NOT(NETWORKDAYS.INTL(AE$4,AE$4,Chômés))),"*",Montant),
"")))))),"")</f>
        <v>EJ</v>
      </c>
      <c r="AF8" s="47" t="str">
        <f t="array" aca="1" ref="AF8" ca="1">IFERROR(IF(AF$4&lt;$D8,"",
IF(AF$4&gt;La_Dernière_Opération,"",
IF(AF$4=La_Dernière_Opération,Montant,
IF(AF$4=$D8,IF(OR(AF$4=Tout_JF_P,NOT(NETWORKDAYS.INTL(AF$4,AF$4,Chômés))),"*",Montant),
IF(_T_E=AF$4,IF(OR(AF$4=Tout_JF_P,NOT(NETWORKDAYS.INTL(AF$4,AF$4,Chômés))),"*",Montant),
IF(AND(OFFSET(AF8,,-Sens)&lt;&gt;"",OR(OFFSET(AF$4,,-Sens)=Tout_JF_P,NOT(NETWORKDAYS.INTL(OFFSET(AF$4,,-Sens),OFFSET(AF$4,,-Sens),Chômés)))),IF(OR(AF$4=Tout_JF_P,NOT(NETWORKDAYS.INTL(AF$4,AF$4,Chômés))),"*",Montant),
"")))))),"")</f>
        <v>EJ</v>
      </c>
      <c r="AG8" s="47" t="str">
        <f t="array" aca="1" ref="AG8" ca="1">IFERROR(IF(AG$4&lt;$D8,"",
IF(AG$4&gt;La_Dernière_Opération,"",
IF(AG$4=La_Dernière_Opération,Montant,
IF(AG$4=$D8,IF(OR(AG$4=Tout_JF_P,NOT(NETWORKDAYS.INTL(AG$4,AG$4,Chômés))),"*",Montant),
IF(_T_E=AG$4,IF(OR(AG$4=Tout_JF_P,NOT(NETWORKDAYS.INTL(AG$4,AG$4,Chômés))),"*",Montant),
IF(AND(OFFSET(AG8,,-Sens)&lt;&gt;"",OR(OFFSET(AG$4,,-Sens)=Tout_JF_P,NOT(NETWORKDAYS.INTL(OFFSET(AG$4,,-Sens),OFFSET(AG$4,,-Sens),Chômés)))),IF(OR(AG$4=Tout_JF_P,NOT(NETWORKDAYS.INTL(AG$4,AG$4,Chômés))),"*",Montant),
"")))))),"")</f>
        <v>EJ</v>
      </c>
      <c r="AH8" s="47" t="str">
        <f t="array" aca="1" ref="AH8" ca="1">IFERROR(IF(AH$4&lt;$D8,"",
IF(AH$4&gt;La_Dernière_Opération,"",
IF(AH$4=La_Dernière_Opération,Montant,
IF(AH$4=$D8,IF(OR(AH$4=Tout_JF_P,NOT(NETWORKDAYS.INTL(AH$4,AH$4,Chômés))),"*",Montant),
IF(_T_E=AH$4,IF(OR(AH$4=Tout_JF_P,NOT(NETWORKDAYS.INTL(AH$4,AH$4,Chômés))),"*",Montant),
IF(AND(OFFSET(AH8,,-Sens)&lt;&gt;"",OR(OFFSET(AH$4,,-Sens)=Tout_JF_P,NOT(NETWORKDAYS.INTL(OFFSET(AH$4,,-Sens),OFFSET(AH$4,,-Sens),Chômés)))),IF(OR(AH$4=Tout_JF_P,NOT(NETWORKDAYS.INTL(AH$4,AH$4,Chômés))),"*",Montant),
"")))))),"")</f>
        <v>*</v>
      </c>
      <c r="AI8" s="47" t="str">
        <f t="array" aca="1" ref="AI8" ca="1">IFERROR(IF(AI$4&lt;$D8,"",
IF(AI$4&gt;La_Dernière_Opération,"",
IF(AI$4=La_Dernière_Opération,Montant,
IF(AI$4=$D8,IF(OR(AI$4=Tout_JF_P,NOT(NETWORKDAYS.INTL(AI$4,AI$4,Chômés))),"*",Montant),
IF(_T_E=AI$4,IF(OR(AI$4=Tout_JF_P,NOT(NETWORKDAYS.INTL(AI$4,AI$4,Chômés))),"*",Montant),
IF(AND(OFFSET(AI8,,-Sens)&lt;&gt;"",OR(OFFSET(AI$4,,-Sens)=Tout_JF_P,NOT(NETWORKDAYS.INTL(OFFSET(AI$4,,-Sens),OFFSET(AI$4,,-Sens),Chômés)))),IF(OR(AI$4=Tout_JF_P,NOT(NETWORKDAYS.INTL(AI$4,AI$4,Chômés))),"*",Montant),
"")))))),"")</f>
        <v>EJ</v>
      </c>
      <c r="AJ8" s="47" t="str">
        <f t="array" aca="1" ref="AJ8" ca="1">IFERROR(IF(AJ$4&lt;$D8,"",
IF(AJ$4&gt;La_Dernière_Opération,"",
IF(AJ$4=La_Dernière_Opération,Montant,
IF(AJ$4=$D8,IF(OR(AJ$4=Tout_JF_P,NOT(NETWORKDAYS.INTL(AJ$4,AJ$4,Chômés))),"*",Montant),
IF(_T_E=AJ$4,IF(OR(AJ$4=Tout_JF_P,NOT(NETWORKDAYS.INTL(AJ$4,AJ$4,Chômés))),"*",Montant),
IF(AND(OFFSET(AJ8,,-Sens)&lt;&gt;"",OR(OFFSET(AJ$4,,-Sens)=Tout_JF_P,NOT(NETWORKDAYS.INTL(OFFSET(AJ$4,,-Sens),OFFSET(AJ$4,,-Sens),Chômés)))),IF(OR(AJ$4=Tout_JF_P,NOT(NETWORKDAYS.INTL(AJ$4,AJ$4,Chômés))),"*",Montant),
"")))))),"")</f>
        <v>EJ</v>
      </c>
      <c r="AK8" s="47" t="str">
        <f t="array" aca="1" ref="AK8" ca="1">IFERROR(IF(AK$4&lt;$D8,"",
IF(AK$4&gt;La_Dernière_Opération,"",
IF(AK$4=La_Dernière_Opération,Montant,
IF(AK$4=$D8,IF(OR(AK$4=Tout_JF_P,NOT(NETWORKDAYS.INTL(AK$4,AK$4,Chômés))),"*",Montant),
IF(_T_E=AK$4,IF(OR(AK$4=Tout_JF_P,NOT(NETWORKDAYS.INTL(AK$4,AK$4,Chômés))),"*",Montant),
IF(AND(OFFSET(AK8,,-Sens)&lt;&gt;"",OR(OFFSET(AK$4,,-Sens)=Tout_JF_P,NOT(NETWORKDAYS.INTL(OFFSET(AK$4,,-Sens),OFFSET(AK$4,,-Sens),Chômés)))),IF(OR(AK$4=Tout_JF_P,NOT(NETWORKDAYS.INTL(AK$4,AK$4,Chômés))),"*",Montant),
"")))))),"")</f>
        <v>EJ</v>
      </c>
      <c r="AL8" s="47" t="str">
        <f t="array" aca="1" ref="AL8" ca="1">IFERROR(IF(AL$4&lt;$D8,"",
IF(AL$4&gt;La_Dernière_Opération,"",
IF(AL$4=La_Dernière_Opération,Montant,
IF(AL$4=$D8,IF(OR(AL$4=Tout_JF_P,NOT(NETWORKDAYS.INTL(AL$4,AL$4,Chômés))),"*",Montant),
IF(_T_E=AL$4,IF(OR(AL$4=Tout_JF_P,NOT(NETWORKDAYS.INTL(AL$4,AL$4,Chômés))),"*",Montant),
IF(AND(OFFSET(AL8,,-Sens)&lt;&gt;"",OR(OFFSET(AL$4,,-Sens)=Tout_JF_P,NOT(NETWORKDAYS.INTL(OFFSET(AL$4,,-Sens),OFFSET(AL$4,,-Sens),Chômés)))),IF(OR(AL$4=Tout_JF_P,NOT(NETWORKDAYS.INTL(AL$4,AL$4,Chômés))),"*",Montant),
"")))))),"")</f>
        <v>EJ</v>
      </c>
      <c r="AM8" s="47" t="str">
        <f t="array" aca="1" ref="AM8" ca="1">IFERROR(IF(AM$4&lt;$D8,"",
IF(AM$4&gt;La_Dernière_Opération,"",
IF(AM$4=La_Dernière_Opération,Montant,
IF(AM$4=$D8,IF(OR(AM$4=Tout_JF_P,NOT(NETWORKDAYS.INTL(AM$4,AM$4,Chômés))),"*",Montant),
IF(_T_E=AM$4,IF(OR(AM$4=Tout_JF_P,NOT(NETWORKDAYS.INTL(AM$4,AM$4,Chômés))),"*",Montant),
IF(AND(OFFSET(AM8,,-Sens)&lt;&gt;"",OR(OFFSET(AM$4,,-Sens)=Tout_JF_P,NOT(NETWORKDAYS.INTL(OFFSET(AM$4,,-Sens),OFFSET(AM$4,,-Sens),Chômés)))),IF(OR(AM$4=Tout_JF_P,NOT(NETWORKDAYS.INTL(AM$4,AM$4,Chômés))),"*",Montant),
"")))))),"")</f>
        <v>EJ</v>
      </c>
      <c r="AN8" s="47" t="str">
        <f t="array" aca="1" ref="AN8" ca="1">IFERROR(IF(AN$4&lt;$D8,"",
IF(AN$4&gt;La_Dernière_Opération,"",
IF(AN$4=La_Dernière_Opération,Montant,
IF(AN$4=$D8,IF(OR(AN$4=Tout_JF_P,NOT(NETWORKDAYS.INTL(AN$4,AN$4,Chômés))),"*",Montant),
IF(_T_E=AN$4,IF(OR(AN$4=Tout_JF_P,NOT(NETWORKDAYS.INTL(AN$4,AN$4,Chômés))),"*",Montant),
IF(AND(OFFSET(AN8,,-Sens)&lt;&gt;"",OR(OFFSET(AN$4,,-Sens)=Tout_JF_P,NOT(NETWORKDAYS.INTL(OFFSET(AN$4,,-Sens),OFFSET(AN$4,,-Sens),Chômés)))),IF(OR(AN$4=Tout_JF_P,NOT(NETWORKDAYS.INTL(AN$4,AN$4,Chômés))),"*",Montant),
"")))))),"")</f>
        <v>EJ</v>
      </c>
      <c r="AO8" s="47" t="str">
        <f t="array" aca="1" ref="AO8" ca="1">IFERROR(IF(AO$4&lt;$D8,"",
IF(AO$4&gt;La_Dernière_Opération,"",
IF(AO$4=La_Dernière_Opération,Montant,
IF(AO$4=$D8,IF(OR(AO$4=Tout_JF_P,NOT(NETWORKDAYS.INTL(AO$4,AO$4,Chômés))),"*",Montant),
IF(_T_E=AO$4,IF(OR(AO$4=Tout_JF_P,NOT(NETWORKDAYS.INTL(AO$4,AO$4,Chômés))),"*",Montant),
IF(AND(OFFSET(AO8,,-Sens)&lt;&gt;"",OR(OFFSET(AO$4,,-Sens)=Tout_JF_P,NOT(NETWORKDAYS.INTL(OFFSET(AO$4,,-Sens),OFFSET(AO$4,,-Sens),Chômés)))),IF(OR(AO$4=Tout_JF_P,NOT(NETWORKDAYS.INTL(AO$4,AO$4,Chômés))),"*",Montant),
"")))))),"")</f>
        <v>*</v>
      </c>
      <c r="AP8" s="47" t="str">
        <f t="array" aca="1" ref="AP8" ca="1">IFERROR(IF(AP$4&lt;$D8,"",
IF(AP$4&gt;La_Dernière_Opération,"",
IF(AP$4=La_Dernière_Opération,Montant,
IF(AP$4=$D8,IF(OR(AP$4=Tout_JF_P,NOT(NETWORKDAYS.INTL(AP$4,AP$4,Chômés))),"*",Montant),
IF(_T_E=AP$4,IF(OR(AP$4=Tout_JF_P,NOT(NETWORKDAYS.INTL(AP$4,AP$4,Chômés))),"*",Montant),
IF(AND(OFFSET(AP8,,-Sens)&lt;&gt;"",OR(OFFSET(AP$4,,-Sens)=Tout_JF_P,NOT(NETWORKDAYS.INTL(OFFSET(AP$4,,-Sens),OFFSET(AP$4,,-Sens),Chômés)))),IF(OR(AP$4=Tout_JF_P,NOT(NETWORKDAYS.INTL(AP$4,AP$4,Chômés))),"*",Montant),
"")))))),"")</f>
        <v>EJ</v>
      </c>
      <c r="AQ8" s="47" t="str">
        <f t="array" aca="1" ref="AQ8" ca="1">IFERROR(IF(AQ$4&lt;$D8,"",
IF(AQ$4&gt;La_Dernière_Opération,"",
IF(AQ$4=La_Dernière_Opération,Montant,
IF(AQ$4=$D8,IF(OR(AQ$4=Tout_JF_P,NOT(NETWORKDAYS.INTL(AQ$4,AQ$4,Chômés))),"*",Montant),
IF(_T_E=AQ$4,IF(OR(AQ$4=Tout_JF_P,NOT(NETWORKDAYS.INTL(AQ$4,AQ$4,Chômés))),"*",Montant),
IF(AND(OFFSET(AQ8,,-Sens)&lt;&gt;"",OR(OFFSET(AQ$4,,-Sens)=Tout_JF_P,NOT(NETWORKDAYS.INTL(OFFSET(AQ$4,,-Sens),OFFSET(AQ$4,,-Sens),Chômés)))),IF(OR(AQ$4=Tout_JF_P,NOT(NETWORKDAYS.INTL(AQ$4,AQ$4,Chômés))),"*",Montant),
"")))))),"")</f>
        <v>EJ</v>
      </c>
      <c r="AR8" s="47" t="str">
        <f t="array" aca="1" ref="AR8" ca="1">IFERROR(IF(AR$4&lt;$D8,"",
IF(AR$4&gt;La_Dernière_Opération,"",
IF(AR$4=La_Dernière_Opération,Montant,
IF(AR$4=$D8,IF(OR(AR$4=Tout_JF_P,NOT(NETWORKDAYS.INTL(AR$4,AR$4,Chômés))),"*",Montant),
IF(_T_E=AR$4,IF(OR(AR$4=Tout_JF_P,NOT(NETWORKDAYS.INTL(AR$4,AR$4,Chômés))),"*",Montant),
IF(AND(OFFSET(AR8,,-Sens)&lt;&gt;"",OR(OFFSET(AR$4,,-Sens)=Tout_JF_P,NOT(NETWORKDAYS.INTL(OFFSET(AR$4,,-Sens),OFFSET(AR$4,,-Sens),Chômés)))),IF(OR(AR$4=Tout_JF_P,NOT(NETWORKDAYS.INTL(AR$4,AR$4,Chômés))),"*",Montant),
"")))))),"")</f>
        <v>EJ</v>
      </c>
      <c r="AS8" s="47" t="str">
        <f t="array" aca="1" ref="AS8" ca="1">IFERROR(IF(AS$4&lt;$D8,"",
IF(AS$4&gt;La_Dernière_Opération,"",
IF(AS$4=La_Dernière_Opération,Montant,
IF(AS$4=$D8,IF(OR(AS$4=Tout_JF_P,NOT(NETWORKDAYS.INTL(AS$4,AS$4,Chômés))),"*",Montant),
IF(_T_E=AS$4,IF(OR(AS$4=Tout_JF_P,NOT(NETWORKDAYS.INTL(AS$4,AS$4,Chômés))),"*",Montant),
IF(AND(OFFSET(AS8,,-Sens)&lt;&gt;"",OR(OFFSET(AS$4,,-Sens)=Tout_JF_P,NOT(NETWORKDAYS.INTL(OFFSET(AS$4,,-Sens),OFFSET(AS$4,,-Sens),Chômés)))),IF(OR(AS$4=Tout_JF_P,NOT(NETWORKDAYS.INTL(AS$4,AS$4,Chômés))),"*",Montant),
"")))))),"")</f>
        <v>EJ</v>
      </c>
      <c r="AT8" s="47" t="str">
        <f t="array" aca="1" ref="AT8" ca="1">IFERROR(IF(AT$4&lt;$D8,"",
IF(AT$4&gt;La_Dernière_Opération,"",
IF(AT$4=La_Dernière_Opération,Montant,
IF(AT$4=$D8,IF(OR(AT$4=Tout_JF_P,NOT(NETWORKDAYS.INTL(AT$4,AT$4,Chômés))),"*",Montant),
IF(_T_E=AT$4,IF(OR(AT$4=Tout_JF_P,NOT(NETWORKDAYS.INTL(AT$4,AT$4,Chômés))),"*",Montant),
IF(AND(OFFSET(AT8,,-Sens)&lt;&gt;"",OR(OFFSET(AT$4,,-Sens)=Tout_JF_P,NOT(NETWORKDAYS.INTL(OFFSET(AT$4,,-Sens),OFFSET(AT$4,,-Sens),Chômés)))),IF(OR(AT$4=Tout_JF_P,NOT(NETWORKDAYS.INTL(AT$4,AT$4,Chômés))),"*",Montant),
"")))))),"")</f>
        <v>EJ</v>
      </c>
      <c r="AU8" s="47" t="str">
        <f t="array" aca="1" ref="AU8" ca="1">IFERROR(IF(AU$4&lt;$D8,"",
IF(AU$4&gt;La_Dernière_Opération,"",
IF(AU$4=La_Dernière_Opération,Montant,
IF(AU$4=$D8,IF(OR(AU$4=Tout_JF_P,NOT(NETWORKDAYS.INTL(AU$4,AU$4,Chômés))),"*",Montant),
IF(_T_E=AU$4,IF(OR(AU$4=Tout_JF_P,NOT(NETWORKDAYS.INTL(AU$4,AU$4,Chômés))),"*",Montant),
IF(AND(OFFSET(AU8,,-Sens)&lt;&gt;"",OR(OFFSET(AU$4,,-Sens)=Tout_JF_P,NOT(NETWORKDAYS.INTL(OFFSET(AU$4,,-Sens),OFFSET(AU$4,,-Sens),Chômés)))),IF(OR(AU$4=Tout_JF_P,NOT(NETWORKDAYS.INTL(AU$4,AU$4,Chômés))),"*",Montant),
"")))))),"")</f>
        <v>EJ</v>
      </c>
      <c r="AV8" s="47" t="str">
        <f t="array" aca="1" ref="AV8" ca="1">IFERROR(IF(AV$4&lt;$D8,"",
IF(AV$4&gt;La_Dernière_Opération,"",
IF(AV$4=La_Dernière_Opération,Montant,
IF(AV$4=$D8,IF(OR(AV$4=Tout_JF_P,NOT(NETWORKDAYS.INTL(AV$4,AV$4,Chômés))),"*",Montant),
IF(_T_E=AV$4,IF(OR(AV$4=Tout_JF_P,NOT(NETWORKDAYS.INTL(AV$4,AV$4,Chômés))),"*",Montant),
IF(AND(OFFSET(AV8,,-Sens)&lt;&gt;"",OR(OFFSET(AV$4,,-Sens)=Tout_JF_P,NOT(NETWORKDAYS.INTL(OFFSET(AV$4,,-Sens),OFFSET(AV$4,,-Sens),Chômés)))),IF(OR(AV$4=Tout_JF_P,NOT(NETWORKDAYS.INTL(AV$4,AV$4,Chômés))),"*",Montant),
"")))))),"")</f>
        <v>*</v>
      </c>
      <c r="AW8" s="47" t="str">
        <f t="array" aca="1" ref="AW8" ca="1">IFERROR(IF(AW$4&lt;$D8,"",
IF(AW$4&gt;La_Dernière_Opération,"",
IF(AW$4=La_Dernière_Opération,Montant,
IF(AW$4=$D8,IF(OR(AW$4=Tout_JF_P,NOT(NETWORKDAYS.INTL(AW$4,AW$4,Chômés))),"*",Montant),
IF(_T_E=AW$4,IF(OR(AW$4=Tout_JF_P,NOT(NETWORKDAYS.INTL(AW$4,AW$4,Chômés))),"*",Montant),
IF(AND(OFFSET(AW8,,-Sens)&lt;&gt;"",OR(OFFSET(AW$4,,-Sens)=Tout_JF_P,NOT(NETWORKDAYS.INTL(OFFSET(AW$4,,-Sens),OFFSET(AW$4,,-Sens),Chômés)))),IF(OR(AW$4=Tout_JF_P,NOT(NETWORKDAYS.INTL(AW$4,AW$4,Chômés))),"*",Montant),
"")))))),"")</f>
        <v>EJ</v>
      </c>
      <c r="AX8" s="47" t="str">
        <f t="array" aca="1" ref="AX8" ca="1">IFERROR(IF(AX$4&lt;$D8,"",
IF(AX$4&gt;La_Dernière_Opération,"",
IF(AX$4=La_Dernière_Opération,Montant,
IF(AX$4=$D8,IF(OR(AX$4=Tout_JF_P,NOT(NETWORKDAYS.INTL(AX$4,AX$4,Chômés))),"*",Montant),
IF(_T_E=AX$4,IF(OR(AX$4=Tout_JF_P,NOT(NETWORKDAYS.INTL(AX$4,AX$4,Chômés))),"*",Montant),
IF(AND(OFFSET(AX8,,-Sens)&lt;&gt;"",OR(OFFSET(AX$4,,-Sens)=Tout_JF_P,NOT(NETWORKDAYS.INTL(OFFSET(AX$4,,-Sens),OFFSET(AX$4,,-Sens),Chômés)))),IF(OR(AX$4=Tout_JF_P,NOT(NETWORKDAYS.INTL(AX$4,AX$4,Chômés))),"*",Montant),
"")))))),"")</f>
        <v>EJ</v>
      </c>
      <c r="AY8" s="47" t="str">
        <f t="array" aca="1" ref="AY8" ca="1">IFERROR(IF(AY$4&lt;$D8,"",
IF(AY$4&gt;La_Dernière_Opération,"",
IF(AY$4=La_Dernière_Opération,Montant,
IF(AY$4=$D8,IF(OR(AY$4=Tout_JF_P,NOT(NETWORKDAYS.INTL(AY$4,AY$4,Chômés))),"*",Montant),
IF(_T_E=AY$4,IF(OR(AY$4=Tout_JF_P,NOT(NETWORKDAYS.INTL(AY$4,AY$4,Chômés))),"*",Montant),
IF(AND(OFFSET(AY8,,-Sens)&lt;&gt;"",OR(OFFSET(AY$4,,-Sens)=Tout_JF_P,NOT(NETWORKDAYS.INTL(OFFSET(AY$4,,-Sens),OFFSET(AY$4,,-Sens),Chômés)))),IF(OR(AY$4=Tout_JF_P,NOT(NETWORKDAYS.INTL(AY$4,AY$4,Chômés))),"*",Montant),
"")))))),"")</f>
        <v>EJ</v>
      </c>
      <c r="AZ8" s="47" t="str">
        <f t="array" aca="1" ref="AZ8" ca="1">IFERROR(IF(AZ$4&lt;$D8,"",
IF(AZ$4&gt;La_Dernière_Opération,"",
IF(AZ$4=La_Dernière_Opération,Montant,
IF(AZ$4=$D8,IF(OR(AZ$4=Tout_JF_P,NOT(NETWORKDAYS.INTL(AZ$4,AZ$4,Chômés))),"*",Montant),
IF(_T_E=AZ$4,IF(OR(AZ$4=Tout_JF_P,NOT(NETWORKDAYS.INTL(AZ$4,AZ$4,Chômés))),"*",Montant),
IF(AND(OFFSET(AZ8,,-Sens)&lt;&gt;"",OR(OFFSET(AZ$4,,-Sens)=Tout_JF_P,NOT(NETWORKDAYS.INTL(OFFSET(AZ$4,,-Sens),OFFSET(AZ$4,,-Sens),Chômés)))),IF(OR(AZ$4=Tout_JF_P,NOT(NETWORKDAYS.INTL(AZ$4,AZ$4,Chômés))),"*",Montant),
"")))))),"")</f>
        <v>EJ</v>
      </c>
      <c r="BA8" s="47" t="str">
        <f t="array" aca="1" ref="BA8" ca="1">IFERROR(IF(BA$4&lt;$D8,"",
IF(BA$4&gt;La_Dernière_Opération,"",
IF(BA$4=La_Dernière_Opération,Montant,
IF(BA$4=$D8,IF(OR(BA$4=Tout_JF_P,NOT(NETWORKDAYS.INTL(BA$4,BA$4,Chômés))),"*",Montant),
IF(_T_E=BA$4,IF(OR(BA$4=Tout_JF_P,NOT(NETWORKDAYS.INTL(BA$4,BA$4,Chômés))),"*",Montant),
IF(AND(OFFSET(BA8,,-Sens)&lt;&gt;"",OR(OFFSET(BA$4,,-Sens)=Tout_JF_P,NOT(NETWORKDAYS.INTL(OFFSET(BA$4,,-Sens),OFFSET(BA$4,,-Sens),Chômés)))),IF(OR(BA$4=Tout_JF_P,NOT(NETWORKDAYS.INTL(BA$4,BA$4,Chômés))),"*",Montant),
"")))))),"")</f>
        <v>EJ</v>
      </c>
      <c r="BB8" s="47" t="str">
        <f t="array" aca="1" ref="BB8" ca="1">IFERROR(IF(BB$4&lt;$D8,"",
IF(BB$4&gt;La_Dernière_Opération,"",
IF(BB$4=La_Dernière_Opération,Montant,
IF(BB$4=$D8,IF(OR(BB$4=Tout_JF_P,NOT(NETWORKDAYS.INTL(BB$4,BB$4,Chômés))),"*",Montant),
IF(_T_E=BB$4,IF(OR(BB$4=Tout_JF_P,NOT(NETWORKDAYS.INTL(BB$4,BB$4,Chômés))),"*",Montant),
IF(AND(OFFSET(BB8,,-Sens)&lt;&gt;"",OR(OFFSET(BB$4,,-Sens)=Tout_JF_P,NOT(NETWORKDAYS.INTL(OFFSET(BB$4,,-Sens),OFFSET(BB$4,,-Sens),Chômés)))),IF(OR(BB$4=Tout_JF_P,NOT(NETWORKDAYS.INTL(BB$4,BB$4,Chômés))),"*",Montant),
"")))))),"")</f>
        <v>EJ</v>
      </c>
      <c r="BC8" s="47" t="str">
        <f t="array" aca="1" ref="BC8" ca="1">IFERROR(IF(BC$4&lt;$D8,"",
IF(BC$4&gt;La_Dernière_Opération,"",
IF(BC$4=La_Dernière_Opération,Montant,
IF(BC$4=$D8,IF(OR(BC$4=Tout_JF_P,NOT(NETWORKDAYS.INTL(BC$4,BC$4,Chômés))),"*",Montant),
IF(_T_E=BC$4,IF(OR(BC$4=Tout_JF_P,NOT(NETWORKDAYS.INTL(BC$4,BC$4,Chômés))),"*",Montant),
IF(AND(OFFSET(BC8,,-Sens)&lt;&gt;"",OR(OFFSET(BC$4,,-Sens)=Tout_JF_P,NOT(NETWORKDAYS.INTL(OFFSET(BC$4,,-Sens),OFFSET(BC$4,,-Sens),Chômés)))),IF(OR(BC$4=Tout_JF_P,NOT(NETWORKDAYS.INTL(BC$4,BC$4,Chômés))),"*",Montant),
"")))))),"")</f>
        <v>*</v>
      </c>
      <c r="BD8" s="47" t="str">
        <f t="array" aca="1" ref="BD8" ca="1">IFERROR(IF(BD$4&lt;$D8,"",
IF(BD$4&gt;La_Dernière_Opération,"",
IF(BD$4=La_Dernière_Opération,Montant,
IF(BD$4=$D8,IF(OR(BD$4=Tout_JF_P,NOT(NETWORKDAYS.INTL(BD$4,BD$4,Chômés))),"*",Montant),
IF(_T_E=BD$4,IF(OR(BD$4=Tout_JF_P,NOT(NETWORKDAYS.INTL(BD$4,BD$4,Chômés))),"*",Montant),
IF(AND(OFFSET(BD8,,-Sens)&lt;&gt;"",OR(OFFSET(BD$4,,-Sens)=Tout_JF_P,NOT(NETWORKDAYS.INTL(OFFSET(BD$4,,-Sens),OFFSET(BD$4,,-Sens),Chômés)))),IF(OR(BD$4=Tout_JF_P,NOT(NETWORKDAYS.INTL(BD$4,BD$4,Chômés))),"*",Montant),
"")))))),"")</f>
        <v>EJ</v>
      </c>
      <c r="BE8" s="47" t="str">
        <f t="array" aca="1" ref="BE8" ca="1">IFERROR(IF(BE$4&lt;$D8,"",
IF(BE$4&gt;La_Dernière_Opération,"",
IF(BE$4=La_Dernière_Opération,Montant,
IF(BE$4=$D8,IF(OR(BE$4=Tout_JF_P,NOT(NETWORKDAYS.INTL(BE$4,BE$4,Chômés))),"*",Montant),
IF(_T_E=BE$4,IF(OR(BE$4=Tout_JF_P,NOT(NETWORKDAYS.INTL(BE$4,BE$4,Chômés))),"*",Montant),
IF(AND(OFFSET(BE8,,-Sens)&lt;&gt;"",OR(OFFSET(BE$4,,-Sens)=Tout_JF_P,NOT(NETWORKDAYS.INTL(OFFSET(BE$4,,-Sens),OFFSET(BE$4,,-Sens),Chômés)))),IF(OR(BE$4=Tout_JF_P,NOT(NETWORKDAYS.INTL(BE$4,BE$4,Chômés))),"*",Montant),
"")))))),"")</f>
        <v>EJ</v>
      </c>
      <c r="BF8" s="47" t="str">
        <f t="array" aca="1" ref="BF8" ca="1">IFERROR(IF(BF$4&lt;$D8,"",
IF(BF$4&gt;La_Dernière_Opération,"",
IF(BF$4=La_Dernière_Opération,Montant,
IF(BF$4=$D8,IF(OR(BF$4=Tout_JF_P,NOT(NETWORKDAYS.INTL(BF$4,BF$4,Chômés))),"*",Montant),
IF(_T_E=BF$4,IF(OR(BF$4=Tout_JF_P,NOT(NETWORKDAYS.INTL(BF$4,BF$4,Chômés))),"*",Montant),
IF(AND(OFFSET(BF8,,-Sens)&lt;&gt;"",OR(OFFSET(BF$4,,-Sens)=Tout_JF_P,NOT(NETWORKDAYS.INTL(OFFSET(BF$4,,-Sens),OFFSET(BF$4,,-Sens),Chômés)))),IF(OR(BF$4=Tout_JF_P,NOT(NETWORKDAYS.INTL(BF$4,BF$4,Chômés))),"*",Montant),
"")))))),"")</f>
        <v>*</v>
      </c>
      <c r="BG8" s="47" t="str">
        <f t="array" aca="1" ref="BG8" ca="1">IFERROR(IF(BG$4&lt;$D8,"",
IF(BG$4&gt;La_Dernière_Opération,"",
IF(BG$4=La_Dernière_Opération,Montant,
IF(BG$4=$D8,IF(OR(BG$4=Tout_JF_P,NOT(NETWORKDAYS.INTL(BG$4,BG$4,Chômés))),"*",Montant),
IF(_T_E=BG$4,IF(OR(BG$4=Tout_JF_P,NOT(NETWORKDAYS.INTL(BG$4,BG$4,Chômés))),"*",Montant),
IF(AND(OFFSET(BG8,,-Sens)&lt;&gt;"",OR(OFFSET(BG$4,,-Sens)=Tout_JF_P,NOT(NETWORKDAYS.INTL(OFFSET(BG$4,,-Sens),OFFSET(BG$4,,-Sens),Chômés)))),IF(OR(BG$4=Tout_JF_P,NOT(NETWORKDAYS.INTL(BG$4,BG$4,Chômés))),"*",Montant),
"")))))),"")</f>
        <v>EJ</v>
      </c>
      <c r="BH8" s="42" t="str">
        <f t="array" aca="1" ref="BH8" ca="1">IFERROR(IF(BH$4&lt;$D8,"",
IF(BH$4&gt;La_Dernière_Opération,"",
IF(BH$4=La_Dernière_Opération,Montant,
IF(BH$4=$D8,IF(OR(BH$4=Tout_JF_P,NOT(NETWORKDAYS.INTL(BH$4,BH$4,Chômés))),"*",Montant),
IF(_T_E=BH$4,IF(OR(BH$4=Tout_JF_P,NOT(NETWORKDAYS.INTL(BH$4,BH$4,Chômés))),"*",Montant),
IF(AND(OFFSET(BH8,,-Sens)&lt;&gt;"",OR(OFFSET(BH$4,,-Sens)=Tout_JF_P,NOT(NETWORKDAYS.INTL(OFFSET(BH$4,,-Sens),OFFSET(BH$4,,-Sens),Chômés)))),IF(OR(BH$4=Tout_JF_P,NOT(NETWORKDAYS.INTL(BH$4,BH$4,Chômés))),"*",Montant),
"")))))),"")</f>
        <v>EJ</v>
      </c>
    </row>
    <row r="9" spans="1:61" x14ac:dyDescent="0.25">
      <c r="A9" s="32" t="s">
        <v>119</v>
      </c>
      <c r="B9" s="47"/>
      <c r="C9" s="37"/>
      <c r="D9" s="59"/>
      <c r="E9" s="32"/>
      <c r="F9" s="32"/>
      <c r="G9" s="37"/>
      <c r="H9" s="59" t="str">
        <f t="array" aca="1" ref="H9" ca="1">IF(OR($D9=Fériés,$D9=Ponts,NOT(NETWORKDAYS.INTL($D9,$D9,Chômés))),"Erreur de",IF($D9="","Absence de",IFERROR(
IF($I9="Terminé","Opération",
IF(TODAY()&lt;=$D9,$D9,
IF($I9&lt;WORKDAY.INTL(Prochaine_Echéance,IF(OR(WORKDAY.INTL(Prochaine_Echéance,0,Chômés,Tout_JF_P)=Tout_JF_P),1,0)*Sens,Chômés,Tout_JF_P),
$I9,
WORKDAY.INTL(Prochaine_Echéance,IF(OR(WORKDAY.INTL(Prochaine_Echéance,0,Chômés,Tout_JF_P)=Tout_JF_P),1,0)*Sens,Chômés,Tout_JF_P))
)),
IF($D9="","Absence de","Erreur de"))))</f>
        <v>Erreur de</v>
      </c>
      <c r="I9" s="63" t="str">
        <f t="array" aca="1" ref="I9" ca="1">IF(OR($D9=Fériés,$D9=Ponts,NOT(NETWORKDAYS.INTL($D9,$D9,Chômés))),"date de début",IFERROR(
IF(La_Dernière_Opération&gt;EDATE($D9,100),"Perpétuel",
IF(La_Dernière_Opération&lt;TODAY(),"Terminé",La_Dernière_Opération)),IF(AND(ISNUMBER($D9),$E9=""),"périodicité","date de début")))</f>
        <v>date de début</v>
      </c>
      <c r="J9" s="42" t="str">
        <f t="array" aca="1" ref="J9" ca="1">IFERROR(IF(J$4&lt;$D9,"",
IF(J$4&gt;La_Dernière_Opération,"",
IF(J$4=La_Dernière_Opération,Montant,
IF(J$4=$D9,IF(OR(J$4=Tout_JF_P,NOT(NETWORKDAYS.INTL(J$4,J$4,Chômés))),"*",Montant),
IF(_T_E=J$4,IF(OR(J$4=Tout_JF_P,NOT(NETWORKDAYS.INTL(J$4,J$4,Chômés))),"*",Montant),
IF(AND(OFFSET(J9,,-Sens)&lt;&gt;"",OR(OFFSET(J$4,,-Sens)=Tout_JF_P,NOT(NETWORKDAYS.INTL(OFFSET(J$4,,-Sens),OFFSET(J$4,,-Sens),Chômés)))),IF(OR(J$4=Tout_JF_P,NOT(NETWORKDAYS.INTL(J$4,J$4,Chômés))),"*",Montant),
"")))))),"")</f>
        <v/>
      </c>
      <c r="K9" s="42" t="str">
        <f t="array" aca="1" ref="K9" ca="1">IFERROR(IF(K$4&lt;$D9,"",
IF(K$4&gt;La_Dernière_Opération,"",
IF(K$4=La_Dernière_Opération,Montant,
IF(K$4=$D9,IF(OR(K$4=Tout_JF_P,NOT(NETWORKDAYS.INTL(K$4,K$4,Chômés))),"*",Montant),
IF(_T_E=K$4,IF(OR(K$4=Tout_JF_P,NOT(NETWORKDAYS.INTL(K$4,K$4,Chômés))),"*",Montant),
IF(AND(OFFSET(K9,,-Sens)&lt;&gt;"",OR(OFFSET(K$4,,-Sens)=Tout_JF_P,NOT(NETWORKDAYS.INTL(OFFSET(K$4,,-Sens),OFFSET(K$4,,-Sens),Chômés)))),IF(OR(K$4=Tout_JF_P,NOT(NETWORKDAYS.INTL(K$4,K$4,Chômés))),"*",Montant),
"")))))),"")</f>
        <v/>
      </c>
      <c r="L9" s="42" t="str">
        <f t="array" aca="1" ref="L9" ca="1">IFERROR(IF(L$4&lt;$D9,"",
IF(L$4&gt;La_Dernière_Opération,"",
IF(L$4=La_Dernière_Opération,Montant,
IF(L$4=$D9,IF(OR(L$4=Tout_JF_P,NOT(NETWORKDAYS.INTL(L$4,L$4,Chômés))),"*",Montant),
IF(_T_E=L$4,IF(OR(L$4=Tout_JF_P,NOT(NETWORKDAYS.INTL(L$4,L$4,Chômés))),"*",Montant),
IF(AND(OFFSET(L9,,-Sens)&lt;&gt;"",OR(OFFSET(L$4,,-Sens)=Tout_JF_P,NOT(NETWORKDAYS.INTL(OFFSET(L$4,,-Sens),OFFSET(L$4,,-Sens),Chômés)))),IF(OR(L$4=Tout_JF_P,NOT(NETWORKDAYS.INTL(L$4,L$4,Chômés))),"*",Montant),
"")))))),"")</f>
        <v/>
      </c>
      <c r="M9" s="42" t="str">
        <f t="array" aca="1" ref="M9" ca="1">IFERROR(IF(M$4&lt;$D9,"",
IF(M$4&gt;La_Dernière_Opération,"",
IF(M$4=La_Dernière_Opération,Montant,
IF(M$4=$D9,IF(OR(M$4=Tout_JF_P,NOT(NETWORKDAYS.INTL(M$4,M$4,Chômés))),"*",Montant),
IF(_T_E=M$4,IF(OR(M$4=Tout_JF_P,NOT(NETWORKDAYS.INTL(M$4,M$4,Chômés))),"*",Montant),
IF(AND(OFFSET(M9,,-Sens)&lt;&gt;"",OR(OFFSET(M$4,,-Sens)=Tout_JF_P,NOT(NETWORKDAYS.INTL(OFFSET(M$4,,-Sens),OFFSET(M$4,,-Sens),Chômés)))),IF(OR(M$4=Tout_JF_P,NOT(NETWORKDAYS.INTL(M$4,M$4,Chômés))),"*",Montant),
"")))))),"")</f>
        <v/>
      </c>
      <c r="N9" s="42" t="str">
        <f t="array" aca="1" ref="N9" ca="1">IFERROR(IF(N$4&lt;$D9,"",
IF(N$4&gt;La_Dernière_Opération,"",
IF(N$4=La_Dernière_Opération,Montant,
IF(N$4=$D9,IF(OR(N$4=Tout_JF_P,NOT(NETWORKDAYS.INTL(N$4,N$4,Chômés))),"*",Montant),
IF(_T_E=N$4,IF(OR(N$4=Tout_JF_P,NOT(NETWORKDAYS.INTL(N$4,N$4,Chômés))),"*",Montant),
IF(AND(OFFSET(N9,,-Sens)&lt;&gt;"",OR(OFFSET(N$4,,-Sens)=Tout_JF_P,NOT(NETWORKDAYS.INTL(OFFSET(N$4,,-Sens),OFFSET(N$4,,-Sens),Chômés)))),IF(OR(N$4=Tout_JF_P,NOT(NETWORKDAYS.INTL(N$4,N$4,Chômés))),"*",Montant),
"")))))),"")</f>
        <v/>
      </c>
      <c r="O9" s="42" t="str">
        <f t="array" aca="1" ref="O9" ca="1">IFERROR(IF(O$4&lt;$D9,"",
IF(O$4&gt;La_Dernière_Opération,"",
IF(O$4=La_Dernière_Opération,Montant,
IF(O$4=$D9,IF(OR(O$4=Tout_JF_P,NOT(NETWORKDAYS.INTL(O$4,O$4,Chômés))),"*",Montant),
IF(_T_E=O$4,IF(OR(O$4=Tout_JF_P,NOT(NETWORKDAYS.INTL(O$4,O$4,Chômés))),"*",Montant),
IF(AND(OFFSET(O9,,-Sens)&lt;&gt;"",OR(OFFSET(O$4,,-Sens)=Tout_JF_P,NOT(NETWORKDAYS.INTL(OFFSET(O$4,,-Sens),OFFSET(O$4,,-Sens),Chômés)))),IF(OR(O$4=Tout_JF_P,NOT(NETWORKDAYS.INTL(O$4,O$4,Chômés))),"*",Montant),
"")))))),"")</f>
        <v/>
      </c>
      <c r="P9" s="42" t="str">
        <f t="array" aca="1" ref="P9" ca="1">IFERROR(IF(P$4&lt;$D9,"",
IF(P$4&gt;La_Dernière_Opération,"",
IF(P$4=La_Dernière_Opération,Montant,
IF(P$4=$D9,IF(OR(P$4=Tout_JF_P,NOT(NETWORKDAYS.INTL(P$4,P$4,Chômés))),"*",Montant),
IF(_T_E=P$4,IF(OR(P$4=Tout_JF_P,NOT(NETWORKDAYS.INTL(P$4,P$4,Chômés))),"*",Montant),
IF(AND(OFFSET(P9,,-Sens)&lt;&gt;"",OR(OFFSET(P$4,,-Sens)=Tout_JF_P,NOT(NETWORKDAYS.INTL(OFFSET(P$4,,-Sens),OFFSET(P$4,,-Sens),Chômés)))),IF(OR(P$4=Tout_JF_P,NOT(NETWORKDAYS.INTL(P$4,P$4,Chômés))),"*",Montant),
"")))))),"")</f>
        <v/>
      </c>
      <c r="Q9" s="42" t="str">
        <f t="array" aca="1" ref="Q9" ca="1">IFERROR(IF(Q$4&lt;$D9,"",
IF(Q$4&gt;La_Dernière_Opération,"",
IF(Q$4=La_Dernière_Opération,Montant,
IF(Q$4=$D9,IF(OR(Q$4=Tout_JF_P,NOT(NETWORKDAYS.INTL(Q$4,Q$4,Chômés))),"*",Montant),
IF(_T_E=Q$4,IF(OR(Q$4=Tout_JF_P,NOT(NETWORKDAYS.INTL(Q$4,Q$4,Chômés))),"*",Montant),
IF(AND(OFFSET(Q9,,-Sens)&lt;&gt;"",OR(OFFSET(Q$4,,-Sens)=Tout_JF_P,NOT(NETWORKDAYS.INTL(OFFSET(Q$4,,-Sens),OFFSET(Q$4,,-Sens),Chômés)))),IF(OR(Q$4=Tout_JF_P,NOT(NETWORKDAYS.INTL(Q$4,Q$4,Chômés))),"*",Montant),
"")))))),"")</f>
        <v/>
      </c>
      <c r="R9" s="47" t="str">
        <f t="array" aca="1" ref="R9" ca="1">IFERROR(IF(R$4&lt;$D9,"",
IF(R$4&gt;La_Dernière_Opération,"",
IF(R$4=La_Dernière_Opération,Montant,
IF(R$4=$D9,IF(OR(R$4=Tout_JF_P,NOT(NETWORKDAYS.INTL(R$4,R$4,Chômés))),"*",Montant),
IF(_T_E=R$4,IF(OR(R$4=Tout_JF_P,NOT(NETWORKDAYS.INTL(R$4,R$4,Chômés))),"*",Montant),
IF(AND(OFFSET(R9,,-Sens)&lt;&gt;"",OR(OFFSET(R$4,,-Sens)=Tout_JF_P,NOT(NETWORKDAYS.INTL(OFFSET(R$4,,-Sens),OFFSET(R$4,,-Sens),Chômés)))),IF(OR(R$4=Tout_JF_P,NOT(NETWORKDAYS.INTL(R$4,R$4,Chômés))),"*",Montant),
"")))))),"")</f>
        <v/>
      </c>
      <c r="S9" s="47" t="str">
        <f t="array" aca="1" ref="S9" ca="1">IFERROR(IF(S$4&lt;$D9,"",
IF(S$4&gt;La_Dernière_Opération,"",
IF(S$4=La_Dernière_Opération,Montant,
IF(S$4=$D9,IF(OR(S$4=Tout_JF_P,NOT(NETWORKDAYS.INTL(S$4,S$4,Chômés))),"*",Montant),
IF(_T_E=S$4,IF(OR(S$4=Tout_JF_P,NOT(NETWORKDAYS.INTL(S$4,S$4,Chômés))),"*",Montant),
IF(AND(OFFSET(S9,,-Sens)&lt;&gt;"",OR(OFFSET(S$4,,-Sens)=Tout_JF_P,NOT(NETWORKDAYS.INTL(OFFSET(S$4,,-Sens),OFFSET(S$4,,-Sens),Chômés)))),IF(OR(S$4=Tout_JF_P,NOT(NETWORKDAYS.INTL(S$4,S$4,Chômés))),"*",Montant),
"")))))),"")</f>
        <v/>
      </c>
      <c r="T9" s="47" t="str">
        <f t="array" aca="1" ref="T9" ca="1">IFERROR(IF(T$4&lt;$D9,"",
IF(T$4&gt;La_Dernière_Opération,"",
IF(T$4=La_Dernière_Opération,Montant,
IF(T$4=$D9,IF(OR(T$4=Tout_JF_P,NOT(NETWORKDAYS.INTL(T$4,T$4,Chômés))),"*",Montant),
IF(_T_E=T$4,IF(OR(T$4=Tout_JF_P,NOT(NETWORKDAYS.INTL(T$4,T$4,Chômés))),"*",Montant),
IF(AND(OFFSET(T9,,-Sens)&lt;&gt;"",OR(OFFSET(T$4,,-Sens)=Tout_JF_P,NOT(NETWORKDAYS.INTL(OFFSET(T$4,,-Sens),OFFSET(T$4,,-Sens),Chômés)))),IF(OR(T$4=Tout_JF_P,NOT(NETWORKDAYS.INTL(T$4,T$4,Chômés))),"*",Montant),
"")))))),"")</f>
        <v/>
      </c>
      <c r="U9" s="47" t="str">
        <f t="array" aca="1" ref="U9" ca="1">IFERROR(IF(U$4&lt;$D9,"",
IF(U$4&gt;La_Dernière_Opération,"",
IF(U$4=La_Dernière_Opération,Montant,
IF(U$4=$D9,IF(OR(U$4=Tout_JF_P,NOT(NETWORKDAYS.INTL(U$4,U$4,Chômés))),"*",Montant),
IF(_T_E=U$4,IF(OR(U$4=Tout_JF_P,NOT(NETWORKDAYS.INTL(U$4,U$4,Chômés))),"*",Montant),
IF(AND(OFFSET(U9,,-Sens)&lt;&gt;"",OR(OFFSET(U$4,,-Sens)=Tout_JF_P,NOT(NETWORKDAYS.INTL(OFFSET(U$4,,-Sens),OFFSET(U$4,,-Sens),Chômés)))),IF(OR(U$4=Tout_JF_P,NOT(NETWORKDAYS.INTL(U$4,U$4,Chômés))),"*",Montant),
"")))))),"")</f>
        <v/>
      </c>
      <c r="V9" s="47" t="str">
        <f t="array" aca="1" ref="V9" ca="1">IFERROR(IF(V$4&lt;$D9,"",
IF(V$4&gt;La_Dernière_Opération,"",
IF(V$4=La_Dernière_Opération,Montant,
IF(V$4=$D9,IF(OR(V$4=Tout_JF_P,NOT(NETWORKDAYS.INTL(V$4,V$4,Chômés))),"*",Montant),
IF(_T_E=V$4,IF(OR(V$4=Tout_JF_P,NOT(NETWORKDAYS.INTL(V$4,V$4,Chômés))),"*",Montant),
IF(AND(OFFSET(V9,,-Sens)&lt;&gt;"",OR(OFFSET(V$4,,-Sens)=Tout_JF_P,NOT(NETWORKDAYS.INTL(OFFSET(V$4,,-Sens),OFFSET(V$4,,-Sens),Chômés)))),IF(OR(V$4=Tout_JF_P,NOT(NETWORKDAYS.INTL(V$4,V$4,Chômés))),"*",Montant),
"")))))),"")</f>
        <v/>
      </c>
      <c r="W9" s="47" t="str">
        <f t="array" aca="1" ref="W9" ca="1">IFERROR(IF(W$4&lt;$D9,"",
IF(W$4&gt;La_Dernière_Opération,"",
IF(W$4=La_Dernière_Opération,Montant,
IF(W$4=$D9,IF(OR(W$4=Tout_JF_P,NOT(NETWORKDAYS.INTL(W$4,W$4,Chômés))),"*",Montant),
IF(_T_E=W$4,IF(OR(W$4=Tout_JF_P,NOT(NETWORKDAYS.INTL(W$4,W$4,Chômés))),"*",Montant),
IF(AND(OFFSET(W9,,-Sens)&lt;&gt;"",OR(OFFSET(W$4,,-Sens)=Tout_JF_P,NOT(NETWORKDAYS.INTL(OFFSET(W$4,,-Sens),OFFSET(W$4,,-Sens),Chômés)))),IF(OR(W$4=Tout_JF_P,NOT(NETWORKDAYS.INTL(W$4,W$4,Chômés))),"*",Montant),
"")))))),"")</f>
        <v/>
      </c>
      <c r="X9" s="47" t="str">
        <f t="array" aca="1" ref="X9" ca="1">IFERROR(IF(X$4&lt;$D9,"",
IF(X$4&gt;La_Dernière_Opération,"",
IF(X$4=La_Dernière_Opération,Montant,
IF(X$4=$D9,IF(OR(X$4=Tout_JF_P,NOT(NETWORKDAYS.INTL(X$4,X$4,Chômés))),"*",Montant),
IF(_T_E=X$4,IF(OR(X$4=Tout_JF_P,NOT(NETWORKDAYS.INTL(X$4,X$4,Chômés))),"*",Montant),
IF(AND(OFFSET(X9,,-Sens)&lt;&gt;"",OR(OFFSET(X$4,,-Sens)=Tout_JF_P,NOT(NETWORKDAYS.INTL(OFFSET(X$4,,-Sens),OFFSET(X$4,,-Sens),Chômés)))),IF(OR(X$4=Tout_JF_P,NOT(NETWORKDAYS.INTL(X$4,X$4,Chômés))),"*",Montant),
"")))))),"")</f>
        <v/>
      </c>
      <c r="Y9" s="47" t="str">
        <f t="array" aca="1" ref="Y9" ca="1">IFERROR(IF(Y$4&lt;$D9,"",
IF(Y$4&gt;La_Dernière_Opération,"",
IF(Y$4=La_Dernière_Opération,Montant,
IF(Y$4=$D9,IF(OR(Y$4=Tout_JF_P,NOT(NETWORKDAYS.INTL(Y$4,Y$4,Chômés))),"*",Montant),
IF(_T_E=Y$4,IF(OR(Y$4=Tout_JF_P,NOT(NETWORKDAYS.INTL(Y$4,Y$4,Chômés))),"*",Montant),
IF(AND(OFFSET(Y9,,-Sens)&lt;&gt;"",OR(OFFSET(Y$4,,-Sens)=Tout_JF_P,NOT(NETWORKDAYS.INTL(OFFSET(Y$4,,-Sens),OFFSET(Y$4,,-Sens),Chômés)))),IF(OR(Y$4=Tout_JF_P,NOT(NETWORKDAYS.INTL(Y$4,Y$4,Chômés))),"*",Montant),
"")))))),"")</f>
        <v/>
      </c>
      <c r="Z9" s="47" t="str">
        <f t="array" aca="1" ref="Z9" ca="1">IFERROR(IF(Z$4&lt;$D9,"",
IF(Z$4&gt;La_Dernière_Opération,"",
IF(Z$4=La_Dernière_Opération,Montant,
IF(Z$4=$D9,IF(OR(Z$4=Tout_JF_P,NOT(NETWORKDAYS.INTL(Z$4,Z$4,Chômés))),"*",Montant),
IF(_T_E=Z$4,IF(OR(Z$4=Tout_JF_P,NOT(NETWORKDAYS.INTL(Z$4,Z$4,Chômés))),"*",Montant),
IF(AND(OFFSET(Z9,,-Sens)&lt;&gt;"",OR(OFFSET(Z$4,,-Sens)=Tout_JF_P,NOT(NETWORKDAYS.INTL(OFFSET(Z$4,,-Sens),OFFSET(Z$4,,-Sens),Chômés)))),IF(OR(Z$4=Tout_JF_P,NOT(NETWORKDAYS.INTL(Z$4,Z$4,Chômés))),"*",Montant),
"")))))),"")</f>
        <v/>
      </c>
      <c r="AA9" s="47" t="str">
        <f t="array" aca="1" ref="AA9" ca="1">IFERROR(IF(AA$4&lt;$D9,"",
IF(AA$4&gt;La_Dernière_Opération,"",
IF(AA$4=La_Dernière_Opération,Montant,
IF(AA$4=$D9,IF(OR(AA$4=Tout_JF_P,NOT(NETWORKDAYS.INTL(AA$4,AA$4,Chômés))),"*",Montant),
IF(_T_E=AA$4,IF(OR(AA$4=Tout_JF_P,NOT(NETWORKDAYS.INTL(AA$4,AA$4,Chômés))),"*",Montant),
IF(AND(OFFSET(AA9,,-Sens)&lt;&gt;"",OR(OFFSET(AA$4,,-Sens)=Tout_JF_P,NOT(NETWORKDAYS.INTL(OFFSET(AA$4,,-Sens),OFFSET(AA$4,,-Sens),Chômés)))),IF(OR(AA$4=Tout_JF_P,NOT(NETWORKDAYS.INTL(AA$4,AA$4,Chômés))),"*",Montant),
"")))))),"")</f>
        <v/>
      </c>
      <c r="AB9" s="47" t="str">
        <f t="array" aca="1" ref="AB9" ca="1">IFERROR(IF(AB$4&lt;$D9,"",
IF(AB$4&gt;La_Dernière_Opération,"",
IF(AB$4=La_Dernière_Opération,Montant,
IF(AB$4=$D9,IF(OR(AB$4=Tout_JF_P,NOT(NETWORKDAYS.INTL(AB$4,AB$4,Chômés))),"*",Montant),
IF(_T_E=AB$4,IF(OR(AB$4=Tout_JF_P,NOT(NETWORKDAYS.INTL(AB$4,AB$4,Chômés))),"*",Montant),
IF(AND(OFFSET(AB9,,-Sens)&lt;&gt;"",OR(OFFSET(AB$4,,-Sens)=Tout_JF_P,NOT(NETWORKDAYS.INTL(OFFSET(AB$4,,-Sens),OFFSET(AB$4,,-Sens),Chômés)))),IF(OR(AB$4=Tout_JF_P,NOT(NETWORKDAYS.INTL(AB$4,AB$4,Chômés))),"*",Montant),
"")))))),"")</f>
        <v/>
      </c>
      <c r="AC9" s="47" t="str">
        <f t="array" aca="1" ref="AC9" ca="1">IFERROR(IF(AC$4&lt;$D9,"",
IF(AC$4&gt;La_Dernière_Opération,"",
IF(AC$4=La_Dernière_Opération,Montant,
IF(AC$4=$D9,IF(OR(AC$4=Tout_JF_P,NOT(NETWORKDAYS.INTL(AC$4,AC$4,Chômés))),"*",Montant),
IF(_T_E=AC$4,IF(OR(AC$4=Tout_JF_P,NOT(NETWORKDAYS.INTL(AC$4,AC$4,Chômés))),"*",Montant),
IF(AND(OFFSET(AC9,,-Sens)&lt;&gt;"",OR(OFFSET(AC$4,,-Sens)=Tout_JF_P,NOT(NETWORKDAYS.INTL(OFFSET(AC$4,,-Sens),OFFSET(AC$4,,-Sens),Chômés)))),IF(OR(AC$4=Tout_JF_P,NOT(NETWORKDAYS.INTL(AC$4,AC$4,Chômés))),"*",Montant),
"")))))),"")</f>
        <v/>
      </c>
      <c r="AD9" s="47" t="str">
        <f t="array" aca="1" ref="AD9" ca="1">IFERROR(IF(AD$4&lt;$D9,"",
IF(AD$4&gt;La_Dernière_Opération,"",
IF(AD$4=La_Dernière_Opération,Montant,
IF(AD$4=$D9,IF(OR(AD$4=Tout_JF_P,NOT(NETWORKDAYS.INTL(AD$4,AD$4,Chômés))),"*",Montant),
IF(_T_E=AD$4,IF(OR(AD$4=Tout_JF_P,NOT(NETWORKDAYS.INTL(AD$4,AD$4,Chômés))),"*",Montant),
IF(AND(OFFSET(AD9,,-Sens)&lt;&gt;"",OR(OFFSET(AD$4,,-Sens)=Tout_JF_P,NOT(NETWORKDAYS.INTL(OFFSET(AD$4,,-Sens),OFFSET(AD$4,,-Sens),Chômés)))),IF(OR(AD$4=Tout_JF_P,NOT(NETWORKDAYS.INTL(AD$4,AD$4,Chômés))),"*",Montant),
"")))))),"")</f>
        <v/>
      </c>
      <c r="AE9" s="47" t="str">
        <f t="array" aca="1" ref="AE9" ca="1">IFERROR(IF(AE$4&lt;$D9,"",
IF(AE$4&gt;La_Dernière_Opération,"",
IF(AE$4=La_Dernière_Opération,Montant,
IF(AE$4=$D9,IF(OR(AE$4=Tout_JF_P,NOT(NETWORKDAYS.INTL(AE$4,AE$4,Chômés))),"*",Montant),
IF(_T_E=AE$4,IF(OR(AE$4=Tout_JF_P,NOT(NETWORKDAYS.INTL(AE$4,AE$4,Chômés))),"*",Montant),
IF(AND(OFFSET(AE9,,-Sens)&lt;&gt;"",OR(OFFSET(AE$4,,-Sens)=Tout_JF_P,NOT(NETWORKDAYS.INTL(OFFSET(AE$4,,-Sens),OFFSET(AE$4,,-Sens),Chômés)))),IF(OR(AE$4=Tout_JF_P,NOT(NETWORKDAYS.INTL(AE$4,AE$4,Chômés))),"*",Montant),
"")))))),"")</f>
        <v/>
      </c>
      <c r="AF9" s="47" t="str">
        <f t="array" aca="1" ref="AF9" ca="1">IFERROR(IF(AF$4&lt;$D9,"",
IF(AF$4&gt;La_Dernière_Opération,"",
IF(AF$4=La_Dernière_Opération,Montant,
IF(AF$4=$D9,IF(OR(AF$4=Tout_JF_P,NOT(NETWORKDAYS.INTL(AF$4,AF$4,Chômés))),"*",Montant),
IF(_T_E=AF$4,IF(OR(AF$4=Tout_JF_P,NOT(NETWORKDAYS.INTL(AF$4,AF$4,Chômés))),"*",Montant),
IF(AND(OFFSET(AF9,,-Sens)&lt;&gt;"",OR(OFFSET(AF$4,,-Sens)=Tout_JF_P,NOT(NETWORKDAYS.INTL(OFFSET(AF$4,,-Sens),OFFSET(AF$4,,-Sens),Chômés)))),IF(OR(AF$4=Tout_JF_P,NOT(NETWORKDAYS.INTL(AF$4,AF$4,Chômés))),"*",Montant),
"")))))),"")</f>
        <v/>
      </c>
      <c r="AG9" s="47" t="str">
        <f t="array" aca="1" ref="AG9" ca="1">IFERROR(IF(AG$4&lt;$D9,"",
IF(AG$4&gt;La_Dernière_Opération,"",
IF(AG$4=La_Dernière_Opération,Montant,
IF(AG$4=$D9,IF(OR(AG$4=Tout_JF_P,NOT(NETWORKDAYS.INTL(AG$4,AG$4,Chômés))),"*",Montant),
IF(_T_E=AG$4,IF(OR(AG$4=Tout_JF_P,NOT(NETWORKDAYS.INTL(AG$4,AG$4,Chômés))),"*",Montant),
IF(AND(OFFSET(AG9,,-Sens)&lt;&gt;"",OR(OFFSET(AG$4,,-Sens)=Tout_JF_P,NOT(NETWORKDAYS.INTL(OFFSET(AG$4,,-Sens),OFFSET(AG$4,,-Sens),Chômés)))),IF(OR(AG$4=Tout_JF_P,NOT(NETWORKDAYS.INTL(AG$4,AG$4,Chômés))),"*",Montant),
"")))))),"")</f>
        <v/>
      </c>
      <c r="AH9" s="47" t="str">
        <f t="array" aca="1" ref="AH9" ca="1">IFERROR(IF(AH$4&lt;$D9,"",
IF(AH$4&gt;La_Dernière_Opération,"",
IF(AH$4=La_Dernière_Opération,Montant,
IF(AH$4=$D9,IF(OR(AH$4=Tout_JF_P,NOT(NETWORKDAYS.INTL(AH$4,AH$4,Chômés))),"*",Montant),
IF(_T_E=AH$4,IF(OR(AH$4=Tout_JF_P,NOT(NETWORKDAYS.INTL(AH$4,AH$4,Chômés))),"*",Montant),
IF(AND(OFFSET(AH9,,-Sens)&lt;&gt;"",OR(OFFSET(AH$4,,-Sens)=Tout_JF_P,NOT(NETWORKDAYS.INTL(OFFSET(AH$4,,-Sens),OFFSET(AH$4,,-Sens),Chômés)))),IF(OR(AH$4=Tout_JF_P,NOT(NETWORKDAYS.INTL(AH$4,AH$4,Chômés))),"*",Montant),
"")))))),"")</f>
        <v/>
      </c>
      <c r="AI9" s="47" t="str">
        <f t="array" aca="1" ref="AI9" ca="1">IFERROR(IF(AI$4&lt;$D9,"",
IF(AI$4&gt;La_Dernière_Opération,"",
IF(AI$4=La_Dernière_Opération,Montant,
IF(AI$4=$D9,IF(OR(AI$4=Tout_JF_P,NOT(NETWORKDAYS.INTL(AI$4,AI$4,Chômés))),"*",Montant),
IF(_T_E=AI$4,IF(OR(AI$4=Tout_JF_P,NOT(NETWORKDAYS.INTL(AI$4,AI$4,Chômés))),"*",Montant),
IF(AND(OFFSET(AI9,,-Sens)&lt;&gt;"",OR(OFFSET(AI$4,,-Sens)=Tout_JF_P,NOT(NETWORKDAYS.INTL(OFFSET(AI$4,,-Sens),OFFSET(AI$4,,-Sens),Chômés)))),IF(OR(AI$4=Tout_JF_P,NOT(NETWORKDAYS.INTL(AI$4,AI$4,Chômés))),"*",Montant),
"")))))),"")</f>
        <v/>
      </c>
      <c r="AJ9" s="47" t="str">
        <f t="array" aca="1" ref="AJ9" ca="1">IFERROR(IF(AJ$4&lt;$D9,"",
IF(AJ$4&gt;La_Dernière_Opération,"",
IF(AJ$4=La_Dernière_Opération,Montant,
IF(AJ$4=$D9,IF(OR(AJ$4=Tout_JF_P,NOT(NETWORKDAYS.INTL(AJ$4,AJ$4,Chômés))),"*",Montant),
IF(_T_E=AJ$4,IF(OR(AJ$4=Tout_JF_P,NOT(NETWORKDAYS.INTL(AJ$4,AJ$4,Chômés))),"*",Montant),
IF(AND(OFFSET(AJ9,,-Sens)&lt;&gt;"",OR(OFFSET(AJ$4,,-Sens)=Tout_JF_P,NOT(NETWORKDAYS.INTL(OFFSET(AJ$4,,-Sens),OFFSET(AJ$4,,-Sens),Chômés)))),IF(OR(AJ$4=Tout_JF_P,NOT(NETWORKDAYS.INTL(AJ$4,AJ$4,Chômés))),"*",Montant),
"")))))),"")</f>
        <v/>
      </c>
      <c r="AK9" s="47" t="str">
        <f t="array" aca="1" ref="AK9" ca="1">IFERROR(IF(AK$4&lt;$D9,"",
IF(AK$4&gt;La_Dernière_Opération,"",
IF(AK$4=La_Dernière_Opération,Montant,
IF(AK$4=$D9,IF(OR(AK$4=Tout_JF_P,NOT(NETWORKDAYS.INTL(AK$4,AK$4,Chômés))),"*",Montant),
IF(_T_E=AK$4,IF(OR(AK$4=Tout_JF_P,NOT(NETWORKDAYS.INTL(AK$4,AK$4,Chômés))),"*",Montant),
IF(AND(OFFSET(AK9,,-Sens)&lt;&gt;"",OR(OFFSET(AK$4,,-Sens)=Tout_JF_P,NOT(NETWORKDAYS.INTL(OFFSET(AK$4,,-Sens),OFFSET(AK$4,,-Sens),Chômés)))),IF(OR(AK$4=Tout_JF_P,NOT(NETWORKDAYS.INTL(AK$4,AK$4,Chômés))),"*",Montant),
"")))))),"")</f>
        <v/>
      </c>
      <c r="AL9" s="47" t="str">
        <f t="array" aca="1" ref="AL9" ca="1">IFERROR(IF(AL$4&lt;$D9,"",
IF(AL$4&gt;La_Dernière_Opération,"",
IF(AL$4=La_Dernière_Opération,Montant,
IF(AL$4=$D9,IF(OR(AL$4=Tout_JF_P,NOT(NETWORKDAYS.INTL(AL$4,AL$4,Chômés))),"*",Montant),
IF(_T_E=AL$4,IF(OR(AL$4=Tout_JF_P,NOT(NETWORKDAYS.INTL(AL$4,AL$4,Chômés))),"*",Montant),
IF(AND(OFFSET(AL9,,-Sens)&lt;&gt;"",OR(OFFSET(AL$4,,-Sens)=Tout_JF_P,NOT(NETWORKDAYS.INTL(OFFSET(AL$4,,-Sens),OFFSET(AL$4,,-Sens),Chômés)))),IF(OR(AL$4=Tout_JF_P,NOT(NETWORKDAYS.INTL(AL$4,AL$4,Chômés))),"*",Montant),
"")))))),"")</f>
        <v/>
      </c>
      <c r="AM9" s="47" t="str">
        <f t="array" aca="1" ref="AM9" ca="1">IFERROR(IF(AM$4&lt;$D9,"",
IF(AM$4&gt;La_Dernière_Opération,"",
IF(AM$4=La_Dernière_Opération,Montant,
IF(AM$4=$D9,IF(OR(AM$4=Tout_JF_P,NOT(NETWORKDAYS.INTL(AM$4,AM$4,Chômés))),"*",Montant),
IF(_T_E=AM$4,IF(OR(AM$4=Tout_JF_P,NOT(NETWORKDAYS.INTL(AM$4,AM$4,Chômés))),"*",Montant),
IF(AND(OFFSET(AM9,,-Sens)&lt;&gt;"",OR(OFFSET(AM$4,,-Sens)=Tout_JF_P,NOT(NETWORKDAYS.INTL(OFFSET(AM$4,,-Sens),OFFSET(AM$4,,-Sens),Chômés)))),IF(OR(AM$4=Tout_JF_P,NOT(NETWORKDAYS.INTL(AM$4,AM$4,Chômés))),"*",Montant),
"")))))),"")</f>
        <v/>
      </c>
      <c r="AN9" s="47" t="str">
        <f t="array" aca="1" ref="AN9" ca="1">IFERROR(IF(AN$4&lt;$D9,"",
IF(AN$4&gt;La_Dernière_Opération,"",
IF(AN$4=La_Dernière_Opération,Montant,
IF(AN$4=$D9,IF(OR(AN$4=Tout_JF_P,NOT(NETWORKDAYS.INTL(AN$4,AN$4,Chômés))),"*",Montant),
IF(_T_E=AN$4,IF(OR(AN$4=Tout_JF_P,NOT(NETWORKDAYS.INTL(AN$4,AN$4,Chômés))),"*",Montant),
IF(AND(OFFSET(AN9,,-Sens)&lt;&gt;"",OR(OFFSET(AN$4,,-Sens)=Tout_JF_P,NOT(NETWORKDAYS.INTL(OFFSET(AN$4,,-Sens),OFFSET(AN$4,,-Sens),Chômés)))),IF(OR(AN$4=Tout_JF_P,NOT(NETWORKDAYS.INTL(AN$4,AN$4,Chômés))),"*",Montant),
"")))))),"")</f>
        <v/>
      </c>
      <c r="AO9" s="47" t="str">
        <f t="array" aca="1" ref="AO9" ca="1">IFERROR(IF(AO$4&lt;$D9,"",
IF(AO$4&gt;La_Dernière_Opération,"",
IF(AO$4=La_Dernière_Opération,Montant,
IF(AO$4=$D9,IF(OR(AO$4=Tout_JF_P,NOT(NETWORKDAYS.INTL(AO$4,AO$4,Chômés))),"*",Montant),
IF(_T_E=AO$4,IF(OR(AO$4=Tout_JF_P,NOT(NETWORKDAYS.INTL(AO$4,AO$4,Chômés))),"*",Montant),
IF(AND(OFFSET(AO9,,-Sens)&lt;&gt;"",OR(OFFSET(AO$4,,-Sens)=Tout_JF_P,NOT(NETWORKDAYS.INTL(OFFSET(AO$4,,-Sens),OFFSET(AO$4,,-Sens),Chômés)))),IF(OR(AO$4=Tout_JF_P,NOT(NETWORKDAYS.INTL(AO$4,AO$4,Chômés))),"*",Montant),
"")))))),"")</f>
        <v/>
      </c>
      <c r="AP9" s="47" t="str">
        <f t="array" aca="1" ref="AP9" ca="1">IFERROR(IF(AP$4&lt;$D9,"",
IF(AP$4&gt;La_Dernière_Opération,"",
IF(AP$4=La_Dernière_Opération,Montant,
IF(AP$4=$D9,IF(OR(AP$4=Tout_JF_P,NOT(NETWORKDAYS.INTL(AP$4,AP$4,Chômés))),"*",Montant),
IF(_T_E=AP$4,IF(OR(AP$4=Tout_JF_P,NOT(NETWORKDAYS.INTL(AP$4,AP$4,Chômés))),"*",Montant),
IF(AND(OFFSET(AP9,,-Sens)&lt;&gt;"",OR(OFFSET(AP$4,,-Sens)=Tout_JF_P,NOT(NETWORKDAYS.INTL(OFFSET(AP$4,,-Sens),OFFSET(AP$4,,-Sens),Chômés)))),IF(OR(AP$4=Tout_JF_P,NOT(NETWORKDAYS.INTL(AP$4,AP$4,Chômés))),"*",Montant),
"")))))),"")</f>
        <v/>
      </c>
      <c r="AQ9" s="47" t="str">
        <f t="array" aca="1" ref="AQ9" ca="1">IFERROR(IF(AQ$4&lt;$D9,"",
IF(AQ$4&gt;La_Dernière_Opération,"",
IF(AQ$4=La_Dernière_Opération,Montant,
IF(AQ$4=$D9,IF(OR(AQ$4=Tout_JF_P,NOT(NETWORKDAYS.INTL(AQ$4,AQ$4,Chômés))),"*",Montant),
IF(_T_E=AQ$4,IF(OR(AQ$4=Tout_JF_P,NOT(NETWORKDAYS.INTL(AQ$4,AQ$4,Chômés))),"*",Montant),
IF(AND(OFFSET(AQ9,,-Sens)&lt;&gt;"",OR(OFFSET(AQ$4,,-Sens)=Tout_JF_P,NOT(NETWORKDAYS.INTL(OFFSET(AQ$4,,-Sens),OFFSET(AQ$4,,-Sens),Chômés)))),IF(OR(AQ$4=Tout_JF_P,NOT(NETWORKDAYS.INTL(AQ$4,AQ$4,Chômés))),"*",Montant),
"")))))),"")</f>
        <v/>
      </c>
      <c r="AR9" s="47" t="str">
        <f t="array" aca="1" ref="AR9" ca="1">IFERROR(IF(AR$4&lt;$D9,"",
IF(AR$4&gt;La_Dernière_Opération,"",
IF(AR$4=La_Dernière_Opération,Montant,
IF(AR$4=$D9,IF(OR(AR$4=Tout_JF_P,NOT(NETWORKDAYS.INTL(AR$4,AR$4,Chômés))),"*",Montant),
IF(_T_E=AR$4,IF(OR(AR$4=Tout_JF_P,NOT(NETWORKDAYS.INTL(AR$4,AR$4,Chômés))),"*",Montant),
IF(AND(OFFSET(AR9,,-Sens)&lt;&gt;"",OR(OFFSET(AR$4,,-Sens)=Tout_JF_P,NOT(NETWORKDAYS.INTL(OFFSET(AR$4,,-Sens),OFFSET(AR$4,,-Sens),Chômés)))),IF(OR(AR$4=Tout_JF_P,NOT(NETWORKDAYS.INTL(AR$4,AR$4,Chômés))),"*",Montant),
"")))))),"")</f>
        <v/>
      </c>
      <c r="AS9" s="47" t="str">
        <f t="array" aca="1" ref="AS9" ca="1">IFERROR(IF(AS$4&lt;$D9,"",
IF(AS$4&gt;La_Dernière_Opération,"",
IF(AS$4=La_Dernière_Opération,Montant,
IF(AS$4=$D9,IF(OR(AS$4=Tout_JF_P,NOT(NETWORKDAYS.INTL(AS$4,AS$4,Chômés))),"*",Montant),
IF(_T_E=AS$4,IF(OR(AS$4=Tout_JF_P,NOT(NETWORKDAYS.INTL(AS$4,AS$4,Chômés))),"*",Montant),
IF(AND(OFFSET(AS9,,-Sens)&lt;&gt;"",OR(OFFSET(AS$4,,-Sens)=Tout_JF_P,NOT(NETWORKDAYS.INTL(OFFSET(AS$4,,-Sens),OFFSET(AS$4,,-Sens),Chômés)))),IF(OR(AS$4=Tout_JF_P,NOT(NETWORKDAYS.INTL(AS$4,AS$4,Chômés))),"*",Montant),
"")))))),"")</f>
        <v/>
      </c>
      <c r="AT9" s="47" t="str">
        <f t="array" aca="1" ref="AT9" ca="1">IFERROR(IF(AT$4&lt;$D9,"",
IF(AT$4&gt;La_Dernière_Opération,"",
IF(AT$4=La_Dernière_Opération,Montant,
IF(AT$4=$D9,IF(OR(AT$4=Tout_JF_P,NOT(NETWORKDAYS.INTL(AT$4,AT$4,Chômés))),"*",Montant),
IF(_T_E=AT$4,IF(OR(AT$4=Tout_JF_P,NOT(NETWORKDAYS.INTL(AT$4,AT$4,Chômés))),"*",Montant),
IF(AND(OFFSET(AT9,,-Sens)&lt;&gt;"",OR(OFFSET(AT$4,,-Sens)=Tout_JF_P,NOT(NETWORKDAYS.INTL(OFFSET(AT$4,,-Sens),OFFSET(AT$4,,-Sens),Chômés)))),IF(OR(AT$4=Tout_JF_P,NOT(NETWORKDAYS.INTL(AT$4,AT$4,Chômés))),"*",Montant),
"")))))),"")</f>
        <v/>
      </c>
      <c r="AU9" s="47" t="str">
        <f t="array" aca="1" ref="AU9" ca="1">IFERROR(IF(AU$4&lt;$D9,"",
IF(AU$4&gt;La_Dernière_Opération,"",
IF(AU$4=La_Dernière_Opération,Montant,
IF(AU$4=$D9,IF(OR(AU$4=Tout_JF_P,NOT(NETWORKDAYS.INTL(AU$4,AU$4,Chômés))),"*",Montant),
IF(_T_E=AU$4,IF(OR(AU$4=Tout_JF_P,NOT(NETWORKDAYS.INTL(AU$4,AU$4,Chômés))),"*",Montant),
IF(AND(OFFSET(AU9,,-Sens)&lt;&gt;"",OR(OFFSET(AU$4,,-Sens)=Tout_JF_P,NOT(NETWORKDAYS.INTL(OFFSET(AU$4,,-Sens),OFFSET(AU$4,,-Sens),Chômés)))),IF(OR(AU$4=Tout_JF_P,NOT(NETWORKDAYS.INTL(AU$4,AU$4,Chômés))),"*",Montant),
"")))))),"")</f>
        <v/>
      </c>
      <c r="AV9" s="47" t="str">
        <f t="array" aca="1" ref="AV9" ca="1">IFERROR(IF(AV$4&lt;$D9,"",
IF(AV$4&gt;La_Dernière_Opération,"",
IF(AV$4=La_Dernière_Opération,Montant,
IF(AV$4=$D9,IF(OR(AV$4=Tout_JF_P,NOT(NETWORKDAYS.INTL(AV$4,AV$4,Chômés))),"*",Montant),
IF(_T_E=AV$4,IF(OR(AV$4=Tout_JF_P,NOT(NETWORKDAYS.INTL(AV$4,AV$4,Chômés))),"*",Montant),
IF(AND(OFFSET(AV9,,-Sens)&lt;&gt;"",OR(OFFSET(AV$4,,-Sens)=Tout_JF_P,NOT(NETWORKDAYS.INTL(OFFSET(AV$4,,-Sens),OFFSET(AV$4,,-Sens),Chômés)))),IF(OR(AV$4=Tout_JF_P,NOT(NETWORKDAYS.INTL(AV$4,AV$4,Chômés))),"*",Montant),
"")))))),"")</f>
        <v/>
      </c>
      <c r="AW9" s="47" t="str">
        <f t="array" aca="1" ref="AW9" ca="1">IFERROR(IF(AW$4&lt;$D9,"",
IF(AW$4&gt;La_Dernière_Opération,"",
IF(AW$4=La_Dernière_Opération,Montant,
IF(AW$4=$D9,IF(OR(AW$4=Tout_JF_P,NOT(NETWORKDAYS.INTL(AW$4,AW$4,Chômés))),"*",Montant),
IF(_T_E=AW$4,IF(OR(AW$4=Tout_JF_P,NOT(NETWORKDAYS.INTL(AW$4,AW$4,Chômés))),"*",Montant),
IF(AND(OFFSET(AW9,,-Sens)&lt;&gt;"",OR(OFFSET(AW$4,,-Sens)=Tout_JF_P,NOT(NETWORKDAYS.INTL(OFFSET(AW$4,,-Sens),OFFSET(AW$4,,-Sens),Chômés)))),IF(OR(AW$4=Tout_JF_P,NOT(NETWORKDAYS.INTL(AW$4,AW$4,Chômés))),"*",Montant),
"")))))),"")</f>
        <v/>
      </c>
      <c r="AX9" s="47" t="str">
        <f t="array" aca="1" ref="AX9" ca="1">IFERROR(IF(AX$4&lt;$D9,"",
IF(AX$4&gt;La_Dernière_Opération,"",
IF(AX$4=La_Dernière_Opération,Montant,
IF(AX$4=$D9,IF(OR(AX$4=Tout_JF_P,NOT(NETWORKDAYS.INTL(AX$4,AX$4,Chômés))),"*",Montant),
IF(_T_E=AX$4,IF(OR(AX$4=Tout_JF_P,NOT(NETWORKDAYS.INTL(AX$4,AX$4,Chômés))),"*",Montant),
IF(AND(OFFSET(AX9,,-Sens)&lt;&gt;"",OR(OFFSET(AX$4,,-Sens)=Tout_JF_P,NOT(NETWORKDAYS.INTL(OFFSET(AX$4,,-Sens),OFFSET(AX$4,,-Sens),Chômés)))),IF(OR(AX$4=Tout_JF_P,NOT(NETWORKDAYS.INTL(AX$4,AX$4,Chômés))),"*",Montant),
"")))))),"")</f>
        <v/>
      </c>
      <c r="AY9" s="47" t="str">
        <f t="array" aca="1" ref="AY9" ca="1">IFERROR(IF(AY$4&lt;$D9,"",
IF(AY$4&gt;La_Dernière_Opération,"",
IF(AY$4=La_Dernière_Opération,Montant,
IF(AY$4=$D9,IF(OR(AY$4=Tout_JF_P,NOT(NETWORKDAYS.INTL(AY$4,AY$4,Chômés))),"*",Montant),
IF(_T_E=AY$4,IF(OR(AY$4=Tout_JF_P,NOT(NETWORKDAYS.INTL(AY$4,AY$4,Chômés))),"*",Montant),
IF(AND(OFFSET(AY9,,-Sens)&lt;&gt;"",OR(OFFSET(AY$4,,-Sens)=Tout_JF_P,NOT(NETWORKDAYS.INTL(OFFSET(AY$4,,-Sens),OFFSET(AY$4,,-Sens),Chômés)))),IF(OR(AY$4=Tout_JF_P,NOT(NETWORKDAYS.INTL(AY$4,AY$4,Chômés))),"*",Montant),
"")))))),"")</f>
        <v/>
      </c>
      <c r="AZ9" s="47" t="str">
        <f t="array" aca="1" ref="AZ9" ca="1">IFERROR(IF(AZ$4&lt;$D9,"",
IF(AZ$4&gt;La_Dernière_Opération,"",
IF(AZ$4=La_Dernière_Opération,Montant,
IF(AZ$4=$D9,IF(OR(AZ$4=Tout_JF_P,NOT(NETWORKDAYS.INTL(AZ$4,AZ$4,Chômés))),"*",Montant),
IF(_T_E=AZ$4,IF(OR(AZ$4=Tout_JF_P,NOT(NETWORKDAYS.INTL(AZ$4,AZ$4,Chômés))),"*",Montant),
IF(AND(OFFSET(AZ9,,-Sens)&lt;&gt;"",OR(OFFSET(AZ$4,,-Sens)=Tout_JF_P,NOT(NETWORKDAYS.INTL(OFFSET(AZ$4,,-Sens),OFFSET(AZ$4,,-Sens),Chômés)))),IF(OR(AZ$4=Tout_JF_P,NOT(NETWORKDAYS.INTL(AZ$4,AZ$4,Chômés))),"*",Montant),
"")))))),"")</f>
        <v/>
      </c>
      <c r="BA9" s="47" t="str">
        <f t="array" aca="1" ref="BA9" ca="1">IFERROR(IF(BA$4&lt;$D9,"",
IF(BA$4&gt;La_Dernière_Opération,"",
IF(BA$4=La_Dernière_Opération,Montant,
IF(BA$4=$D9,IF(OR(BA$4=Tout_JF_P,NOT(NETWORKDAYS.INTL(BA$4,BA$4,Chômés))),"*",Montant),
IF(_T_E=BA$4,IF(OR(BA$4=Tout_JF_P,NOT(NETWORKDAYS.INTL(BA$4,BA$4,Chômés))),"*",Montant),
IF(AND(OFFSET(BA9,,-Sens)&lt;&gt;"",OR(OFFSET(BA$4,,-Sens)=Tout_JF_P,NOT(NETWORKDAYS.INTL(OFFSET(BA$4,,-Sens),OFFSET(BA$4,,-Sens),Chômés)))),IF(OR(BA$4=Tout_JF_P,NOT(NETWORKDAYS.INTL(BA$4,BA$4,Chômés))),"*",Montant),
"")))))),"")</f>
        <v/>
      </c>
      <c r="BB9" s="47" t="str">
        <f t="array" aca="1" ref="BB9" ca="1">IFERROR(IF(BB$4&lt;$D9,"",
IF(BB$4&gt;La_Dernière_Opération,"",
IF(BB$4=La_Dernière_Opération,Montant,
IF(BB$4=$D9,IF(OR(BB$4=Tout_JF_P,NOT(NETWORKDAYS.INTL(BB$4,BB$4,Chômés))),"*",Montant),
IF(_T_E=BB$4,IF(OR(BB$4=Tout_JF_P,NOT(NETWORKDAYS.INTL(BB$4,BB$4,Chômés))),"*",Montant),
IF(AND(OFFSET(BB9,,-Sens)&lt;&gt;"",OR(OFFSET(BB$4,,-Sens)=Tout_JF_P,NOT(NETWORKDAYS.INTL(OFFSET(BB$4,,-Sens),OFFSET(BB$4,,-Sens),Chômés)))),IF(OR(BB$4=Tout_JF_P,NOT(NETWORKDAYS.INTL(BB$4,BB$4,Chômés))),"*",Montant),
"")))))),"")</f>
        <v/>
      </c>
      <c r="BC9" s="47" t="str">
        <f t="array" aca="1" ref="BC9" ca="1">IFERROR(IF(BC$4&lt;$D9,"",
IF(BC$4&gt;La_Dernière_Opération,"",
IF(BC$4=La_Dernière_Opération,Montant,
IF(BC$4=$D9,IF(OR(BC$4=Tout_JF_P,NOT(NETWORKDAYS.INTL(BC$4,BC$4,Chômés))),"*",Montant),
IF(_T_E=BC$4,IF(OR(BC$4=Tout_JF_P,NOT(NETWORKDAYS.INTL(BC$4,BC$4,Chômés))),"*",Montant),
IF(AND(OFFSET(BC9,,-Sens)&lt;&gt;"",OR(OFFSET(BC$4,,-Sens)=Tout_JF_P,NOT(NETWORKDAYS.INTL(OFFSET(BC$4,,-Sens),OFFSET(BC$4,,-Sens),Chômés)))),IF(OR(BC$4=Tout_JF_P,NOT(NETWORKDAYS.INTL(BC$4,BC$4,Chômés))),"*",Montant),
"")))))),"")</f>
        <v/>
      </c>
      <c r="BD9" s="47" t="str">
        <f t="array" aca="1" ref="BD9" ca="1">IFERROR(IF(BD$4&lt;$D9,"",
IF(BD$4&gt;La_Dernière_Opération,"",
IF(BD$4=La_Dernière_Opération,Montant,
IF(BD$4=$D9,IF(OR(BD$4=Tout_JF_P,NOT(NETWORKDAYS.INTL(BD$4,BD$4,Chômés))),"*",Montant),
IF(_T_E=BD$4,IF(OR(BD$4=Tout_JF_P,NOT(NETWORKDAYS.INTL(BD$4,BD$4,Chômés))),"*",Montant),
IF(AND(OFFSET(BD9,,-Sens)&lt;&gt;"",OR(OFFSET(BD$4,,-Sens)=Tout_JF_P,NOT(NETWORKDAYS.INTL(OFFSET(BD$4,,-Sens),OFFSET(BD$4,,-Sens),Chômés)))),IF(OR(BD$4=Tout_JF_P,NOT(NETWORKDAYS.INTL(BD$4,BD$4,Chômés))),"*",Montant),
"")))))),"")</f>
        <v/>
      </c>
      <c r="BE9" s="47" t="str">
        <f t="array" aca="1" ref="BE9" ca="1">IFERROR(IF(BE$4&lt;$D9,"",
IF(BE$4&gt;La_Dernière_Opération,"",
IF(BE$4=La_Dernière_Opération,Montant,
IF(BE$4=$D9,IF(OR(BE$4=Tout_JF_P,NOT(NETWORKDAYS.INTL(BE$4,BE$4,Chômés))),"*",Montant),
IF(_T_E=BE$4,IF(OR(BE$4=Tout_JF_P,NOT(NETWORKDAYS.INTL(BE$4,BE$4,Chômés))),"*",Montant),
IF(AND(OFFSET(BE9,,-Sens)&lt;&gt;"",OR(OFFSET(BE$4,,-Sens)=Tout_JF_P,NOT(NETWORKDAYS.INTL(OFFSET(BE$4,,-Sens),OFFSET(BE$4,,-Sens),Chômés)))),IF(OR(BE$4=Tout_JF_P,NOT(NETWORKDAYS.INTL(BE$4,BE$4,Chômés))),"*",Montant),
"")))))),"")</f>
        <v/>
      </c>
      <c r="BF9" s="47" t="str">
        <f t="array" aca="1" ref="BF9" ca="1">IFERROR(IF(BF$4&lt;$D9,"",
IF(BF$4&gt;La_Dernière_Opération,"",
IF(BF$4=La_Dernière_Opération,Montant,
IF(BF$4=$D9,IF(OR(BF$4=Tout_JF_P,NOT(NETWORKDAYS.INTL(BF$4,BF$4,Chômés))),"*",Montant),
IF(_T_E=BF$4,IF(OR(BF$4=Tout_JF_P,NOT(NETWORKDAYS.INTL(BF$4,BF$4,Chômés))),"*",Montant),
IF(AND(OFFSET(BF9,,-Sens)&lt;&gt;"",OR(OFFSET(BF$4,,-Sens)=Tout_JF_P,NOT(NETWORKDAYS.INTL(OFFSET(BF$4,,-Sens),OFFSET(BF$4,,-Sens),Chômés)))),IF(OR(BF$4=Tout_JF_P,NOT(NETWORKDAYS.INTL(BF$4,BF$4,Chômés))),"*",Montant),
"")))))),"")</f>
        <v/>
      </c>
      <c r="BG9" s="47" t="str">
        <f t="array" aca="1" ref="BG9" ca="1">IFERROR(IF(BG$4&lt;$D9,"",
IF(BG$4&gt;La_Dernière_Opération,"",
IF(BG$4=La_Dernière_Opération,Montant,
IF(BG$4=$D9,IF(OR(BG$4=Tout_JF_P,NOT(NETWORKDAYS.INTL(BG$4,BG$4,Chômés))),"*",Montant),
IF(_T_E=BG$4,IF(OR(BG$4=Tout_JF_P,NOT(NETWORKDAYS.INTL(BG$4,BG$4,Chômés))),"*",Montant),
IF(AND(OFFSET(BG9,,-Sens)&lt;&gt;"",OR(OFFSET(BG$4,,-Sens)=Tout_JF_P,NOT(NETWORKDAYS.INTL(OFFSET(BG$4,,-Sens),OFFSET(BG$4,,-Sens),Chômés)))),IF(OR(BG$4=Tout_JF_P,NOT(NETWORKDAYS.INTL(BG$4,BG$4,Chômés))),"*",Montant),
"")))))),"")</f>
        <v/>
      </c>
      <c r="BH9" s="42" t="str">
        <f t="array" aca="1" ref="BH9" ca="1">IFERROR(IF(BH$4&lt;$D9,"",
IF(BH$4&gt;La_Dernière_Opération,"",
IF(BH$4=La_Dernière_Opération,Montant,
IF(BH$4=$D9,IF(OR(BH$4=Tout_JF_P,NOT(NETWORKDAYS.INTL(BH$4,BH$4,Chômés))),"*",Montant),
IF(_T_E=BH$4,IF(OR(BH$4=Tout_JF_P,NOT(NETWORKDAYS.INTL(BH$4,BH$4,Chômés))),"*",Montant),
IF(AND(OFFSET(BH9,,-Sens)&lt;&gt;"",OR(OFFSET(BH$4,,-Sens)=Tout_JF_P,NOT(NETWORKDAYS.INTL(OFFSET(BH$4,,-Sens),OFFSET(BH$4,,-Sens),Chômés)))),IF(OR(BH$4=Tout_JF_P,NOT(NETWORKDAYS.INTL(BH$4,BH$4,Chômés))),"*",Montant),
"")))))),"")</f>
        <v/>
      </c>
    </row>
    <row r="10" spans="1:61" x14ac:dyDescent="0.25">
      <c r="A10" s="32" t="s">
        <v>120</v>
      </c>
      <c r="B10" s="47"/>
      <c r="C10" s="37"/>
      <c r="D10" s="59"/>
      <c r="E10" s="32"/>
      <c r="F10" s="32"/>
      <c r="G10" s="37"/>
      <c r="H10" s="59" t="str">
        <f t="array" aca="1" ref="H10" ca="1">IF(OR($D10=Fériés,$D10=Ponts,NOT(NETWORKDAYS.INTL($D10,$D10,Chômés))),"Erreur de",IF($D10="","Absence de",IFERROR(
IF($I10="Terminé","Opération",
IF(TODAY()&lt;=$D10,$D10,
IF($I10&lt;WORKDAY.INTL(Prochaine_Echéance,IF(OR(WORKDAY.INTL(Prochaine_Echéance,0,Chômés,Tout_JF_P)=Tout_JF_P),1,0)*Sens,Chômés,Tout_JF_P),
$I10,
WORKDAY.INTL(Prochaine_Echéance,IF(OR(WORKDAY.INTL(Prochaine_Echéance,0,Chômés,Tout_JF_P)=Tout_JF_P),1,0)*Sens,Chômés,Tout_JF_P))
)),
IF($D10="","Absence de","Erreur de"))))</f>
        <v>Erreur de</v>
      </c>
      <c r="I10" s="63" t="str">
        <f t="array" aca="1" ref="I10" ca="1">IF(OR($D10=Fériés,$D10=Ponts,NOT(NETWORKDAYS.INTL($D10,$D10,Chômés))),"date de début",IFERROR(
IF(La_Dernière_Opération&gt;EDATE($D10,100),"Perpétuel",
IF(La_Dernière_Opération&lt;TODAY(),"Terminé",La_Dernière_Opération)),IF(AND(ISNUMBER($D10),$E10=""),"périodicité","date de début")))</f>
        <v>date de début</v>
      </c>
      <c r="J10" s="42" t="str">
        <f t="array" aca="1" ref="J10" ca="1">IFERROR(IF(J$4&lt;$D10,"",
IF(J$4&gt;La_Dernière_Opération,"",
IF(J$4=La_Dernière_Opération,Montant,
IF(J$4=$D10,IF(OR(J$4=Tout_JF_P,NOT(NETWORKDAYS.INTL(J$4,J$4,Chômés))),"*",Montant),
IF(_T_E=J$4,IF(OR(J$4=Tout_JF_P,NOT(NETWORKDAYS.INTL(J$4,J$4,Chômés))),"*",Montant),
IF(AND(OFFSET(J10,,-Sens)&lt;&gt;"",OR(OFFSET(J$4,,-Sens)=Tout_JF_P,NOT(NETWORKDAYS.INTL(OFFSET(J$4,,-Sens),OFFSET(J$4,,-Sens),Chômés)))),IF(OR(J$4=Tout_JF_P,NOT(NETWORKDAYS.INTL(J$4,J$4,Chômés))),"*",Montant),
"")))))),"")</f>
        <v/>
      </c>
      <c r="K10" s="42" t="str">
        <f t="array" aca="1" ref="K10" ca="1">IFERROR(IF(K$4&lt;$D10,"",
IF(K$4&gt;La_Dernière_Opération,"",
IF(K$4=La_Dernière_Opération,Montant,
IF(K$4=$D10,IF(OR(K$4=Tout_JF_P,NOT(NETWORKDAYS.INTL(K$4,K$4,Chômés))),"*",Montant),
IF(_T_E=K$4,IF(OR(K$4=Tout_JF_P,NOT(NETWORKDAYS.INTL(K$4,K$4,Chômés))),"*",Montant),
IF(AND(OFFSET(K10,,-Sens)&lt;&gt;"",OR(OFFSET(K$4,,-Sens)=Tout_JF_P,NOT(NETWORKDAYS.INTL(OFFSET(K$4,,-Sens),OFFSET(K$4,,-Sens),Chômés)))),IF(OR(K$4=Tout_JF_P,NOT(NETWORKDAYS.INTL(K$4,K$4,Chômés))),"*",Montant),
"")))))),"")</f>
        <v/>
      </c>
      <c r="L10" s="42" t="str">
        <f t="array" aca="1" ref="L10" ca="1">IFERROR(IF(L$4&lt;$D10,"",
IF(L$4&gt;La_Dernière_Opération,"",
IF(L$4=La_Dernière_Opération,Montant,
IF(L$4=$D10,IF(OR(L$4=Tout_JF_P,NOT(NETWORKDAYS.INTL(L$4,L$4,Chômés))),"*",Montant),
IF(_T_E=L$4,IF(OR(L$4=Tout_JF_P,NOT(NETWORKDAYS.INTL(L$4,L$4,Chômés))),"*",Montant),
IF(AND(OFFSET(L10,,-Sens)&lt;&gt;"",OR(OFFSET(L$4,,-Sens)=Tout_JF_P,NOT(NETWORKDAYS.INTL(OFFSET(L$4,,-Sens),OFFSET(L$4,,-Sens),Chômés)))),IF(OR(L$4=Tout_JF_P,NOT(NETWORKDAYS.INTL(L$4,L$4,Chômés))),"*",Montant),
"")))))),"")</f>
        <v/>
      </c>
      <c r="M10" s="42" t="str">
        <f t="array" aca="1" ref="M10" ca="1">IFERROR(IF(M$4&lt;$D10,"",
IF(M$4&gt;La_Dernière_Opération,"",
IF(M$4=La_Dernière_Opération,Montant,
IF(M$4=$D10,IF(OR(M$4=Tout_JF_P,NOT(NETWORKDAYS.INTL(M$4,M$4,Chômés))),"*",Montant),
IF(_T_E=M$4,IF(OR(M$4=Tout_JF_P,NOT(NETWORKDAYS.INTL(M$4,M$4,Chômés))),"*",Montant),
IF(AND(OFFSET(M10,,-Sens)&lt;&gt;"",OR(OFFSET(M$4,,-Sens)=Tout_JF_P,NOT(NETWORKDAYS.INTL(OFFSET(M$4,,-Sens),OFFSET(M$4,,-Sens),Chômés)))),IF(OR(M$4=Tout_JF_P,NOT(NETWORKDAYS.INTL(M$4,M$4,Chômés))),"*",Montant),
"")))))),"")</f>
        <v/>
      </c>
      <c r="N10" s="42" t="str">
        <f t="array" aca="1" ref="N10" ca="1">IFERROR(IF(N$4&lt;$D10,"",
IF(N$4&gt;La_Dernière_Opération,"",
IF(N$4=La_Dernière_Opération,Montant,
IF(N$4=$D10,IF(OR(N$4=Tout_JF_P,NOT(NETWORKDAYS.INTL(N$4,N$4,Chômés))),"*",Montant),
IF(_T_E=N$4,IF(OR(N$4=Tout_JF_P,NOT(NETWORKDAYS.INTL(N$4,N$4,Chômés))),"*",Montant),
IF(AND(OFFSET(N10,,-Sens)&lt;&gt;"",OR(OFFSET(N$4,,-Sens)=Tout_JF_P,NOT(NETWORKDAYS.INTL(OFFSET(N$4,,-Sens),OFFSET(N$4,,-Sens),Chômés)))),IF(OR(N$4=Tout_JF_P,NOT(NETWORKDAYS.INTL(N$4,N$4,Chômés))),"*",Montant),
"")))))),"")</f>
        <v/>
      </c>
      <c r="O10" s="42" t="str">
        <f t="array" aca="1" ref="O10" ca="1">IFERROR(IF(O$4&lt;$D10,"",
IF(O$4&gt;La_Dernière_Opération,"",
IF(O$4=La_Dernière_Opération,Montant,
IF(O$4=$D10,IF(OR(O$4=Tout_JF_P,NOT(NETWORKDAYS.INTL(O$4,O$4,Chômés))),"*",Montant),
IF(_T_E=O$4,IF(OR(O$4=Tout_JF_P,NOT(NETWORKDAYS.INTL(O$4,O$4,Chômés))),"*",Montant),
IF(AND(OFFSET(O10,,-Sens)&lt;&gt;"",OR(OFFSET(O$4,,-Sens)=Tout_JF_P,NOT(NETWORKDAYS.INTL(OFFSET(O$4,,-Sens),OFFSET(O$4,,-Sens),Chômés)))),IF(OR(O$4=Tout_JF_P,NOT(NETWORKDAYS.INTL(O$4,O$4,Chômés))),"*",Montant),
"")))))),"")</f>
        <v/>
      </c>
      <c r="P10" s="42" t="str">
        <f t="array" aca="1" ref="P10" ca="1">IFERROR(IF(P$4&lt;$D10,"",
IF(P$4&gt;La_Dernière_Opération,"",
IF(P$4=La_Dernière_Opération,Montant,
IF(P$4=$D10,IF(OR(P$4=Tout_JF_P,NOT(NETWORKDAYS.INTL(P$4,P$4,Chômés))),"*",Montant),
IF(_T_E=P$4,IF(OR(P$4=Tout_JF_P,NOT(NETWORKDAYS.INTL(P$4,P$4,Chômés))),"*",Montant),
IF(AND(OFFSET(P10,,-Sens)&lt;&gt;"",OR(OFFSET(P$4,,-Sens)=Tout_JF_P,NOT(NETWORKDAYS.INTL(OFFSET(P$4,,-Sens),OFFSET(P$4,,-Sens),Chômés)))),IF(OR(P$4=Tout_JF_P,NOT(NETWORKDAYS.INTL(P$4,P$4,Chômés))),"*",Montant),
"")))))),"")</f>
        <v/>
      </c>
      <c r="Q10" s="42" t="str">
        <f t="array" aca="1" ref="Q10" ca="1">IFERROR(IF(Q$4&lt;$D10,"",
IF(Q$4&gt;La_Dernière_Opération,"",
IF(Q$4=La_Dernière_Opération,Montant,
IF(Q$4=$D10,IF(OR(Q$4=Tout_JF_P,NOT(NETWORKDAYS.INTL(Q$4,Q$4,Chômés))),"*",Montant),
IF(_T_E=Q$4,IF(OR(Q$4=Tout_JF_P,NOT(NETWORKDAYS.INTL(Q$4,Q$4,Chômés))),"*",Montant),
IF(AND(OFFSET(Q10,,-Sens)&lt;&gt;"",OR(OFFSET(Q$4,,-Sens)=Tout_JF_P,NOT(NETWORKDAYS.INTL(OFFSET(Q$4,,-Sens),OFFSET(Q$4,,-Sens),Chômés)))),IF(OR(Q$4=Tout_JF_P,NOT(NETWORKDAYS.INTL(Q$4,Q$4,Chômés))),"*",Montant),
"")))))),"")</f>
        <v/>
      </c>
      <c r="R10" s="47" t="str">
        <f t="array" aca="1" ref="R10" ca="1">IFERROR(IF(R$4&lt;$D10,"",
IF(R$4&gt;La_Dernière_Opération,"",
IF(R$4=La_Dernière_Opération,Montant,
IF(R$4=$D10,IF(OR(R$4=Tout_JF_P,NOT(NETWORKDAYS.INTL(R$4,R$4,Chômés))),"*",Montant),
IF(_T_E=R$4,IF(OR(R$4=Tout_JF_P,NOT(NETWORKDAYS.INTL(R$4,R$4,Chômés))),"*",Montant),
IF(AND(OFFSET(R10,,-Sens)&lt;&gt;"",OR(OFFSET(R$4,,-Sens)=Tout_JF_P,NOT(NETWORKDAYS.INTL(OFFSET(R$4,,-Sens),OFFSET(R$4,,-Sens),Chômés)))),IF(OR(R$4=Tout_JF_P,NOT(NETWORKDAYS.INTL(R$4,R$4,Chômés))),"*",Montant),
"")))))),"")</f>
        <v/>
      </c>
      <c r="S10" s="47" t="str">
        <f t="array" aca="1" ref="S10" ca="1">IFERROR(IF(S$4&lt;$D10,"",
IF(S$4&gt;La_Dernière_Opération,"",
IF(S$4=La_Dernière_Opération,Montant,
IF(S$4=$D10,IF(OR(S$4=Tout_JF_P,NOT(NETWORKDAYS.INTL(S$4,S$4,Chômés))),"*",Montant),
IF(_T_E=S$4,IF(OR(S$4=Tout_JF_P,NOT(NETWORKDAYS.INTL(S$4,S$4,Chômés))),"*",Montant),
IF(AND(OFFSET(S10,,-Sens)&lt;&gt;"",OR(OFFSET(S$4,,-Sens)=Tout_JF_P,NOT(NETWORKDAYS.INTL(OFFSET(S$4,,-Sens),OFFSET(S$4,,-Sens),Chômés)))),IF(OR(S$4=Tout_JF_P,NOT(NETWORKDAYS.INTL(S$4,S$4,Chômés))),"*",Montant),
"")))))),"")</f>
        <v/>
      </c>
      <c r="T10" s="47" t="str">
        <f t="array" aca="1" ref="T10" ca="1">IFERROR(IF(T$4&lt;$D10,"",
IF(T$4&gt;La_Dernière_Opération,"",
IF(T$4=La_Dernière_Opération,Montant,
IF(T$4=$D10,IF(OR(T$4=Tout_JF_P,NOT(NETWORKDAYS.INTL(T$4,T$4,Chômés))),"*",Montant),
IF(_T_E=T$4,IF(OR(T$4=Tout_JF_P,NOT(NETWORKDAYS.INTL(T$4,T$4,Chômés))),"*",Montant),
IF(AND(OFFSET(T10,,-Sens)&lt;&gt;"",OR(OFFSET(T$4,,-Sens)=Tout_JF_P,NOT(NETWORKDAYS.INTL(OFFSET(T$4,,-Sens),OFFSET(T$4,,-Sens),Chômés)))),IF(OR(T$4=Tout_JF_P,NOT(NETWORKDAYS.INTL(T$4,T$4,Chômés))),"*",Montant),
"")))))),"")</f>
        <v/>
      </c>
      <c r="U10" s="47" t="str">
        <f t="array" aca="1" ref="U10" ca="1">IFERROR(IF(U$4&lt;$D10,"",
IF(U$4&gt;La_Dernière_Opération,"",
IF(U$4=La_Dernière_Opération,Montant,
IF(U$4=$D10,IF(OR(U$4=Tout_JF_P,NOT(NETWORKDAYS.INTL(U$4,U$4,Chômés))),"*",Montant),
IF(_T_E=U$4,IF(OR(U$4=Tout_JF_P,NOT(NETWORKDAYS.INTL(U$4,U$4,Chômés))),"*",Montant),
IF(AND(OFFSET(U10,,-Sens)&lt;&gt;"",OR(OFFSET(U$4,,-Sens)=Tout_JF_P,NOT(NETWORKDAYS.INTL(OFFSET(U$4,,-Sens),OFFSET(U$4,,-Sens),Chômés)))),IF(OR(U$4=Tout_JF_P,NOT(NETWORKDAYS.INTL(U$4,U$4,Chômés))),"*",Montant),
"")))))),"")</f>
        <v/>
      </c>
      <c r="V10" s="47" t="str">
        <f t="array" aca="1" ref="V10" ca="1">IFERROR(IF(V$4&lt;$D10,"",
IF(V$4&gt;La_Dernière_Opération,"",
IF(V$4=La_Dernière_Opération,Montant,
IF(V$4=$D10,IF(OR(V$4=Tout_JF_P,NOT(NETWORKDAYS.INTL(V$4,V$4,Chômés))),"*",Montant),
IF(_T_E=V$4,IF(OR(V$4=Tout_JF_P,NOT(NETWORKDAYS.INTL(V$4,V$4,Chômés))),"*",Montant),
IF(AND(OFFSET(V10,,-Sens)&lt;&gt;"",OR(OFFSET(V$4,,-Sens)=Tout_JF_P,NOT(NETWORKDAYS.INTL(OFFSET(V$4,,-Sens),OFFSET(V$4,,-Sens),Chômés)))),IF(OR(V$4=Tout_JF_P,NOT(NETWORKDAYS.INTL(V$4,V$4,Chômés))),"*",Montant),
"")))))),"")</f>
        <v/>
      </c>
      <c r="W10" s="47" t="str">
        <f t="array" aca="1" ref="W10" ca="1">IFERROR(IF(W$4&lt;$D10,"",
IF(W$4&gt;La_Dernière_Opération,"",
IF(W$4=La_Dernière_Opération,Montant,
IF(W$4=$D10,IF(OR(W$4=Tout_JF_P,NOT(NETWORKDAYS.INTL(W$4,W$4,Chômés))),"*",Montant),
IF(_T_E=W$4,IF(OR(W$4=Tout_JF_P,NOT(NETWORKDAYS.INTL(W$4,W$4,Chômés))),"*",Montant),
IF(AND(OFFSET(W10,,-Sens)&lt;&gt;"",OR(OFFSET(W$4,,-Sens)=Tout_JF_P,NOT(NETWORKDAYS.INTL(OFFSET(W$4,,-Sens),OFFSET(W$4,,-Sens),Chômés)))),IF(OR(W$4=Tout_JF_P,NOT(NETWORKDAYS.INTL(W$4,W$4,Chômés))),"*",Montant),
"")))))),"")</f>
        <v/>
      </c>
      <c r="X10" s="47" t="str">
        <f t="array" aca="1" ref="X10" ca="1">IFERROR(IF(X$4&lt;$D10,"",
IF(X$4&gt;La_Dernière_Opération,"",
IF(X$4=La_Dernière_Opération,Montant,
IF(X$4=$D10,IF(OR(X$4=Tout_JF_P,NOT(NETWORKDAYS.INTL(X$4,X$4,Chômés))),"*",Montant),
IF(_T_E=X$4,IF(OR(X$4=Tout_JF_P,NOT(NETWORKDAYS.INTL(X$4,X$4,Chômés))),"*",Montant),
IF(AND(OFFSET(X10,,-Sens)&lt;&gt;"",OR(OFFSET(X$4,,-Sens)=Tout_JF_P,NOT(NETWORKDAYS.INTL(OFFSET(X$4,,-Sens),OFFSET(X$4,,-Sens),Chômés)))),IF(OR(X$4=Tout_JF_P,NOT(NETWORKDAYS.INTL(X$4,X$4,Chômés))),"*",Montant),
"")))))),"")</f>
        <v/>
      </c>
      <c r="Y10" s="47" t="str">
        <f t="array" aca="1" ref="Y10" ca="1">IFERROR(IF(Y$4&lt;$D10,"",
IF(Y$4&gt;La_Dernière_Opération,"",
IF(Y$4=La_Dernière_Opération,Montant,
IF(Y$4=$D10,IF(OR(Y$4=Tout_JF_P,NOT(NETWORKDAYS.INTL(Y$4,Y$4,Chômés))),"*",Montant),
IF(_T_E=Y$4,IF(OR(Y$4=Tout_JF_P,NOT(NETWORKDAYS.INTL(Y$4,Y$4,Chômés))),"*",Montant),
IF(AND(OFFSET(Y10,,-Sens)&lt;&gt;"",OR(OFFSET(Y$4,,-Sens)=Tout_JF_P,NOT(NETWORKDAYS.INTL(OFFSET(Y$4,,-Sens),OFFSET(Y$4,,-Sens),Chômés)))),IF(OR(Y$4=Tout_JF_P,NOT(NETWORKDAYS.INTL(Y$4,Y$4,Chômés))),"*",Montant),
"")))))),"")</f>
        <v/>
      </c>
      <c r="Z10" s="47" t="str">
        <f t="array" aca="1" ref="Z10" ca="1">IFERROR(IF(Z$4&lt;$D10,"",
IF(Z$4&gt;La_Dernière_Opération,"",
IF(Z$4=La_Dernière_Opération,Montant,
IF(Z$4=$D10,IF(OR(Z$4=Tout_JF_P,NOT(NETWORKDAYS.INTL(Z$4,Z$4,Chômés))),"*",Montant),
IF(_T_E=Z$4,IF(OR(Z$4=Tout_JF_P,NOT(NETWORKDAYS.INTL(Z$4,Z$4,Chômés))),"*",Montant),
IF(AND(OFFSET(Z10,,-Sens)&lt;&gt;"",OR(OFFSET(Z$4,,-Sens)=Tout_JF_P,NOT(NETWORKDAYS.INTL(OFFSET(Z$4,,-Sens),OFFSET(Z$4,,-Sens),Chômés)))),IF(OR(Z$4=Tout_JF_P,NOT(NETWORKDAYS.INTL(Z$4,Z$4,Chômés))),"*",Montant),
"")))))),"")</f>
        <v/>
      </c>
      <c r="AA10" s="47" t="str">
        <f t="array" aca="1" ref="AA10" ca="1">IFERROR(IF(AA$4&lt;$D10,"",
IF(AA$4&gt;La_Dernière_Opération,"",
IF(AA$4=La_Dernière_Opération,Montant,
IF(AA$4=$D10,IF(OR(AA$4=Tout_JF_P,NOT(NETWORKDAYS.INTL(AA$4,AA$4,Chômés))),"*",Montant),
IF(_T_E=AA$4,IF(OR(AA$4=Tout_JF_P,NOT(NETWORKDAYS.INTL(AA$4,AA$4,Chômés))),"*",Montant),
IF(AND(OFFSET(AA10,,-Sens)&lt;&gt;"",OR(OFFSET(AA$4,,-Sens)=Tout_JF_P,NOT(NETWORKDAYS.INTL(OFFSET(AA$4,,-Sens),OFFSET(AA$4,,-Sens),Chômés)))),IF(OR(AA$4=Tout_JF_P,NOT(NETWORKDAYS.INTL(AA$4,AA$4,Chômés))),"*",Montant),
"")))))),"")</f>
        <v/>
      </c>
      <c r="AB10" s="47" t="str">
        <f t="array" aca="1" ref="AB10" ca="1">IFERROR(IF(AB$4&lt;$D10,"",
IF(AB$4&gt;La_Dernière_Opération,"",
IF(AB$4=La_Dernière_Opération,Montant,
IF(AB$4=$D10,IF(OR(AB$4=Tout_JF_P,NOT(NETWORKDAYS.INTL(AB$4,AB$4,Chômés))),"*",Montant),
IF(_T_E=AB$4,IF(OR(AB$4=Tout_JF_P,NOT(NETWORKDAYS.INTL(AB$4,AB$4,Chômés))),"*",Montant),
IF(AND(OFFSET(AB10,,-Sens)&lt;&gt;"",OR(OFFSET(AB$4,,-Sens)=Tout_JF_P,NOT(NETWORKDAYS.INTL(OFFSET(AB$4,,-Sens),OFFSET(AB$4,,-Sens),Chômés)))),IF(OR(AB$4=Tout_JF_P,NOT(NETWORKDAYS.INTL(AB$4,AB$4,Chômés))),"*",Montant),
"")))))),"")</f>
        <v/>
      </c>
      <c r="AC10" s="47" t="str">
        <f t="array" aca="1" ref="AC10" ca="1">IFERROR(IF(AC$4&lt;$D10,"",
IF(AC$4&gt;La_Dernière_Opération,"",
IF(AC$4=La_Dernière_Opération,Montant,
IF(AC$4=$D10,IF(OR(AC$4=Tout_JF_P,NOT(NETWORKDAYS.INTL(AC$4,AC$4,Chômés))),"*",Montant),
IF(_T_E=AC$4,IF(OR(AC$4=Tout_JF_P,NOT(NETWORKDAYS.INTL(AC$4,AC$4,Chômés))),"*",Montant),
IF(AND(OFFSET(AC10,,-Sens)&lt;&gt;"",OR(OFFSET(AC$4,,-Sens)=Tout_JF_P,NOT(NETWORKDAYS.INTL(OFFSET(AC$4,,-Sens),OFFSET(AC$4,,-Sens),Chômés)))),IF(OR(AC$4=Tout_JF_P,NOT(NETWORKDAYS.INTL(AC$4,AC$4,Chômés))),"*",Montant),
"")))))),"")</f>
        <v/>
      </c>
      <c r="AD10" s="47" t="str">
        <f t="array" aca="1" ref="AD10" ca="1">IFERROR(IF(AD$4&lt;$D10,"",
IF(AD$4&gt;La_Dernière_Opération,"",
IF(AD$4=La_Dernière_Opération,Montant,
IF(AD$4=$D10,IF(OR(AD$4=Tout_JF_P,NOT(NETWORKDAYS.INTL(AD$4,AD$4,Chômés))),"*",Montant),
IF(_T_E=AD$4,IF(OR(AD$4=Tout_JF_P,NOT(NETWORKDAYS.INTL(AD$4,AD$4,Chômés))),"*",Montant),
IF(AND(OFFSET(AD10,,-Sens)&lt;&gt;"",OR(OFFSET(AD$4,,-Sens)=Tout_JF_P,NOT(NETWORKDAYS.INTL(OFFSET(AD$4,,-Sens),OFFSET(AD$4,,-Sens),Chômés)))),IF(OR(AD$4=Tout_JF_P,NOT(NETWORKDAYS.INTL(AD$4,AD$4,Chômés))),"*",Montant),
"")))))),"")</f>
        <v/>
      </c>
      <c r="AE10" s="47" t="str">
        <f t="array" aca="1" ref="AE10" ca="1">IFERROR(IF(AE$4&lt;$D10,"",
IF(AE$4&gt;La_Dernière_Opération,"",
IF(AE$4=La_Dernière_Opération,Montant,
IF(AE$4=$D10,IF(OR(AE$4=Tout_JF_P,NOT(NETWORKDAYS.INTL(AE$4,AE$4,Chômés))),"*",Montant),
IF(_T_E=AE$4,IF(OR(AE$4=Tout_JF_P,NOT(NETWORKDAYS.INTL(AE$4,AE$4,Chômés))),"*",Montant),
IF(AND(OFFSET(AE10,,-Sens)&lt;&gt;"",OR(OFFSET(AE$4,,-Sens)=Tout_JF_P,NOT(NETWORKDAYS.INTL(OFFSET(AE$4,,-Sens),OFFSET(AE$4,,-Sens),Chômés)))),IF(OR(AE$4=Tout_JF_P,NOT(NETWORKDAYS.INTL(AE$4,AE$4,Chômés))),"*",Montant),
"")))))),"")</f>
        <v/>
      </c>
      <c r="AF10" s="47" t="str">
        <f t="array" aca="1" ref="AF10" ca="1">IFERROR(IF(AF$4&lt;$D10,"",
IF(AF$4&gt;La_Dernière_Opération,"",
IF(AF$4=La_Dernière_Opération,Montant,
IF(AF$4=$D10,IF(OR(AF$4=Tout_JF_P,NOT(NETWORKDAYS.INTL(AF$4,AF$4,Chômés))),"*",Montant),
IF(_T_E=AF$4,IF(OR(AF$4=Tout_JF_P,NOT(NETWORKDAYS.INTL(AF$4,AF$4,Chômés))),"*",Montant),
IF(AND(OFFSET(AF10,,-Sens)&lt;&gt;"",OR(OFFSET(AF$4,,-Sens)=Tout_JF_P,NOT(NETWORKDAYS.INTL(OFFSET(AF$4,,-Sens),OFFSET(AF$4,,-Sens),Chômés)))),IF(OR(AF$4=Tout_JF_P,NOT(NETWORKDAYS.INTL(AF$4,AF$4,Chômés))),"*",Montant),
"")))))),"")</f>
        <v/>
      </c>
      <c r="AG10" s="47" t="str">
        <f t="array" aca="1" ref="AG10" ca="1">IFERROR(IF(AG$4&lt;$D10,"",
IF(AG$4&gt;La_Dernière_Opération,"",
IF(AG$4=La_Dernière_Opération,Montant,
IF(AG$4=$D10,IF(OR(AG$4=Tout_JF_P,NOT(NETWORKDAYS.INTL(AG$4,AG$4,Chômés))),"*",Montant),
IF(_T_E=AG$4,IF(OR(AG$4=Tout_JF_P,NOT(NETWORKDAYS.INTL(AG$4,AG$4,Chômés))),"*",Montant),
IF(AND(OFFSET(AG10,,-Sens)&lt;&gt;"",OR(OFFSET(AG$4,,-Sens)=Tout_JF_P,NOT(NETWORKDAYS.INTL(OFFSET(AG$4,,-Sens),OFFSET(AG$4,,-Sens),Chômés)))),IF(OR(AG$4=Tout_JF_P,NOT(NETWORKDAYS.INTL(AG$4,AG$4,Chômés))),"*",Montant),
"")))))),"")</f>
        <v/>
      </c>
      <c r="AH10" s="47" t="str">
        <f t="array" aca="1" ref="AH10" ca="1">IFERROR(IF(AH$4&lt;$D10,"",
IF(AH$4&gt;La_Dernière_Opération,"",
IF(AH$4=La_Dernière_Opération,Montant,
IF(AH$4=$D10,IF(OR(AH$4=Tout_JF_P,NOT(NETWORKDAYS.INTL(AH$4,AH$4,Chômés))),"*",Montant),
IF(_T_E=AH$4,IF(OR(AH$4=Tout_JF_P,NOT(NETWORKDAYS.INTL(AH$4,AH$4,Chômés))),"*",Montant),
IF(AND(OFFSET(AH10,,-Sens)&lt;&gt;"",OR(OFFSET(AH$4,,-Sens)=Tout_JF_P,NOT(NETWORKDAYS.INTL(OFFSET(AH$4,,-Sens),OFFSET(AH$4,,-Sens),Chômés)))),IF(OR(AH$4=Tout_JF_P,NOT(NETWORKDAYS.INTL(AH$4,AH$4,Chômés))),"*",Montant),
"")))))),"")</f>
        <v/>
      </c>
      <c r="AI10" s="47" t="str">
        <f t="array" aca="1" ref="AI10" ca="1">IFERROR(IF(AI$4&lt;$D10,"",
IF(AI$4&gt;La_Dernière_Opération,"",
IF(AI$4=La_Dernière_Opération,Montant,
IF(AI$4=$D10,IF(OR(AI$4=Tout_JF_P,NOT(NETWORKDAYS.INTL(AI$4,AI$4,Chômés))),"*",Montant),
IF(_T_E=AI$4,IF(OR(AI$4=Tout_JF_P,NOT(NETWORKDAYS.INTL(AI$4,AI$4,Chômés))),"*",Montant),
IF(AND(OFFSET(AI10,,-Sens)&lt;&gt;"",OR(OFFSET(AI$4,,-Sens)=Tout_JF_P,NOT(NETWORKDAYS.INTL(OFFSET(AI$4,,-Sens),OFFSET(AI$4,,-Sens),Chômés)))),IF(OR(AI$4=Tout_JF_P,NOT(NETWORKDAYS.INTL(AI$4,AI$4,Chômés))),"*",Montant),
"")))))),"")</f>
        <v/>
      </c>
      <c r="AJ10" s="47" t="str">
        <f t="array" aca="1" ref="AJ10" ca="1">IFERROR(IF(AJ$4&lt;$D10,"",
IF(AJ$4&gt;La_Dernière_Opération,"",
IF(AJ$4=La_Dernière_Opération,Montant,
IF(AJ$4=$D10,IF(OR(AJ$4=Tout_JF_P,NOT(NETWORKDAYS.INTL(AJ$4,AJ$4,Chômés))),"*",Montant),
IF(_T_E=AJ$4,IF(OR(AJ$4=Tout_JF_P,NOT(NETWORKDAYS.INTL(AJ$4,AJ$4,Chômés))),"*",Montant),
IF(AND(OFFSET(AJ10,,-Sens)&lt;&gt;"",OR(OFFSET(AJ$4,,-Sens)=Tout_JF_P,NOT(NETWORKDAYS.INTL(OFFSET(AJ$4,,-Sens),OFFSET(AJ$4,,-Sens),Chômés)))),IF(OR(AJ$4=Tout_JF_P,NOT(NETWORKDAYS.INTL(AJ$4,AJ$4,Chômés))),"*",Montant),
"")))))),"")</f>
        <v/>
      </c>
      <c r="AK10" s="47" t="str">
        <f t="array" aca="1" ref="AK10" ca="1">IFERROR(IF(AK$4&lt;$D10,"",
IF(AK$4&gt;La_Dernière_Opération,"",
IF(AK$4=La_Dernière_Opération,Montant,
IF(AK$4=$D10,IF(OR(AK$4=Tout_JF_P,NOT(NETWORKDAYS.INTL(AK$4,AK$4,Chômés))),"*",Montant),
IF(_T_E=AK$4,IF(OR(AK$4=Tout_JF_P,NOT(NETWORKDAYS.INTL(AK$4,AK$4,Chômés))),"*",Montant),
IF(AND(OFFSET(AK10,,-Sens)&lt;&gt;"",OR(OFFSET(AK$4,,-Sens)=Tout_JF_P,NOT(NETWORKDAYS.INTL(OFFSET(AK$4,,-Sens),OFFSET(AK$4,,-Sens),Chômés)))),IF(OR(AK$4=Tout_JF_P,NOT(NETWORKDAYS.INTL(AK$4,AK$4,Chômés))),"*",Montant),
"")))))),"")</f>
        <v/>
      </c>
      <c r="AL10" s="47" t="str">
        <f t="array" aca="1" ref="AL10" ca="1">IFERROR(IF(AL$4&lt;$D10,"",
IF(AL$4&gt;La_Dernière_Opération,"",
IF(AL$4=La_Dernière_Opération,Montant,
IF(AL$4=$D10,IF(OR(AL$4=Tout_JF_P,NOT(NETWORKDAYS.INTL(AL$4,AL$4,Chômés))),"*",Montant),
IF(_T_E=AL$4,IF(OR(AL$4=Tout_JF_P,NOT(NETWORKDAYS.INTL(AL$4,AL$4,Chômés))),"*",Montant),
IF(AND(OFFSET(AL10,,-Sens)&lt;&gt;"",OR(OFFSET(AL$4,,-Sens)=Tout_JF_P,NOT(NETWORKDAYS.INTL(OFFSET(AL$4,,-Sens),OFFSET(AL$4,,-Sens),Chômés)))),IF(OR(AL$4=Tout_JF_P,NOT(NETWORKDAYS.INTL(AL$4,AL$4,Chômés))),"*",Montant),
"")))))),"")</f>
        <v/>
      </c>
      <c r="AM10" s="47" t="str">
        <f t="array" aca="1" ref="AM10" ca="1">IFERROR(IF(AM$4&lt;$D10,"",
IF(AM$4&gt;La_Dernière_Opération,"",
IF(AM$4=La_Dernière_Opération,Montant,
IF(AM$4=$D10,IF(OR(AM$4=Tout_JF_P,NOT(NETWORKDAYS.INTL(AM$4,AM$4,Chômés))),"*",Montant),
IF(_T_E=AM$4,IF(OR(AM$4=Tout_JF_P,NOT(NETWORKDAYS.INTL(AM$4,AM$4,Chômés))),"*",Montant),
IF(AND(OFFSET(AM10,,-Sens)&lt;&gt;"",OR(OFFSET(AM$4,,-Sens)=Tout_JF_P,NOT(NETWORKDAYS.INTL(OFFSET(AM$4,,-Sens),OFFSET(AM$4,,-Sens),Chômés)))),IF(OR(AM$4=Tout_JF_P,NOT(NETWORKDAYS.INTL(AM$4,AM$4,Chômés))),"*",Montant),
"")))))),"")</f>
        <v/>
      </c>
      <c r="AN10" s="47" t="str">
        <f t="array" aca="1" ref="AN10" ca="1">IFERROR(IF(AN$4&lt;$D10,"",
IF(AN$4&gt;La_Dernière_Opération,"",
IF(AN$4=La_Dernière_Opération,Montant,
IF(AN$4=$D10,IF(OR(AN$4=Tout_JF_P,NOT(NETWORKDAYS.INTL(AN$4,AN$4,Chômés))),"*",Montant),
IF(_T_E=AN$4,IF(OR(AN$4=Tout_JF_P,NOT(NETWORKDAYS.INTL(AN$4,AN$4,Chômés))),"*",Montant),
IF(AND(OFFSET(AN10,,-Sens)&lt;&gt;"",OR(OFFSET(AN$4,,-Sens)=Tout_JF_P,NOT(NETWORKDAYS.INTL(OFFSET(AN$4,,-Sens),OFFSET(AN$4,,-Sens),Chômés)))),IF(OR(AN$4=Tout_JF_P,NOT(NETWORKDAYS.INTL(AN$4,AN$4,Chômés))),"*",Montant),
"")))))),"")</f>
        <v/>
      </c>
      <c r="AO10" s="47" t="str">
        <f t="array" aca="1" ref="AO10" ca="1">IFERROR(IF(AO$4&lt;$D10,"",
IF(AO$4&gt;La_Dernière_Opération,"",
IF(AO$4=La_Dernière_Opération,Montant,
IF(AO$4=$D10,IF(OR(AO$4=Tout_JF_P,NOT(NETWORKDAYS.INTL(AO$4,AO$4,Chômés))),"*",Montant),
IF(_T_E=AO$4,IF(OR(AO$4=Tout_JF_P,NOT(NETWORKDAYS.INTL(AO$4,AO$4,Chômés))),"*",Montant),
IF(AND(OFFSET(AO10,,-Sens)&lt;&gt;"",OR(OFFSET(AO$4,,-Sens)=Tout_JF_P,NOT(NETWORKDAYS.INTL(OFFSET(AO$4,,-Sens),OFFSET(AO$4,,-Sens),Chômés)))),IF(OR(AO$4=Tout_JF_P,NOT(NETWORKDAYS.INTL(AO$4,AO$4,Chômés))),"*",Montant),
"")))))),"")</f>
        <v/>
      </c>
      <c r="AP10" s="47" t="str">
        <f t="array" aca="1" ref="AP10" ca="1">IFERROR(IF(AP$4&lt;$D10,"",
IF(AP$4&gt;La_Dernière_Opération,"",
IF(AP$4=La_Dernière_Opération,Montant,
IF(AP$4=$D10,IF(OR(AP$4=Tout_JF_P,NOT(NETWORKDAYS.INTL(AP$4,AP$4,Chômés))),"*",Montant),
IF(_T_E=AP$4,IF(OR(AP$4=Tout_JF_P,NOT(NETWORKDAYS.INTL(AP$4,AP$4,Chômés))),"*",Montant),
IF(AND(OFFSET(AP10,,-Sens)&lt;&gt;"",OR(OFFSET(AP$4,,-Sens)=Tout_JF_P,NOT(NETWORKDAYS.INTL(OFFSET(AP$4,,-Sens),OFFSET(AP$4,,-Sens),Chômés)))),IF(OR(AP$4=Tout_JF_P,NOT(NETWORKDAYS.INTL(AP$4,AP$4,Chômés))),"*",Montant),
"")))))),"")</f>
        <v/>
      </c>
      <c r="AQ10" s="47" t="str">
        <f t="array" aca="1" ref="AQ10" ca="1">IFERROR(IF(AQ$4&lt;$D10,"",
IF(AQ$4&gt;La_Dernière_Opération,"",
IF(AQ$4=La_Dernière_Opération,Montant,
IF(AQ$4=$D10,IF(OR(AQ$4=Tout_JF_P,NOT(NETWORKDAYS.INTL(AQ$4,AQ$4,Chômés))),"*",Montant),
IF(_T_E=AQ$4,IF(OR(AQ$4=Tout_JF_P,NOT(NETWORKDAYS.INTL(AQ$4,AQ$4,Chômés))),"*",Montant),
IF(AND(OFFSET(AQ10,,-Sens)&lt;&gt;"",OR(OFFSET(AQ$4,,-Sens)=Tout_JF_P,NOT(NETWORKDAYS.INTL(OFFSET(AQ$4,,-Sens),OFFSET(AQ$4,,-Sens),Chômés)))),IF(OR(AQ$4=Tout_JF_P,NOT(NETWORKDAYS.INTL(AQ$4,AQ$4,Chômés))),"*",Montant),
"")))))),"")</f>
        <v/>
      </c>
      <c r="AR10" s="47" t="str">
        <f t="array" aca="1" ref="AR10" ca="1">IFERROR(IF(AR$4&lt;$D10,"",
IF(AR$4&gt;La_Dernière_Opération,"",
IF(AR$4=La_Dernière_Opération,Montant,
IF(AR$4=$D10,IF(OR(AR$4=Tout_JF_P,NOT(NETWORKDAYS.INTL(AR$4,AR$4,Chômés))),"*",Montant),
IF(_T_E=AR$4,IF(OR(AR$4=Tout_JF_P,NOT(NETWORKDAYS.INTL(AR$4,AR$4,Chômés))),"*",Montant),
IF(AND(OFFSET(AR10,,-Sens)&lt;&gt;"",OR(OFFSET(AR$4,,-Sens)=Tout_JF_P,NOT(NETWORKDAYS.INTL(OFFSET(AR$4,,-Sens),OFFSET(AR$4,,-Sens),Chômés)))),IF(OR(AR$4=Tout_JF_P,NOT(NETWORKDAYS.INTL(AR$4,AR$4,Chômés))),"*",Montant),
"")))))),"")</f>
        <v/>
      </c>
      <c r="AS10" s="47" t="str">
        <f t="array" aca="1" ref="AS10" ca="1">IFERROR(IF(AS$4&lt;$D10,"",
IF(AS$4&gt;La_Dernière_Opération,"",
IF(AS$4=La_Dernière_Opération,Montant,
IF(AS$4=$D10,IF(OR(AS$4=Tout_JF_P,NOT(NETWORKDAYS.INTL(AS$4,AS$4,Chômés))),"*",Montant),
IF(_T_E=AS$4,IF(OR(AS$4=Tout_JF_P,NOT(NETWORKDAYS.INTL(AS$4,AS$4,Chômés))),"*",Montant),
IF(AND(OFFSET(AS10,,-Sens)&lt;&gt;"",OR(OFFSET(AS$4,,-Sens)=Tout_JF_P,NOT(NETWORKDAYS.INTL(OFFSET(AS$4,,-Sens),OFFSET(AS$4,,-Sens),Chômés)))),IF(OR(AS$4=Tout_JF_P,NOT(NETWORKDAYS.INTL(AS$4,AS$4,Chômés))),"*",Montant),
"")))))),"")</f>
        <v/>
      </c>
      <c r="AT10" s="47" t="str">
        <f t="array" aca="1" ref="AT10" ca="1">IFERROR(IF(AT$4&lt;$D10,"",
IF(AT$4&gt;La_Dernière_Opération,"",
IF(AT$4=La_Dernière_Opération,Montant,
IF(AT$4=$D10,IF(OR(AT$4=Tout_JF_P,NOT(NETWORKDAYS.INTL(AT$4,AT$4,Chômés))),"*",Montant),
IF(_T_E=AT$4,IF(OR(AT$4=Tout_JF_P,NOT(NETWORKDAYS.INTL(AT$4,AT$4,Chômés))),"*",Montant),
IF(AND(OFFSET(AT10,,-Sens)&lt;&gt;"",OR(OFFSET(AT$4,,-Sens)=Tout_JF_P,NOT(NETWORKDAYS.INTL(OFFSET(AT$4,,-Sens),OFFSET(AT$4,,-Sens),Chômés)))),IF(OR(AT$4=Tout_JF_P,NOT(NETWORKDAYS.INTL(AT$4,AT$4,Chômés))),"*",Montant),
"")))))),"")</f>
        <v/>
      </c>
      <c r="AU10" s="47" t="str">
        <f t="array" aca="1" ref="AU10" ca="1">IFERROR(IF(AU$4&lt;$D10,"",
IF(AU$4&gt;La_Dernière_Opération,"",
IF(AU$4=La_Dernière_Opération,Montant,
IF(AU$4=$D10,IF(OR(AU$4=Tout_JF_P,NOT(NETWORKDAYS.INTL(AU$4,AU$4,Chômés))),"*",Montant),
IF(_T_E=AU$4,IF(OR(AU$4=Tout_JF_P,NOT(NETWORKDAYS.INTL(AU$4,AU$4,Chômés))),"*",Montant),
IF(AND(OFFSET(AU10,,-Sens)&lt;&gt;"",OR(OFFSET(AU$4,,-Sens)=Tout_JF_P,NOT(NETWORKDAYS.INTL(OFFSET(AU$4,,-Sens),OFFSET(AU$4,,-Sens),Chômés)))),IF(OR(AU$4=Tout_JF_P,NOT(NETWORKDAYS.INTL(AU$4,AU$4,Chômés))),"*",Montant),
"")))))),"")</f>
        <v/>
      </c>
      <c r="AV10" s="47" t="str">
        <f t="array" aca="1" ref="AV10" ca="1">IFERROR(IF(AV$4&lt;$D10,"",
IF(AV$4&gt;La_Dernière_Opération,"",
IF(AV$4=La_Dernière_Opération,Montant,
IF(AV$4=$D10,IF(OR(AV$4=Tout_JF_P,NOT(NETWORKDAYS.INTL(AV$4,AV$4,Chômés))),"*",Montant),
IF(_T_E=AV$4,IF(OR(AV$4=Tout_JF_P,NOT(NETWORKDAYS.INTL(AV$4,AV$4,Chômés))),"*",Montant),
IF(AND(OFFSET(AV10,,-Sens)&lt;&gt;"",OR(OFFSET(AV$4,,-Sens)=Tout_JF_P,NOT(NETWORKDAYS.INTL(OFFSET(AV$4,,-Sens),OFFSET(AV$4,,-Sens),Chômés)))),IF(OR(AV$4=Tout_JF_P,NOT(NETWORKDAYS.INTL(AV$4,AV$4,Chômés))),"*",Montant),
"")))))),"")</f>
        <v/>
      </c>
      <c r="AW10" s="47" t="str">
        <f t="array" aca="1" ref="AW10" ca="1">IFERROR(IF(AW$4&lt;$D10,"",
IF(AW$4&gt;La_Dernière_Opération,"",
IF(AW$4=La_Dernière_Opération,Montant,
IF(AW$4=$D10,IF(OR(AW$4=Tout_JF_P,NOT(NETWORKDAYS.INTL(AW$4,AW$4,Chômés))),"*",Montant),
IF(_T_E=AW$4,IF(OR(AW$4=Tout_JF_P,NOT(NETWORKDAYS.INTL(AW$4,AW$4,Chômés))),"*",Montant),
IF(AND(OFFSET(AW10,,-Sens)&lt;&gt;"",OR(OFFSET(AW$4,,-Sens)=Tout_JF_P,NOT(NETWORKDAYS.INTL(OFFSET(AW$4,,-Sens),OFFSET(AW$4,,-Sens),Chômés)))),IF(OR(AW$4=Tout_JF_P,NOT(NETWORKDAYS.INTL(AW$4,AW$4,Chômés))),"*",Montant),
"")))))),"")</f>
        <v/>
      </c>
      <c r="AX10" s="47" t="str">
        <f t="array" aca="1" ref="AX10" ca="1">IFERROR(IF(AX$4&lt;$D10,"",
IF(AX$4&gt;La_Dernière_Opération,"",
IF(AX$4=La_Dernière_Opération,Montant,
IF(AX$4=$D10,IF(OR(AX$4=Tout_JF_P,NOT(NETWORKDAYS.INTL(AX$4,AX$4,Chômés))),"*",Montant),
IF(_T_E=AX$4,IF(OR(AX$4=Tout_JF_P,NOT(NETWORKDAYS.INTL(AX$4,AX$4,Chômés))),"*",Montant),
IF(AND(OFFSET(AX10,,-Sens)&lt;&gt;"",OR(OFFSET(AX$4,,-Sens)=Tout_JF_P,NOT(NETWORKDAYS.INTL(OFFSET(AX$4,,-Sens),OFFSET(AX$4,,-Sens),Chômés)))),IF(OR(AX$4=Tout_JF_P,NOT(NETWORKDAYS.INTL(AX$4,AX$4,Chômés))),"*",Montant),
"")))))),"")</f>
        <v/>
      </c>
      <c r="AY10" s="47" t="str">
        <f t="array" aca="1" ref="AY10" ca="1">IFERROR(IF(AY$4&lt;$D10,"",
IF(AY$4&gt;La_Dernière_Opération,"",
IF(AY$4=La_Dernière_Opération,Montant,
IF(AY$4=$D10,IF(OR(AY$4=Tout_JF_P,NOT(NETWORKDAYS.INTL(AY$4,AY$4,Chômés))),"*",Montant),
IF(_T_E=AY$4,IF(OR(AY$4=Tout_JF_P,NOT(NETWORKDAYS.INTL(AY$4,AY$4,Chômés))),"*",Montant),
IF(AND(OFFSET(AY10,,-Sens)&lt;&gt;"",OR(OFFSET(AY$4,,-Sens)=Tout_JF_P,NOT(NETWORKDAYS.INTL(OFFSET(AY$4,,-Sens),OFFSET(AY$4,,-Sens),Chômés)))),IF(OR(AY$4=Tout_JF_P,NOT(NETWORKDAYS.INTL(AY$4,AY$4,Chômés))),"*",Montant),
"")))))),"")</f>
        <v/>
      </c>
      <c r="AZ10" s="47" t="str">
        <f t="array" aca="1" ref="AZ10" ca="1">IFERROR(IF(AZ$4&lt;$D10,"",
IF(AZ$4&gt;La_Dernière_Opération,"",
IF(AZ$4=La_Dernière_Opération,Montant,
IF(AZ$4=$D10,IF(OR(AZ$4=Tout_JF_P,NOT(NETWORKDAYS.INTL(AZ$4,AZ$4,Chômés))),"*",Montant),
IF(_T_E=AZ$4,IF(OR(AZ$4=Tout_JF_P,NOT(NETWORKDAYS.INTL(AZ$4,AZ$4,Chômés))),"*",Montant),
IF(AND(OFFSET(AZ10,,-Sens)&lt;&gt;"",OR(OFFSET(AZ$4,,-Sens)=Tout_JF_P,NOT(NETWORKDAYS.INTL(OFFSET(AZ$4,,-Sens),OFFSET(AZ$4,,-Sens),Chômés)))),IF(OR(AZ$4=Tout_JF_P,NOT(NETWORKDAYS.INTL(AZ$4,AZ$4,Chômés))),"*",Montant),
"")))))),"")</f>
        <v/>
      </c>
      <c r="BA10" s="47" t="str">
        <f t="array" aca="1" ref="BA10" ca="1">IFERROR(IF(BA$4&lt;$D10,"",
IF(BA$4&gt;La_Dernière_Opération,"",
IF(BA$4=La_Dernière_Opération,Montant,
IF(BA$4=$D10,IF(OR(BA$4=Tout_JF_P,NOT(NETWORKDAYS.INTL(BA$4,BA$4,Chômés))),"*",Montant),
IF(_T_E=BA$4,IF(OR(BA$4=Tout_JF_P,NOT(NETWORKDAYS.INTL(BA$4,BA$4,Chômés))),"*",Montant),
IF(AND(OFFSET(BA10,,-Sens)&lt;&gt;"",OR(OFFSET(BA$4,,-Sens)=Tout_JF_P,NOT(NETWORKDAYS.INTL(OFFSET(BA$4,,-Sens),OFFSET(BA$4,,-Sens),Chômés)))),IF(OR(BA$4=Tout_JF_P,NOT(NETWORKDAYS.INTL(BA$4,BA$4,Chômés))),"*",Montant),
"")))))),"")</f>
        <v/>
      </c>
      <c r="BB10" s="47" t="str">
        <f t="array" aca="1" ref="BB10" ca="1">IFERROR(IF(BB$4&lt;$D10,"",
IF(BB$4&gt;La_Dernière_Opération,"",
IF(BB$4=La_Dernière_Opération,Montant,
IF(BB$4=$D10,IF(OR(BB$4=Tout_JF_P,NOT(NETWORKDAYS.INTL(BB$4,BB$4,Chômés))),"*",Montant),
IF(_T_E=BB$4,IF(OR(BB$4=Tout_JF_P,NOT(NETWORKDAYS.INTL(BB$4,BB$4,Chômés))),"*",Montant),
IF(AND(OFFSET(BB10,,-Sens)&lt;&gt;"",OR(OFFSET(BB$4,,-Sens)=Tout_JF_P,NOT(NETWORKDAYS.INTL(OFFSET(BB$4,,-Sens),OFFSET(BB$4,,-Sens),Chômés)))),IF(OR(BB$4=Tout_JF_P,NOT(NETWORKDAYS.INTL(BB$4,BB$4,Chômés))),"*",Montant),
"")))))),"")</f>
        <v/>
      </c>
      <c r="BC10" s="47" t="str">
        <f t="array" aca="1" ref="BC10" ca="1">IFERROR(IF(BC$4&lt;$D10,"",
IF(BC$4&gt;La_Dernière_Opération,"",
IF(BC$4=La_Dernière_Opération,Montant,
IF(BC$4=$D10,IF(OR(BC$4=Tout_JF_P,NOT(NETWORKDAYS.INTL(BC$4,BC$4,Chômés))),"*",Montant),
IF(_T_E=BC$4,IF(OR(BC$4=Tout_JF_P,NOT(NETWORKDAYS.INTL(BC$4,BC$4,Chômés))),"*",Montant),
IF(AND(OFFSET(BC10,,-Sens)&lt;&gt;"",OR(OFFSET(BC$4,,-Sens)=Tout_JF_P,NOT(NETWORKDAYS.INTL(OFFSET(BC$4,,-Sens),OFFSET(BC$4,,-Sens),Chômés)))),IF(OR(BC$4=Tout_JF_P,NOT(NETWORKDAYS.INTL(BC$4,BC$4,Chômés))),"*",Montant),
"")))))),"")</f>
        <v/>
      </c>
      <c r="BD10" s="47" t="str">
        <f t="array" aca="1" ref="BD10" ca="1">IFERROR(IF(BD$4&lt;$D10,"",
IF(BD$4&gt;La_Dernière_Opération,"",
IF(BD$4=La_Dernière_Opération,Montant,
IF(BD$4=$D10,IF(OR(BD$4=Tout_JF_P,NOT(NETWORKDAYS.INTL(BD$4,BD$4,Chômés))),"*",Montant),
IF(_T_E=BD$4,IF(OR(BD$4=Tout_JF_P,NOT(NETWORKDAYS.INTL(BD$4,BD$4,Chômés))),"*",Montant),
IF(AND(OFFSET(BD10,,-Sens)&lt;&gt;"",OR(OFFSET(BD$4,,-Sens)=Tout_JF_P,NOT(NETWORKDAYS.INTL(OFFSET(BD$4,,-Sens),OFFSET(BD$4,,-Sens),Chômés)))),IF(OR(BD$4=Tout_JF_P,NOT(NETWORKDAYS.INTL(BD$4,BD$4,Chômés))),"*",Montant),
"")))))),"")</f>
        <v/>
      </c>
      <c r="BE10" s="47" t="str">
        <f t="array" aca="1" ref="BE10" ca="1">IFERROR(IF(BE$4&lt;$D10,"",
IF(BE$4&gt;La_Dernière_Opération,"",
IF(BE$4=La_Dernière_Opération,Montant,
IF(BE$4=$D10,IF(OR(BE$4=Tout_JF_P,NOT(NETWORKDAYS.INTL(BE$4,BE$4,Chômés))),"*",Montant),
IF(_T_E=BE$4,IF(OR(BE$4=Tout_JF_P,NOT(NETWORKDAYS.INTL(BE$4,BE$4,Chômés))),"*",Montant),
IF(AND(OFFSET(BE10,,-Sens)&lt;&gt;"",OR(OFFSET(BE$4,,-Sens)=Tout_JF_P,NOT(NETWORKDAYS.INTL(OFFSET(BE$4,,-Sens),OFFSET(BE$4,,-Sens),Chômés)))),IF(OR(BE$4=Tout_JF_P,NOT(NETWORKDAYS.INTL(BE$4,BE$4,Chômés))),"*",Montant),
"")))))),"")</f>
        <v/>
      </c>
      <c r="BF10" s="47" t="str">
        <f t="array" aca="1" ref="BF10" ca="1">IFERROR(IF(BF$4&lt;$D10,"",
IF(BF$4&gt;La_Dernière_Opération,"",
IF(BF$4=La_Dernière_Opération,Montant,
IF(BF$4=$D10,IF(OR(BF$4=Tout_JF_P,NOT(NETWORKDAYS.INTL(BF$4,BF$4,Chômés))),"*",Montant),
IF(_T_E=BF$4,IF(OR(BF$4=Tout_JF_P,NOT(NETWORKDAYS.INTL(BF$4,BF$4,Chômés))),"*",Montant),
IF(AND(OFFSET(BF10,,-Sens)&lt;&gt;"",OR(OFFSET(BF$4,,-Sens)=Tout_JF_P,NOT(NETWORKDAYS.INTL(OFFSET(BF$4,,-Sens),OFFSET(BF$4,,-Sens),Chômés)))),IF(OR(BF$4=Tout_JF_P,NOT(NETWORKDAYS.INTL(BF$4,BF$4,Chômés))),"*",Montant),
"")))))),"")</f>
        <v/>
      </c>
      <c r="BG10" s="47" t="str">
        <f t="array" aca="1" ref="BG10" ca="1">IFERROR(IF(BG$4&lt;$D10,"",
IF(BG$4&gt;La_Dernière_Opération,"",
IF(BG$4=La_Dernière_Opération,Montant,
IF(BG$4=$D10,IF(OR(BG$4=Tout_JF_P,NOT(NETWORKDAYS.INTL(BG$4,BG$4,Chômés))),"*",Montant),
IF(_T_E=BG$4,IF(OR(BG$4=Tout_JF_P,NOT(NETWORKDAYS.INTL(BG$4,BG$4,Chômés))),"*",Montant),
IF(AND(OFFSET(BG10,,-Sens)&lt;&gt;"",OR(OFFSET(BG$4,,-Sens)=Tout_JF_P,NOT(NETWORKDAYS.INTL(OFFSET(BG$4,,-Sens),OFFSET(BG$4,,-Sens),Chômés)))),IF(OR(BG$4=Tout_JF_P,NOT(NETWORKDAYS.INTL(BG$4,BG$4,Chômés))),"*",Montant),
"")))))),"")</f>
        <v/>
      </c>
      <c r="BH10" s="42" t="str">
        <f t="array" aca="1" ref="BH10" ca="1">IFERROR(IF(BH$4&lt;$D10,"",
IF(BH$4&gt;La_Dernière_Opération,"",
IF(BH$4=La_Dernière_Opération,Montant,
IF(BH$4=$D10,IF(OR(BH$4=Tout_JF_P,NOT(NETWORKDAYS.INTL(BH$4,BH$4,Chômés))),"*",Montant),
IF(_T_E=BH$4,IF(OR(BH$4=Tout_JF_P,NOT(NETWORKDAYS.INTL(BH$4,BH$4,Chômés))),"*",Montant),
IF(AND(OFFSET(BH10,,-Sens)&lt;&gt;"",OR(OFFSET(BH$4,,-Sens)=Tout_JF_P,NOT(NETWORKDAYS.INTL(OFFSET(BH$4,,-Sens),OFFSET(BH$4,,-Sens),Chômés)))),IF(OR(BH$4=Tout_JF_P,NOT(NETWORKDAYS.INTL(BH$4,BH$4,Chômés))),"*",Montant),
"")))))),"")</f>
        <v/>
      </c>
    </row>
    <row r="11" spans="1:61" x14ac:dyDescent="0.25">
      <c r="A11" s="32" t="s">
        <v>121</v>
      </c>
      <c r="B11" s="47"/>
      <c r="C11" s="37"/>
      <c r="D11" s="59"/>
      <c r="E11" s="32"/>
      <c r="F11" s="32"/>
      <c r="G11" s="37"/>
      <c r="H11" s="59" t="str">
        <f t="array" aca="1" ref="H11" ca="1">IF(OR($D11=Fériés,$D11=Ponts,NOT(NETWORKDAYS.INTL($D11,$D11,Chômés))),"Erreur de",IF($D11="","Absence de",IFERROR(
IF($I11="Terminé","Opération",
IF(TODAY()&lt;=$D11,$D11,
IF($I11&lt;WORKDAY.INTL(Prochaine_Echéance,IF(OR(WORKDAY.INTL(Prochaine_Echéance,0,Chômés,Tout_JF_P)=Tout_JF_P),1,0)*Sens,Chômés,Tout_JF_P),
$I11,
WORKDAY.INTL(Prochaine_Echéance,IF(OR(WORKDAY.INTL(Prochaine_Echéance,0,Chômés,Tout_JF_P)=Tout_JF_P),1,0)*Sens,Chômés,Tout_JF_P))
)),
IF($D11="","Absence de","Erreur de"))))</f>
        <v>Erreur de</v>
      </c>
      <c r="I11" s="63" t="str">
        <f t="array" aca="1" ref="I11" ca="1">IF(OR($D11=Fériés,$D11=Ponts,NOT(NETWORKDAYS.INTL($D11,$D11,Chômés))),"date de début",IFERROR(
IF(La_Dernière_Opération&gt;EDATE($D11,100),"Perpétuel",
IF(La_Dernière_Opération&lt;TODAY(),"Terminé",La_Dernière_Opération)),IF(AND(ISNUMBER($D11),$E11=""),"périodicité","date de début")))</f>
        <v>date de début</v>
      </c>
      <c r="J11" s="42" t="str">
        <f t="array" aca="1" ref="J11" ca="1">IFERROR(IF(J$4&lt;$D11,"",
IF(J$4&gt;La_Dernière_Opération,"",
IF(J$4=La_Dernière_Opération,Montant,
IF(J$4=$D11,IF(OR(J$4=Tout_JF_P,NOT(NETWORKDAYS.INTL(J$4,J$4,Chômés))),"*",Montant),
IF(_T_E=J$4,IF(OR(J$4=Tout_JF_P,NOT(NETWORKDAYS.INTL(J$4,J$4,Chômés))),"*",Montant),
IF(AND(OFFSET(J11,,-Sens)&lt;&gt;"",OR(OFFSET(J$4,,-Sens)=Tout_JF_P,NOT(NETWORKDAYS.INTL(OFFSET(J$4,,-Sens),OFFSET(J$4,,-Sens),Chômés)))),IF(OR(J$4=Tout_JF_P,NOT(NETWORKDAYS.INTL(J$4,J$4,Chômés))),"*",Montant),
"")))))),"")</f>
        <v/>
      </c>
      <c r="K11" s="42" t="str">
        <f t="array" aca="1" ref="K11" ca="1">IFERROR(IF(K$4&lt;$D11,"",
IF(K$4&gt;La_Dernière_Opération,"",
IF(K$4=La_Dernière_Opération,Montant,
IF(K$4=$D11,IF(OR(K$4=Tout_JF_P,NOT(NETWORKDAYS.INTL(K$4,K$4,Chômés))),"*",Montant),
IF(_T_E=K$4,IF(OR(K$4=Tout_JF_P,NOT(NETWORKDAYS.INTL(K$4,K$4,Chômés))),"*",Montant),
IF(AND(OFFSET(K11,,-Sens)&lt;&gt;"",OR(OFFSET(K$4,,-Sens)=Tout_JF_P,NOT(NETWORKDAYS.INTL(OFFSET(K$4,,-Sens),OFFSET(K$4,,-Sens),Chômés)))),IF(OR(K$4=Tout_JF_P,NOT(NETWORKDAYS.INTL(K$4,K$4,Chômés))),"*",Montant),
"")))))),"")</f>
        <v/>
      </c>
      <c r="L11" s="42" t="str">
        <f t="array" aca="1" ref="L11" ca="1">IFERROR(IF(L$4&lt;$D11,"",
IF(L$4&gt;La_Dernière_Opération,"",
IF(L$4=La_Dernière_Opération,Montant,
IF(L$4=$D11,IF(OR(L$4=Tout_JF_P,NOT(NETWORKDAYS.INTL(L$4,L$4,Chômés))),"*",Montant),
IF(_T_E=L$4,IF(OR(L$4=Tout_JF_P,NOT(NETWORKDAYS.INTL(L$4,L$4,Chômés))),"*",Montant),
IF(AND(OFFSET(L11,,-Sens)&lt;&gt;"",OR(OFFSET(L$4,,-Sens)=Tout_JF_P,NOT(NETWORKDAYS.INTL(OFFSET(L$4,,-Sens),OFFSET(L$4,,-Sens),Chômés)))),IF(OR(L$4=Tout_JF_P,NOT(NETWORKDAYS.INTL(L$4,L$4,Chômés))),"*",Montant),
"")))))),"")</f>
        <v/>
      </c>
      <c r="M11" s="42" t="str">
        <f t="array" aca="1" ref="M11" ca="1">IFERROR(IF(M$4&lt;$D11,"",
IF(M$4&gt;La_Dernière_Opération,"",
IF(M$4=La_Dernière_Opération,Montant,
IF(M$4=$D11,IF(OR(M$4=Tout_JF_P,NOT(NETWORKDAYS.INTL(M$4,M$4,Chômés))),"*",Montant),
IF(_T_E=M$4,IF(OR(M$4=Tout_JF_P,NOT(NETWORKDAYS.INTL(M$4,M$4,Chômés))),"*",Montant),
IF(AND(OFFSET(M11,,-Sens)&lt;&gt;"",OR(OFFSET(M$4,,-Sens)=Tout_JF_P,NOT(NETWORKDAYS.INTL(OFFSET(M$4,,-Sens),OFFSET(M$4,,-Sens),Chômés)))),IF(OR(M$4=Tout_JF_P,NOT(NETWORKDAYS.INTL(M$4,M$4,Chômés))),"*",Montant),
"")))))),"")</f>
        <v/>
      </c>
      <c r="N11" s="42" t="str">
        <f t="array" aca="1" ref="N11" ca="1">IFERROR(IF(N$4&lt;$D11,"",
IF(N$4&gt;La_Dernière_Opération,"",
IF(N$4=La_Dernière_Opération,Montant,
IF(N$4=$D11,IF(OR(N$4=Tout_JF_P,NOT(NETWORKDAYS.INTL(N$4,N$4,Chômés))),"*",Montant),
IF(_T_E=N$4,IF(OR(N$4=Tout_JF_P,NOT(NETWORKDAYS.INTL(N$4,N$4,Chômés))),"*",Montant),
IF(AND(OFFSET(N11,,-Sens)&lt;&gt;"",OR(OFFSET(N$4,,-Sens)=Tout_JF_P,NOT(NETWORKDAYS.INTL(OFFSET(N$4,,-Sens),OFFSET(N$4,,-Sens),Chômés)))),IF(OR(N$4=Tout_JF_P,NOT(NETWORKDAYS.INTL(N$4,N$4,Chômés))),"*",Montant),
"")))))),"")</f>
        <v/>
      </c>
      <c r="O11" s="42" t="str">
        <f t="array" aca="1" ref="O11" ca="1">IFERROR(IF(O$4&lt;$D11,"",
IF(O$4&gt;La_Dernière_Opération,"",
IF(O$4=La_Dernière_Opération,Montant,
IF(O$4=$D11,IF(OR(O$4=Tout_JF_P,NOT(NETWORKDAYS.INTL(O$4,O$4,Chômés))),"*",Montant),
IF(_T_E=O$4,IF(OR(O$4=Tout_JF_P,NOT(NETWORKDAYS.INTL(O$4,O$4,Chômés))),"*",Montant),
IF(AND(OFFSET(O11,,-Sens)&lt;&gt;"",OR(OFFSET(O$4,,-Sens)=Tout_JF_P,NOT(NETWORKDAYS.INTL(OFFSET(O$4,,-Sens),OFFSET(O$4,,-Sens),Chômés)))),IF(OR(O$4=Tout_JF_P,NOT(NETWORKDAYS.INTL(O$4,O$4,Chômés))),"*",Montant),
"")))))),"")</f>
        <v/>
      </c>
      <c r="P11" s="42" t="str">
        <f t="array" aca="1" ref="P11" ca="1">IFERROR(IF(P$4&lt;$D11,"",
IF(P$4&gt;La_Dernière_Opération,"",
IF(P$4=La_Dernière_Opération,Montant,
IF(P$4=$D11,IF(OR(P$4=Tout_JF_P,NOT(NETWORKDAYS.INTL(P$4,P$4,Chômés))),"*",Montant),
IF(_T_E=P$4,IF(OR(P$4=Tout_JF_P,NOT(NETWORKDAYS.INTL(P$4,P$4,Chômés))),"*",Montant),
IF(AND(OFFSET(P11,,-Sens)&lt;&gt;"",OR(OFFSET(P$4,,-Sens)=Tout_JF_P,NOT(NETWORKDAYS.INTL(OFFSET(P$4,,-Sens),OFFSET(P$4,,-Sens),Chômés)))),IF(OR(P$4=Tout_JF_P,NOT(NETWORKDAYS.INTL(P$4,P$4,Chômés))),"*",Montant),
"")))))),"")</f>
        <v/>
      </c>
      <c r="Q11" s="42" t="str">
        <f t="array" aca="1" ref="Q11" ca="1">IFERROR(IF(Q$4&lt;$D11,"",
IF(Q$4&gt;La_Dernière_Opération,"",
IF(Q$4=La_Dernière_Opération,Montant,
IF(Q$4=$D11,IF(OR(Q$4=Tout_JF_P,NOT(NETWORKDAYS.INTL(Q$4,Q$4,Chômés))),"*",Montant),
IF(_T_E=Q$4,IF(OR(Q$4=Tout_JF_P,NOT(NETWORKDAYS.INTL(Q$4,Q$4,Chômés))),"*",Montant),
IF(AND(OFFSET(Q11,,-Sens)&lt;&gt;"",OR(OFFSET(Q$4,,-Sens)=Tout_JF_P,NOT(NETWORKDAYS.INTL(OFFSET(Q$4,,-Sens),OFFSET(Q$4,,-Sens),Chômés)))),IF(OR(Q$4=Tout_JF_P,NOT(NETWORKDAYS.INTL(Q$4,Q$4,Chômés))),"*",Montant),
"")))))),"")</f>
        <v/>
      </c>
      <c r="R11" s="47" t="str">
        <f t="array" aca="1" ref="R11" ca="1">IFERROR(IF(R$4&lt;$D11,"",
IF(R$4&gt;La_Dernière_Opération,"",
IF(R$4=La_Dernière_Opération,Montant,
IF(R$4=$D11,IF(OR(R$4=Tout_JF_P,NOT(NETWORKDAYS.INTL(R$4,R$4,Chômés))),"*",Montant),
IF(_T_E=R$4,IF(OR(R$4=Tout_JF_P,NOT(NETWORKDAYS.INTL(R$4,R$4,Chômés))),"*",Montant),
IF(AND(OFFSET(R11,,-Sens)&lt;&gt;"",OR(OFFSET(R$4,,-Sens)=Tout_JF_P,NOT(NETWORKDAYS.INTL(OFFSET(R$4,,-Sens),OFFSET(R$4,,-Sens),Chômés)))),IF(OR(R$4=Tout_JF_P,NOT(NETWORKDAYS.INTL(R$4,R$4,Chômés))),"*",Montant),
"")))))),"")</f>
        <v/>
      </c>
      <c r="S11" s="47" t="str">
        <f t="array" aca="1" ref="S11" ca="1">IFERROR(IF(S$4&lt;$D11,"",
IF(S$4&gt;La_Dernière_Opération,"",
IF(S$4=La_Dernière_Opération,Montant,
IF(S$4=$D11,IF(OR(S$4=Tout_JF_P,NOT(NETWORKDAYS.INTL(S$4,S$4,Chômés))),"*",Montant),
IF(_T_E=S$4,IF(OR(S$4=Tout_JF_P,NOT(NETWORKDAYS.INTL(S$4,S$4,Chômés))),"*",Montant),
IF(AND(OFFSET(S11,,-Sens)&lt;&gt;"",OR(OFFSET(S$4,,-Sens)=Tout_JF_P,NOT(NETWORKDAYS.INTL(OFFSET(S$4,,-Sens),OFFSET(S$4,,-Sens),Chômés)))),IF(OR(S$4=Tout_JF_P,NOT(NETWORKDAYS.INTL(S$4,S$4,Chômés))),"*",Montant),
"")))))),"")</f>
        <v/>
      </c>
      <c r="T11" s="47" t="str">
        <f t="array" aca="1" ref="T11" ca="1">IFERROR(IF(T$4&lt;$D11,"",
IF(T$4&gt;La_Dernière_Opération,"",
IF(T$4=La_Dernière_Opération,Montant,
IF(T$4=$D11,IF(OR(T$4=Tout_JF_P,NOT(NETWORKDAYS.INTL(T$4,T$4,Chômés))),"*",Montant),
IF(_T_E=T$4,IF(OR(T$4=Tout_JF_P,NOT(NETWORKDAYS.INTL(T$4,T$4,Chômés))),"*",Montant),
IF(AND(OFFSET(T11,,-Sens)&lt;&gt;"",OR(OFFSET(T$4,,-Sens)=Tout_JF_P,NOT(NETWORKDAYS.INTL(OFFSET(T$4,,-Sens),OFFSET(T$4,,-Sens),Chômés)))),IF(OR(T$4=Tout_JF_P,NOT(NETWORKDAYS.INTL(T$4,T$4,Chômés))),"*",Montant),
"")))))),"")</f>
        <v/>
      </c>
      <c r="U11" s="47" t="str">
        <f t="array" aca="1" ref="U11" ca="1">IFERROR(IF(U$4&lt;$D11,"",
IF(U$4&gt;La_Dernière_Opération,"",
IF(U$4=La_Dernière_Opération,Montant,
IF(U$4=$D11,IF(OR(U$4=Tout_JF_P,NOT(NETWORKDAYS.INTL(U$4,U$4,Chômés))),"*",Montant),
IF(_T_E=U$4,IF(OR(U$4=Tout_JF_P,NOT(NETWORKDAYS.INTL(U$4,U$4,Chômés))),"*",Montant),
IF(AND(OFFSET(U11,,-Sens)&lt;&gt;"",OR(OFFSET(U$4,,-Sens)=Tout_JF_P,NOT(NETWORKDAYS.INTL(OFFSET(U$4,,-Sens),OFFSET(U$4,,-Sens),Chômés)))),IF(OR(U$4=Tout_JF_P,NOT(NETWORKDAYS.INTL(U$4,U$4,Chômés))),"*",Montant),
"")))))),"")</f>
        <v/>
      </c>
      <c r="V11" s="47" t="str">
        <f t="array" aca="1" ref="V11" ca="1">IFERROR(IF(V$4&lt;$D11,"",
IF(V$4&gt;La_Dernière_Opération,"",
IF(V$4=La_Dernière_Opération,Montant,
IF(V$4=$D11,IF(OR(V$4=Tout_JF_P,NOT(NETWORKDAYS.INTL(V$4,V$4,Chômés))),"*",Montant),
IF(_T_E=V$4,IF(OR(V$4=Tout_JF_P,NOT(NETWORKDAYS.INTL(V$4,V$4,Chômés))),"*",Montant),
IF(AND(OFFSET(V11,,-Sens)&lt;&gt;"",OR(OFFSET(V$4,,-Sens)=Tout_JF_P,NOT(NETWORKDAYS.INTL(OFFSET(V$4,,-Sens),OFFSET(V$4,,-Sens),Chômés)))),IF(OR(V$4=Tout_JF_P,NOT(NETWORKDAYS.INTL(V$4,V$4,Chômés))),"*",Montant),
"")))))),"")</f>
        <v/>
      </c>
      <c r="W11" s="47" t="str">
        <f t="array" aca="1" ref="W11" ca="1">IFERROR(IF(W$4&lt;$D11,"",
IF(W$4&gt;La_Dernière_Opération,"",
IF(W$4=La_Dernière_Opération,Montant,
IF(W$4=$D11,IF(OR(W$4=Tout_JF_P,NOT(NETWORKDAYS.INTL(W$4,W$4,Chômés))),"*",Montant),
IF(_T_E=W$4,IF(OR(W$4=Tout_JF_P,NOT(NETWORKDAYS.INTL(W$4,W$4,Chômés))),"*",Montant),
IF(AND(OFFSET(W11,,-Sens)&lt;&gt;"",OR(OFFSET(W$4,,-Sens)=Tout_JF_P,NOT(NETWORKDAYS.INTL(OFFSET(W$4,,-Sens),OFFSET(W$4,,-Sens),Chômés)))),IF(OR(W$4=Tout_JF_P,NOT(NETWORKDAYS.INTL(W$4,W$4,Chômés))),"*",Montant),
"")))))),"")</f>
        <v/>
      </c>
      <c r="X11" s="47" t="str">
        <f t="array" aca="1" ref="X11" ca="1">IFERROR(IF(X$4&lt;$D11,"",
IF(X$4&gt;La_Dernière_Opération,"",
IF(X$4=La_Dernière_Opération,Montant,
IF(X$4=$D11,IF(OR(X$4=Tout_JF_P,NOT(NETWORKDAYS.INTL(X$4,X$4,Chômés))),"*",Montant),
IF(_T_E=X$4,IF(OR(X$4=Tout_JF_P,NOT(NETWORKDAYS.INTL(X$4,X$4,Chômés))),"*",Montant),
IF(AND(OFFSET(X11,,-Sens)&lt;&gt;"",OR(OFFSET(X$4,,-Sens)=Tout_JF_P,NOT(NETWORKDAYS.INTL(OFFSET(X$4,,-Sens),OFFSET(X$4,,-Sens),Chômés)))),IF(OR(X$4=Tout_JF_P,NOT(NETWORKDAYS.INTL(X$4,X$4,Chômés))),"*",Montant),
"")))))),"")</f>
        <v/>
      </c>
      <c r="Y11" s="47" t="str">
        <f t="array" aca="1" ref="Y11" ca="1">IFERROR(IF(Y$4&lt;$D11,"",
IF(Y$4&gt;La_Dernière_Opération,"",
IF(Y$4=La_Dernière_Opération,Montant,
IF(Y$4=$D11,IF(OR(Y$4=Tout_JF_P,NOT(NETWORKDAYS.INTL(Y$4,Y$4,Chômés))),"*",Montant),
IF(_T_E=Y$4,IF(OR(Y$4=Tout_JF_P,NOT(NETWORKDAYS.INTL(Y$4,Y$4,Chômés))),"*",Montant),
IF(AND(OFFSET(Y11,,-Sens)&lt;&gt;"",OR(OFFSET(Y$4,,-Sens)=Tout_JF_P,NOT(NETWORKDAYS.INTL(OFFSET(Y$4,,-Sens),OFFSET(Y$4,,-Sens),Chômés)))),IF(OR(Y$4=Tout_JF_P,NOT(NETWORKDAYS.INTL(Y$4,Y$4,Chômés))),"*",Montant),
"")))))),"")</f>
        <v/>
      </c>
      <c r="Z11" s="47" t="str">
        <f t="array" aca="1" ref="Z11" ca="1">IFERROR(IF(Z$4&lt;$D11,"",
IF(Z$4&gt;La_Dernière_Opération,"",
IF(Z$4=La_Dernière_Opération,Montant,
IF(Z$4=$D11,IF(OR(Z$4=Tout_JF_P,NOT(NETWORKDAYS.INTL(Z$4,Z$4,Chômés))),"*",Montant),
IF(_T_E=Z$4,IF(OR(Z$4=Tout_JF_P,NOT(NETWORKDAYS.INTL(Z$4,Z$4,Chômés))),"*",Montant),
IF(AND(OFFSET(Z11,,-Sens)&lt;&gt;"",OR(OFFSET(Z$4,,-Sens)=Tout_JF_P,NOT(NETWORKDAYS.INTL(OFFSET(Z$4,,-Sens),OFFSET(Z$4,,-Sens),Chômés)))),IF(OR(Z$4=Tout_JF_P,NOT(NETWORKDAYS.INTL(Z$4,Z$4,Chômés))),"*",Montant),
"")))))),"")</f>
        <v/>
      </c>
      <c r="AA11" s="47" t="str">
        <f t="array" aca="1" ref="AA11" ca="1">IFERROR(IF(AA$4&lt;$D11,"",
IF(AA$4&gt;La_Dernière_Opération,"",
IF(AA$4=La_Dernière_Opération,Montant,
IF(AA$4=$D11,IF(OR(AA$4=Tout_JF_P,NOT(NETWORKDAYS.INTL(AA$4,AA$4,Chômés))),"*",Montant),
IF(_T_E=AA$4,IF(OR(AA$4=Tout_JF_P,NOT(NETWORKDAYS.INTL(AA$4,AA$4,Chômés))),"*",Montant),
IF(AND(OFFSET(AA11,,-Sens)&lt;&gt;"",OR(OFFSET(AA$4,,-Sens)=Tout_JF_P,NOT(NETWORKDAYS.INTL(OFFSET(AA$4,,-Sens),OFFSET(AA$4,,-Sens),Chômés)))),IF(OR(AA$4=Tout_JF_P,NOT(NETWORKDAYS.INTL(AA$4,AA$4,Chômés))),"*",Montant),
"")))))),"")</f>
        <v/>
      </c>
      <c r="AB11" s="47" t="str">
        <f t="array" aca="1" ref="AB11" ca="1">IFERROR(IF(AB$4&lt;$D11,"",
IF(AB$4&gt;La_Dernière_Opération,"",
IF(AB$4=La_Dernière_Opération,Montant,
IF(AB$4=$D11,IF(OR(AB$4=Tout_JF_P,NOT(NETWORKDAYS.INTL(AB$4,AB$4,Chômés))),"*",Montant),
IF(_T_E=AB$4,IF(OR(AB$4=Tout_JF_P,NOT(NETWORKDAYS.INTL(AB$4,AB$4,Chômés))),"*",Montant),
IF(AND(OFFSET(AB11,,-Sens)&lt;&gt;"",OR(OFFSET(AB$4,,-Sens)=Tout_JF_P,NOT(NETWORKDAYS.INTL(OFFSET(AB$4,,-Sens),OFFSET(AB$4,,-Sens),Chômés)))),IF(OR(AB$4=Tout_JF_P,NOT(NETWORKDAYS.INTL(AB$4,AB$4,Chômés))),"*",Montant),
"")))))),"")</f>
        <v/>
      </c>
      <c r="AC11" s="47" t="str">
        <f t="array" aca="1" ref="AC11" ca="1">IFERROR(IF(AC$4&lt;$D11,"",
IF(AC$4&gt;La_Dernière_Opération,"",
IF(AC$4=La_Dernière_Opération,Montant,
IF(AC$4=$D11,IF(OR(AC$4=Tout_JF_P,NOT(NETWORKDAYS.INTL(AC$4,AC$4,Chômés))),"*",Montant),
IF(_T_E=AC$4,IF(OR(AC$4=Tout_JF_P,NOT(NETWORKDAYS.INTL(AC$4,AC$4,Chômés))),"*",Montant),
IF(AND(OFFSET(AC11,,-Sens)&lt;&gt;"",OR(OFFSET(AC$4,,-Sens)=Tout_JF_P,NOT(NETWORKDAYS.INTL(OFFSET(AC$4,,-Sens),OFFSET(AC$4,,-Sens),Chômés)))),IF(OR(AC$4=Tout_JF_P,NOT(NETWORKDAYS.INTL(AC$4,AC$4,Chômés))),"*",Montant),
"")))))),"")</f>
        <v/>
      </c>
      <c r="AD11" s="47" t="str">
        <f t="array" aca="1" ref="AD11" ca="1">IFERROR(IF(AD$4&lt;$D11,"",
IF(AD$4&gt;La_Dernière_Opération,"",
IF(AD$4=La_Dernière_Opération,Montant,
IF(AD$4=$D11,IF(OR(AD$4=Tout_JF_P,NOT(NETWORKDAYS.INTL(AD$4,AD$4,Chômés))),"*",Montant),
IF(_T_E=AD$4,IF(OR(AD$4=Tout_JF_P,NOT(NETWORKDAYS.INTL(AD$4,AD$4,Chômés))),"*",Montant),
IF(AND(OFFSET(AD11,,-Sens)&lt;&gt;"",OR(OFFSET(AD$4,,-Sens)=Tout_JF_P,NOT(NETWORKDAYS.INTL(OFFSET(AD$4,,-Sens),OFFSET(AD$4,,-Sens),Chômés)))),IF(OR(AD$4=Tout_JF_P,NOT(NETWORKDAYS.INTL(AD$4,AD$4,Chômés))),"*",Montant),
"")))))),"")</f>
        <v/>
      </c>
      <c r="AE11" s="47" t="str">
        <f t="array" aca="1" ref="AE11" ca="1">IFERROR(IF(AE$4&lt;$D11,"",
IF(AE$4&gt;La_Dernière_Opération,"",
IF(AE$4=La_Dernière_Opération,Montant,
IF(AE$4=$D11,IF(OR(AE$4=Tout_JF_P,NOT(NETWORKDAYS.INTL(AE$4,AE$4,Chômés))),"*",Montant),
IF(_T_E=AE$4,IF(OR(AE$4=Tout_JF_P,NOT(NETWORKDAYS.INTL(AE$4,AE$4,Chômés))),"*",Montant),
IF(AND(OFFSET(AE11,,-Sens)&lt;&gt;"",OR(OFFSET(AE$4,,-Sens)=Tout_JF_P,NOT(NETWORKDAYS.INTL(OFFSET(AE$4,,-Sens),OFFSET(AE$4,,-Sens),Chômés)))),IF(OR(AE$4=Tout_JF_P,NOT(NETWORKDAYS.INTL(AE$4,AE$4,Chômés))),"*",Montant),
"")))))),"")</f>
        <v/>
      </c>
      <c r="AF11" s="47" t="str">
        <f t="array" aca="1" ref="AF11" ca="1">IFERROR(IF(AF$4&lt;$D11,"",
IF(AF$4&gt;La_Dernière_Opération,"",
IF(AF$4=La_Dernière_Opération,Montant,
IF(AF$4=$D11,IF(OR(AF$4=Tout_JF_P,NOT(NETWORKDAYS.INTL(AF$4,AF$4,Chômés))),"*",Montant),
IF(_T_E=AF$4,IF(OR(AF$4=Tout_JF_P,NOT(NETWORKDAYS.INTL(AF$4,AF$4,Chômés))),"*",Montant),
IF(AND(OFFSET(AF11,,-Sens)&lt;&gt;"",OR(OFFSET(AF$4,,-Sens)=Tout_JF_P,NOT(NETWORKDAYS.INTL(OFFSET(AF$4,,-Sens),OFFSET(AF$4,,-Sens),Chômés)))),IF(OR(AF$4=Tout_JF_P,NOT(NETWORKDAYS.INTL(AF$4,AF$4,Chômés))),"*",Montant),
"")))))),"")</f>
        <v/>
      </c>
      <c r="AG11" s="47" t="str">
        <f t="array" aca="1" ref="AG11" ca="1">IFERROR(IF(AG$4&lt;$D11,"",
IF(AG$4&gt;La_Dernière_Opération,"",
IF(AG$4=La_Dernière_Opération,Montant,
IF(AG$4=$D11,IF(OR(AG$4=Tout_JF_P,NOT(NETWORKDAYS.INTL(AG$4,AG$4,Chômés))),"*",Montant),
IF(_T_E=AG$4,IF(OR(AG$4=Tout_JF_P,NOT(NETWORKDAYS.INTL(AG$4,AG$4,Chômés))),"*",Montant),
IF(AND(OFFSET(AG11,,-Sens)&lt;&gt;"",OR(OFFSET(AG$4,,-Sens)=Tout_JF_P,NOT(NETWORKDAYS.INTL(OFFSET(AG$4,,-Sens),OFFSET(AG$4,,-Sens),Chômés)))),IF(OR(AG$4=Tout_JF_P,NOT(NETWORKDAYS.INTL(AG$4,AG$4,Chômés))),"*",Montant),
"")))))),"")</f>
        <v/>
      </c>
      <c r="AH11" s="47" t="str">
        <f t="array" aca="1" ref="AH11" ca="1">IFERROR(IF(AH$4&lt;$D11,"",
IF(AH$4&gt;La_Dernière_Opération,"",
IF(AH$4=La_Dernière_Opération,Montant,
IF(AH$4=$D11,IF(OR(AH$4=Tout_JF_P,NOT(NETWORKDAYS.INTL(AH$4,AH$4,Chômés))),"*",Montant),
IF(_T_E=AH$4,IF(OR(AH$4=Tout_JF_P,NOT(NETWORKDAYS.INTL(AH$4,AH$4,Chômés))),"*",Montant),
IF(AND(OFFSET(AH11,,-Sens)&lt;&gt;"",OR(OFFSET(AH$4,,-Sens)=Tout_JF_P,NOT(NETWORKDAYS.INTL(OFFSET(AH$4,,-Sens),OFFSET(AH$4,,-Sens),Chômés)))),IF(OR(AH$4=Tout_JF_P,NOT(NETWORKDAYS.INTL(AH$4,AH$4,Chômés))),"*",Montant),
"")))))),"")</f>
        <v/>
      </c>
      <c r="AI11" s="47" t="str">
        <f t="array" aca="1" ref="AI11" ca="1">IFERROR(IF(AI$4&lt;$D11,"",
IF(AI$4&gt;La_Dernière_Opération,"",
IF(AI$4=La_Dernière_Opération,Montant,
IF(AI$4=$D11,IF(OR(AI$4=Tout_JF_P,NOT(NETWORKDAYS.INTL(AI$4,AI$4,Chômés))),"*",Montant),
IF(_T_E=AI$4,IF(OR(AI$4=Tout_JF_P,NOT(NETWORKDAYS.INTL(AI$4,AI$4,Chômés))),"*",Montant),
IF(AND(OFFSET(AI11,,-Sens)&lt;&gt;"",OR(OFFSET(AI$4,,-Sens)=Tout_JF_P,NOT(NETWORKDAYS.INTL(OFFSET(AI$4,,-Sens),OFFSET(AI$4,,-Sens),Chômés)))),IF(OR(AI$4=Tout_JF_P,NOT(NETWORKDAYS.INTL(AI$4,AI$4,Chômés))),"*",Montant),
"")))))),"")</f>
        <v/>
      </c>
      <c r="AJ11" s="47" t="str">
        <f t="array" aca="1" ref="AJ11" ca="1">IFERROR(IF(AJ$4&lt;$D11,"",
IF(AJ$4&gt;La_Dernière_Opération,"",
IF(AJ$4=La_Dernière_Opération,Montant,
IF(AJ$4=$D11,IF(OR(AJ$4=Tout_JF_P,NOT(NETWORKDAYS.INTL(AJ$4,AJ$4,Chômés))),"*",Montant),
IF(_T_E=AJ$4,IF(OR(AJ$4=Tout_JF_P,NOT(NETWORKDAYS.INTL(AJ$4,AJ$4,Chômés))),"*",Montant),
IF(AND(OFFSET(AJ11,,-Sens)&lt;&gt;"",OR(OFFSET(AJ$4,,-Sens)=Tout_JF_P,NOT(NETWORKDAYS.INTL(OFFSET(AJ$4,,-Sens),OFFSET(AJ$4,,-Sens),Chômés)))),IF(OR(AJ$4=Tout_JF_P,NOT(NETWORKDAYS.INTL(AJ$4,AJ$4,Chômés))),"*",Montant),
"")))))),"")</f>
        <v/>
      </c>
      <c r="AK11" s="47" t="str">
        <f t="array" aca="1" ref="AK11" ca="1">IFERROR(IF(AK$4&lt;$D11,"",
IF(AK$4&gt;La_Dernière_Opération,"",
IF(AK$4=La_Dernière_Opération,Montant,
IF(AK$4=$D11,IF(OR(AK$4=Tout_JF_P,NOT(NETWORKDAYS.INTL(AK$4,AK$4,Chômés))),"*",Montant),
IF(_T_E=AK$4,IF(OR(AK$4=Tout_JF_P,NOT(NETWORKDAYS.INTL(AK$4,AK$4,Chômés))),"*",Montant),
IF(AND(OFFSET(AK11,,-Sens)&lt;&gt;"",OR(OFFSET(AK$4,,-Sens)=Tout_JF_P,NOT(NETWORKDAYS.INTL(OFFSET(AK$4,,-Sens),OFFSET(AK$4,,-Sens),Chômés)))),IF(OR(AK$4=Tout_JF_P,NOT(NETWORKDAYS.INTL(AK$4,AK$4,Chômés))),"*",Montant),
"")))))),"")</f>
        <v/>
      </c>
      <c r="AL11" s="47" t="str">
        <f t="array" aca="1" ref="AL11" ca="1">IFERROR(IF(AL$4&lt;$D11,"",
IF(AL$4&gt;La_Dernière_Opération,"",
IF(AL$4=La_Dernière_Opération,Montant,
IF(AL$4=$D11,IF(OR(AL$4=Tout_JF_P,NOT(NETWORKDAYS.INTL(AL$4,AL$4,Chômés))),"*",Montant),
IF(_T_E=AL$4,IF(OR(AL$4=Tout_JF_P,NOT(NETWORKDAYS.INTL(AL$4,AL$4,Chômés))),"*",Montant),
IF(AND(OFFSET(AL11,,-Sens)&lt;&gt;"",OR(OFFSET(AL$4,,-Sens)=Tout_JF_P,NOT(NETWORKDAYS.INTL(OFFSET(AL$4,,-Sens),OFFSET(AL$4,,-Sens),Chômés)))),IF(OR(AL$4=Tout_JF_P,NOT(NETWORKDAYS.INTL(AL$4,AL$4,Chômés))),"*",Montant),
"")))))),"")</f>
        <v/>
      </c>
      <c r="AM11" s="47" t="str">
        <f t="array" aca="1" ref="AM11" ca="1">IFERROR(IF(AM$4&lt;$D11,"",
IF(AM$4&gt;La_Dernière_Opération,"",
IF(AM$4=La_Dernière_Opération,Montant,
IF(AM$4=$D11,IF(OR(AM$4=Tout_JF_P,NOT(NETWORKDAYS.INTL(AM$4,AM$4,Chômés))),"*",Montant),
IF(_T_E=AM$4,IF(OR(AM$4=Tout_JF_P,NOT(NETWORKDAYS.INTL(AM$4,AM$4,Chômés))),"*",Montant),
IF(AND(OFFSET(AM11,,-Sens)&lt;&gt;"",OR(OFFSET(AM$4,,-Sens)=Tout_JF_P,NOT(NETWORKDAYS.INTL(OFFSET(AM$4,,-Sens),OFFSET(AM$4,,-Sens),Chômés)))),IF(OR(AM$4=Tout_JF_P,NOT(NETWORKDAYS.INTL(AM$4,AM$4,Chômés))),"*",Montant),
"")))))),"")</f>
        <v/>
      </c>
      <c r="AN11" s="47" t="str">
        <f t="array" aca="1" ref="AN11" ca="1">IFERROR(IF(AN$4&lt;$D11,"",
IF(AN$4&gt;La_Dernière_Opération,"",
IF(AN$4=La_Dernière_Opération,Montant,
IF(AN$4=$D11,IF(OR(AN$4=Tout_JF_P,NOT(NETWORKDAYS.INTL(AN$4,AN$4,Chômés))),"*",Montant),
IF(_T_E=AN$4,IF(OR(AN$4=Tout_JF_P,NOT(NETWORKDAYS.INTL(AN$4,AN$4,Chômés))),"*",Montant),
IF(AND(OFFSET(AN11,,-Sens)&lt;&gt;"",OR(OFFSET(AN$4,,-Sens)=Tout_JF_P,NOT(NETWORKDAYS.INTL(OFFSET(AN$4,,-Sens),OFFSET(AN$4,,-Sens),Chômés)))),IF(OR(AN$4=Tout_JF_P,NOT(NETWORKDAYS.INTL(AN$4,AN$4,Chômés))),"*",Montant),
"")))))),"")</f>
        <v/>
      </c>
      <c r="AO11" s="47" t="str">
        <f t="array" aca="1" ref="AO11" ca="1">IFERROR(IF(AO$4&lt;$D11,"",
IF(AO$4&gt;La_Dernière_Opération,"",
IF(AO$4=La_Dernière_Opération,Montant,
IF(AO$4=$D11,IF(OR(AO$4=Tout_JF_P,NOT(NETWORKDAYS.INTL(AO$4,AO$4,Chômés))),"*",Montant),
IF(_T_E=AO$4,IF(OR(AO$4=Tout_JF_P,NOT(NETWORKDAYS.INTL(AO$4,AO$4,Chômés))),"*",Montant),
IF(AND(OFFSET(AO11,,-Sens)&lt;&gt;"",OR(OFFSET(AO$4,,-Sens)=Tout_JF_P,NOT(NETWORKDAYS.INTL(OFFSET(AO$4,,-Sens),OFFSET(AO$4,,-Sens),Chômés)))),IF(OR(AO$4=Tout_JF_P,NOT(NETWORKDAYS.INTL(AO$4,AO$4,Chômés))),"*",Montant),
"")))))),"")</f>
        <v/>
      </c>
      <c r="AP11" s="47" t="str">
        <f t="array" aca="1" ref="AP11" ca="1">IFERROR(IF(AP$4&lt;$D11,"",
IF(AP$4&gt;La_Dernière_Opération,"",
IF(AP$4=La_Dernière_Opération,Montant,
IF(AP$4=$D11,IF(OR(AP$4=Tout_JF_P,NOT(NETWORKDAYS.INTL(AP$4,AP$4,Chômés))),"*",Montant),
IF(_T_E=AP$4,IF(OR(AP$4=Tout_JF_P,NOT(NETWORKDAYS.INTL(AP$4,AP$4,Chômés))),"*",Montant),
IF(AND(OFFSET(AP11,,-Sens)&lt;&gt;"",OR(OFFSET(AP$4,,-Sens)=Tout_JF_P,NOT(NETWORKDAYS.INTL(OFFSET(AP$4,,-Sens),OFFSET(AP$4,,-Sens),Chômés)))),IF(OR(AP$4=Tout_JF_P,NOT(NETWORKDAYS.INTL(AP$4,AP$4,Chômés))),"*",Montant),
"")))))),"")</f>
        <v/>
      </c>
      <c r="AQ11" s="47" t="str">
        <f t="array" aca="1" ref="AQ11" ca="1">IFERROR(IF(AQ$4&lt;$D11,"",
IF(AQ$4&gt;La_Dernière_Opération,"",
IF(AQ$4=La_Dernière_Opération,Montant,
IF(AQ$4=$D11,IF(OR(AQ$4=Tout_JF_P,NOT(NETWORKDAYS.INTL(AQ$4,AQ$4,Chômés))),"*",Montant),
IF(_T_E=AQ$4,IF(OR(AQ$4=Tout_JF_P,NOT(NETWORKDAYS.INTL(AQ$4,AQ$4,Chômés))),"*",Montant),
IF(AND(OFFSET(AQ11,,-Sens)&lt;&gt;"",OR(OFFSET(AQ$4,,-Sens)=Tout_JF_P,NOT(NETWORKDAYS.INTL(OFFSET(AQ$4,,-Sens),OFFSET(AQ$4,,-Sens),Chômés)))),IF(OR(AQ$4=Tout_JF_P,NOT(NETWORKDAYS.INTL(AQ$4,AQ$4,Chômés))),"*",Montant),
"")))))),"")</f>
        <v/>
      </c>
      <c r="AR11" s="47" t="str">
        <f t="array" aca="1" ref="AR11" ca="1">IFERROR(IF(AR$4&lt;$D11,"",
IF(AR$4&gt;La_Dernière_Opération,"",
IF(AR$4=La_Dernière_Opération,Montant,
IF(AR$4=$D11,IF(OR(AR$4=Tout_JF_P,NOT(NETWORKDAYS.INTL(AR$4,AR$4,Chômés))),"*",Montant),
IF(_T_E=AR$4,IF(OR(AR$4=Tout_JF_P,NOT(NETWORKDAYS.INTL(AR$4,AR$4,Chômés))),"*",Montant),
IF(AND(OFFSET(AR11,,-Sens)&lt;&gt;"",OR(OFFSET(AR$4,,-Sens)=Tout_JF_P,NOT(NETWORKDAYS.INTL(OFFSET(AR$4,,-Sens),OFFSET(AR$4,,-Sens),Chômés)))),IF(OR(AR$4=Tout_JF_P,NOT(NETWORKDAYS.INTL(AR$4,AR$4,Chômés))),"*",Montant),
"")))))),"")</f>
        <v/>
      </c>
      <c r="AS11" s="47" t="str">
        <f t="array" aca="1" ref="AS11" ca="1">IFERROR(IF(AS$4&lt;$D11,"",
IF(AS$4&gt;La_Dernière_Opération,"",
IF(AS$4=La_Dernière_Opération,Montant,
IF(AS$4=$D11,IF(OR(AS$4=Tout_JF_P,NOT(NETWORKDAYS.INTL(AS$4,AS$4,Chômés))),"*",Montant),
IF(_T_E=AS$4,IF(OR(AS$4=Tout_JF_P,NOT(NETWORKDAYS.INTL(AS$4,AS$4,Chômés))),"*",Montant),
IF(AND(OFFSET(AS11,,-Sens)&lt;&gt;"",OR(OFFSET(AS$4,,-Sens)=Tout_JF_P,NOT(NETWORKDAYS.INTL(OFFSET(AS$4,,-Sens),OFFSET(AS$4,,-Sens),Chômés)))),IF(OR(AS$4=Tout_JF_P,NOT(NETWORKDAYS.INTL(AS$4,AS$4,Chômés))),"*",Montant),
"")))))),"")</f>
        <v/>
      </c>
      <c r="AT11" s="47" t="str">
        <f t="array" aca="1" ref="AT11" ca="1">IFERROR(IF(AT$4&lt;$D11,"",
IF(AT$4&gt;La_Dernière_Opération,"",
IF(AT$4=La_Dernière_Opération,Montant,
IF(AT$4=$D11,IF(OR(AT$4=Tout_JF_P,NOT(NETWORKDAYS.INTL(AT$4,AT$4,Chômés))),"*",Montant),
IF(_T_E=AT$4,IF(OR(AT$4=Tout_JF_P,NOT(NETWORKDAYS.INTL(AT$4,AT$4,Chômés))),"*",Montant),
IF(AND(OFFSET(AT11,,-Sens)&lt;&gt;"",OR(OFFSET(AT$4,,-Sens)=Tout_JF_P,NOT(NETWORKDAYS.INTL(OFFSET(AT$4,,-Sens),OFFSET(AT$4,,-Sens),Chômés)))),IF(OR(AT$4=Tout_JF_P,NOT(NETWORKDAYS.INTL(AT$4,AT$4,Chômés))),"*",Montant),
"")))))),"")</f>
        <v/>
      </c>
      <c r="AU11" s="47" t="str">
        <f t="array" aca="1" ref="AU11" ca="1">IFERROR(IF(AU$4&lt;$D11,"",
IF(AU$4&gt;La_Dernière_Opération,"",
IF(AU$4=La_Dernière_Opération,Montant,
IF(AU$4=$D11,IF(OR(AU$4=Tout_JF_P,NOT(NETWORKDAYS.INTL(AU$4,AU$4,Chômés))),"*",Montant),
IF(_T_E=AU$4,IF(OR(AU$4=Tout_JF_P,NOT(NETWORKDAYS.INTL(AU$4,AU$4,Chômés))),"*",Montant),
IF(AND(OFFSET(AU11,,-Sens)&lt;&gt;"",OR(OFFSET(AU$4,,-Sens)=Tout_JF_P,NOT(NETWORKDAYS.INTL(OFFSET(AU$4,,-Sens),OFFSET(AU$4,,-Sens),Chômés)))),IF(OR(AU$4=Tout_JF_P,NOT(NETWORKDAYS.INTL(AU$4,AU$4,Chômés))),"*",Montant),
"")))))),"")</f>
        <v/>
      </c>
      <c r="AV11" s="47" t="str">
        <f t="array" aca="1" ref="AV11" ca="1">IFERROR(IF(AV$4&lt;$D11,"",
IF(AV$4&gt;La_Dernière_Opération,"",
IF(AV$4=La_Dernière_Opération,Montant,
IF(AV$4=$D11,IF(OR(AV$4=Tout_JF_P,NOT(NETWORKDAYS.INTL(AV$4,AV$4,Chômés))),"*",Montant),
IF(_T_E=AV$4,IF(OR(AV$4=Tout_JF_P,NOT(NETWORKDAYS.INTL(AV$4,AV$4,Chômés))),"*",Montant),
IF(AND(OFFSET(AV11,,-Sens)&lt;&gt;"",OR(OFFSET(AV$4,,-Sens)=Tout_JF_P,NOT(NETWORKDAYS.INTL(OFFSET(AV$4,,-Sens),OFFSET(AV$4,,-Sens),Chômés)))),IF(OR(AV$4=Tout_JF_P,NOT(NETWORKDAYS.INTL(AV$4,AV$4,Chômés))),"*",Montant),
"")))))),"")</f>
        <v/>
      </c>
      <c r="AW11" s="47" t="str">
        <f t="array" aca="1" ref="AW11" ca="1">IFERROR(IF(AW$4&lt;$D11,"",
IF(AW$4&gt;La_Dernière_Opération,"",
IF(AW$4=La_Dernière_Opération,Montant,
IF(AW$4=$D11,IF(OR(AW$4=Tout_JF_P,NOT(NETWORKDAYS.INTL(AW$4,AW$4,Chômés))),"*",Montant),
IF(_T_E=AW$4,IF(OR(AW$4=Tout_JF_P,NOT(NETWORKDAYS.INTL(AW$4,AW$4,Chômés))),"*",Montant),
IF(AND(OFFSET(AW11,,-Sens)&lt;&gt;"",OR(OFFSET(AW$4,,-Sens)=Tout_JF_P,NOT(NETWORKDAYS.INTL(OFFSET(AW$4,,-Sens),OFFSET(AW$4,,-Sens),Chômés)))),IF(OR(AW$4=Tout_JF_P,NOT(NETWORKDAYS.INTL(AW$4,AW$4,Chômés))),"*",Montant),
"")))))),"")</f>
        <v/>
      </c>
      <c r="AX11" s="47" t="str">
        <f t="array" aca="1" ref="AX11" ca="1">IFERROR(IF(AX$4&lt;$D11,"",
IF(AX$4&gt;La_Dernière_Opération,"",
IF(AX$4=La_Dernière_Opération,Montant,
IF(AX$4=$D11,IF(OR(AX$4=Tout_JF_P,NOT(NETWORKDAYS.INTL(AX$4,AX$4,Chômés))),"*",Montant),
IF(_T_E=AX$4,IF(OR(AX$4=Tout_JF_P,NOT(NETWORKDAYS.INTL(AX$4,AX$4,Chômés))),"*",Montant),
IF(AND(OFFSET(AX11,,-Sens)&lt;&gt;"",OR(OFFSET(AX$4,,-Sens)=Tout_JF_P,NOT(NETWORKDAYS.INTL(OFFSET(AX$4,,-Sens),OFFSET(AX$4,,-Sens),Chômés)))),IF(OR(AX$4=Tout_JF_P,NOT(NETWORKDAYS.INTL(AX$4,AX$4,Chômés))),"*",Montant),
"")))))),"")</f>
        <v/>
      </c>
      <c r="AY11" s="47" t="str">
        <f t="array" aca="1" ref="AY11" ca="1">IFERROR(IF(AY$4&lt;$D11,"",
IF(AY$4&gt;La_Dernière_Opération,"",
IF(AY$4=La_Dernière_Opération,Montant,
IF(AY$4=$D11,IF(OR(AY$4=Tout_JF_P,NOT(NETWORKDAYS.INTL(AY$4,AY$4,Chômés))),"*",Montant),
IF(_T_E=AY$4,IF(OR(AY$4=Tout_JF_P,NOT(NETWORKDAYS.INTL(AY$4,AY$4,Chômés))),"*",Montant),
IF(AND(OFFSET(AY11,,-Sens)&lt;&gt;"",OR(OFFSET(AY$4,,-Sens)=Tout_JF_P,NOT(NETWORKDAYS.INTL(OFFSET(AY$4,,-Sens),OFFSET(AY$4,,-Sens),Chômés)))),IF(OR(AY$4=Tout_JF_P,NOT(NETWORKDAYS.INTL(AY$4,AY$4,Chômés))),"*",Montant),
"")))))),"")</f>
        <v/>
      </c>
      <c r="AZ11" s="47" t="str">
        <f t="array" aca="1" ref="AZ11" ca="1">IFERROR(IF(AZ$4&lt;$D11,"",
IF(AZ$4&gt;La_Dernière_Opération,"",
IF(AZ$4=La_Dernière_Opération,Montant,
IF(AZ$4=$D11,IF(OR(AZ$4=Tout_JF_P,NOT(NETWORKDAYS.INTL(AZ$4,AZ$4,Chômés))),"*",Montant),
IF(_T_E=AZ$4,IF(OR(AZ$4=Tout_JF_P,NOT(NETWORKDAYS.INTL(AZ$4,AZ$4,Chômés))),"*",Montant),
IF(AND(OFFSET(AZ11,,-Sens)&lt;&gt;"",OR(OFFSET(AZ$4,,-Sens)=Tout_JF_P,NOT(NETWORKDAYS.INTL(OFFSET(AZ$4,,-Sens),OFFSET(AZ$4,,-Sens),Chômés)))),IF(OR(AZ$4=Tout_JF_P,NOT(NETWORKDAYS.INTL(AZ$4,AZ$4,Chômés))),"*",Montant),
"")))))),"")</f>
        <v/>
      </c>
      <c r="BA11" s="47" t="str">
        <f t="array" aca="1" ref="BA11" ca="1">IFERROR(IF(BA$4&lt;$D11,"",
IF(BA$4&gt;La_Dernière_Opération,"",
IF(BA$4=La_Dernière_Opération,Montant,
IF(BA$4=$D11,IF(OR(BA$4=Tout_JF_P,NOT(NETWORKDAYS.INTL(BA$4,BA$4,Chômés))),"*",Montant),
IF(_T_E=BA$4,IF(OR(BA$4=Tout_JF_P,NOT(NETWORKDAYS.INTL(BA$4,BA$4,Chômés))),"*",Montant),
IF(AND(OFFSET(BA11,,-Sens)&lt;&gt;"",OR(OFFSET(BA$4,,-Sens)=Tout_JF_P,NOT(NETWORKDAYS.INTL(OFFSET(BA$4,,-Sens),OFFSET(BA$4,,-Sens),Chômés)))),IF(OR(BA$4=Tout_JF_P,NOT(NETWORKDAYS.INTL(BA$4,BA$4,Chômés))),"*",Montant),
"")))))),"")</f>
        <v/>
      </c>
      <c r="BB11" s="47" t="str">
        <f t="array" aca="1" ref="BB11" ca="1">IFERROR(IF(BB$4&lt;$D11,"",
IF(BB$4&gt;La_Dernière_Opération,"",
IF(BB$4=La_Dernière_Opération,Montant,
IF(BB$4=$D11,IF(OR(BB$4=Tout_JF_P,NOT(NETWORKDAYS.INTL(BB$4,BB$4,Chômés))),"*",Montant),
IF(_T_E=BB$4,IF(OR(BB$4=Tout_JF_P,NOT(NETWORKDAYS.INTL(BB$4,BB$4,Chômés))),"*",Montant),
IF(AND(OFFSET(BB11,,-Sens)&lt;&gt;"",OR(OFFSET(BB$4,,-Sens)=Tout_JF_P,NOT(NETWORKDAYS.INTL(OFFSET(BB$4,,-Sens),OFFSET(BB$4,,-Sens),Chômés)))),IF(OR(BB$4=Tout_JF_P,NOT(NETWORKDAYS.INTL(BB$4,BB$4,Chômés))),"*",Montant),
"")))))),"")</f>
        <v/>
      </c>
      <c r="BC11" s="47" t="str">
        <f t="array" aca="1" ref="BC11" ca="1">IFERROR(IF(BC$4&lt;$D11,"",
IF(BC$4&gt;La_Dernière_Opération,"",
IF(BC$4=La_Dernière_Opération,Montant,
IF(BC$4=$D11,IF(OR(BC$4=Tout_JF_P,NOT(NETWORKDAYS.INTL(BC$4,BC$4,Chômés))),"*",Montant),
IF(_T_E=BC$4,IF(OR(BC$4=Tout_JF_P,NOT(NETWORKDAYS.INTL(BC$4,BC$4,Chômés))),"*",Montant),
IF(AND(OFFSET(BC11,,-Sens)&lt;&gt;"",OR(OFFSET(BC$4,,-Sens)=Tout_JF_P,NOT(NETWORKDAYS.INTL(OFFSET(BC$4,,-Sens),OFFSET(BC$4,,-Sens),Chômés)))),IF(OR(BC$4=Tout_JF_P,NOT(NETWORKDAYS.INTL(BC$4,BC$4,Chômés))),"*",Montant),
"")))))),"")</f>
        <v/>
      </c>
      <c r="BD11" s="47" t="str">
        <f t="array" aca="1" ref="BD11" ca="1">IFERROR(IF(BD$4&lt;$D11,"",
IF(BD$4&gt;La_Dernière_Opération,"",
IF(BD$4=La_Dernière_Opération,Montant,
IF(BD$4=$D11,IF(OR(BD$4=Tout_JF_P,NOT(NETWORKDAYS.INTL(BD$4,BD$4,Chômés))),"*",Montant),
IF(_T_E=BD$4,IF(OR(BD$4=Tout_JF_P,NOT(NETWORKDAYS.INTL(BD$4,BD$4,Chômés))),"*",Montant),
IF(AND(OFFSET(BD11,,-Sens)&lt;&gt;"",OR(OFFSET(BD$4,,-Sens)=Tout_JF_P,NOT(NETWORKDAYS.INTL(OFFSET(BD$4,,-Sens),OFFSET(BD$4,,-Sens),Chômés)))),IF(OR(BD$4=Tout_JF_P,NOT(NETWORKDAYS.INTL(BD$4,BD$4,Chômés))),"*",Montant),
"")))))),"")</f>
        <v/>
      </c>
      <c r="BE11" s="47" t="str">
        <f t="array" aca="1" ref="BE11" ca="1">IFERROR(IF(BE$4&lt;$D11,"",
IF(BE$4&gt;La_Dernière_Opération,"",
IF(BE$4=La_Dernière_Opération,Montant,
IF(BE$4=$D11,IF(OR(BE$4=Tout_JF_P,NOT(NETWORKDAYS.INTL(BE$4,BE$4,Chômés))),"*",Montant),
IF(_T_E=BE$4,IF(OR(BE$4=Tout_JF_P,NOT(NETWORKDAYS.INTL(BE$4,BE$4,Chômés))),"*",Montant),
IF(AND(OFFSET(BE11,,-Sens)&lt;&gt;"",OR(OFFSET(BE$4,,-Sens)=Tout_JF_P,NOT(NETWORKDAYS.INTL(OFFSET(BE$4,,-Sens),OFFSET(BE$4,,-Sens),Chômés)))),IF(OR(BE$4=Tout_JF_P,NOT(NETWORKDAYS.INTL(BE$4,BE$4,Chômés))),"*",Montant),
"")))))),"")</f>
        <v/>
      </c>
      <c r="BF11" s="47" t="str">
        <f t="array" aca="1" ref="BF11" ca="1">IFERROR(IF(BF$4&lt;$D11,"",
IF(BF$4&gt;La_Dernière_Opération,"",
IF(BF$4=La_Dernière_Opération,Montant,
IF(BF$4=$D11,IF(OR(BF$4=Tout_JF_P,NOT(NETWORKDAYS.INTL(BF$4,BF$4,Chômés))),"*",Montant),
IF(_T_E=BF$4,IF(OR(BF$4=Tout_JF_P,NOT(NETWORKDAYS.INTL(BF$4,BF$4,Chômés))),"*",Montant),
IF(AND(OFFSET(BF11,,-Sens)&lt;&gt;"",OR(OFFSET(BF$4,,-Sens)=Tout_JF_P,NOT(NETWORKDAYS.INTL(OFFSET(BF$4,,-Sens),OFFSET(BF$4,,-Sens),Chômés)))),IF(OR(BF$4=Tout_JF_P,NOT(NETWORKDAYS.INTL(BF$4,BF$4,Chômés))),"*",Montant),
"")))))),"")</f>
        <v/>
      </c>
      <c r="BG11" s="47" t="str">
        <f t="array" aca="1" ref="BG11" ca="1">IFERROR(IF(BG$4&lt;$D11,"",
IF(BG$4&gt;La_Dernière_Opération,"",
IF(BG$4=La_Dernière_Opération,Montant,
IF(BG$4=$D11,IF(OR(BG$4=Tout_JF_P,NOT(NETWORKDAYS.INTL(BG$4,BG$4,Chômés))),"*",Montant),
IF(_T_E=BG$4,IF(OR(BG$4=Tout_JF_P,NOT(NETWORKDAYS.INTL(BG$4,BG$4,Chômés))),"*",Montant),
IF(AND(OFFSET(BG11,,-Sens)&lt;&gt;"",OR(OFFSET(BG$4,,-Sens)=Tout_JF_P,NOT(NETWORKDAYS.INTL(OFFSET(BG$4,,-Sens),OFFSET(BG$4,,-Sens),Chômés)))),IF(OR(BG$4=Tout_JF_P,NOT(NETWORKDAYS.INTL(BG$4,BG$4,Chômés))),"*",Montant),
"")))))),"")</f>
        <v/>
      </c>
      <c r="BH11" s="42" t="str">
        <f t="array" aca="1" ref="BH11" ca="1">IFERROR(IF(BH$4&lt;$D11,"",
IF(BH$4&gt;La_Dernière_Opération,"",
IF(BH$4=La_Dernière_Opération,Montant,
IF(BH$4=$D11,IF(OR(BH$4=Tout_JF_P,NOT(NETWORKDAYS.INTL(BH$4,BH$4,Chômés))),"*",Montant),
IF(_T_E=BH$4,IF(OR(BH$4=Tout_JF_P,NOT(NETWORKDAYS.INTL(BH$4,BH$4,Chômés))),"*",Montant),
IF(AND(OFFSET(BH11,,-Sens)&lt;&gt;"",OR(OFFSET(BH$4,,-Sens)=Tout_JF_P,NOT(NETWORKDAYS.INTL(OFFSET(BH$4,,-Sens),OFFSET(BH$4,,-Sens),Chômés)))),IF(OR(BH$4=Tout_JF_P,NOT(NETWORKDAYS.INTL(BH$4,BH$4,Chômés))),"*",Montant),
"")))))),"")</f>
        <v/>
      </c>
    </row>
    <row r="12" spans="1:61" x14ac:dyDescent="0.25">
      <c r="A12" s="32" t="s">
        <v>122</v>
      </c>
      <c r="B12" s="47"/>
      <c r="C12" s="37"/>
      <c r="D12" s="59"/>
      <c r="E12" s="32"/>
      <c r="F12" s="32"/>
      <c r="G12" s="37"/>
      <c r="H12" s="59" t="str">
        <f t="array" aca="1" ref="H12" ca="1">IF(OR($D12=Fériés,$D12=Ponts,NOT(NETWORKDAYS.INTL($D12,$D12,Chômés))),"Erreur de",IF($D12="","Absence de",IFERROR(
IF($I12="Terminé","Opération",
IF(TODAY()&lt;=$D12,$D12,
IF($I12&lt;WORKDAY.INTL(Prochaine_Echéance,IF(OR(WORKDAY.INTL(Prochaine_Echéance,0,Chômés,Tout_JF_P)=Tout_JF_P),1,0)*Sens,Chômés,Tout_JF_P),
$I12,
WORKDAY.INTL(Prochaine_Echéance,IF(OR(WORKDAY.INTL(Prochaine_Echéance,0,Chômés,Tout_JF_P)=Tout_JF_P),1,0)*Sens,Chômés,Tout_JF_P))
)),
IF($D12="","Absence de","Erreur de"))))</f>
        <v>Erreur de</v>
      </c>
      <c r="I12" s="63" t="str">
        <f t="array" aca="1" ref="I12" ca="1">IF(OR($D12=Fériés,$D12=Ponts,NOT(NETWORKDAYS.INTL($D12,$D12,Chômés))),"date de début",IFERROR(
IF(La_Dernière_Opération&gt;EDATE($D12,100),"Perpétuel",
IF(La_Dernière_Opération&lt;TODAY(),"Terminé",La_Dernière_Opération)),IF(AND(ISNUMBER($D12),$E12=""),"périodicité","date de début")))</f>
        <v>date de début</v>
      </c>
      <c r="J12" s="42" t="str">
        <f t="array" aca="1" ref="J12" ca="1">IFERROR(IF(J$4&lt;$D12,"",
IF(J$4&gt;La_Dernière_Opération,"",
IF(J$4=La_Dernière_Opération,Montant,
IF(J$4=$D12,IF(OR(J$4=Tout_JF_P,NOT(NETWORKDAYS.INTL(J$4,J$4,Chômés))),"*",Montant),
IF(_T_E=J$4,IF(OR(J$4=Tout_JF_P,NOT(NETWORKDAYS.INTL(J$4,J$4,Chômés))),"*",Montant),
IF(AND(OFFSET(J12,,-Sens)&lt;&gt;"",OR(OFFSET(J$4,,-Sens)=Tout_JF_P,NOT(NETWORKDAYS.INTL(OFFSET(J$4,,-Sens),OFFSET(J$4,,-Sens),Chômés)))),IF(OR(J$4=Tout_JF_P,NOT(NETWORKDAYS.INTL(J$4,J$4,Chômés))),"*",Montant),
"")))))),"")</f>
        <v/>
      </c>
      <c r="K12" s="42" t="str">
        <f t="array" aca="1" ref="K12" ca="1">IFERROR(IF(K$4&lt;$D12,"",
IF(K$4&gt;La_Dernière_Opération,"",
IF(K$4=La_Dernière_Opération,Montant,
IF(K$4=$D12,IF(OR(K$4=Tout_JF_P,NOT(NETWORKDAYS.INTL(K$4,K$4,Chômés))),"*",Montant),
IF(_T_E=K$4,IF(OR(K$4=Tout_JF_P,NOT(NETWORKDAYS.INTL(K$4,K$4,Chômés))),"*",Montant),
IF(AND(OFFSET(K12,,-Sens)&lt;&gt;"",OR(OFFSET(K$4,,-Sens)=Tout_JF_P,NOT(NETWORKDAYS.INTL(OFFSET(K$4,,-Sens),OFFSET(K$4,,-Sens),Chômés)))),IF(OR(K$4=Tout_JF_P,NOT(NETWORKDAYS.INTL(K$4,K$4,Chômés))),"*",Montant),
"")))))),"")</f>
        <v/>
      </c>
      <c r="L12" s="42" t="str">
        <f t="array" aca="1" ref="L12" ca="1">IFERROR(IF(L$4&lt;$D12,"",
IF(L$4&gt;La_Dernière_Opération,"",
IF(L$4=La_Dernière_Opération,Montant,
IF(L$4=$D12,IF(OR(L$4=Tout_JF_P,NOT(NETWORKDAYS.INTL(L$4,L$4,Chômés))),"*",Montant),
IF(_T_E=L$4,IF(OR(L$4=Tout_JF_P,NOT(NETWORKDAYS.INTL(L$4,L$4,Chômés))),"*",Montant),
IF(AND(OFFSET(L12,,-Sens)&lt;&gt;"",OR(OFFSET(L$4,,-Sens)=Tout_JF_P,NOT(NETWORKDAYS.INTL(OFFSET(L$4,,-Sens),OFFSET(L$4,,-Sens),Chômés)))),IF(OR(L$4=Tout_JF_P,NOT(NETWORKDAYS.INTL(L$4,L$4,Chômés))),"*",Montant),
"")))))),"")</f>
        <v/>
      </c>
      <c r="M12" s="42" t="str">
        <f t="array" aca="1" ref="M12" ca="1">IFERROR(IF(M$4&lt;$D12,"",
IF(M$4&gt;La_Dernière_Opération,"",
IF(M$4=La_Dernière_Opération,Montant,
IF(M$4=$D12,IF(OR(M$4=Tout_JF_P,NOT(NETWORKDAYS.INTL(M$4,M$4,Chômés))),"*",Montant),
IF(_T_E=M$4,IF(OR(M$4=Tout_JF_P,NOT(NETWORKDAYS.INTL(M$4,M$4,Chômés))),"*",Montant),
IF(AND(OFFSET(M12,,-Sens)&lt;&gt;"",OR(OFFSET(M$4,,-Sens)=Tout_JF_P,NOT(NETWORKDAYS.INTL(OFFSET(M$4,,-Sens),OFFSET(M$4,,-Sens),Chômés)))),IF(OR(M$4=Tout_JF_P,NOT(NETWORKDAYS.INTL(M$4,M$4,Chômés))),"*",Montant),
"")))))),"")</f>
        <v/>
      </c>
      <c r="N12" s="42" t="str">
        <f t="array" aca="1" ref="N12" ca="1">IFERROR(IF(N$4&lt;$D12,"",
IF(N$4&gt;La_Dernière_Opération,"",
IF(N$4=La_Dernière_Opération,Montant,
IF(N$4=$D12,IF(OR(N$4=Tout_JF_P,NOT(NETWORKDAYS.INTL(N$4,N$4,Chômés))),"*",Montant),
IF(_T_E=N$4,IF(OR(N$4=Tout_JF_P,NOT(NETWORKDAYS.INTL(N$4,N$4,Chômés))),"*",Montant),
IF(AND(OFFSET(N12,,-Sens)&lt;&gt;"",OR(OFFSET(N$4,,-Sens)=Tout_JF_P,NOT(NETWORKDAYS.INTL(OFFSET(N$4,,-Sens),OFFSET(N$4,,-Sens),Chômés)))),IF(OR(N$4=Tout_JF_P,NOT(NETWORKDAYS.INTL(N$4,N$4,Chômés))),"*",Montant),
"")))))),"")</f>
        <v/>
      </c>
      <c r="O12" s="42" t="str">
        <f t="array" aca="1" ref="O12" ca="1">IFERROR(IF(O$4&lt;$D12,"",
IF(O$4&gt;La_Dernière_Opération,"",
IF(O$4=La_Dernière_Opération,Montant,
IF(O$4=$D12,IF(OR(O$4=Tout_JF_P,NOT(NETWORKDAYS.INTL(O$4,O$4,Chômés))),"*",Montant),
IF(_T_E=O$4,IF(OR(O$4=Tout_JF_P,NOT(NETWORKDAYS.INTL(O$4,O$4,Chômés))),"*",Montant),
IF(AND(OFFSET(O12,,-Sens)&lt;&gt;"",OR(OFFSET(O$4,,-Sens)=Tout_JF_P,NOT(NETWORKDAYS.INTL(OFFSET(O$4,,-Sens),OFFSET(O$4,,-Sens),Chômés)))),IF(OR(O$4=Tout_JF_P,NOT(NETWORKDAYS.INTL(O$4,O$4,Chômés))),"*",Montant),
"")))))),"")</f>
        <v/>
      </c>
      <c r="P12" s="42" t="str">
        <f t="array" aca="1" ref="P12" ca="1">IFERROR(IF(P$4&lt;$D12,"",
IF(P$4&gt;La_Dernière_Opération,"",
IF(P$4=La_Dernière_Opération,Montant,
IF(P$4=$D12,IF(OR(P$4=Tout_JF_P,NOT(NETWORKDAYS.INTL(P$4,P$4,Chômés))),"*",Montant),
IF(_T_E=P$4,IF(OR(P$4=Tout_JF_P,NOT(NETWORKDAYS.INTL(P$4,P$4,Chômés))),"*",Montant),
IF(AND(OFFSET(P12,,-Sens)&lt;&gt;"",OR(OFFSET(P$4,,-Sens)=Tout_JF_P,NOT(NETWORKDAYS.INTL(OFFSET(P$4,,-Sens),OFFSET(P$4,,-Sens),Chômés)))),IF(OR(P$4=Tout_JF_P,NOT(NETWORKDAYS.INTL(P$4,P$4,Chômés))),"*",Montant),
"")))))),"")</f>
        <v/>
      </c>
      <c r="Q12" s="42" t="str">
        <f t="array" aca="1" ref="Q12" ca="1">IFERROR(IF(Q$4&lt;$D12,"",
IF(Q$4&gt;La_Dernière_Opération,"",
IF(Q$4=La_Dernière_Opération,Montant,
IF(Q$4=$D12,IF(OR(Q$4=Tout_JF_P,NOT(NETWORKDAYS.INTL(Q$4,Q$4,Chômés))),"*",Montant),
IF(_T_E=Q$4,IF(OR(Q$4=Tout_JF_P,NOT(NETWORKDAYS.INTL(Q$4,Q$4,Chômés))),"*",Montant),
IF(AND(OFFSET(Q12,,-Sens)&lt;&gt;"",OR(OFFSET(Q$4,,-Sens)=Tout_JF_P,NOT(NETWORKDAYS.INTL(OFFSET(Q$4,,-Sens),OFFSET(Q$4,,-Sens),Chômés)))),IF(OR(Q$4=Tout_JF_P,NOT(NETWORKDAYS.INTL(Q$4,Q$4,Chômés))),"*",Montant),
"")))))),"")</f>
        <v/>
      </c>
      <c r="R12" s="47" t="str">
        <f t="array" aca="1" ref="R12" ca="1">IFERROR(IF(R$4&lt;$D12,"",
IF(R$4&gt;La_Dernière_Opération,"",
IF(R$4=La_Dernière_Opération,Montant,
IF(R$4=$D12,IF(OR(R$4=Tout_JF_P,NOT(NETWORKDAYS.INTL(R$4,R$4,Chômés))),"*",Montant),
IF(_T_E=R$4,IF(OR(R$4=Tout_JF_P,NOT(NETWORKDAYS.INTL(R$4,R$4,Chômés))),"*",Montant),
IF(AND(OFFSET(R12,,-Sens)&lt;&gt;"",OR(OFFSET(R$4,,-Sens)=Tout_JF_P,NOT(NETWORKDAYS.INTL(OFFSET(R$4,,-Sens),OFFSET(R$4,,-Sens),Chômés)))),IF(OR(R$4=Tout_JF_P,NOT(NETWORKDAYS.INTL(R$4,R$4,Chômés))),"*",Montant),
"")))))),"")</f>
        <v/>
      </c>
      <c r="S12" s="47" t="str">
        <f t="array" aca="1" ref="S12" ca="1">IFERROR(IF(S$4&lt;$D12,"",
IF(S$4&gt;La_Dernière_Opération,"",
IF(S$4=La_Dernière_Opération,Montant,
IF(S$4=$D12,IF(OR(S$4=Tout_JF_P,NOT(NETWORKDAYS.INTL(S$4,S$4,Chômés))),"*",Montant),
IF(_T_E=S$4,IF(OR(S$4=Tout_JF_P,NOT(NETWORKDAYS.INTL(S$4,S$4,Chômés))),"*",Montant),
IF(AND(OFFSET(S12,,-Sens)&lt;&gt;"",OR(OFFSET(S$4,,-Sens)=Tout_JF_P,NOT(NETWORKDAYS.INTL(OFFSET(S$4,,-Sens),OFFSET(S$4,,-Sens),Chômés)))),IF(OR(S$4=Tout_JF_P,NOT(NETWORKDAYS.INTL(S$4,S$4,Chômés))),"*",Montant),
"")))))),"")</f>
        <v/>
      </c>
      <c r="T12" s="47" t="str">
        <f t="array" aca="1" ref="T12" ca="1">IFERROR(IF(T$4&lt;$D12,"",
IF(T$4&gt;La_Dernière_Opération,"",
IF(T$4=La_Dernière_Opération,Montant,
IF(T$4=$D12,IF(OR(T$4=Tout_JF_P,NOT(NETWORKDAYS.INTL(T$4,T$4,Chômés))),"*",Montant),
IF(_T_E=T$4,IF(OR(T$4=Tout_JF_P,NOT(NETWORKDAYS.INTL(T$4,T$4,Chômés))),"*",Montant),
IF(AND(OFFSET(T12,,-Sens)&lt;&gt;"",OR(OFFSET(T$4,,-Sens)=Tout_JF_P,NOT(NETWORKDAYS.INTL(OFFSET(T$4,,-Sens),OFFSET(T$4,,-Sens),Chômés)))),IF(OR(T$4=Tout_JF_P,NOT(NETWORKDAYS.INTL(T$4,T$4,Chômés))),"*",Montant),
"")))))),"")</f>
        <v/>
      </c>
      <c r="U12" s="47" t="str">
        <f t="array" aca="1" ref="U12" ca="1">IFERROR(IF(U$4&lt;$D12,"",
IF(U$4&gt;La_Dernière_Opération,"",
IF(U$4=La_Dernière_Opération,Montant,
IF(U$4=$D12,IF(OR(U$4=Tout_JF_P,NOT(NETWORKDAYS.INTL(U$4,U$4,Chômés))),"*",Montant),
IF(_T_E=U$4,IF(OR(U$4=Tout_JF_P,NOT(NETWORKDAYS.INTL(U$4,U$4,Chômés))),"*",Montant),
IF(AND(OFFSET(U12,,-Sens)&lt;&gt;"",OR(OFFSET(U$4,,-Sens)=Tout_JF_P,NOT(NETWORKDAYS.INTL(OFFSET(U$4,,-Sens),OFFSET(U$4,,-Sens),Chômés)))),IF(OR(U$4=Tout_JF_P,NOT(NETWORKDAYS.INTL(U$4,U$4,Chômés))),"*",Montant),
"")))))),"")</f>
        <v/>
      </c>
      <c r="V12" s="47" t="str">
        <f t="array" aca="1" ref="V12" ca="1">IFERROR(IF(V$4&lt;$D12,"",
IF(V$4&gt;La_Dernière_Opération,"",
IF(V$4=La_Dernière_Opération,Montant,
IF(V$4=$D12,IF(OR(V$4=Tout_JF_P,NOT(NETWORKDAYS.INTL(V$4,V$4,Chômés))),"*",Montant),
IF(_T_E=V$4,IF(OR(V$4=Tout_JF_P,NOT(NETWORKDAYS.INTL(V$4,V$4,Chômés))),"*",Montant),
IF(AND(OFFSET(V12,,-Sens)&lt;&gt;"",OR(OFFSET(V$4,,-Sens)=Tout_JF_P,NOT(NETWORKDAYS.INTL(OFFSET(V$4,,-Sens),OFFSET(V$4,,-Sens),Chômés)))),IF(OR(V$4=Tout_JF_P,NOT(NETWORKDAYS.INTL(V$4,V$4,Chômés))),"*",Montant),
"")))))),"")</f>
        <v/>
      </c>
      <c r="W12" s="47" t="str">
        <f t="array" aca="1" ref="W12" ca="1">IFERROR(IF(W$4&lt;$D12,"",
IF(W$4&gt;La_Dernière_Opération,"",
IF(W$4=La_Dernière_Opération,Montant,
IF(W$4=$D12,IF(OR(W$4=Tout_JF_P,NOT(NETWORKDAYS.INTL(W$4,W$4,Chômés))),"*",Montant),
IF(_T_E=W$4,IF(OR(W$4=Tout_JF_P,NOT(NETWORKDAYS.INTL(W$4,W$4,Chômés))),"*",Montant),
IF(AND(OFFSET(W12,,-Sens)&lt;&gt;"",OR(OFFSET(W$4,,-Sens)=Tout_JF_P,NOT(NETWORKDAYS.INTL(OFFSET(W$4,,-Sens),OFFSET(W$4,,-Sens),Chômés)))),IF(OR(W$4=Tout_JF_P,NOT(NETWORKDAYS.INTL(W$4,W$4,Chômés))),"*",Montant),
"")))))),"")</f>
        <v/>
      </c>
      <c r="X12" s="47" t="str">
        <f t="array" aca="1" ref="X12" ca="1">IFERROR(IF(X$4&lt;$D12,"",
IF(X$4&gt;La_Dernière_Opération,"",
IF(X$4=La_Dernière_Opération,Montant,
IF(X$4=$D12,IF(OR(X$4=Tout_JF_P,NOT(NETWORKDAYS.INTL(X$4,X$4,Chômés))),"*",Montant),
IF(_T_E=X$4,IF(OR(X$4=Tout_JF_P,NOT(NETWORKDAYS.INTL(X$4,X$4,Chômés))),"*",Montant),
IF(AND(OFFSET(X12,,-Sens)&lt;&gt;"",OR(OFFSET(X$4,,-Sens)=Tout_JF_P,NOT(NETWORKDAYS.INTL(OFFSET(X$4,,-Sens),OFFSET(X$4,,-Sens),Chômés)))),IF(OR(X$4=Tout_JF_P,NOT(NETWORKDAYS.INTL(X$4,X$4,Chômés))),"*",Montant),
"")))))),"")</f>
        <v/>
      </c>
      <c r="Y12" s="47" t="str">
        <f t="array" aca="1" ref="Y12" ca="1">IFERROR(IF(Y$4&lt;$D12,"",
IF(Y$4&gt;La_Dernière_Opération,"",
IF(Y$4=La_Dernière_Opération,Montant,
IF(Y$4=$D12,IF(OR(Y$4=Tout_JF_P,NOT(NETWORKDAYS.INTL(Y$4,Y$4,Chômés))),"*",Montant),
IF(_T_E=Y$4,IF(OR(Y$4=Tout_JF_P,NOT(NETWORKDAYS.INTL(Y$4,Y$4,Chômés))),"*",Montant),
IF(AND(OFFSET(Y12,,-Sens)&lt;&gt;"",OR(OFFSET(Y$4,,-Sens)=Tout_JF_P,NOT(NETWORKDAYS.INTL(OFFSET(Y$4,,-Sens),OFFSET(Y$4,,-Sens),Chômés)))),IF(OR(Y$4=Tout_JF_P,NOT(NETWORKDAYS.INTL(Y$4,Y$4,Chômés))),"*",Montant),
"")))))),"")</f>
        <v/>
      </c>
      <c r="Z12" s="47" t="str">
        <f t="array" aca="1" ref="Z12" ca="1">IFERROR(IF(Z$4&lt;$D12,"",
IF(Z$4&gt;La_Dernière_Opération,"",
IF(Z$4=La_Dernière_Opération,Montant,
IF(Z$4=$D12,IF(OR(Z$4=Tout_JF_P,NOT(NETWORKDAYS.INTL(Z$4,Z$4,Chômés))),"*",Montant),
IF(_T_E=Z$4,IF(OR(Z$4=Tout_JF_P,NOT(NETWORKDAYS.INTL(Z$4,Z$4,Chômés))),"*",Montant),
IF(AND(OFFSET(Z12,,-Sens)&lt;&gt;"",OR(OFFSET(Z$4,,-Sens)=Tout_JF_P,NOT(NETWORKDAYS.INTL(OFFSET(Z$4,,-Sens),OFFSET(Z$4,,-Sens),Chômés)))),IF(OR(Z$4=Tout_JF_P,NOT(NETWORKDAYS.INTL(Z$4,Z$4,Chômés))),"*",Montant),
"")))))),"")</f>
        <v/>
      </c>
      <c r="AA12" s="47" t="str">
        <f t="array" aca="1" ref="AA12" ca="1">IFERROR(IF(AA$4&lt;$D12,"",
IF(AA$4&gt;La_Dernière_Opération,"",
IF(AA$4=La_Dernière_Opération,Montant,
IF(AA$4=$D12,IF(OR(AA$4=Tout_JF_P,NOT(NETWORKDAYS.INTL(AA$4,AA$4,Chômés))),"*",Montant),
IF(_T_E=AA$4,IF(OR(AA$4=Tout_JF_P,NOT(NETWORKDAYS.INTL(AA$4,AA$4,Chômés))),"*",Montant),
IF(AND(OFFSET(AA12,,-Sens)&lt;&gt;"",OR(OFFSET(AA$4,,-Sens)=Tout_JF_P,NOT(NETWORKDAYS.INTL(OFFSET(AA$4,,-Sens),OFFSET(AA$4,,-Sens),Chômés)))),IF(OR(AA$4=Tout_JF_P,NOT(NETWORKDAYS.INTL(AA$4,AA$4,Chômés))),"*",Montant),
"")))))),"")</f>
        <v/>
      </c>
      <c r="AB12" s="47" t="str">
        <f t="array" aca="1" ref="AB12" ca="1">IFERROR(IF(AB$4&lt;$D12,"",
IF(AB$4&gt;La_Dernière_Opération,"",
IF(AB$4=La_Dernière_Opération,Montant,
IF(AB$4=$D12,IF(OR(AB$4=Tout_JF_P,NOT(NETWORKDAYS.INTL(AB$4,AB$4,Chômés))),"*",Montant),
IF(_T_E=AB$4,IF(OR(AB$4=Tout_JF_P,NOT(NETWORKDAYS.INTL(AB$4,AB$4,Chômés))),"*",Montant),
IF(AND(OFFSET(AB12,,-Sens)&lt;&gt;"",OR(OFFSET(AB$4,,-Sens)=Tout_JF_P,NOT(NETWORKDAYS.INTL(OFFSET(AB$4,,-Sens),OFFSET(AB$4,,-Sens),Chômés)))),IF(OR(AB$4=Tout_JF_P,NOT(NETWORKDAYS.INTL(AB$4,AB$4,Chômés))),"*",Montant),
"")))))),"")</f>
        <v/>
      </c>
      <c r="AC12" s="47" t="str">
        <f t="array" aca="1" ref="AC12" ca="1">IFERROR(IF(AC$4&lt;$D12,"",
IF(AC$4&gt;La_Dernière_Opération,"",
IF(AC$4=La_Dernière_Opération,Montant,
IF(AC$4=$D12,IF(OR(AC$4=Tout_JF_P,NOT(NETWORKDAYS.INTL(AC$4,AC$4,Chômés))),"*",Montant),
IF(_T_E=AC$4,IF(OR(AC$4=Tout_JF_P,NOT(NETWORKDAYS.INTL(AC$4,AC$4,Chômés))),"*",Montant),
IF(AND(OFFSET(AC12,,-Sens)&lt;&gt;"",OR(OFFSET(AC$4,,-Sens)=Tout_JF_P,NOT(NETWORKDAYS.INTL(OFFSET(AC$4,,-Sens),OFFSET(AC$4,,-Sens),Chômés)))),IF(OR(AC$4=Tout_JF_P,NOT(NETWORKDAYS.INTL(AC$4,AC$4,Chômés))),"*",Montant),
"")))))),"")</f>
        <v/>
      </c>
      <c r="AD12" s="47" t="str">
        <f t="array" aca="1" ref="AD12" ca="1">IFERROR(IF(AD$4&lt;$D12,"",
IF(AD$4&gt;La_Dernière_Opération,"",
IF(AD$4=La_Dernière_Opération,Montant,
IF(AD$4=$D12,IF(OR(AD$4=Tout_JF_P,NOT(NETWORKDAYS.INTL(AD$4,AD$4,Chômés))),"*",Montant),
IF(_T_E=AD$4,IF(OR(AD$4=Tout_JF_P,NOT(NETWORKDAYS.INTL(AD$4,AD$4,Chômés))),"*",Montant),
IF(AND(OFFSET(AD12,,-Sens)&lt;&gt;"",OR(OFFSET(AD$4,,-Sens)=Tout_JF_P,NOT(NETWORKDAYS.INTL(OFFSET(AD$4,,-Sens),OFFSET(AD$4,,-Sens),Chômés)))),IF(OR(AD$4=Tout_JF_P,NOT(NETWORKDAYS.INTL(AD$4,AD$4,Chômés))),"*",Montant),
"")))))),"")</f>
        <v/>
      </c>
      <c r="AE12" s="47" t="str">
        <f t="array" aca="1" ref="AE12" ca="1">IFERROR(IF(AE$4&lt;$D12,"",
IF(AE$4&gt;La_Dernière_Opération,"",
IF(AE$4=La_Dernière_Opération,Montant,
IF(AE$4=$D12,IF(OR(AE$4=Tout_JF_P,NOT(NETWORKDAYS.INTL(AE$4,AE$4,Chômés))),"*",Montant),
IF(_T_E=AE$4,IF(OR(AE$4=Tout_JF_P,NOT(NETWORKDAYS.INTL(AE$4,AE$4,Chômés))),"*",Montant),
IF(AND(OFFSET(AE12,,-Sens)&lt;&gt;"",OR(OFFSET(AE$4,,-Sens)=Tout_JF_P,NOT(NETWORKDAYS.INTL(OFFSET(AE$4,,-Sens),OFFSET(AE$4,,-Sens),Chômés)))),IF(OR(AE$4=Tout_JF_P,NOT(NETWORKDAYS.INTL(AE$4,AE$4,Chômés))),"*",Montant),
"")))))),"")</f>
        <v/>
      </c>
      <c r="AF12" s="47" t="str">
        <f t="array" aca="1" ref="AF12" ca="1">IFERROR(IF(AF$4&lt;$D12,"",
IF(AF$4&gt;La_Dernière_Opération,"",
IF(AF$4=La_Dernière_Opération,Montant,
IF(AF$4=$D12,IF(OR(AF$4=Tout_JF_P,NOT(NETWORKDAYS.INTL(AF$4,AF$4,Chômés))),"*",Montant),
IF(_T_E=AF$4,IF(OR(AF$4=Tout_JF_P,NOT(NETWORKDAYS.INTL(AF$4,AF$4,Chômés))),"*",Montant),
IF(AND(OFFSET(AF12,,-Sens)&lt;&gt;"",OR(OFFSET(AF$4,,-Sens)=Tout_JF_P,NOT(NETWORKDAYS.INTL(OFFSET(AF$4,,-Sens),OFFSET(AF$4,,-Sens),Chômés)))),IF(OR(AF$4=Tout_JF_P,NOT(NETWORKDAYS.INTL(AF$4,AF$4,Chômés))),"*",Montant),
"")))))),"")</f>
        <v/>
      </c>
      <c r="AG12" s="47" t="str">
        <f t="array" aca="1" ref="AG12" ca="1">IFERROR(IF(AG$4&lt;$D12,"",
IF(AG$4&gt;La_Dernière_Opération,"",
IF(AG$4=La_Dernière_Opération,Montant,
IF(AG$4=$D12,IF(OR(AG$4=Tout_JF_P,NOT(NETWORKDAYS.INTL(AG$4,AG$4,Chômés))),"*",Montant),
IF(_T_E=AG$4,IF(OR(AG$4=Tout_JF_P,NOT(NETWORKDAYS.INTL(AG$4,AG$4,Chômés))),"*",Montant),
IF(AND(OFFSET(AG12,,-Sens)&lt;&gt;"",OR(OFFSET(AG$4,,-Sens)=Tout_JF_P,NOT(NETWORKDAYS.INTL(OFFSET(AG$4,,-Sens),OFFSET(AG$4,,-Sens),Chômés)))),IF(OR(AG$4=Tout_JF_P,NOT(NETWORKDAYS.INTL(AG$4,AG$4,Chômés))),"*",Montant),
"")))))),"")</f>
        <v/>
      </c>
      <c r="AH12" s="47" t="str">
        <f t="array" aca="1" ref="AH12" ca="1">IFERROR(IF(AH$4&lt;$D12,"",
IF(AH$4&gt;La_Dernière_Opération,"",
IF(AH$4=La_Dernière_Opération,Montant,
IF(AH$4=$D12,IF(OR(AH$4=Tout_JF_P,NOT(NETWORKDAYS.INTL(AH$4,AH$4,Chômés))),"*",Montant),
IF(_T_E=AH$4,IF(OR(AH$4=Tout_JF_P,NOT(NETWORKDAYS.INTL(AH$4,AH$4,Chômés))),"*",Montant),
IF(AND(OFFSET(AH12,,-Sens)&lt;&gt;"",OR(OFFSET(AH$4,,-Sens)=Tout_JF_P,NOT(NETWORKDAYS.INTL(OFFSET(AH$4,,-Sens),OFFSET(AH$4,,-Sens),Chômés)))),IF(OR(AH$4=Tout_JF_P,NOT(NETWORKDAYS.INTL(AH$4,AH$4,Chômés))),"*",Montant),
"")))))),"")</f>
        <v/>
      </c>
      <c r="AI12" s="47" t="str">
        <f t="array" aca="1" ref="AI12" ca="1">IFERROR(IF(AI$4&lt;$D12,"",
IF(AI$4&gt;La_Dernière_Opération,"",
IF(AI$4=La_Dernière_Opération,Montant,
IF(AI$4=$D12,IF(OR(AI$4=Tout_JF_P,NOT(NETWORKDAYS.INTL(AI$4,AI$4,Chômés))),"*",Montant),
IF(_T_E=AI$4,IF(OR(AI$4=Tout_JF_P,NOT(NETWORKDAYS.INTL(AI$4,AI$4,Chômés))),"*",Montant),
IF(AND(OFFSET(AI12,,-Sens)&lt;&gt;"",OR(OFFSET(AI$4,,-Sens)=Tout_JF_P,NOT(NETWORKDAYS.INTL(OFFSET(AI$4,,-Sens),OFFSET(AI$4,,-Sens),Chômés)))),IF(OR(AI$4=Tout_JF_P,NOT(NETWORKDAYS.INTL(AI$4,AI$4,Chômés))),"*",Montant),
"")))))),"")</f>
        <v/>
      </c>
      <c r="AJ12" s="47" t="str">
        <f t="array" aca="1" ref="AJ12" ca="1">IFERROR(IF(AJ$4&lt;$D12,"",
IF(AJ$4&gt;La_Dernière_Opération,"",
IF(AJ$4=La_Dernière_Opération,Montant,
IF(AJ$4=$D12,IF(OR(AJ$4=Tout_JF_P,NOT(NETWORKDAYS.INTL(AJ$4,AJ$4,Chômés))),"*",Montant),
IF(_T_E=AJ$4,IF(OR(AJ$4=Tout_JF_P,NOT(NETWORKDAYS.INTL(AJ$4,AJ$4,Chômés))),"*",Montant),
IF(AND(OFFSET(AJ12,,-Sens)&lt;&gt;"",OR(OFFSET(AJ$4,,-Sens)=Tout_JF_P,NOT(NETWORKDAYS.INTL(OFFSET(AJ$4,,-Sens),OFFSET(AJ$4,,-Sens),Chômés)))),IF(OR(AJ$4=Tout_JF_P,NOT(NETWORKDAYS.INTL(AJ$4,AJ$4,Chômés))),"*",Montant),
"")))))),"")</f>
        <v/>
      </c>
      <c r="AK12" s="47" t="str">
        <f t="array" aca="1" ref="AK12" ca="1">IFERROR(IF(AK$4&lt;$D12,"",
IF(AK$4&gt;La_Dernière_Opération,"",
IF(AK$4=La_Dernière_Opération,Montant,
IF(AK$4=$D12,IF(OR(AK$4=Tout_JF_P,NOT(NETWORKDAYS.INTL(AK$4,AK$4,Chômés))),"*",Montant),
IF(_T_E=AK$4,IF(OR(AK$4=Tout_JF_P,NOT(NETWORKDAYS.INTL(AK$4,AK$4,Chômés))),"*",Montant),
IF(AND(OFFSET(AK12,,-Sens)&lt;&gt;"",OR(OFFSET(AK$4,,-Sens)=Tout_JF_P,NOT(NETWORKDAYS.INTL(OFFSET(AK$4,,-Sens),OFFSET(AK$4,,-Sens),Chômés)))),IF(OR(AK$4=Tout_JF_P,NOT(NETWORKDAYS.INTL(AK$4,AK$4,Chômés))),"*",Montant),
"")))))),"")</f>
        <v/>
      </c>
      <c r="AL12" s="47" t="str">
        <f t="array" aca="1" ref="AL12" ca="1">IFERROR(IF(AL$4&lt;$D12,"",
IF(AL$4&gt;La_Dernière_Opération,"",
IF(AL$4=La_Dernière_Opération,Montant,
IF(AL$4=$D12,IF(OR(AL$4=Tout_JF_P,NOT(NETWORKDAYS.INTL(AL$4,AL$4,Chômés))),"*",Montant),
IF(_T_E=AL$4,IF(OR(AL$4=Tout_JF_P,NOT(NETWORKDAYS.INTL(AL$4,AL$4,Chômés))),"*",Montant),
IF(AND(OFFSET(AL12,,-Sens)&lt;&gt;"",OR(OFFSET(AL$4,,-Sens)=Tout_JF_P,NOT(NETWORKDAYS.INTL(OFFSET(AL$4,,-Sens),OFFSET(AL$4,,-Sens),Chômés)))),IF(OR(AL$4=Tout_JF_P,NOT(NETWORKDAYS.INTL(AL$4,AL$4,Chômés))),"*",Montant),
"")))))),"")</f>
        <v/>
      </c>
      <c r="AM12" s="47" t="str">
        <f t="array" aca="1" ref="AM12" ca="1">IFERROR(IF(AM$4&lt;$D12,"",
IF(AM$4&gt;La_Dernière_Opération,"",
IF(AM$4=La_Dernière_Opération,Montant,
IF(AM$4=$D12,IF(OR(AM$4=Tout_JF_P,NOT(NETWORKDAYS.INTL(AM$4,AM$4,Chômés))),"*",Montant),
IF(_T_E=AM$4,IF(OR(AM$4=Tout_JF_P,NOT(NETWORKDAYS.INTL(AM$4,AM$4,Chômés))),"*",Montant),
IF(AND(OFFSET(AM12,,-Sens)&lt;&gt;"",OR(OFFSET(AM$4,,-Sens)=Tout_JF_P,NOT(NETWORKDAYS.INTL(OFFSET(AM$4,,-Sens),OFFSET(AM$4,,-Sens),Chômés)))),IF(OR(AM$4=Tout_JF_P,NOT(NETWORKDAYS.INTL(AM$4,AM$4,Chômés))),"*",Montant),
"")))))),"")</f>
        <v/>
      </c>
      <c r="AN12" s="47" t="str">
        <f t="array" aca="1" ref="AN12" ca="1">IFERROR(IF(AN$4&lt;$D12,"",
IF(AN$4&gt;La_Dernière_Opération,"",
IF(AN$4=La_Dernière_Opération,Montant,
IF(AN$4=$D12,IF(OR(AN$4=Tout_JF_P,NOT(NETWORKDAYS.INTL(AN$4,AN$4,Chômés))),"*",Montant),
IF(_T_E=AN$4,IF(OR(AN$4=Tout_JF_P,NOT(NETWORKDAYS.INTL(AN$4,AN$4,Chômés))),"*",Montant),
IF(AND(OFFSET(AN12,,-Sens)&lt;&gt;"",OR(OFFSET(AN$4,,-Sens)=Tout_JF_P,NOT(NETWORKDAYS.INTL(OFFSET(AN$4,,-Sens),OFFSET(AN$4,,-Sens),Chômés)))),IF(OR(AN$4=Tout_JF_P,NOT(NETWORKDAYS.INTL(AN$4,AN$4,Chômés))),"*",Montant),
"")))))),"")</f>
        <v/>
      </c>
      <c r="AO12" s="47" t="str">
        <f t="array" aca="1" ref="AO12" ca="1">IFERROR(IF(AO$4&lt;$D12,"",
IF(AO$4&gt;La_Dernière_Opération,"",
IF(AO$4=La_Dernière_Opération,Montant,
IF(AO$4=$D12,IF(OR(AO$4=Tout_JF_P,NOT(NETWORKDAYS.INTL(AO$4,AO$4,Chômés))),"*",Montant),
IF(_T_E=AO$4,IF(OR(AO$4=Tout_JF_P,NOT(NETWORKDAYS.INTL(AO$4,AO$4,Chômés))),"*",Montant),
IF(AND(OFFSET(AO12,,-Sens)&lt;&gt;"",OR(OFFSET(AO$4,,-Sens)=Tout_JF_P,NOT(NETWORKDAYS.INTL(OFFSET(AO$4,,-Sens),OFFSET(AO$4,,-Sens),Chômés)))),IF(OR(AO$4=Tout_JF_P,NOT(NETWORKDAYS.INTL(AO$4,AO$4,Chômés))),"*",Montant),
"")))))),"")</f>
        <v/>
      </c>
      <c r="AP12" s="47" t="str">
        <f t="array" aca="1" ref="AP12" ca="1">IFERROR(IF(AP$4&lt;$D12,"",
IF(AP$4&gt;La_Dernière_Opération,"",
IF(AP$4=La_Dernière_Opération,Montant,
IF(AP$4=$D12,IF(OR(AP$4=Tout_JF_P,NOT(NETWORKDAYS.INTL(AP$4,AP$4,Chômés))),"*",Montant),
IF(_T_E=AP$4,IF(OR(AP$4=Tout_JF_P,NOT(NETWORKDAYS.INTL(AP$4,AP$4,Chômés))),"*",Montant),
IF(AND(OFFSET(AP12,,-Sens)&lt;&gt;"",OR(OFFSET(AP$4,,-Sens)=Tout_JF_P,NOT(NETWORKDAYS.INTL(OFFSET(AP$4,,-Sens),OFFSET(AP$4,,-Sens),Chômés)))),IF(OR(AP$4=Tout_JF_P,NOT(NETWORKDAYS.INTL(AP$4,AP$4,Chômés))),"*",Montant),
"")))))),"")</f>
        <v/>
      </c>
      <c r="AQ12" s="47" t="str">
        <f t="array" aca="1" ref="AQ12" ca="1">IFERROR(IF(AQ$4&lt;$D12,"",
IF(AQ$4&gt;La_Dernière_Opération,"",
IF(AQ$4=La_Dernière_Opération,Montant,
IF(AQ$4=$D12,IF(OR(AQ$4=Tout_JF_P,NOT(NETWORKDAYS.INTL(AQ$4,AQ$4,Chômés))),"*",Montant),
IF(_T_E=AQ$4,IF(OR(AQ$4=Tout_JF_P,NOT(NETWORKDAYS.INTL(AQ$4,AQ$4,Chômés))),"*",Montant),
IF(AND(OFFSET(AQ12,,-Sens)&lt;&gt;"",OR(OFFSET(AQ$4,,-Sens)=Tout_JF_P,NOT(NETWORKDAYS.INTL(OFFSET(AQ$4,,-Sens),OFFSET(AQ$4,,-Sens),Chômés)))),IF(OR(AQ$4=Tout_JF_P,NOT(NETWORKDAYS.INTL(AQ$4,AQ$4,Chômés))),"*",Montant),
"")))))),"")</f>
        <v/>
      </c>
      <c r="AR12" s="47" t="str">
        <f t="array" aca="1" ref="AR12" ca="1">IFERROR(IF(AR$4&lt;$D12,"",
IF(AR$4&gt;La_Dernière_Opération,"",
IF(AR$4=La_Dernière_Opération,Montant,
IF(AR$4=$D12,IF(OR(AR$4=Tout_JF_P,NOT(NETWORKDAYS.INTL(AR$4,AR$4,Chômés))),"*",Montant),
IF(_T_E=AR$4,IF(OR(AR$4=Tout_JF_P,NOT(NETWORKDAYS.INTL(AR$4,AR$4,Chômés))),"*",Montant),
IF(AND(OFFSET(AR12,,-Sens)&lt;&gt;"",OR(OFFSET(AR$4,,-Sens)=Tout_JF_P,NOT(NETWORKDAYS.INTL(OFFSET(AR$4,,-Sens),OFFSET(AR$4,,-Sens),Chômés)))),IF(OR(AR$4=Tout_JF_P,NOT(NETWORKDAYS.INTL(AR$4,AR$4,Chômés))),"*",Montant),
"")))))),"")</f>
        <v/>
      </c>
      <c r="AS12" s="47" t="str">
        <f t="array" aca="1" ref="AS12" ca="1">IFERROR(IF(AS$4&lt;$D12,"",
IF(AS$4&gt;La_Dernière_Opération,"",
IF(AS$4=La_Dernière_Opération,Montant,
IF(AS$4=$D12,IF(OR(AS$4=Tout_JF_P,NOT(NETWORKDAYS.INTL(AS$4,AS$4,Chômés))),"*",Montant),
IF(_T_E=AS$4,IF(OR(AS$4=Tout_JF_P,NOT(NETWORKDAYS.INTL(AS$4,AS$4,Chômés))),"*",Montant),
IF(AND(OFFSET(AS12,,-Sens)&lt;&gt;"",OR(OFFSET(AS$4,,-Sens)=Tout_JF_P,NOT(NETWORKDAYS.INTL(OFFSET(AS$4,,-Sens),OFFSET(AS$4,,-Sens),Chômés)))),IF(OR(AS$4=Tout_JF_P,NOT(NETWORKDAYS.INTL(AS$4,AS$4,Chômés))),"*",Montant),
"")))))),"")</f>
        <v/>
      </c>
      <c r="AT12" s="47" t="str">
        <f t="array" aca="1" ref="AT12" ca="1">IFERROR(IF(AT$4&lt;$D12,"",
IF(AT$4&gt;La_Dernière_Opération,"",
IF(AT$4=La_Dernière_Opération,Montant,
IF(AT$4=$D12,IF(OR(AT$4=Tout_JF_P,NOT(NETWORKDAYS.INTL(AT$4,AT$4,Chômés))),"*",Montant),
IF(_T_E=AT$4,IF(OR(AT$4=Tout_JF_P,NOT(NETWORKDAYS.INTL(AT$4,AT$4,Chômés))),"*",Montant),
IF(AND(OFFSET(AT12,,-Sens)&lt;&gt;"",OR(OFFSET(AT$4,,-Sens)=Tout_JF_P,NOT(NETWORKDAYS.INTL(OFFSET(AT$4,,-Sens),OFFSET(AT$4,,-Sens),Chômés)))),IF(OR(AT$4=Tout_JF_P,NOT(NETWORKDAYS.INTL(AT$4,AT$4,Chômés))),"*",Montant),
"")))))),"")</f>
        <v/>
      </c>
      <c r="AU12" s="47" t="str">
        <f t="array" aca="1" ref="AU12" ca="1">IFERROR(IF(AU$4&lt;$D12,"",
IF(AU$4&gt;La_Dernière_Opération,"",
IF(AU$4=La_Dernière_Opération,Montant,
IF(AU$4=$D12,IF(OR(AU$4=Tout_JF_P,NOT(NETWORKDAYS.INTL(AU$4,AU$4,Chômés))),"*",Montant),
IF(_T_E=AU$4,IF(OR(AU$4=Tout_JF_P,NOT(NETWORKDAYS.INTL(AU$4,AU$4,Chômés))),"*",Montant),
IF(AND(OFFSET(AU12,,-Sens)&lt;&gt;"",OR(OFFSET(AU$4,,-Sens)=Tout_JF_P,NOT(NETWORKDAYS.INTL(OFFSET(AU$4,,-Sens),OFFSET(AU$4,,-Sens),Chômés)))),IF(OR(AU$4=Tout_JF_P,NOT(NETWORKDAYS.INTL(AU$4,AU$4,Chômés))),"*",Montant),
"")))))),"")</f>
        <v/>
      </c>
      <c r="AV12" s="47" t="str">
        <f t="array" aca="1" ref="AV12" ca="1">IFERROR(IF(AV$4&lt;$D12,"",
IF(AV$4&gt;La_Dernière_Opération,"",
IF(AV$4=La_Dernière_Opération,Montant,
IF(AV$4=$D12,IF(OR(AV$4=Tout_JF_P,NOT(NETWORKDAYS.INTL(AV$4,AV$4,Chômés))),"*",Montant),
IF(_T_E=AV$4,IF(OR(AV$4=Tout_JF_P,NOT(NETWORKDAYS.INTL(AV$4,AV$4,Chômés))),"*",Montant),
IF(AND(OFFSET(AV12,,-Sens)&lt;&gt;"",OR(OFFSET(AV$4,,-Sens)=Tout_JF_P,NOT(NETWORKDAYS.INTL(OFFSET(AV$4,,-Sens),OFFSET(AV$4,,-Sens),Chômés)))),IF(OR(AV$4=Tout_JF_P,NOT(NETWORKDAYS.INTL(AV$4,AV$4,Chômés))),"*",Montant),
"")))))),"")</f>
        <v/>
      </c>
      <c r="AW12" s="47" t="str">
        <f t="array" aca="1" ref="AW12" ca="1">IFERROR(IF(AW$4&lt;$D12,"",
IF(AW$4&gt;La_Dernière_Opération,"",
IF(AW$4=La_Dernière_Opération,Montant,
IF(AW$4=$D12,IF(OR(AW$4=Tout_JF_P,NOT(NETWORKDAYS.INTL(AW$4,AW$4,Chômés))),"*",Montant),
IF(_T_E=AW$4,IF(OR(AW$4=Tout_JF_P,NOT(NETWORKDAYS.INTL(AW$4,AW$4,Chômés))),"*",Montant),
IF(AND(OFFSET(AW12,,-Sens)&lt;&gt;"",OR(OFFSET(AW$4,,-Sens)=Tout_JF_P,NOT(NETWORKDAYS.INTL(OFFSET(AW$4,,-Sens),OFFSET(AW$4,,-Sens),Chômés)))),IF(OR(AW$4=Tout_JF_P,NOT(NETWORKDAYS.INTL(AW$4,AW$4,Chômés))),"*",Montant),
"")))))),"")</f>
        <v/>
      </c>
      <c r="AX12" s="47" t="str">
        <f t="array" aca="1" ref="AX12" ca="1">IFERROR(IF(AX$4&lt;$D12,"",
IF(AX$4&gt;La_Dernière_Opération,"",
IF(AX$4=La_Dernière_Opération,Montant,
IF(AX$4=$D12,IF(OR(AX$4=Tout_JF_P,NOT(NETWORKDAYS.INTL(AX$4,AX$4,Chômés))),"*",Montant),
IF(_T_E=AX$4,IF(OR(AX$4=Tout_JF_P,NOT(NETWORKDAYS.INTL(AX$4,AX$4,Chômés))),"*",Montant),
IF(AND(OFFSET(AX12,,-Sens)&lt;&gt;"",OR(OFFSET(AX$4,,-Sens)=Tout_JF_P,NOT(NETWORKDAYS.INTL(OFFSET(AX$4,,-Sens),OFFSET(AX$4,,-Sens),Chômés)))),IF(OR(AX$4=Tout_JF_P,NOT(NETWORKDAYS.INTL(AX$4,AX$4,Chômés))),"*",Montant),
"")))))),"")</f>
        <v/>
      </c>
      <c r="AY12" s="47" t="str">
        <f t="array" aca="1" ref="AY12" ca="1">IFERROR(IF(AY$4&lt;$D12,"",
IF(AY$4&gt;La_Dernière_Opération,"",
IF(AY$4=La_Dernière_Opération,Montant,
IF(AY$4=$D12,IF(OR(AY$4=Tout_JF_P,NOT(NETWORKDAYS.INTL(AY$4,AY$4,Chômés))),"*",Montant),
IF(_T_E=AY$4,IF(OR(AY$4=Tout_JF_P,NOT(NETWORKDAYS.INTL(AY$4,AY$4,Chômés))),"*",Montant),
IF(AND(OFFSET(AY12,,-Sens)&lt;&gt;"",OR(OFFSET(AY$4,,-Sens)=Tout_JF_P,NOT(NETWORKDAYS.INTL(OFFSET(AY$4,,-Sens),OFFSET(AY$4,,-Sens),Chômés)))),IF(OR(AY$4=Tout_JF_P,NOT(NETWORKDAYS.INTL(AY$4,AY$4,Chômés))),"*",Montant),
"")))))),"")</f>
        <v/>
      </c>
      <c r="AZ12" s="47" t="str">
        <f t="array" aca="1" ref="AZ12" ca="1">IFERROR(IF(AZ$4&lt;$D12,"",
IF(AZ$4&gt;La_Dernière_Opération,"",
IF(AZ$4=La_Dernière_Opération,Montant,
IF(AZ$4=$D12,IF(OR(AZ$4=Tout_JF_P,NOT(NETWORKDAYS.INTL(AZ$4,AZ$4,Chômés))),"*",Montant),
IF(_T_E=AZ$4,IF(OR(AZ$4=Tout_JF_P,NOT(NETWORKDAYS.INTL(AZ$4,AZ$4,Chômés))),"*",Montant),
IF(AND(OFFSET(AZ12,,-Sens)&lt;&gt;"",OR(OFFSET(AZ$4,,-Sens)=Tout_JF_P,NOT(NETWORKDAYS.INTL(OFFSET(AZ$4,,-Sens),OFFSET(AZ$4,,-Sens),Chômés)))),IF(OR(AZ$4=Tout_JF_P,NOT(NETWORKDAYS.INTL(AZ$4,AZ$4,Chômés))),"*",Montant),
"")))))),"")</f>
        <v/>
      </c>
      <c r="BA12" s="47" t="str">
        <f t="array" aca="1" ref="BA12" ca="1">IFERROR(IF(BA$4&lt;$D12,"",
IF(BA$4&gt;La_Dernière_Opération,"",
IF(BA$4=La_Dernière_Opération,Montant,
IF(BA$4=$D12,IF(OR(BA$4=Tout_JF_P,NOT(NETWORKDAYS.INTL(BA$4,BA$4,Chômés))),"*",Montant),
IF(_T_E=BA$4,IF(OR(BA$4=Tout_JF_P,NOT(NETWORKDAYS.INTL(BA$4,BA$4,Chômés))),"*",Montant),
IF(AND(OFFSET(BA12,,-Sens)&lt;&gt;"",OR(OFFSET(BA$4,,-Sens)=Tout_JF_P,NOT(NETWORKDAYS.INTL(OFFSET(BA$4,,-Sens),OFFSET(BA$4,,-Sens),Chômés)))),IF(OR(BA$4=Tout_JF_P,NOT(NETWORKDAYS.INTL(BA$4,BA$4,Chômés))),"*",Montant),
"")))))),"")</f>
        <v/>
      </c>
      <c r="BB12" s="47" t="str">
        <f t="array" aca="1" ref="BB12" ca="1">IFERROR(IF(BB$4&lt;$D12,"",
IF(BB$4&gt;La_Dernière_Opération,"",
IF(BB$4=La_Dernière_Opération,Montant,
IF(BB$4=$D12,IF(OR(BB$4=Tout_JF_P,NOT(NETWORKDAYS.INTL(BB$4,BB$4,Chômés))),"*",Montant),
IF(_T_E=BB$4,IF(OR(BB$4=Tout_JF_P,NOT(NETWORKDAYS.INTL(BB$4,BB$4,Chômés))),"*",Montant),
IF(AND(OFFSET(BB12,,-Sens)&lt;&gt;"",OR(OFFSET(BB$4,,-Sens)=Tout_JF_P,NOT(NETWORKDAYS.INTL(OFFSET(BB$4,,-Sens),OFFSET(BB$4,,-Sens),Chômés)))),IF(OR(BB$4=Tout_JF_P,NOT(NETWORKDAYS.INTL(BB$4,BB$4,Chômés))),"*",Montant),
"")))))),"")</f>
        <v/>
      </c>
      <c r="BC12" s="47" t="str">
        <f t="array" aca="1" ref="BC12" ca="1">IFERROR(IF(BC$4&lt;$D12,"",
IF(BC$4&gt;La_Dernière_Opération,"",
IF(BC$4=La_Dernière_Opération,Montant,
IF(BC$4=$D12,IF(OR(BC$4=Tout_JF_P,NOT(NETWORKDAYS.INTL(BC$4,BC$4,Chômés))),"*",Montant),
IF(_T_E=BC$4,IF(OR(BC$4=Tout_JF_P,NOT(NETWORKDAYS.INTL(BC$4,BC$4,Chômés))),"*",Montant),
IF(AND(OFFSET(BC12,,-Sens)&lt;&gt;"",OR(OFFSET(BC$4,,-Sens)=Tout_JF_P,NOT(NETWORKDAYS.INTL(OFFSET(BC$4,,-Sens),OFFSET(BC$4,,-Sens),Chômés)))),IF(OR(BC$4=Tout_JF_P,NOT(NETWORKDAYS.INTL(BC$4,BC$4,Chômés))),"*",Montant),
"")))))),"")</f>
        <v/>
      </c>
      <c r="BD12" s="47" t="str">
        <f t="array" aca="1" ref="BD12" ca="1">IFERROR(IF(BD$4&lt;$D12,"",
IF(BD$4&gt;La_Dernière_Opération,"",
IF(BD$4=La_Dernière_Opération,Montant,
IF(BD$4=$D12,IF(OR(BD$4=Tout_JF_P,NOT(NETWORKDAYS.INTL(BD$4,BD$4,Chômés))),"*",Montant),
IF(_T_E=BD$4,IF(OR(BD$4=Tout_JF_P,NOT(NETWORKDAYS.INTL(BD$4,BD$4,Chômés))),"*",Montant),
IF(AND(OFFSET(BD12,,-Sens)&lt;&gt;"",OR(OFFSET(BD$4,,-Sens)=Tout_JF_P,NOT(NETWORKDAYS.INTL(OFFSET(BD$4,,-Sens),OFFSET(BD$4,,-Sens),Chômés)))),IF(OR(BD$4=Tout_JF_P,NOT(NETWORKDAYS.INTL(BD$4,BD$4,Chômés))),"*",Montant),
"")))))),"")</f>
        <v/>
      </c>
      <c r="BE12" s="47" t="str">
        <f t="array" aca="1" ref="BE12" ca="1">IFERROR(IF(BE$4&lt;$D12,"",
IF(BE$4&gt;La_Dernière_Opération,"",
IF(BE$4=La_Dernière_Opération,Montant,
IF(BE$4=$D12,IF(OR(BE$4=Tout_JF_P,NOT(NETWORKDAYS.INTL(BE$4,BE$4,Chômés))),"*",Montant),
IF(_T_E=BE$4,IF(OR(BE$4=Tout_JF_P,NOT(NETWORKDAYS.INTL(BE$4,BE$4,Chômés))),"*",Montant),
IF(AND(OFFSET(BE12,,-Sens)&lt;&gt;"",OR(OFFSET(BE$4,,-Sens)=Tout_JF_P,NOT(NETWORKDAYS.INTL(OFFSET(BE$4,,-Sens),OFFSET(BE$4,,-Sens),Chômés)))),IF(OR(BE$4=Tout_JF_P,NOT(NETWORKDAYS.INTL(BE$4,BE$4,Chômés))),"*",Montant),
"")))))),"")</f>
        <v/>
      </c>
      <c r="BF12" s="47" t="str">
        <f t="array" aca="1" ref="BF12" ca="1">IFERROR(IF(BF$4&lt;$D12,"",
IF(BF$4&gt;La_Dernière_Opération,"",
IF(BF$4=La_Dernière_Opération,Montant,
IF(BF$4=$D12,IF(OR(BF$4=Tout_JF_P,NOT(NETWORKDAYS.INTL(BF$4,BF$4,Chômés))),"*",Montant),
IF(_T_E=BF$4,IF(OR(BF$4=Tout_JF_P,NOT(NETWORKDAYS.INTL(BF$4,BF$4,Chômés))),"*",Montant),
IF(AND(OFFSET(BF12,,-Sens)&lt;&gt;"",OR(OFFSET(BF$4,,-Sens)=Tout_JF_P,NOT(NETWORKDAYS.INTL(OFFSET(BF$4,,-Sens),OFFSET(BF$4,,-Sens),Chômés)))),IF(OR(BF$4=Tout_JF_P,NOT(NETWORKDAYS.INTL(BF$4,BF$4,Chômés))),"*",Montant),
"")))))),"")</f>
        <v/>
      </c>
      <c r="BG12" s="47" t="str">
        <f t="array" aca="1" ref="BG12" ca="1">IFERROR(IF(BG$4&lt;$D12,"",
IF(BG$4&gt;La_Dernière_Opération,"",
IF(BG$4=La_Dernière_Opération,Montant,
IF(BG$4=$D12,IF(OR(BG$4=Tout_JF_P,NOT(NETWORKDAYS.INTL(BG$4,BG$4,Chômés))),"*",Montant),
IF(_T_E=BG$4,IF(OR(BG$4=Tout_JF_P,NOT(NETWORKDAYS.INTL(BG$4,BG$4,Chômés))),"*",Montant),
IF(AND(OFFSET(BG12,,-Sens)&lt;&gt;"",OR(OFFSET(BG$4,,-Sens)=Tout_JF_P,NOT(NETWORKDAYS.INTL(OFFSET(BG$4,,-Sens),OFFSET(BG$4,,-Sens),Chômés)))),IF(OR(BG$4=Tout_JF_P,NOT(NETWORKDAYS.INTL(BG$4,BG$4,Chômés))),"*",Montant),
"")))))),"")</f>
        <v/>
      </c>
      <c r="BH12" s="42" t="str">
        <f t="array" aca="1" ref="BH12" ca="1">IFERROR(IF(BH$4&lt;$D12,"",
IF(BH$4&gt;La_Dernière_Opération,"",
IF(BH$4=La_Dernière_Opération,Montant,
IF(BH$4=$D12,IF(OR(BH$4=Tout_JF_P,NOT(NETWORKDAYS.INTL(BH$4,BH$4,Chômés))),"*",Montant),
IF(_T_E=BH$4,IF(OR(BH$4=Tout_JF_P,NOT(NETWORKDAYS.INTL(BH$4,BH$4,Chômés))),"*",Montant),
IF(AND(OFFSET(BH12,,-Sens)&lt;&gt;"",OR(OFFSET(BH$4,,-Sens)=Tout_JF_P,NOT(NETWORKDAYS.INTL(OFFSET(BH$4,,-Sens),OFFSET(BH$4,,-Sens),Chômés)))),IF(OR(BH$4=Tout_JF_P,NOT(NETWORKDAYS.INTL(BH$4,BH$4,Chômés))),"*",Montant),
"")))))),"")</f>
        <v/>
      </c>
    </row>
    <row r="13" spans="1:61" x14ac:dyDescent="0.25">
      <c r="A13" s="32" t="s">
        <v>123</v>
      </c>
      <c r="B13" s="47"/>
      <c r="C13" s="37"/>
      <c r="D13" s="59"/>
      <c r="E13" s="32"/>
      <c r="F13" s="32"/>
      <c r="G13" s="37"/>
      <c r="H13" s="59" t="str">
        <f t="array" aca="1" ref="H13" ca="1">IF(OR($D13=Fériés,$D13=Ponts,NOT(NETWORKDAYS.INTL($D13,$D13,Chômés))),"Erreur de",IF($D13="","Absence de",IFERROR(
IF($I13="Terminé","Opération",
IF(TODAY()&lt;=$D13,$D13,
IF($I13&lt;WORKDAY.INTL(Prochaine_Echéance,IF(OR(WORKDAY.INTL(Prochaine_Echéance,0,Chômés,Tout_JF_P)=Tout_JF_P),1,0)*Sens,Chômés,Tout_JF_P),
$I13,
WORKDAY.INTL(Prochaine_Echéance,IF(OR(WORKDAY.INTL(Prochaine_Echéance,0,Chômés,Tout_JF_P)=Tout_JF_P),1,0)*Sens,Chômés,Tout_JF_P))
)),
IF($D13="","Absence de","Erreur de"))))</f>
        <v>Erreur de</v>
      </c>
      <c r="I13" s="63" t="str">
        <f t="array" aca="1" ref="I13" ca="1">IF(OR($D13=Fériés,$D13=Ponts,NOT(NETWORKDAYS.INTL($D13,$D13,Chômés))),"date de début",IFERROR(
IF(La_Dernière_Opération&gt;EDATE($D13,100),"Perpétuel",
IF(La_Dernière_Opération&lt;TODAY(),"Terminé",La_Dernière_Opération)),IF(AND(ISNUMBER($D13),$E13=""),"périodicité","date de début")))</f>
        <v>date de début</v>
      </c>
      <c r="J13" s="42" t="str">
        <f t="array" aca="1" ref="J13" ca="1">IFERROR(IF(J$4&lt;$D13,"",
IF(J$4&gt;La_Dernière_Opération,"",
IF(J$4=La_Dernière_Opération,Montant,
IF(J$4=$D13,IF(OR(J$4=Tout_JF_P,NOT(NETWORKDAYS.INTL(J$4,J$4,Chômés))),"*",Montant),
IF(_T_E=J$4,IF(OR(J$4=Tout_JF_P,NOT(NETWORKDAYS.INTL(J$4,J$4,Chômés))),"*",Montant),
IF(AND(OFFSET(J13,,-Sens)&lt;&gt;"",OR(OFFSET(J$4,,-Sens)=Tout_JF_P,NOT(NETWORKDAYS.INTL(OFFSET(J$4,,-Sens),OFFSET(J$4,,-Sens),Chômés)))),IF(OR(J$4=Tout_JF_P,NOT(NETWORKDAYS.INTL(J$4,J$4,Chômés))),"*",Montant),
"")))))),"")</f>
        <v/>
      </c>
      <c r="K13" s="42" t="str">
        <f t="array" aca="1" ref="K13" ca="1">IFERROR(IF(K$4&lt;$D13,"",
IF(K$4&gt;La_Dernière_Opération,"",
IF(K$4=La_Dernière_Opération,Montant,
IF(K$4=$D13,IF(OR(K$4=Tout_JF_P,NOT(NETWORKDAYS.INTL(K$4,K$4,Chômés))),"*",Montant),
IF(_T_E=K$4,IF(OR(K$4=Tout_JF_P,NOT(NETWORKDAYS.INTL(K$4,K$4,Chômés))),"*",Montant),
IF(AND(OFFSET(K13,,-Sens)&lt;&gt;"",OR(OFFSET(K$4,,-Sens)=Tout_JF_P,NOT(NETWORKDAYS.INTL(OFFSET(K$4,,-Sens),OFFSET(K$4,,-Sens),Chômés)))),IF(OR(K$4=Tout_JF_P,NOT(NETWORKDAYS.INTL(K$4,K$4,Chômés))),"*",Montant),
"")))))),"")</f>
        <v/>
      </c>
      <c r="L13" s="42" t="str">
        <f t="array" aca="1" ref="L13" ca="1">IFERROR(IF(L$4&lt;$D13,"",
IF(L$4&gt;La_Dernière_Opération,"",
IF(L$4=La_Dernière_Opération,Montant,
IF(L$4=$D13,IF(OR(L$4=Tout_JF_P,NOT(NETWORKDAYS.INTL(L$4,L$4,Chômés))),"*",Montant),
IF(_T_E=L$4,IF(OR(L$4=Tout_JF_P,NOT(NETWORKDAYS.INTL(L$4,L$4,Chômés))),"*",Montant),
IF(AND(OFFSET(L13,,-Sens)&lt;&gt;"",OR(OFFSET(L$4,,-Sens)=Tout_JF_P,NOT(NETWORKDAYS.INTL(OFFSET(L$4,,-Sens),OFFSET(L$4,,-Sens),Chômés)))),IF(OR(L$4=Tout_JF_P,NOT(NETWORKDAYS.INTL(L$4,L$4,Chômés))),"*",Montant),
"")))))),"")</f>
        <v/>
      </c>
      <c r="M13" s="42" t="str">
        <f t="array" aca="1" ref="M13" ca="1">IFERROR(IF(M$4&lt;$D13,"",
IF(M$4&gt;La_Dernière_Opération,"",
IF(M$4=La_Dernière_Opération,Montant,
IF(M$4=$D13,IF(OR(M$4=Tout_JF_P,NOT(NETWORKDAYS.INTL(M$4,M$4,Chômés))),"*",Montant),
IF(_T_E=M$4,IF(OR(M$4=Tout_JF_P,NOT(NETWORKDAYS.INTL(M$4,M$4,Chômés))),"*",Montant),
IF(AND(OFFSET(M13,,-Sens)&lt;&gt;"",OR(OFFSET(M$4,,-Sens)=Tout_JF_P,NOT(NETWORKDAYS.INTL(OFFSET(M$4,,-Sens),OFFSET(M$4,,-Sens),Chômés)))),IF(OR(M$4=Tout_JF_P,NOT(NETWORKDAYS.INTL(M$4,M$4,Chômés))),"*",Montant),
"")))))),"")</f>
        <v/>
      </c>
      <c r="N13" s="42" t="str">
        <f t="array" aca="1" ref="N13" ca="1">IFERROR(IF(N$4&lt;$D13,"",
IF(N$4&gt;La_Dernière_Opération,"",
IF(N$4=La_Dernière_Opération,Montant,
IF(N$4=$D13,IF(OR(N$4=Tout_JF_P,NOT(NETWORKDAYS.INTL(N$4,N$4,Chômés))),"*",Montant),
IF(_T_E=N$4,IF(OR(N$4=Tout_JF_P,NOT(NETWORKDAYS.INTL(N$4,N$4,Chômés))),"*",Montant),
IF(AND(OFFSET(N13,,-Sens)&lt;&gt;"",OR(OFFSET(N$4,,-Sens)=Tout_JF_P,NOT(NETWORKDAYS.INTL(OFFSET(N$4,,-Sens),OFFSET(N$4,,-Sens),Chômés)))),IF(OR(N$4=Tout_JF_P,NOT(NETWORKDAYS.INTL(N$4,N$4,Chômés))),"*",Montant),
"")))))),"")</f>
        <v/>
      </c>
      <c r="O13" s="42" t="str">
        <f t="array" aca="1" ref="O13" ca="1">IFERROR(IF(O$4&lt;$D13,"",
IF(O$4&gt;La_Dernière_Opération,"",
IF(O$4=La_Dernière_Opération,Montant,
IF(O$4=$D13,IF(OR(O$4=Tout_JF_P,NOT(NETWORKDAYS.INTL(O$4,O$4,Chômés))),"*",Montant),
IF(_T_E=O$4,IF(OR(O$4=Tout_JF_P,NOT(NETWORKDAYS.INTL(O$4,O$4,Chômés))),"*",Montant),
IF(AND(OFFSET(O13,,-Sens)&lt;&gt;"",OR(OFFSET(O$4,,-Sens)=Tout_JF_P,NOT(NETWORKDAYS.INTL(OFFSET(O$4,,-Sens),OFFSET(O$4,,-Sens),Chômés)))),IF(OR(O$4=Tout_JF_P,NOT(NETWORKDAYS.INTL(O$4,O$4,Chômés))),"*",Montant),
"")))))),"")</f>
        <v/>
      </c>
      <c r="P13" s="42" t="str">
        <f t="array" aca="1" ref="P13" ca="1">IFERROR(IF(P$4&lt;$D13,"",
IF(P$4&gt;La_Dernière_Opération,"",
IF(P$4=La_Dernière_Opération,Montant,
IF(P$4=$D13,IF(OR(P$4=Tout_JF_P,NOT(NETWORKDAYS.INTL(P$4,P$4,Chômés))),"*",Montant),
IF(_T_E=P$4,IF(OR(P$4=Tout_JF_P,NOT(NETWORKDAYS.INTL(P$4,P$4,Chômés))),"*",Montant),
IF(AND(OFFSET(P13,,-Sens)&lt;&gt;"",OR(OFFSET(P$4,,-Sens)=Tout_JF_P,NOT(NETWORKDAYS.INTL(OFFSET(P$4,,-Sens),OFFSET(P$4,,-Sens),Chômés)))),IF(OR(P$4=Tout_JF_P,NOT(NETWORKDAYS.INTL(P$4,P$4,Chômés))),"*",Montant),
"")))))),"")</f>
        <v/>
      </c>
      <c r="Q13" s="42" t="str">
        <f t="array" aca="1" ref="Q13" ca="1">IFERROR(IF(Q$4&lt;$D13,"",
IF(Q$4&gt;La_Dernière_Opération,"",
IF(Q$4=La_Dernière_Opération,Montant,
IF(Q$4=$D13,IF(OR(Q$4=Tout_JF_P,NOT(NETWORKDAYS.INTL(Q$4,Q$4,Chômés))),"*",Montant),
IF(_T_E=Q$4,IF(OR(Q$4=Tout_JF_P,NOT(NETWORKDAYS.INTL(Q$4,Q$4,Chômés))),"*",Montant),
IF(AND(OFFSET(Q13,,-Sens)&lt;&gt;"",OR(OFFSET(Q$4,,-Sens)=Tout_JF_P,NOT(NETWORKDAYS.INTL(OFFSET(Q$4,,-Sens),OFFSET(Q$4,,-Sens),Chômés)))),IF(OR(Q$4=Tout_JF_P,NOT(NETWORKDAYS.INTL(Q$4,Q$4,Chômés))),"*",Montant),
"")))))),"")</f>
        <v/>
      </c>
      <c r="R13" s="47" t="str">
        <f t="array" aca="1" ref="R13" ca="1">IFERROR(IF(R$4&lt;$D13,"",
IF(R$4&gt;La_Dernière_Opération,"",
IF(R$4=La_Dernière_Opération,Montant,
IF(R$4=$D13,IF(OR(R$4=Tout_JF_P,NOT(NETWORKDAYS.INTL(R$4,R$4,Chômés))),"*",Montant),
IF(_T_E=R$4,IF(OR(R$4=Tout_JF_P,NOT(NETWORKDAYS.INTL(R$4,R$4,Chômés))),"*",Montant),
IF(AND(OFFSET(R13,,-Sens)&lt;&gt;"",OR(OFFSET(R$4,,-Sens)=Tout_JF_P,NOT(NETWORKDAYS.INTL(OFFSET(R$4,,-Sens),OFFSET(R$4,,-Sens),Chômés)))),IF(OR(R$4=Tout_JF_P,NOT(NETWORKDAYS.INTL(R$4,R$4,Chômés))),"*",Montant),
"")))))),"")</f>
        <v/>
      </c>
      <c r="S13" s="47" t="str">
        <f t="array" aca="1" ref="S13" ca="1">IFERROR(IF(S$4&lt;$D13,"",
IF(S$4&gt;La_Dernière_Opération,"",
IF(S$4=La_Dernière_Opération,Montant,
IF(S$4=$D13,IF(OR(S$4=Tout_JF_P,NOT(NETWORKDAYS.INTL(S$4,S$4,Chômés))),"*",Montant),
IF(_T_E=S$4,IF(OR(S$4=Tout_JF_P,NOT(NETWORKDAYS.INTL(S$4,S$4,Chômés))),"*",Montant),
IF(AND(OFFSET(S13,,-Sens)&lt;&gt;"",OR(OFFSET(S$4,,-Sens)=Tout_JF_P,NOT(NETWORKDAYS.INTL(OFFSET(S$4,,-Sens),OFFSET(S$4,,-Sens),Chômés)))),IF(OR(S$4=Tout_JF_P,NOT(NETWORKDAYS.INTL(S$4,S$4,Chômés))),"*",Montant),
"")))))),"")</f>
        <v/>
      </c>
      <c r="T13" s="47" t="str">
        <f t="array" aca="1" ref="T13" ca="1">IFERROR(IF(T$4&lt;$D13,"",
IF(T$4&gt;La_Dernière_Opération,"",
IF(T$4=La_Dernière_Opération,Montant,
IF(T$4=$D13,IF(OR(T$4=Tout_JF_P,NOT(NETWORKDAYS.INTL(T$4,T$4,Chômés))),"*",Montant),
IF(_T_E=T$4,IF(OR(T$4=Tout_JF_P,NOT(NETWORKDAYS.INTL(T$4,T$4,Chômés))),"*",Montant),
IF(AND(OFFSET(T13,,-Sens)&lt;&gt;"",OR(OFFSET(T$4,,-Sens)=Tout_JF_P,NOT(NETWORKDAYS.INTL(OFFSET(T$4,,-Sens),OFFSET(T$4,,-Sens),Chômés)))),IF(OR(T$4=Tout_JF_P,NOT(NETWORKDAYS.INTL(T$4,T$4,Chômés))),"*",Montant),
"")))))),"")</f>
        <v/>
      </c>
      <c r="U13" s="47" t="str">
        <f t="array" aca="1" ref="U13" ca="1">IFERROR(IF(U$4&lt;$D13,"",
IF(U$4&gt;La_Dernière_Opération,"",
IF(U$4=La_Dernière_Opération,Montant,
IF(U$4=$D13,IF(OR(U$4=Tout_JF_P,NOT(NETWORKDAYS.INTL(U$4,U$4,Chômés))),"*",Montant),
IF(_T_E=U$4,IF(OR(U$4=Tout_JF_P,NOT(NETWORKDAYS.INTL(U$4,U$4,Chômés))),"*",Montant),
IF(AND(OFFSET(U13,,-Sens)&lt;&gt;"",OR(OFFSET(U$4,,-Sens)=Tout_JF_P,NOT(NETWORKDAYS.INTL(OFFSET(U$4,,-Sens),OFFSET(U$4,,-Sens),Chômés)))),IF(OR(U$4=Tout_JF_P,NOT(NETWORKDAYS.INTL(U$4,U$4,Chômés))),"*",Montant),
"")))))),"")</f>
        <v/>
      </c>
      <c r="V13" s="47" t="str">
        <f t="array" aca="1" ref="V13" ca="1">IFERROR(IF(V$4&lt;$D13,"",
IF(V$4&gt;La_Dernière_Opération,"",
IF(V$4=La_Dernière_Opération,Montant,
IF(V$4=$D13,IF(OR(V$4=Tout_JF_P,NOT(NETWORKDAYS.INTL(V$4,V$4,Chômés))),"*",Montant),
IF(_T_E=V$4,IF(OR(V$4=Tout_JF_P,NOT(NETWORKDAYS.INTL(V$4,V$4,Chômés))),"*",Montant),
IF(AND(OFFSET(V13,,-Sens)&lt;&gt;"",OR(OFFSET(V$4,,-Sens)=Tout_JF_P,NOT(NETWORKDAYS.INTL(OFFSET(V$4,,-Sens),OFFSET(V$4,,-Sens),Chômés)))),IF(OR(V$4=Tout_JF_P,NOT(NETWORKDAYS.INTL(V$4,V$4,Chômés))),"*",Montant),
"")))))),"")</f>
        <v/>
      </c>
      <c r="W13" s="47" t="str">
        <f t="array" aca="1" ref="W13" ca="1">IFERROR(IF(W$4&lt;$D13,"",
IF(W$4&gt;La_Dernière_Opération,"",
IF(W$4=La_Dernière_Opération,Montant,
IF(W$4=$D13,IF(OR(W$4=Tout_JF_P,NOT(NETWORKDAYS.INTL(W$4,W$4,Chômés))),"*",Montant),
IF(_T_E=W$4,IF(OR(W$4=Tout_JF_P,NOT(NETWORKDAYS.INTL(W$4,W$4,Chômés))),"*",Montant),
IF(AND(OFFSET(W13,,-Sens)&lt;&gt;"",OR(OFFSET(W$4,,-Sens)=Tout_JF_P,NOT(NETWORKDAYS.INTL(OFFSET(W$4,,-Sens),OFFSET(W$4,,-Sens),Chômés)))),IF(OR(W$4=Tout_JF_P,NOT(NETWORKDAYS.INTL(W$4,W$4,Chômés))),"*",Montant),
"")))))),"")</f>
        <v/>
      </c>
      <c r="X13" s="47" t="str">
        <f t="array" aca="1" ref="X13" ca="1">IFERROR(IF(X$4&lt;$D13,"",
IF(X$4&gt;La_Dernière_Opération,"",
IF(X$4=La_Dernière_Opération,Montant,
IF(X$4=$D13,IF(OR(X$4=Tout_JF_P,NOT(NETWORKDAYS.INTL(X$4,X$4,Chômés))),"*",Montant),
IF(_T_E=X$4,IF(OR(X$4=Tout_JF_P,NOT(NETWORKDAYS.INTL(X$4,X$4,Chômés))),"*",Montant),
IF(AND(OFFSET(X13,,-Sens)&lt;&gt;"",OR(OFFSET(X$4,,-Sens)=Tout_JF_P,NOT(NETWORKDAYS.INTL(OFFSET(X$4,,-Sens),OFFSET(X$4,,-Sens),Chômés)))),IF(OR(X$4=Tout_JF_P,NOT(NETWORKDAYS.INTL(X$4,X$4,Chômés))),"*",Montant),
"")))))),"")</f>
        <v/>
      </c>
      <c r="Y13" s="47" t="str">
        <f t="array" aca="1" ref="Y13" ca="1">IFERROR(IF(Y$4&lt;$D13,"",
IF(Y$4&gt;La_Dernière_Opération,"",
IF(Y$4=La_Dernière_Opération,Montant,
IF(Y$4=$D13,IF(OR(Y$4=Tout_JF_P,NOT(NETWORKDAYS.INTL(Y$4,Y$4,Chômés))),"*",Montant),
IF(_T_E=Y$4,IF(OR(Y$4=Tout_JF_P,NOT(NETWORKDAYS.INTL(Y$4,Y$4,Chômés))),"*",Montant),
IF(AND(OFFSET(Y13,,-Sens)&lt;&gt;"",OR(OFFSET(Y$4,,-Sens)=Tout_JF_P,NOT(NETWORKDAYS.INTL(OFFSET(Y$4,,-Sens),OFFSET(Y$4,,-Sens),Chômés)))),IF(OR(Y$4=Tout_JF_P,NOT(NETWORKDAYS.INTL(Y$4,Y$4,Chômés))),"*",Montant),
"")))))),"")</f>
        <v/>
      </c>
      <c r="Z13" s="47" t="str">
        <f t="array" aca="1" ref="Z13" ca="1">IFERROR(IF(Z$4&lt;$D13,"",
IF(Z$4&gt;La_Dernière_Opération,"",
IF(Z$4=La_Dernière_Opération,Montant,
IF(Z$4=$D13,IF(OR(Z$4=Tout_JF_P,NOT(NETWORKDAYS.INTL(Z$4,Z$4,Chômés))),"*",Montant),
IF(_T_E=Z$4,IF(OR(Z$4=Tout_JF_P,NOT(NETWORKDAYS.INTL(Z$4,Z$4,Chômés))),"*",Montant),
IF(AND(OFFSET(Z13,,-Sens)&lt;&gt;"",OR(OFFSET(Z$4,,-Sens)=Tout_JF_P,NOT(NETWORKDAYS.INTL(OFFSET(Z$4,,-Sens),OFFSET(Z$4,,-Sens),Chômés)))),IF(OR(Z$4=Tout_JF_P,NOT(NETWORKDAYS.INTL(Z$4,Z$4,Chômés))),"*",Montant),
"")))))),"")</f>
        <v/>
      </c>
      <c r="AA13" s="47" t="str">
        <f t="array" aca="1" ref="AA13" ca="1">IFERROR(IF(AA$4&lt;$D13,"",
IF(AA$4&gt;La_Dernière_Opération,"",
IF(AA$4=La_Dernière_Opération,Montant,
IF(AA$4=$D13,IF(OR(AA$4=Tout_JF_P,NOT(NETWORKDAYS.INTL(AA$4,AA$4,Chômés))),"*",Montant),
IF(_T_E=AA$4,IF(OR(AA$4=Tout_JF_P,NOT(NETWORKDAYS.INTL(AA$4,AA$4,Chômés))),"*",Montant),
IF(AND(OFFSET(AA13,,-Sens)&lt;&gt;"",OR(OFFSET(AA$4,,-Sens)=Tout_JF_P,NOT(NETWORKDAYS.INTL(OFFSET(AA$4,,-Sens),OFFSET(AA$4,,-Sens),Chômés)))),IF(OR(AA$4=Tout_JF_P,NOT(NETWORKDAYS.INTL(AA$4,AA$4,Chômés))),"*",Montant),
"")))))),"")</f>
        <v/>
      </c>
      <c r="AB13" s="47" t="str">
        <f t="array" aca="1" ref="AB13" ca="1">IFERROR(IF(AB$4&lt;$D13,"",
IF(AB$4&gt;La_Dernière_Opération,"",
IF(AB$4=La_Dernière_Opération,Montant,
IF(AB$4=$D13,IF(OR(AB$4=Tout_JF_P,NOT(NETWORKDAYS.INTL(AB$4,AB$4,Chômés))),"*",Montant),
IF(_T_E=AB$4,IF(OR(AB$4=Tout_JF_P,NOT(NETWORKDAYS.INTL(AB$4,AB$4,Chômés))),"*",Montant),
IF(AND(OFFSET(AB13,,-Sens)&lt;&gt;"",OR(OFFSET(AB$4,,-Sens)=Tout_JF_P,NOT(NETWORKDAYS.INTL(OFFSET(AB$4,,-Sens),OFFSET(AB$4,,-Sens),Chômés)))),IF(OR(AB$4=Tout_JF_P,NOT(NETWORKDAYS.INTL(AB$4,AB$4,Chômés))),"*",Montant),
"")))))),"")</f>
        <v/>
      </c>
      <c r="AC13" s="47" t="str">
        <f t="array" aca="1" ref="AC13" ca="1">IFERROR(IF(AC$4&lt;$D13,"",
IF(AC$4&gt;La_Dernière_Opération,"",
IF(AC$4=La_Dernière_Opération,Montant,
IF(AC$4=$D13,IF(OR(AC$4=Tout_JF_P,NOT(NETWORKDAYS.INTL(AC$4,AC$4,Chômés))),"*",Montant),
IF(_T_E=AC$4,IF(OR(AC$4=Tout_JF_P,NOT(NETWORKDAYS.INTL(AC$4,AC$4,Chômés))),"*",Montant),
IF(AND(OFFSET(AC13,,-Sens)&lt;&gt;"",OR(OFFSET(AC$4,,-Sens)=Tout_JF_P,NOT(NETWORKDAYS.INTL(OFFSET(AC$4,,-Sens),OFFSET(AC$4,,-Sens),Chômés)))),IF(OR(AC$4=Tout_JF_P,NOT(NETWORKDAYS.INTL(AC$4,AC$4,Chômés))),"*",Montant),
"")))))),"")</f>
        <v/>
      </c>
      <c r="AD13" s="47" t="str">
        <f t="array" aca="1" ref="AD13" ca="1">IFERROR(IF(AD$4&lt;$D13,"",
IF(AD$4&gt;La_Dernière_Opération,"",
IF(AD$4=La_Dernière_Opération,Montant,
IF(AD$4=$D13,IF(OR(AD$4=Tout_JF_P,NOT(NETWORKDAYS.INTL(AD$4,AD$4,Chômés))),"*",Montant),
IF(_T_E=AD$4,IF(OR(AD$4=Tout_JF_P,NOT(NETWORKDAYS.INTL(AD$4,AD$4,Chômés))),"*",Montant),
IF(AND(OFFSET(AD13,,-Sens)&lt;&gt;"",OR(OFFSET(AD$4,,-Sens)=Tout_JF_P,NOT(NETWORKDAYS.INTL(OFFSET(AD$4,,-Sens),OFFSET(AD$4,,-Sens),Chômés)))),IF(OR(AD$4=Tout_JF_P,NOT(NETWORKDAYS.INTL(AD$4,AD$4,Chômés))),"*",Montant),
"")))))),"")</f>
        <v/>
      </c>
      <c r="AE13" s="47" t="str">
        <f t="array" aca="1" ref="AE13" ca="1">IFERROR(IF(AE$4&lt;$D13,"",
IF(AE$4&gt;La_Dernière_Opération,"",
IF(AE$4=La_Dernière_Opération,Montant,
IF(AE$4=$D13,IF(OR(AE$4=Tout_JF_P,NOT(NETWORKDAYS.INTL(AE$4,AE$4,Chômés))),"*",Montant),
IF(_T_E=AE$4,IF(OR(AE$4=Tout_JF_P,NOT(NETWORKDAYS.INTL(AE$4,AE$4,Chômés))),"*",Montant),
IF(AND(OFFSET(AE13,,-Sens)&lt;&gt;"",OR(OFFSET(AE$4,,-Sens)=Tout_JF_P,NOT(NETWORKDAYS.INTL(OFFSET(AE$4,,-Sens),OFFSET(AE$4,,-Sens),Chômés)))),IF(OR(AE$4=Tout_JF_P,NOT(NETWORKDAYS.INTL(AE$4,AE$4,Chômés))),"*",Montant),
"")))))),"")</f>
        <v/>
      </c>
      <c r="AF13" s="47" t="str">
        <f t="array" aca="1" ref="AF13" ca="1">IFERROR(IF(AF$4&lt;$D13,"",
IF(AF$4&gt;La_Dernière_Opération,"",
IF(AF$4=La_Dernière_Opération,Montant,
IF(AF$4=$D13,IF(OR(AF$4=Tout_JF_P,NOT(NETWORKDAYS.INTL(AF$4,AF$4,Chômés))),"*",Montant),
IF(_T_E=AF$4,IF(OR(AF$4=Tout_JF_P,NOT(NETWORKDAYS.INTL(AF$4,AF$4,Chômés))),"*",Montant),
IF(AND(OFFSET(AF13,,-Sens)&lt;&gt;"",OR(OFFSET(AF$4,,-Sens)=Tout_JF_P,NOT(NETWORKDAYS.INTL(OFFSET(AF$4,,-Sens),OFFSET(AF$4,,-Sens),Chômés)))),IF(OR(AF$4=Tout_JF_P,NOT(NETWORKDAYS.INTL(AF$4,AF$4,Chômés))),"*",Montant),
"")))))),"")</f>
        <v/>
      </c>
      <c r="AG13" s="47" t="str">
        <f t="array" aca="1" ref="AG13" ca="1">IFERROR(IF(AG$4&lt;$D13,"",
IF(AG$4&gt;La_Dernière_Opération,"",
IF(AG$4=La_Dernière_Opération,Montant,
IF(AG$4=$D13,IF(OR(AG$4=Tout_JF_P,NOT(NETWORKDAYS.INTL(AG$4,AG$4,Chômés))),"*",Montant),
IF(_T_E=AG$4,IF(OR(AG$4=Tout_JF_P,NOT(NETWORKDAYS.INTL(AG$4,AG$4,Chômés))),"*",Montant),
IF(AND(OFFSET(AG13,,-Sens)&lt;&gt;"",OR(OFFSET(AG$4,,-Sens)=Tout_JF_P,NOT(NETWORKDAYS.INTL(OFFSET(AG$4,,-Sens),OFFSET(AG$4,,-Sens),Chômés)))),IF(OR(AG$4=Tout_JF_P,NOT(NETWORKDAYS.INTL(AG$4,AG$4,Chômés))),"*",Montant),
"")))))),"")</f>
        <v/>
      </c>
      <c r="AH13" s="47" t="str">
        <f t="array" aca="1" ref="AH13" ca="1">IFERROR(IF(AH$4&lt;$D13,"",
IF(AH$4&gt;La_Dernière_Opération,"",
IF(AH$4=La_Dernière_Opération,Montant,
IF(AH$4=$D13,IF(OR(AH$4=Tout_JF_P,NOT(NETWORKDAYS.INTL(AH$4,AH$4,Chômés))),"*",Montant),
IF(_T_E=AH$4,IF(OR(AH$4=Tout_JF_P,NOT(NETWORKDAYS.INTL(AH$4,AH$4,Chômés))),"*",Montant),
IF(AND(OFFSET(AH13,,-Sens)&lt;&gt;"",OR(OFFSET(AH$4,,-Sens)=Tout_JF_P,NOT(NETWORKDAYS.INTL(OFFSET(AH$4,,-Sens),OFFSET(AH$4,,-Sens),Chômés)))),IF(OR(AH$4=Tout_JF_P,NOT(NETWORKDAYS.INTL(AH$4,AH$4,Chômés))),"*",Montant),
"")))))),"")</f>
        <v/>
      </c>
      <c r="AI13" s="47" t="str">
        <f t="array" aca="1" ref="AI13" ca="1">IFERROR(IF(AI$4&lt;$D13,"",
IF(AI$4&gt;La_Dernière_Opération,"",
IF(AI$4=La_Dernière_Opération,Montant,
IF(AI$4=$D13,IF(OR(AI$4=Tout_JF_P,NOT(NETWORKDAYS.INTL(AI$4,AI$4,Chômés))),"*",Montant),
IF(_T_E=AI$4,IF(OR(AI$4=Tout_JF_P,NOT(NETWORKDAYS.INTL(AI$4,AI$4,Chômés))),"*",Montant),
IF(AND(OFFSET(AI13,,-Sens)&lt;&gt;"",OR(OFFSET(AI$4,,-Sens)=Tout_JF_P,NOT(NETWORKDAYS.INTL(OFFSET(AI$4,,-Sens),OFFSET(AI$4,,-Sens),Chômés)))),IF(OR(AI$4=Tout_JF_P,NOT(NETWORKDAYS.INTL(AI$4,AI$4,Chômés))),"*",Montant),
"")))))),"")</f>
        <v/>
      </c>
      <c r="AJ13" s="47" t="str">
        <f t="array" aca="1" ref="AJ13" ca="1">IFERROR(IF(AJ$4&lt;$D13,"",
IF(AJ$4&gt;La_Dernière_Opération,"",
IF(AJ$4=La_Dernière_Opération,Montant,
IF(AJ$4=$D13,IF(OR(AJ$4=Tout_JF_P,NOT(NETWORKDAYS.INTL(AJ$4,AJ$4,Chômés))),"*",Montant),
IF(_T_E=AJ$4,IF(OR(AJ$4=Tout_JF_P,NOT(NETWORKDAYS.INTL(AJ$4,AJ$4,Chômés))),"*",Montant),
IF(AND(OFFSET(AJ13,,-Sens)&lt;&gt;"",OR(OFFSET(AJ$4,,-Sens)=Tout_JF_P,NOT(NETWORKDAYS.INTL(OFFSET(AJ$4,,-Sens),OFFSET(AJ$4,,-Sens),Chômés)))),IF(OR(AJ$4=Tout_JF_P,NOT(NETWORKDAYS.INTL(AJ$4,AJ$4,Chômés))),"*",Montant),
"")))))),"")</f>
        <v/>
      </c>
      <c r="AK13" s="47" t="str">
        <f t="array" aca="1" ref="AK13" ca="1">IFERROR(IF(AK$4&lt;$D13,"",
IF(AK$4&gt;La_Dernière_Opération,"",
IF(AK$4=La_Dernière_Opération,Montant,
IF(AK$4=$D13,IF(OR(AK$4=Tout_JF_P,NOT(NETWORKDAYS.INTL(AK$4,AK$4,Chômés))),"*",Montant),
IF(_T_E=AK$4,IF(OR(AK$4=Tout_JF_P,NOT(NETWORKDAYS.INTL(AK$4,AK$4,Chômés))),"*",Montant),
IF(AND(OFFSET(AK13,,-Sens)&lt;&gt;"",OR(OFFSET(AK$4,,-Sens)=Tout_JF_P,NOT(NETWORKDAYS.INTL(OFFSET(AK$4,,-Sens),OFFSET(AK$4,,-Sens),Chômés)))),IF(OR(AK$4=Tout_JF_P,NOT(NETWORKDAYS.INTL(AK$4,AK$4,Chômés))),"*",Montant),
"")))))),"")</f>
        <v/>
      </c>
      <c r="AL13" s="47" t="str">
        <f t="array" aca="1" ref="AL13" ca="1">IFERROR(IF(AL$4&lt;$D13,"",
IF(AL$4&gt;La_Dernière_Opération,"",
IF(AL$4=La_Dernière_Opération,Montant,
IF(AL$4=$D13,IF(OR(AL$4=Tout_JF_P,NOT(NETWORKDAYS.INTL(AL$4,AL$4,Chômés))),"*",Montant),
IF(_T_E=AL$4,IF(OR(AL$4=Tout_JF_P,NOT(NETWORKDAYS.INTL(AL$4,AL$4,Chômés))),"*",Montant),
IF(AND(OFFSET(AL13,,-Sens)&lt;&gt;"",OR(OFFSET(AL$4,,-Sens)=Tout_JF_P,NOT(NETWORKDAYS.INTL(OFFSET(AL$4,,-Sens),OFFSET(AL$4,,-Sens),Chômés)))),IF(OR(AL$4=Tout_JF_P,NOT(NETWORKDAYS.INTL(AL$4,AL$4,Chômés))),"*",Montant),
"")))))),"")</f>
        <v/>
      </c>
      <c r="AM13" s="47" t="str">
        <f t="array" aca="1" ref="AM13" ca="1">IFERROR(IF(AM$4&lt;$D13,"",
IF(AM$4&gt;La_Dernière_Opération,"",
IF(AM$4=La_Dernière_Opération,Montant,
IF(AM$4=$D13,IF(OR(AM$4=Tout_JF_P,NOT(NETWORKDAYS.INTL(AM$4,AM$4,Chômés))),"*",Montant),
IF(_T_E=AM$4,IF(OR(AM$4=Tout_JF_P,NOT(NETWORKDAYS.INTL(AM$4,AM$4,Chômés))),"*",Montant),
IF(AND(OFFSET(AM13,,-Sens)&lt;&gt;"",OR(OFFSET(AM$4,,-Sens)=Tout_JF_P,NOT(NETWORKDAYS.INTL(OFFSET(AM$4,,-Sens),OFFSET(AM$4,,-Sens),Chômés)))),IF(OR(AM$4=Tout_JF_P,NOT(NETWORKDAYS.INTL(AM$4,AM$4,Chômés))),"*",Montant),
"")))))),"")</f>
        <v/>
      </c>
      <c r="AN13" s="47" t="str">
        <f t="array" aca="1" ref="AN13" ca="1">IFERROR(IF(AN$4&lt;$D13,"",
IF(AN$4&gt;La_Dernière_Opération,"",
IF(AN$4=La_Dernière_Opération,Montant,
IF(AN$4=$D13,IF(OR(AN$4=Tout_JF_P,NOT(NETWORKDAYS.INTL(AN$4,AN$4,Chômés))),"*",Montant),
IF(_T_E=AN$4,IF(OR(AN$4=Tout_JF_P,NOT(NETWORKDAYS.INTL(AN$4,AN$4,Chômés))),"*",Montant),
IF(AND(OFFSET(AN13,,-Sens)&lt;&gt;"",OR(OFFSET(AN$4,,-Sens)=Tout_JF_P,NOT(NETWORKDAYS.INTL(OFFSET(AN$4,,-Sens),OFFSET(AN$4,,-Sens),Chômés)))),IF(OR(AN$4=Tout_JF_P,NOT(NETWORKDAYS.INTL(AN$4,AN$4,Chômés))),"*",Montant),
"")))))),"")</f>
        <v/>
      </c>
      <c r="AO13" s="47" t="str">
        <f t="array" aca="1" ref="AO13" ca="1">IFERROR(IF(AO$4&lt;$D13,"",
IF(AO$4&gt;La_Dernière_Opération,"",
IF(AO$4=La_Dernière_Opération,Montant,
IF(AO$4=$D13,IF(OR(AO$4=Tout_JF_P,NOT(NETWORKDAYS.INTL(AO$4,AO$4,Chômés))),"*",Montant),
IF(_T_E=AO$4,IF(OR(AO$4=Tout_JF_P,NOT(NETWORKDAYS.INTL(AO$4,AO$4,Chômés))),"*",Montant),
IF(AND(OFFSET(AO13,,-Sens)&lt;&gt;"",OR(OFFSET(AO$4,,-Sens)=Tout_JF_P,NOT(NETWORKDAYS.INTL(OFFSET(AO$4,,-Sens),OFFSET(AO$4,,-Sens),Chômés)))),IF(OR(AO$4=Tout_JF_P,NOT(NETWORKDAYS.INTL(AO$4,AO$4,Chômés))),"*",Montant),
"")))))),"")</f>
        <v/>
      </c>
      <c r="AP13" s="47" t="str">
        <f t="array" aca="1" ref="AP13" ca="1">IFERROR(IF(AP$4&lt;$D13,"",
IF(AP$4&gt;La_Dernière_Opération,"",
IF(AP$4=La_Dernière_Opération,Montant,
IF(AP$4=$D13,IF(OR(AP$4=Tout_JF_P,NOT(NETWORKDAYS.INTL(AP$4,AP$4,Chômés))),"*",Montant),
IF(_T_E=AP$4,IF(OR(AP$4=Tout_JF_P,NOT(NETWORKDAYS.INTL(AP$4,AP$4,Chômés))),"*",Montant),
IF(AND(OFFSET(AP13,,-Sens)&lt;&gt;"",OR(OFFSET(AP$4,,-Sens)=Tout_JF_P,NOT(NETWORKDAYS.INTL(OFFSET(AP$4,,-Sens),OFFSET(AP$4,,-Sens),Chômés)))),IF(OR(AP$4=Tout_JF_P,NOT(NETWORKDAYS.INTL(AP$4,AP$4,Chômés))),"*",Montant),
"")))))),"")</f>
        <v/>
      </c>
      <c r="AQ13" s="47" t="str">
        <f t="array" aca="1" ref="AQ13" ca="1">IFERROR(IF(AQ$4&lt;$D13,"",
IF(AQ$4&gt;La_Dernière_Opération,"",
IF(AQ$4=La_Dernière_Opération,Montant,
IF(AQ$4=$D13,IF(OR(AQ$4=Tout_JF_P,NOT(NETWORKDAYS.INTL(AQ$4,AQ$4,Chômés))),"*",Montant),
IF(_T_E=AQ$4,IF(OR(AQ$4=Tout_JF_P,NOT(NETWORKDAYS.INTL(AQ$4,AQ$4,Chômés))),"*",Montant),
IF(AND(OFFSET(AQ13,,-Sens)&lt;&gt;"",OR(OFFSET(AQ$4,,-Sens)=Tout_JF_P,NOT(NETWORKDAYS.INTL(OFFSET(AQ$4,,-Sens),OFFSET(AQ$4,,-Sens),Chômés)))),IF(OR(AQ$4=Tout_JF_P,NOT(NETWORKDAYS.INTL(AQ$4,AQ$4,Chômés))),"*",Montant),
"")))))),"")</f>
        <v/>
      </c>
      <c r="AR13" s="47" t="str">
        <f t="array" aca="1" ref="AR13" ca="1">IFERROR(IF(AR$4&lt;$D13,"",
IF(AR$4&gt;La_Dernière_Opération,"",
IF(AR$4=La_Dernière_Opération,Montant,
IF(AR$4=$D13,IF(OR(AR$4=Tout_JF_P,NOT(NETWORKDAYS.INTL(AR$4,AR$4,Chômés))),"*",Montant),
IF(_T_E=AR$4,IF(OR(AR$4=Tout_JF_P,NOT(NETWORKDAYS.INTL(AR$4,AR$4,Chômés))),"*",Montant),
IF(AND(OFFSET(AR13,,-Sens)&lt;&gt;"",OR(OFFSET(AR$4,,-Sens)=Tout_JF_P,NOT(NETWORKDAYS.INTL(OFFSET(AR$4,,-Sens),OFFSET(AR$4,,-Sens),Chômés)))),IF(OR(AR$4=Tout_JF_P,NOT(NETWORKDAYS.INTL(AR$4,AR$4,Chômés))),"*",Montant),
"")))))),"")</f>
        <v/>
      </c>
      <c r="AS13" s="47" t="str">
        <f t="array" aca="1" ref="AS13" ca="1">IFERROR(IF(AS$4&lt;$D13,"",
IF(AS$4&gt;La_Dernière_Opération,"",
IF(AS$4=La_Dernière_Opération,Montant,
IF(AS$4=$D13,IF(OR(AS$4=Tout_JF_P,NOT(NETWORKDAYS.INTL(AS$4,AS$4,Chômés))),"*",Montant),
IF(_T_E=AS$4,IF(OR(AS$4=Tout_JF_P,NOT(NETWORKDAYS.INTL(AS$4,AS$4,Chômés))),"*",Montant),
IF(AND(OFFSET(AS13,,-Sens)&lt;&gt;"",OR(OFFSET(AS$4,,-Sens)=Tout_JF_P,NOT(NETWORKDAYS.INTL(OFFSET(AS$4,,-Sens),OFFSET(AS$4,,-Sens),Chômés)))),IF(OR(AS$4=Tout_JF_P,NOT(NETWORKDAYS.INTL(AS$4,AS$4,Chômés))),"*",Montant),
"")))))),"")</f>
        <v/>
      </c>
      <c r="AT13" s="47" t="str">
        <f t="array" aca="1" ref="AT13" ca="1">IFERROR(IF(AT$4&lt;$D13,"",
IF(AT$4&gt;La_Dernière_Opération,"",
IF(AT$4=La_Dernière_Opération,Montant,
IF(AT$4=$D13,IF(OR(AT$4=Tout_JF_P,NOT(NETWORKDAYS.INTL(AT$4,AT$4,Chômés))),"*",Montant),
IF(_T_E=AT$4,IF(OR(AT$4=Tout_JF_P,NOT(NETWORKDAYS.INTL(AT$4,AT$4,Chômés))),"*",Montant),
IF(AND(OFFSET(AT13,,-Sens)&lt;&gt;"",OR(OFFSET(AT$4,,-Sens)=Tout_JF_P,NOT(NETWORKDAYS.INTL(OFFSET(AT$4,,-Sens),OFFSET(AT$4,,-Sens),Chômés)))),IF(OR(AT$4=Tout_JF_P,NOT(NETWORKDAYS.INTL(AT$4,AT$4,Chômés))),"*",Montant),
"")))))),"")</f>
        <v/>
      </c>
      <c r="AU13" s="47" t="str">
        <f t="array" aca="1" ref="AU13" ca="1">IFERROR(IF(AU$4&lt;$D13,"",
IF(AU$4&gt;La_Dernière_Opération,"",
IF(AU$4=La_Dernière_Opération,Montant,
IF(AU$4=$D13,IF(OR(AU$4=Tout_JF_P,NOT(NETWORKDAYS.INTL(AU$4,AU$4,Chômés))),"*",Montant),
IF(_T_E=AU$4,IF(OR(AU$4=Tout_JF_P,NOT(NETWORKDAYS.INTL(AU$4,AU$4,Chômés))),"*",Montant),
IF(AND(OFFSET(AU13,,-Sens)&lt;&gt;"",OR(OFFSET(AU$4,,-Sens)=Tout_JF_P,NOT(NETWORKDAYS.INTL(OFFSET(AU$4,,-Sens),OFFSET(AU$4,,-Sens),Chômés)))),IF(OR(AU$4=Tout_JF_P,NOT(NETWORKDAYS.INTL(AU$4,AU$4,Chômés))),"*",Montant),
"")))))),"")</f>
        <v/>
      </c>
      <c r="AV13" s="47" t="str">
        <f t="array" aca="1" ref="AV13" ca="1">IFERROR(IF(AV$4&lt;$D13,"",
IF(AV$4&gt;La_Dernière_Opération,"",
IF(AV$4=La_Dernière_Opération,Montant,
IF(AV$4=$D13,IF(OR(AV$4=Tout_JF_P,NOT(NETWORKDAYS.INTL(AV$4,AV$4,Chômés))),"*",Montant),
IF(_T_E=AV$4,IF(OR(AV$4=Tout_JF_P,NOT(NETWORKDAYS.INTL(AV$4,AV$4,Chômés))),"*",Montant),
IF(AND(OFFSET(AV13,,-Sens)&lt;&gt;"",OR(OFFSET(AV$4,,-Sens)=Tout_JF_P,NOT(NETWORKDAYS.INTL(OFFSET(AV$4,,-Sens),OFFSET(AV$4,,-Sens),Chômés)))),IF(OR(AV$4=Tout_JF_P,NOT(NETWORKDAYS.INTL(AV$4,AV$4,Chômés))),"*",Montant),
"")))))),"")</f>
        <v/>
      </c>
      <c r="AW13" s="47" t="str">
        <f t="array" aca="1" ref="AW13" ca="1">IFERROR(IF(AW$4&lt;$D13,"",
IF(AW$4&gt;La_Dernière_Opération,"",
IF(AW$4=La_Dernière_Opération,Montant,
IF(AW$4=$D13,IF(OR(AW$4=Tout_JF_P,NOT(NETWORKDAYS.INTL(AW$4,AW$4,Chômés))),"*",Montant),
IF(_T_E=AW$4,IF(OR(AW$4=Tout_JF_P,NOT(NETWORKDAYS.INTL(AW$4,AW$4,Chômés))),"*",Montant),
IF(AND(OFFSET(AW13,,-Sens)&lt;&gt;"",OR(OFFSET(AW$4,,-Sens)=Tout_JF_P,NOT(NETWORKDAYS.INTL(OFFSET(AW$4,,-Sens),OFFSET(AW$4,,-Sens),Chômés)))),IF(OR(AW$4=Tout_JF_P,NOT(NETWORKDAYS.INTL(AW$4,AW$4,Chômés))),"*",Montant),
"")))))),"")</f>
        <v/>
      </c>
      <c r="AX13" s="47" t="str">
        <f t="array" aca="1" ref="AX13" ca="1">IFERROR(IF(AX$4&lt;$D13,"",
IF(AX$4&gt;La_Dernière_Opération,"",
IF(AX$4=La_Dernière_Opération,Montant,
IF(AX$4=$D13,IF(OR(AX$4=Tout_JF_P,NOT(NETWORKDAYS.INTL(AX$4,AX$4,Chômés))),"*",Montant),
IF(_T_E=AX$4,IF(OR(AX$4=Tout_JF_P,NOT(NETWORKDAYS.INTL(AX$4,AX$4,Chômés))),"*",Montant),
IF(AND(OFFSET(AX13,,-Sens)&lt;&gt;"",OR(OFFSET(AX$4,,-Sens)=Tout_JF_P,NOT(NETWORKDAYS.INTL(OFFSET(AX$4,,-Sens),OFFSET(AX$4,,-Sens),Chômés)))),IF(OR(AX$4=Tout_JF_P,NOT(NETWORKDAYS.INTL(AX$4,AX$4,Chômés))),"*",Montant),
"")))))),"")</f>
        <v/>
      </c>
      <c r="AY13" s="47" t="str">
        <f t="array" aca="1" ref="AY13" ca="1">IFERROR(IF(AY$4&lt;$D13,"",
IF(AY$4&gt;La_Dernière_Opération,"",
IF(AY$4=La_Dernière_Opération,Montant,
IF(AY$4=$D13,IF(OR(AY$4=Tout_JF_P,NOT(NETWORKDAYS.INTL(AY$4,AY$4,Chômés))),"*",Montant),
IF(_T_E=AY$4,IF(OR(AY$4=Tout_JF_P,NOT(NETWORKDAYS.INTL(AY$4,AY$4,Chômés))),"*",Montant),
IF(AND(OFFSET(AY13,,-Sens)&lt;&gt;"",OR(OFFSET(AY$4,,-Sens)=Tout_JF_P,NOT(NETWORKDAYS.INTL(OFFSET(AY$4,,-Sens),OFFSET(AY$4,,-Sens),Chômés)))),IF(OR(AY$4=Tout_JF_P,NOT(NETWORKDAYS.INTL(AY$4,AY$4,Chômés))),"*",Montant),
"")))))),"")</f>
        <v/>
      </c>
      <c r="AZ13" s="47" t="str">
        <f t="array" aca="1" ref="AZ13" ca="1">IFERROR(IF(AZ$4&lt;$D13,"",
IF(AZ$4&gt;La_Dernière_Opération,"",
IF(AZ$4=La_Dernière_Opération,Montant,
IF(AZ$4=$D13,IF(OR(AZ$4=Tout_JF_P,NOT(NETWORKDAYS.INTL(AZ$4,AZ$4,Chômés))),"*",Montant),
IF(_T_E=AZ$4,IF(OR(AZ$4=Tout_JF_P,NOT(NETWORKDAYS.INTL(AZ$4,AZ$4,Chômés))),"*",Montant),
IF(AND(OFFSET(AZ13,,-Sens)&lt;&gt;"",OR(OFFSET(AZ$4,,-Sens)=Tout_JF_P,NOT(NETWORKDAYS.INTL(OFFSET(AZ$4,,-Sens),OFFSET(AZ$4,,-Sens),Chômés)))),IF(OR(AZ$4=Tout_JF_P,NOT(NETWORKDAYS.INTL(AZ$4,AZ$4,Chômés))),"*",Montant),
"")))))),"")</f>
        <v/>
      </c>
      <c r="BA13" s="47" t="str">
        <f t="array" aca="1" ref="BA13" ca="1">IFERROR(IF(BA$4&lt;$D13,"",
IF(BA$4&gt;La_Dernière_Opération,"",
IF(BA$4=La_Dernière_Opération,Montant,
IF(BA$4=$D13,IF(OR(BA$4=Tout_JF_P,NOT(NETWORKDAYS.INTL(BA$4,BA$4,Chômés))),"*",Montant),
IF(_T_E=BA$4,IF(OR(BA$4=Tout_JF_P,NOT(NETWORKDAYS.INTL(BA$4,BA$4,Chômés))),"*",Montant),
IF(AND(OFFSET(BA13,,-Sens)&lt;&gt;"",OR(OFFSET(BA$4,,-Sens)=Tout_JF_P,NOT(NETWORKDAYS.INTL(OFFSET(BA$4,,-Sens),OFFSET(BA$4,,-Sens),Chômés)))),IF(OR(BA$4=Tout_JF_P,NOT(NETWORKDAYS.INTL(BA$4,BA$4,Chômés))),"*",Montant),
"")))))),"")</f>
        <v/>
      </c>
      <c r="BB13" s="47" t="str">
        <f t="array" aca="1" ref="BB13" ca="1">IFERROR(IF(BB$4&lt;$D13,"",
IF(BB$4&gt;La_Dernière_Opération,"",
IF(BB$4=La_Dernière_Opération,Montant,
IF(BB$4=$D13,IF(OR(BB$4=Tout_JF_P,NOT(NETWORKDAYS.INTL(BB$4,BB$4,Chômés))),"*",Montant),
IF(_T_E=BB$4,IF(OR(BB$4=Tout_JF_P,NOT(NETWORKDAYS.INTL(BB$4,BB$4,Chômés))),"*",Montant),
IF(AND(OFFSET(BB13,,-Sens)&lt;&gt;"",OR(OFFSET(BB$4,,-Sens)=Tout_JF_P,NOT(NETWORKDAYS.INTL(OFFSET(BB$4,,-Sens),OFFSET(BB$4,,-Sens),Chômés)))),IF(OR(BB$4=Tout_JF_P,NOT(NETWORKDAYS.INTL(BB$4,BB$4,Chômés))),"*",Montant),
"")))))),"")</f>
        <v/>
      </c>
      <c r="BC13" s="47" t="str">
        <f t="array" aca="1" ref="BC13" ca="1">IFERROR(IF(BC$4&lt;$D13,"",
IF(BC$4&gt;La_Dernière_Opération,"",
IF(BC$4=La_Dernière_Opération,Montant,
IF(BC$4=$D13,IF(OR(BC$4=Tout_JF_P,NOT(NETWORKDAYS.INTL(BC$4,BC$4,Chômés))),"*",Montant),
IF(_T_E=BC$4,IF(OR(BC$4=Tout_JF_P,NOT(NETWORKDAYS.INTL(BC$4,BC$4,Chômés))),"*",Montant),
IF(AND(OFFSET(BC13,,-Sens)&lt;&gt;"",OR(OFFSET(BC$4,,-Sens)=Tout_JF_P,NOT(NETWORKDAYS.INTL(OFFSET(BC$4,,-Sens),OFFSET(BC$4,,-Sens),Chômés)))),IF(OR(BC$4=Tout_JF_P,NOT(NETWORKDAYS.INTL(BC$4,BC$4,Chômés))),"*",Montant),
"")))))),"")</f>
        <v/>
      </c>
      <c r="BD13" s="47" t="str">
        <f t="array" aca="1" ref="BD13" ca="1">IFERROR(IF(BD$4&lt;$D13,"",
IF(BD$4&gt;La_Dernière_Opération,"",
IF(BD$4=La_Dernière_Opération,Montant,
IF(BD$4=$D13,IF(OR(BD$4=Tout_JF_P,NOT(NETWORKDAYS.INTL(BD$4,BD$4,Chômés))),"*",Montant),
IF(_T_E=BD$4,IF(OR(BD$4=Tout_JF_P,NOT(NETWORKDAYS.INTL(BD$4,BD$4,Chômés))),"*",Montant),
IF(AND(OFFSET(BD13,,-Sens)&lt;&gt;"",OR(OFFSET(BD$4,,-Sens)=Tout_JF_P,NOT(NETWORKDAYS.INTL(OFFSET(BD$4,,-Sens),OFFSET(BD$4,,-Sens),Chômés)))),IF(OR(BD$4=Tout_JF_P,NOT(NETWORKDAYS.INTL(BD$4,BD$4,Chômés))),"*",Montant),
"")))))),"")</f>
        <v/>
      </c>
      <c r="BE13" s="47" t="str">
        <f t="array" aca="1" ref="BE13" ca="1">IFERROR(IF(BE$4&lt;$D13,"",
IF(BE$4&gt;La_Dernière_Opération,"",
IF(BE$4=La_Dernière_Opération,Montant,
IF(BE$4=$D13,IF(OR(BE$4=Tout_JF_P,NOT(NETWORKDAYS.INTL(BE$4,BE$4,Chômés))),"*",Montant),
IF(_T_E=BE$4,IF(OR(BE$4=Tout_JF_P,NOT(NETWORKDAYS.INTL(BE$4,BE$4,Chômés))),"*",Montant),
IF(AND(OFFSET(BE13,,-Sens)&lt;&gt;"",OR(OFFSET(BE$4,,-Sens)=Tout_JF_P,NOT(NETWORKDAYS.INTL(OFFSET(BE$4,,-Sens),OFFSET(BE$4,,-Sens),Chômés)))),IF(OR(BE$4=Tout_JF_P,NOT(NETWORKDAYS.INTL(BE$4,BE$4,Chômés))),"*",Montant),
"")))))),"")</f>
        <v/>
      </c>
      <c r="BF13" s="47" t="str">
        <f t="array" aca="1" ref="BF13" ca="1">IFERROR(IF(BF$4&lt;$D13,"",
IF(BF$4&gt;La_Dernière_Opération,"",
IF(BF$4=La_Dernière_Opération,Montant,
IF(BF$4=$D13,IF(OR(BF$4=Tout_JF_P,NOT(NETWORKDAYS.INTL(BF$4,BF$4,Chômés))),"*",Montant),
IF(_T_E=BF$4,IF(OR(BF$4=Tout_JF_P,NOT(NETWORKDAYS.INTL(BF$4,BF$4,Chômés))),"*",Montant),
IF(AND(OFFSET(BF13,,-Sens)&lt;&gt;"",OR(OFFSET(BF$4,,-Sens)=Tout_JF_P,NOT(NETWORKDAYS.INTL(OFFSET(BF$4,,-Sens),OFFSET(BF$4,,-Sens),Chômés)))),IF(OR(BF$4=Tout_JF_P,NOT(NETWORKDAYS.INTL(BF$4,BF$4,Chômés))),"*",Montant),
"")))))),"")</f>
        <v/>
      </c>
      <c r="BG13" s="47" t="str">
        <f t="array" aca="1" ref="BG13" ca="1">IFERROR(IF(BG$4&lt;$D13,"",
IF(BG$4&gt;La_Dernière_Opération,"",
IF(BG$4=La_Dernière_Opération,Montant,
IF(BG$4=$D13,IF(OR(BG$4=Tout_JF_P,NOT(NETWORKDAYS.INTL(BG$4,BG$4,Chômés))),"*",Montant),
IF(_T_E=BG$4,IF(OR(BG$4=Tout_JF_P,NOT(NETWORKDAYS.INTL(BG$4,BG$4,Chômés))),"*",Montant),
IF(AND(OFFSET(BG13,,-Sens)&lt;&gt;"",OR(OFFSET(BG$4,,-Sens)=Tout_JF_P,NOT(NETWORKDAYS.INTL(OFFSET(BG$4,,-Sens),OFFSET(BG$4,,-Sens),Chômés)))),IF(OR(BG$4=Tout_JF_P,NOT(NETWORKDAYS.INTL(BG$4,BG$4,Chômés))),"*",Montant),
"")))))),"")</f>
        <v/>
      </c>
      <c r="BH13" s="42" t="str">
        <f t="array" aca="1" ref="BH13" ca="1">IFERROR(IF(BH$4&lt;$D13,"",
IF(BH$4&gt;La_Dernière_Opération,"",
IF(BH$4=La_Dernière_Opération,Montant,
IF(BH$4=$D13,IF(OR(BH$4=Tout_JF_P,NOT(NETWORKDAYS.INTL(BH$4,BH$4,Chômés))),"*",Montant),
IF(_T_E=BH$4,IF(OR(BH$4=Tout_JF_P,NOT(NETWORKDAYS.INTL(BH$4,BH$4,Chômés))),"*",Montant),
IF(AND(OFFSET(BH13,,-Sens)&lt;&gt;"",OR(OFFSET(BH$4,,-Sens)=Tout_JF_P,NOT(NETWORKDAYS.INTL(OFFSET(BH$4,,-Sens),OFFSET(BH$4,,-Sens),Chômés)))),IF(OR(BH$4=Tout_JF_P,NOT(NETWORKDAYS.INTL(BH$4,BH$4,Chômés))),"*",Montant),
"")))))),"")</f>
        <v/>
      </c>
    </row>
    <row r="14" spans="1:61" x14ac:dyDescent="0.25">
      <c r="A14" s="32" t="s">
        <v>124</v>
      </c>
      <c r="B14" s="47"/>
      <c r="C14" s="37"/>
      <c r="D14" s="59"/>
      <c r="E14" s="32"/>
      <c r="F14" s="32"/>
      <c r="G14" s="37"/>
      <c r="H14" s="59" t="str">
        <f t="array" aca="1" ref="H14" ca="1">IF(OR($D14=Fériés,$D14=Ponts,NOT(NETWORKDAYS.INTL($D14,$D14,Chômés))),"Erreur de",IF($D14="","Absence de",IFERROR(
IF($I14="Terminé","Opération",
IF(TODAY()&lt;=$D14,$D14,
IF($I14&lt;WORKDAY.INTL(Prochaine_Echéance,IF(OR(WORKDAY.INTL(Prochaine_Echéance,0,Chômés,Tout_JF_P)=Tout_JF_P),1,0)*Sens,Chômés,Tout_JF_P),
$I14,
WORKDAY.INTL(Prochaine_Echéance,IF(OR(WORKDAY.INTL(Prochaine_Echéance,0,Chômés,Tout_JF_P)=Tout_JF_P),1,0)*Sens,Chômés,Tout_JF_P))
)),
IF($D14="","Absence de","Erreur de"))))</f>
        <v>Erreur de</v>
      </c>
      <c r="I14" s="63" t="str">
        <f t="array" aca="1" ref="I14" ca="1">IF(OR($D14=Fériés,$D14=Ponts,NOT(NETWORKDAYS.INTL($D14,$D14,Chômés))),"date de début",IFERROR(
IF(La_Dernière_Opération&gt;EDATE($D14,100),"Perpétuel",
IF(La_Dernière_Opération&lt;TODAY(),"Terminé",La_Dernière_Opération)),IF(AND(ISNUMBER($D14),$E14=""),"périodicité","date de début")))</f>
        <v>date de début</v>
      </c>
      <c r="J14" s="42" t="str">
        <f t="array" aca="1" ref="J14" ca="1">IFERROR(IF(J$4&lt;$D14,"",
IF(J$4&gt;La_Dernière_Opération,"",
IF(J$4=La_Dernière_Opération,Montant,
IF(J$4=$D14,IF(OR(J$4=Tout_JF_P,NOT(NETWORKDAYS.INTL(J$4,J$4,Chômés))),"*",Montant),
IF(_T_E=J$4,IF(OR(J$4=Tout_JF_P,NOT(NETWORKDAYS.INTL(J$4,J$4,Chômés))),"*",Montant),
IF(AND(OFFSET(J14,,-Sens)&lt;&gt;"",OR(OFFSET(J$4,,-Sens)=Tout_JF_P,NOT(NETWORKDAYS.INTL(OFFSET(J$4,,-Sens),OFFSET(J$4,,-Sens),Chômés)))),IF(OR(J$4=Tout_JF_P,NOT(NETWORKDAYS.INTL(J$4,J$4,Chômés))),"*",Montant),
"")))))),"")</f>
        <v/>
      </c>
      <c r="K14" s="42" t="str">
        <f t="array" aca="1" ref="K14" ca="1">IFERROR(IF(K$4&lt;$D14,"",
IF(K$4&gt;La_Dernière_Opération,"",
IF(K$4=La_Dernière_Opération,Montant,
IF(K$4=$D14,IF(OR(K$4=Tout_JF_P,NOT(NETWORKDAYS.INTL(K$4,K$4,Chômés))),"*",Montant),
IF(_T_E=K$4,IF(OR(K$4=Tout_JF_P,NOT(NETWORKDAYS.INTL(K$4,K$4,Chômés))),"*",Montant),
IF(AND(OFFSET(K14,,-Sens)&lt;&gt;"",OR(OFFSET(K$4,,-Sens)=Tout_JF_P,NOT(NETWORKDAYS.INTL(OFFSET(K$4,,-Sens),OFFSET(K$4,,-Sens),Chômés)))),IF(OR(K$4=Tout_JF_P,NOT(NETWORKDAYS.INTL(K$4,K$4,Chômés))),"*",Montant),
"")))))),"")</f>
        <v/>
      </c>
      <c r="L14" s="42" t="str">
        <f t="array" aca="1" ref="L14" ca="1">IFERROR(IF(L$4&lt;$D14,"",
IF(L$4&gt;La_Dernière_Opération,"",
IF(L$4=La_Dernière_Opération,Montant,
IF(L$4=$D14,IF(OR(L$4=Tout_JF_P,NOT(NETWORKDAYS.INTL(L$4,L$4,Chômés))),"*",Montant),
IF(_T_E=L$4,IF(OR(L$4=Tout_JF_P,NOT(NETWORKDAYS.INTL(L$4,L$4,Chômés))),"*",Montant),
IF(AND(OFFSET(L14,,-Sens)&lt;&gt;"",OR(OFFSET(L$4,,-Sens)=Tout_JF_P,NOT(NETWORKDAYS.INTL(OFFSET(L$4,,-Sens),OFFSET(L$4,,-Sens),Chômés)))),IF(OR(L$4=Tout_JF_P,NOT(NETWORKDAYS.INTL(L$4,L$4,Chômés))),"*",Montant),
"")))))),"")</f>
        <v/>
      </c>
      <c r="M14" s="42" t="str">
        <f t="array" aca="1" ref="M14" ca="1">IFERROR(IF(M$4&lt;$D14,"",
IF(M$4&gt;La_Dernière_Opération,"",
IF(M$4=La_Dernière_Opération,Montant,
IF(M$4=$D14,IF(OR(M$4=Tout_JF_P,NOT(NETWORKDAYS.INTL(M$4,M$4,Chômés))),"*",Montant),
IF(_T_E=M$4,IF(OR(M$4=Tout_JF_P,NOT(NETWORKDAYS.INTL(M$4,M$4,Chômés))),"*",Montant),
IF(AND(OFFSET(M14,,-Sens)&lt;&gt;"",OR(OFFSET(M$4,,-Sens)=Tout_JF_P,NOT(NETWORKDAYS.INTL(OFFSET(M$4,,-Sens),OFFSET(M$4,,-Sens),Chômés)))),IF(OR(M$4=Tout_JF_P,NOT(NETWORKDAYS.INTL(M$4,M$4,Chômés))),"*",Montant),
"")))))),"")</f>
        <v/>
      </c>
      <c r="N14" s="42" t="str">
        <f t="array" aca="1" ref="N14" ca="1">IFERROR(IF(N$4&lt;$D14,"",
IF(N$4&gt;La_Dernière_Opération,"",
IF(N$4=La_Dernière_Opération,Montant,
IF(N$4=$D14,IF(OR(N$4=Tout_JF_P,NOT(NETWORKDAYS.INTL(N$4,N$4,Chômés))),"*",Montant),
IF(_T_E=N$4,IF(OR(N$4=Tout_JF_P,NOT(NETWORKDAYS.INTL(N$4,N$4,Chômés))),"*",Montant),
IF(AND(OFFSET(N14,,-Sens)&lt;&gt;"",OR(OFFSET(N$4,,-Sens)=Tout_JF_P,NOT(NETWORKDAYS.INTL(OFFSET(N$4,,-Sens),OFFSET(N$4,,-Sens),Chômés)))),IF(OR(N$4=Tout_JF_P,NOT(NETWORKDAYS.INTL(N$4,N$4,Chômés))),"*",Montant),
"")))))),"")</f>
        <v/>
      </c>
      <c r="O14" s="42" t="str">
        <f t="array" aca="1" ref="O14" ca="1">IFERROR(IF(O$4&lt;$D14,"",
IF(O$4&gt;La_Dernière_Opération,"",
IF(O$4=La_Dernière_Opération,Montant,
IF(O$4=$D14,IF(OR(O$4=Tout_JF_P,NOT(NETWORKDAYS.INTL(O$4,O$4,Chômés))),"*",Montant),
IF(_T_E=O$4,IF(OR(O$4=Tout_JF_P,NOT(NETWORKDAYS.INTL(O$4,O$4,Chômés))),"*",Montant),
IF(AND(OFFSET(O14,,-Sens)&lt;&gt;"",OR(OFFSET(O$4,,-Sens)=Tout_JF_P,NOT(NETWORKDAYS.INTL(OFFSET(O$4,,-Sens),OFFSET(O$4,,-Sens),Chômés)))),IF(OR(O$4=Tout_JF_P,NOT(NETWORKDAYS.INTL(O$4,O$4,Chômés))),"*",Montant),
"")))))),"")</f>
        <v/>
      </c>
      <c r="P14" s="42" t="str">
        <f t="array" aca="1" ref="P14" ca="1">IFERROR(IF(P$4&lt;$D14,"",
IF(P$4&gt;La_Dernière_Opération,"",
IF(P$4=La_Dernière_Opération,Montant,
IF(P$4=$D14,IF(OR(P$4=Tout_JF_P,NOT(NETWORKDAYS.INTL(P$4,P$4,Chômés))),"*",Montant),
IF(_T_E=P$4,IF(OR(P$4=Tout_JF_P,NOT(NETWORKDAYS.INTL(P$4,P$4,Chômés))),"*",Montant),
IF(AND(OFFSET(P14,,-Sens)&lt;&gt;"",OR(OFFSET(P$4,,-Sens)=Tout_JF_P,NOT(NETWORKDAYS.INTL(OFFSET(P$4,,-Sens),OFFSET(P$4,,-Sens),Chômés)))),IF(OR(P$4=Tout_JF_P,NOT(NETWORKDAYS.INTL(P$4,P$4,Chômés))),"*",Montant),
"")))))),"")</f>
        <v/>
      </c>
      <c r="Q14" s="42" t="str">
        <f t="array" aca="1" ref="Q14" ca="1">IFERROR(IF(Q$4&lt;$D14,"",
IF(Q$4&gt;La_Dernière_Opération,"",
IF(Q$4=La_Dernière_Opération,Montant,
IF(Q$4=$D14,IF(OR(Q$4=Tout_JF_P,NOT(NETWORKDAYS.INTL(Q$4,Q$4,Chômés))),"*",Montant),
IF(_T_E=Q$4,IF(OR(Q$4=Tout_JF_P,NOT(NETWORKDAYS.INTL(Q$4,Q$4,Chômés))),"*",Montant),
IF(AND(OFFSET(Q14,,-Sens)&lt;&gt;"",OR(OFFSET(Q$4,,-Sens)=Tout_JF_P,NOT(NETWORKDAYS.INTL(OFFSET(Q$4,,-Sens),OFFSET(Q$4,,-Sens),Chômés)))),IF(OR(Q$4=Tout_JF_P,NOT(NETWORKDAYS.INTL(Q$4,Q$4,Chômés))),"*",Montant),
"")))))),"")</f>
        <v/>
      </c>
      <c r="R14" s="47" t="str">
        <f t="array" aca="1" ref="R14" ca="1">IFERROR(IF(R$4&lt;$D14,"",
IF(R$4&gt;La_Dernière_Opération,"",
IF(R$4=La_Dernière_Opération,Montant,
IF(R$4=$D14,IF(OR(R$4=Tout_JF_P,NOT(NETWORKDAYS.INTL(R$4,R$4,Chômés))),"*",Montant),
IF(_T_E=R$4,IF(OR(R$4=Tout_JF_P,NOT(NETWORKDAYS.INTL(R$4,R$4,Chômés))),"*",Montant),
IF(AND(OFFSET(R14,,-Sens)&lt;&gt;"",OR(OFFSET(R$4,,-Sens)=Tout_JF_P,NOT(NETWORKDAYS.INTL(OFFSET(R$4,,-Sens),OFFSET(R$4,,-Sens),Chômés)))),IF(OR(R$4=Tout_JF_P,NOT(NETWORKDAYS.INTL(R$4,R$4,Chômés))),"*",Montant),
"")))))),"")</f>
        <v/>
      </c>
      <c r="S14" s="47" t="str">
        <f t="array" aca="1" ref="S14" ca="1">IFERROR(IF(S$4&lt;$D14,"",
IF(S$4&gt;La_Dernière_Opération,"",
IF(S$4=La_Dernière_Opération,Montant,
IF(S$4=$D14,IF(OR(S$4=Tout_JF_P,NOT(NETWORKDAYS.INTL(S$4,S$4,Chômés))),"*",Montant),
IF(_T_E=S$4,IF(OR(S$4=Tout_JF_P,NOT(NETWORKDAYS.INTL(S$4,S$4,Chômés))),"*",Montant),
IF(AND(OFFSET(S14,,-Sens)&lt;&gt;"",OR(OFFSET(S$4,,-Sens)=Tout_JF_P,NOT(NETWORKDAYS.INTL(OFFSET(S$4,,-Sens),OFFSET(S$4,,-Sens),Chômés)))),IF(OR(S$4=Tout_JF_P,NOT(NETWORKDAYS.INTL(S$4,S$4,Chômés))),"*",Montant),
"")))))),"")</f>
        <v/>
      </c>
      <c r="T14" s="47" t="str">
        <f t="array" aca="1" ref="T14" ca="1">IFERROR(IF(T$4&lt;$D14,"",
IF(T$4&gt;La_Dernière_Opération,"",
IF(T$4=La_Dernière_Opération,Montant,
IF(T$4=$D14,IF(OR(T$4=Tout_JF_P,NOT(NETWORKDAYS.INTL(T$4,T$4,Chômés))),"*",Montant),
IF(_T_E=T$4,IF(OR(T$4=Tout_JF_P,NOT(NETWORKDAYS.INTL(T$4,T$4,Chômés))),"*",Montant),
IF(AND(OFFSET(T14,,-Sens)&lt;&gt;"",OR(OFFSET(T$4,,-Sens)=Tout_JF_P,NOT(NETWORKDAYS.INTL(OFFSET(T$4,,-Sens),OFFSET(T$4,,-Sens),Chômés)))),IF(OR(T$4=Tout_JF_P,NOT(NETWORKDAYS.INTL(T$4,T$4,Chômés))),"*",Montant),
"")))))),"")</f>
        <v/>
      </c>
      <c r="U14" s="47" t="str">
        <f t="array" aca="1" ref="U14" ca="1">IFERROR(IF(U$4&lt;$D14,"",
IF(U$4&gt;La_Dernière_Opération,"",
IF(U$4=La_Dernière_Opération,Montant,
IF(U$4=$D14,IF(OR(U$4=Tout_JF_P,NOT(NETWORKDAYS.INTL(U$4,U$4,Chômés))),"*",Montant),
IF(_T_E=U$4,IF(OR(U$4=Tout_JF_P,NOT(NETWORKDAYS.INTL(U$4,U$4,Chômés))),"*",Montant),
IF(AND(OFFSET(U14,,-Sens)&lt;&gt;"",OR(OFFSET(U$4,,-Sens)=Tout_JF_P,NOT(NETWORKDAYS.INTL(OFFSET(U$4,,-Sens),OFFSET(U$4,,-Sens),Chômés)))),IF(OR(U$4=Tout_JF_P,NOT(NETWORKDAYS.INTL(U$4,U$4,Chômés))),"*",Montant),
"")))))),"")</f>
        <v/>
      </c>
      <c r="V14" s="47" t="str">
        <f t="array" aca="1" ref="V14" ca="1">IFERROR(IF(V$4&lt;$D14,"",
IF(V$4&gt;La_Dernière_Opération,"",
IF(V$4=La_Dernière_Opération,Montant,
IF(V$4=$D14,IF(OR(V$4=Tout_JF_P,NOT(NETWORKDAYS.INTL(V$4,V$4,Chômés))),"*",Montant),
IF(_T_E=V$4,IF(OR(V$4=Tout_JF_P,NOT(NETWORKDAYS.INTL(V$4,V$4,Chômés))),"*",Montant),
IF(AND(OFFSET(V14,,-Sens)&lt;&gt;"",OR(OFFSET(V$4,,-Sens)=Tout_JF_P,NOT(NETWORKDAYS.INTL(OFFSET(V$4,,-Sens),OFFSET(V$4,,-Sens),Chômés)))),IF(OR(V$4=Tout_JF_P,NOT(NETWORKDAYS.INTL(V$4,V$4,Chômés))),"*",Montant),
"")))))),"")</f>
        <v/>
      </c>
      <c r="W14" s="47" t="str">
        <f t="array" aca="1" ref="W14" ca="1">IFERROR(IF(W$4&lt;$D14,"",
IF(W$4&gt;La_Dernière_Opération,"",
IF(W$4=La_Dernière_Opération,Montant,
IF(W$4=$D14,IF(OR(W$4=Tout_JF_P,NOT(NETWORKDAYS.INTL(W$4,W$4,Chômés))),"*",Montant),
IF(_T_E=W$4,IF(OR(W$4=Tout_JF_P,NOT(NETWORKDAYS.INTL(W$4,W$4,Chômés))),"*",Montant),
IF(AND(OFFSET(W14,,-Sens)&lt;&gt;"",OR(OFFSET(W$4,,-Sens)=Tout_JF_P,NOT(NETWORKDAYS.INTL(OFFSET(W$4,,-Sens),OFFSET(W$4,,-Sens),Chômés)))),IF(OR(W$4=Tout_JF_P,NOT(NETWORKDAYS.INTL(W$4,W$4,Chômés))),"*",Montant),
"")))))),"")</f>
        <v/>
      </c>
      <c r="X14" s="47" t="str">
        <f t="array" aca="1" ref="X14" ca="1">IFERROR(IF(X$4&lt;$D14,"",
IF(X$4&gt;La_Dernière_Opération,"",
IF(X$4=La_Dernière_Opération,Montant,
IF(X$4=$D14,IF(OR(X$4=Tout_JF_P,NOT(NETWORKDAYS.INTL(X$4,X$4,Chômés))),"*",Montant),
IF(_T_E=X$4,IF(OR(X$4=Tout_JF_P,NOT(NETWORKDAYS.INTL(X$4,X$4,Chômés))),"*",Montant),
IF(AND(OFFSET(X14,,-Sens)&lt;&gt;"",OR(OFFSET(X$4,,-Sens)=Tout_JF_P,NOT(NETWORKDAYS.INTL(OFFSET(X$4,,-Sens),OFFSET(X$4,,-Sens),Chômés)))),IF(OR(X$4=Tout_JF_P,NOT(NETWORKDAYS.INTL(X$4,X$4,Chômés))),"*",Montant),
"")))))),"")</f>
        <v/>
      </c>
      <c r="Y14" s="47" t="str">
        <f t="array" aca="1" ref="Y14" ca="1">IFERROR(IF(Y$4&lt;$D14,"",
IF(Y$4&gt;La_Dernière_Opération,"",
IF(Y$4=La_Dernière_Opération,Montant,
IF(Y$4=$D14,IF(OR(Y$4=Tout_JF_P,NOT(NETWORKDAYS.INTL(Y$4,Y$4,Chômés))),"*",Montant),
IF(_T_E=Y$4,IF(OR(Y$4=Tout_JF_P,NOT(NETWORKDAYS.INTL(Y$4,Y$4,Chômés))),"*",Montant),
IF(AND(OFFSET(Y14,,-Sens)&lt;&gt;"",OR(OFFSET(Y$4,,-Sens)=Tout_JF_P,NOT(NETWORKDAYS.INTL(OFFSET(Y$4,,-Sens),OFFSET(Y$4,,-Sens),Chômés)))),IF(OR(Y$4=Tout_JF_P,NOT(NETWORKDAYS.INTL(Y$4,Y$4,Chômés))),"*",Montant),
"")))))),"")</f>
        <v/>
      </c>
      <c r="Z14" s="47" t="str">
        <f t="array" aca="1" ref="Z14" ca="1">IFERROR(IF(Z$4&lt;$D14,"",
IF(Z$4&gt;La_Dernière_Opération,"",
IF(Z$4=La_Dernière_Opération,Montant,
IF(Z$4=$D14,IF(OR(Z$4=Tout_JF_P,NOT(NETWORKDAYS.INTL(Z$4,Z$4,Chômés))),"*",Montant),
IF(_T_E=Z$4,IF(OR(Z$4=Tout_JF_P,NOT(NETWORKDAYS.INTL(Z$4,Z$4,Chômés))),"*",Montant),
IF(AND(OFFSET(Z14,,-Sens)&lt;&gt;"",OR(OFFSET(Z$4,,-Sens)=Tout_JF_P,NOT(NETWORKDAYS.INTL(OFFSET(Z$4,,-Sens),OFFSET(Z$4,,-Sens),Chômés)))),IF(OR(Z$4=Tout_JF_P,NOT(NETWORKDAYS.INTL(Z$4,Z$4,Chômés))),"*",Montant),
"")))))),"")</f>
        <v/>
      </c>
      <c r="AA14" s="47" t="str">
        <f t="array" aca="1" ref="AA14" ca="1">IFERROR(IF(AA$4&lt;$D14,"",
IF(AA$4&gt;La_Dernière_Opération,"",
IF(AA$4=La_Dernière_Opération,Montant,
IF(AA$4=$D14,IF(OR(AA$4=Tout_JF_P,NOT(NETWORKDAYS.INTL(AA$4,AA$4,Chômés))),"*",Montant),
IF(_T_E=AA$4,IF(OR(AA$4=Tout_JF_P,NOT(NETWORKDAYS.INTL(AA$4,AA$4,Chômés))),"*",Montant),
IF(AND(OFFSET(AA14,,-Sens)&lt;&gt;"",OR(OFFSET(AA$4,,-Sens)=Tout_JF_P,NOT(NETWORKDAYS.INTL(OFFSET(AA$4,,-Sens),OFFSET(AA$4,,-Sens),Chômés)))),IF(OR(AA$4=Tout_JF_P,NOT(NETWORKDAYS.INTL(AA$4,AA$4,Chômés))),"*",Montant),
"")))))),"")</f>
        <v/>
      </c>
      <c r="AB14" s="47" t="str">
        <f t="array" aca="1" ref="AB14" ca="1">IFERROR(IF(AB$4&lt;$D14,"",
IF(AB$4&gt;La_Dernière_Opération,"",
IF(AB$4=La_Dernière_Opération,Montant,
IF(AB$4=$D14,IF(OR(AB$4=Tout_JF_P,NOT(NETWORKDAYS.INTL(AB$4,AB$4,Chômés))),"*",Montant),
IF(_T_E=AB$4,IF(OR(AB$4=Tout_JF_P,NOT(NETWORKDAYS.INTL(AB$4,AB$4,Chômés))),"*",Montant),
IF(AND(OFFSET(AB14,,-Sens)&lt;&gt;"",OR(OFFSET(AB$4,,-Sens)=Tout_JF_P,NOT(NETWORKDAYS.INTL(OFFSET(AB$4,,-Sens),OFFSET(AB$4,,-Sens),Chômés)))),IF(OR(AB$4=Tout_JF_P,NOT(NETWORKDAYS.INTL(AB$4,AB$4,Chômés))),"*",Montant),
"")))))),"")</f>
        <v/>
      </c>
      <c r="AC14" s="47" t="str">
        <f t="array" aca="1" ref="AC14" ca="1">IFERROR(IF(AC$4&lt;$D14,"",
IF(AC$4&gt;La_Dernière_Opération,"",
IF(AC$4=La_Dernière_Opération,Montant,
IF(AC$4=$D14,IF(OR(AC$4=Tout_JF_P,NOT(NETWORKDAYS.INTL(AC$4,AC$4,Chômés))),"*",Montant),
IF(_T_E=AC$4,IF(OR(AC$4=Tout_JF_P,NOT(NETWORKDAYS.INTL(AC$4,AC$4,Chômés))),"*",Montant),
IF(AND(OFFSET(AC14,,-Sens)&lt;&gt;"",OR(OFFSET(AC$4,,-Sens)=Tout_JF_P,NOT(NETWORKDAYS.INTL(OFFSET(AC$4,,-Sens),OFFSET(AC$4,,-Sens),Chômés)))),IF(OR(AC$4=Tout_JF_P,NOT(NETWORKDAYS.INTL(AC$4,AC$4,Chômés))),"*",Montant),
"")))))),"")</f>
        <v/>
      </c>
      <c r="AD14" s="47" t="str">
        <f t="array" aca="1" ref="AD14" ca="1">IFERROR(IF(AD$4&lt;$D14,"",
IF(AD$4&gt;La_Dernière_Opération,"",
IF(AD$4=La_Dernière_Opération,Montant,
IF(AD$4=$D14,IF(OR(AD$4=Tout_JF_P,NOT(NETWORKDAYS.INTL(AD$4,AD$4,Chômés))),"*",Montant),
IF(_T_E=AD$4,IF(OR(AD$4=Tout_JF_P,NOT(NETWORKDAYS.INTL(AD$4,AD$4,Chômés))),"*",Montant),
IF(AND(OFFSET(AD14,,-Sens)&lt;&gt;"",OR(OFFSET(AD$4,,-Sens)=Tout_JF_P,NOT(NETWORKDAYS.INTL(OFFSET(AD$4,,-Sens),OFFSET(AD$4,,-Sens),Chômés)))),IF(OR(AD$4=Tout_JF_P,NOT(NETWORKDAYS.INTL(AD$4,AD$4,Chômés))),"*",Montant),
"")))))),"")</f>
        <v/>
      </c>
      <c r="AE14" s="47" t="str">
        <f t="array" aca="1" ref="AE14" ca="1">IFERROR(IF(AE$4&lt;$D14,"",
IF(AE$4&gt;La_Dernière_Opération,"",
IF(AE$4=La_Dernière_Opération,Montant,
IF(AE$4=$D14,IF(OR(AE$4=Tout_JF_P,NOT(NETWORKDAYS.INTL(AE$4,AE$4,Chômés))),"*",Montant),
IF(_T_E=AE$4,IF(OR(AE$4=Tout_JF_P,NOT(NETWORKDAYS.INTL(AE$4,AE$4,Chômés))),"*",Montant),
IF(AND(OFFSET(AE14,,-Sens)&lt;&gt;"",OR(OFFSET(AE$4,,-Sens)=Tout_JF_P,NOT(NETWORKDAYS.INTL(OFFSET(AE$4,,-Sens),OFFSET(AE$4,,-Sens),Chômés)))),IF(OR(AE$4=Tout_JF_P,NOT(NETWORKDAYS.INTL(AE$4,AE$4,Chômés))),"*",Montant),
"")))))),"")</f>
        <v/>
      </c>
      <c r="AF14" s="47" t="str">
        <f t="array" aca="1" ref="AF14" ca="1">IFERROR(IF(AF$4&lt;$D14,"",
IF(AF$4&gt;La_Dernière_Opération,"",
IF(AF$4=La_Dernière_Opération,Montant,
IF(AF$4=$D14,IF(OR(AF$4=Tout_JF_P,NOT(NETWORKDAYS.INTL(AF$4,AF$4,Chômés))),"*",Montant),
IF(_T_E=AF$4,IF(OR(AF$4=Tout_JF_P,NOT(NETWORKDAYS.INTL(AF$4,AF$4,Chômés))),"*",Montant),
IF(AND(OFFSET(AF14,,-Sens)&lt;&gt;"",OR(OFFSET(AF$4,,-Sens)=Tout_JF_P,NOT(NETWORKDAYS.INTL(OFFSET(AF$4,,-Sens),OFFSET(AF$4,,-Sens),Chômés)))),IF(OR(AF$4=Tout_JF_P,NOT(NETWORKDAYS.INTL(AF$4,AF$4,Chômés))),"*",Montant),
"")))))),"")</f>
        <v/>
      </c>
      <c r="AG14" s="47" t="str">
        <f t="array" aca="1" ref="AG14" ca="1">IFERROR(IF(AG$4&lt;$D14,"",
IF(AG$4&gt;La_Dernière_Opération,"",
IF(AG$4=La_Dernière_Opération,Montant,
IF(AG$4=$D14,IF(OR(AG$4=Tout_JF_P,NOT(NETWORKDAYS.INTL(AG$4,AG$4,Chômés))),"*",Montant),
IF(_T_E=AG$4,IF(OR(AG$4=Tout_JF_P,NOT(NETWORKDAYS.INTL(AG$4,AG$4,Chômés))),"*",Montant),
IF(AND(OFFSET(AG14,,-Sens)&lt;&gt;"",OR(OFFSET(AG$4,,-Sens)=Tout_JF_P,NOT(NETWORKDAYS.INTL(OFFSET(AG$4,,-Sens),OFFSET(AG$4,,-Sens),Chômés)))),IF(OR(AG$4=Tout_JF_P,NOT(NETWORKDAYS.INTL(AG$4,AG$4,Chômés))),"*",Montant),
"")))))),"")</f>
        <v/>
      </c>
      <c r="AH14" s="47" t="str">
        <f t="array" aca="1" ref="AH14" ca="1">IFERROR(IF(AH$4&lt;$D14,"",
IF(AH$4&gt;La_Dernière_Opération,"",
IF(AH$4=La_Dernière_Opération,Montant,
IF(AH$4=$D14,IF(OR(AH$4=Tout_JF_P,NOT(NETWORKDAYS.INTL(AH$4,AH$4,Chômés))),"*",Montant),
IF(_T_E=AH$4,IF(OR(AH$4=Tout_JF_P,NOT(NETWORKDAYS.INTL(AH$4,AH$4,Chômés))),"*",Montant),
IF(AND(OFFSET(AH14,,-Sens)&lt;&gt;"",OR(OFFSET(AH$4,,-Sens)=Tout_JF_P,NOT(NETWORKDAYS.INTL(OFFSET(AH$4,,-Sens),OFFSET(AH$4,,-Sens),Chômés)))),IF(OR(AH$4=Tout_JF_P,NOT(NETWORKDAYS.INTL(AH$4,AH$4,Chômés))),"*",Montant),
"")))))),"")</f>
        <v/>
      </c>
      <c r="AI14" s="47" t="str">
        <f t="array" aca="1" ref="AI14" ca="1">IFERROR(IF(AI$4&lt;$D14,"",
IF(AI$4&gt;La_Dernière_Opération,"",
IF(AI$4=La_Dernière_Opération,Montant,
IF(AI$4=$D14,IF(OR(AI$4=Tout_JF_P,NOT(NETWORKDAYS.INTL(AI$4,AI$4,Chômés))),"*",Montant),
IF(_T_E=AI$4,IF(OR(AI$4=Tout_JF_P,NOT(NETWORKDAYS.INTL(AI$4,AI$4,Chômés))),"*",Montant),
IF(AND(OFFSET(AI14,,-Sens)&lt;&gt;"",OR(OFFSET(AI$4,,-Sens)=Tout_JF_P,NOT(NETWORKDAYS.INTL(OFFSET(AI$4,,-Sens),OFFSET(AI$4,,-Sens),Chômés)))),IF(OR(AI$4=Tout_JF_P,NOT(NETWORKDAYS.INTL(AI$4,AI$4,Chômés))),"*",Montant),
"")))))),"")</f>
        <v/>
      </c>
      <c r="AJ14" s="47" t="str">
        <f t="array" aca="1" ref="AJ14" ca="1">IFERROR(IF(AJ$4&lt;$D14,"",
IF(AJ$4&gt;La_Dernière_Opération,"",
IF(AJ$4=La_Dernière_Opération,Montant,
IF(AJ$4=$D14,IF(OR(AJ$4=Tout_JF_P,NOT(NETWORKDAYS.INTL(AJ$4,AJ$4,Chômés))),"*",Montant),
IF(_T_E=AJ$4,IF(OR(AJ$4=Tout_JF_P,NOT(NETWORKDAYS.INTL(AJ$4,AJ$4,Chômés))),"*",Montant),
IF(AND(OFFSET(AJ14,,-Sens)&lt;&gt;"",OR(OFFSET(AJ$4,,-Sens)=Tout_JF_P,NOT(NETWORKDAYS.INTL(OFFSET(AJ$4,,-Sens),OFFSET(AJ$4,,-Sens),Chômés)))),IF(OR(AJ$4=Tout_JF_P,NOT(NETWORKDAYS.INTL(AJ$4,AJ$4,Chômés))),"*",Montant),
"")))))),"")</f>
        <v/>
      </c>
      <c r="AK14" s="47" t="str">
        <f t="array" aca="1" ref="AK14" ca="1">IFERROR(IF(AK$4&lt;$D14,"",
IF(AK$4&gt;La_Dernière_Opération,"",
IF(AK$4=La_Dernière_Opération,Montant,
IF(AK$4=$D14,IF(OR(AK$4=Tout_JF_P,NOT(NETWORKDAYS.INTL(AK$4,AK$4,Chômés))),"*",Montant),
IF(_T_E=AK$4,IF(OR(AK$4=Tout_JF_P,NOT(NETWORKDAYS.INTL(AK$4,AK$4,Chômés))),"*",Montant),
IF(AND(OFFSET(AK14,,-Sens)&lt;&gt;"",OR(OFFSET(AK$4,,-Sens)=Tout_JF_P,NOT(NETWORKDAYS.INTL(OFFSET(AK$4,,-Sens),OFFSET(AK$4,,-Sens),Chômés)))),IF(OR(AK$4=Tout_JF_P,NOT(NETWORKDAYS.INTL(AK$4,AK$4,Chômés))),"*",Montant),
"")))))),"")</f>
        <v/>
      </c>
      <c r="AL14" s="47" t="str">
        <f t="array" aca="1" ref="AL14" ca="1">IFERROR(IF(AL$4&lt;$D14,"",
IF(AL$4&gt;La_Dernière_Opération,"",
IF(AL$4=La_Dernière_Opération,Montant,
IF(AL$4=$D14,IF(OR(AL$4=Tout_JF_P,NOT(NETWORKDAYS.INTL(AL$4,AL$4,Chômés))),"*",Montant),
IF(_T_E=AL$4,IF(OR(AL$4=Tout_JF_P,NOT(NETWORKDAYS.INTL(AL$4,AL$4,Chômés))),"*",Montant),
IF(AND(OFFSET(AL14,,-Sens)&lt;&gt;"",OR(OFFSET(AL$4,,-Sens)=Tout_JF_P,NOT(NETWORKDAYS.INTL(OFFSET(AL$4,,-Sens),OFFSET(AL$4,,-Sens),Chômés)))),IF(OR(AL$4=Tout_JF_P,NOT(NETWORKDAYS.INTL(AL$4,AL$4,Chômés))),"*",Montant),
"")))))),"")</f>
        <v/>
      </c>
      <c r="AM14" s="47" t="str">
        <f t="array" aca="1" ref="AM14" ca="1">IFERROR(IF(AM$4&lt;$D14,"",
IF(AM$4&gt;La_Dernière_Opération,"",
IF(AM$4=La_Dernière_Opération,Montant,
IF(AM$4=$D14,IF(OR(AM$4=Tout_JF_P,NOT(NETWORKDAYS.INTL(AM$4,AM$4,Chômés))),"*",Montant),
IF(_T_E=AM$4,IF(OR(AM$4=Tout_JF_P,NOT(NETWORKDAYS.INTL(AM$4,AM$4,Chômés))),"*",Montant),
IF(AND(OFFSET(AM14,,-Sens)&lt;&gt;"",OR(OFFSET(AM$4,,-Sens)=Tout_JF_P,NOT(NETWORKDAYS.INTL(OFFSET(AM$4,,-Sens),OFFSET(AM$4,,-Sens),Chômés)))),IF(OR(AM$4=Tout_JF_P,NOT(NETWORKDAYS.INTL(AM$4,AM$4,Chômés))),"*",Montant),
"")))))),"")</f>
        <v/>
      </c>
      <c r="AN14" s="47" t="str">
        <f t="array" aca="1" ref="AN14" ca="1">IFERROR(IF(AN$4&lt;$D14,"",
IF(AN$4&gt;La_Dernière_Opération,"",
IF(AN$4=La_Dernière_Opération,Montant,
IF(AN$4=$D14,IF(OR(AN$4=Tout_JF_P,NOT(NETWORKDAYS.INTL(AN$4,AN$4,Chômés))),"*",Montant),
IF(_T_E=AN$4,IF(OR(AN$4=Tout_JF_P,NOT(NETWORKDAYS.INTL(AN$4,AN$4,Chômés))),"*",Montant),
IF(AND(OFFSET(AN14,,-Sens)&lt;&gt;"",OR(OFFSET(AN$4,,-Sens)=Tout_JF_P,NOT(NETWORKDAYS.INTL(OFFSET(AN$4,,-Sens),OFFSET(AN$4,,-Sens),Chômés)))),IF(OR(AN$4=Tout_JF_P,NOT(NETWORKDAYS.INTL(AN$4,AN$4,Chômés))),"*",Montant),
"")))))),"")</f>
        <v/>
      </c>
      <c r="AO14" s="47" t="str">
        <f t="array" aca="1" ref="AO14" ca="1">IFERROR(IF(AO$4&lt;$D14,"",
IF(AO$4&gt;La_Dernière_Opération,"",
IF(AO$4=La_Dernière_Opération,Montant,
IF(AO$4=$D14,IF(OR(AO$4=Tout_JF_P,NOT(NETWORKDAYS.INTL(AO$4,AO$4,Chômés))),"*",Montant),
IF(_T_E=AO$4,IF(OR(AO$4=Tout_JF_P,NOT(NETWORKDAYS.INTL(AO$4,AO$4,Chômés))),"*",Montant),
IF(AND(OFFSET(AO14,,-Sens)&lt;&gt;"",OR(OFFSET(AO$4,,-Sens)=Tout_JF_P,NOT(NETWORKDAYS.INTL(OFFSET(AO$4,,-Sens),OFFSET(AO$4,,-Sens),Chômés)))),IF(OR(AO$4=Tout_JF_P,NOT(NETWORKDAYS.INTL(AO$4,AO$4,Chômés))),"*",Montant),
"")))))),"")</f>
        <v/>
      </c>
      <c r="AP14" s="47" t="str">
        <f t="array" aca="1" ref="AP14" ca="1">IFERROR(IF(AP$4&lt;$D14,"",
IF(AP$4&gt;La_Dernière_Opération,"",
IF(AP$4=La_Dernière_Opération,Montant,
IF(AP$4=$D14,IF(OR(AP$4=Tout_JF_P,NOT(NETWORKDAYS.INTL(AP$4,AP$4,Chômés))),"*",Montant),
IF(_T_E=AP$4,IF(OR(AP$4=Tout_JF_P,NOT(NETWORKDAYS.INTL(AP$4,AP$4,Chômés))),"*",Montant),
IF(AND(OFFSET(AP14,,-Sens)&lt;&gt;"",OR(OFFSET(AP$4,,-Sens)=Tout_JF_P,NOT(NETWORKDAYS.INTL(OFFSET(AP$4,,-Sens),OFFSET(AP$4,,-Sens),Chômés)))),IF(OR(AP$4=Tout_JF_P,NOT(NETWORKDAYS.INTL(AP$4,AP$4,Chômés))),"*",Montant),
"")))))),"")</f>
        <v/>
      </c>
      <c r="AQ14" s="47" t="str">
        <f t="array" aca="1" ref="AQ14" ca="1">IFERROR(IF(AQ$4&lt;$D14,"",
IF(AQ$4&gt;La_Dernière_Opération,"",
IF(AQ$4=La_Dernière_Opération,Montant,
IF(AQ$4=$D14,IF(OR(AQ$4=Tout_JF_P,NOT(NETWORKDAYS.INTL(AQ$4,AQ$4,Chômés))),"*",Montant),
IF(_T_E=AQ$4,IF(OR(AQ$4=Tout_JF_P,NOT(NETWORKDAYS.INTL(AQ$4,AQ$4,Chômés))),"*",Montant),
IF(AND(OFFSET(AQ14,,-Sens)&lt;&gt;"",OR(OFFSET(AQ$4,,-Sens)=Tout_JF_P,NOT(NETWORKDAYS.INTL(OFFSET(AQ$4,,-Sens),OFFSET(AQ$4,,-Sens),Chômés)))),IF(OR(AQ$4=Tout_JF_P,NOT(NETWORKDAYS.INTL(AQ$4,AQ$4,Chômés))),"*",Montant),
"")))))),"")</f>
        <v/>
      </c>
      <c r="AR14" s="47" t="str">
        <f t="array" aca="1" ref="AR14" ca="1">IFERROR(IF(AR$4&lt;$D14,"",
IF(AR$4&gt;La_Dernière_Opération,"",
IF(AR$4=La_Dernière_Opération,Montant,
IF(AR$4=$D14,IF(OR(AR$4=Tout_JF_P,NOT(NETWORKDAYS.INTL(AR$4,AR$4,Chômés))),"*",Montant),
IF(_T_E=AR$4,IF(OR(AR$4=Tout_JF_P,NOT(NETWORKDAYS.INTL(AR$4,AR$4,Chômés))),"*",Montant),
IF(AND(OFFSET(AR14,,-Sens)&lt;&gt;"",OR(OFFSET(AR$4,,-Sens)=Tout_JF_P,NOT(NETWORKDAYS.INTL(OFFSET(AR$4,,-Sens),OFFSET(AR$4,,-Sens),Chômés)))),IF(OR(AR$4=Tout_JF_P,NOT(NETWORKDAYS.INTL(AR$4,AR$4,Chômés))),"*",Montant),
"")))))),"")</f>
        <v/>
      </c>
      <c r="AS14" s="47" t="str">
        <f t="array" aca="1" ref="AS14" ca="1">IFERROR(IF(AS$4&lt;$D14,"",
IF(AS$4&gt;La_Dernière_Opération,"",
IF(AS$4=La_Dernière_Opération,Montant,
IF(AS$4=$D14,IF(OR(AS$4=Tout_JF_P,NOT(NETWORKDAYS.INTL(AS$4,AS$4,Chômés))),"*",Montant),
IF(_T_E=AS$4,IF(OR(AS$4=Tout_JF_P,NOT(NETWORKDAYS.INTL(AS$4,AS$4,Chômés))),"*",Montant),
IF(AND(OFFSET(AS14,,-Sens)&lt;&gt;"",OR(OFFSET(AS$4,,-Sens)=Tout_JF_P,NOT(NETWORKDAYS.INTL(OFFSET(AS$4,,-Sens),OFFSET(AS$4,,-Sens),Chômés)))),IF(OR(AS$4=Tout_JF_P,NOT(NETWORKDAYS.INTL(AS$4,AS$4,Chômés))),"*",Montant),
"")))))),"")</f>
        <v/>
      </c>
      <c r="AT14" s="47" t="str">
        <f t="array" aca="1" ref="AT14" ca="1">IFERROR(IF(AT$4&lt;$D14,"",
IF(AT$4&gt;La_Dernière_Opération,"",
IF(AT$4=La_Dernière_Opération,Montant,
IF(AT$4=$D14,IF(OR(AT$4=Tout_JF_P,NOT(NETWORKDAYS.INTL(AT$4,AT$4,Chômés))),"*",Montant),
IF(_T_E=AT$4,IF(OR(AT$4=Tout_JF_P,NOT(NETWORKDAYS.INTL(AT$4,AT$4,Chômés))),"*",Montant),
IF(AND(OFFSET(AT14,,-Sens)&lt;&gt;"",OR(OFFSET(AT$4,,-Sens)=Tout_JF_P,NOT(NETWORKDAYS.INTL(OFFSET(AT$4,,-Sens),OFFSET(AT$4,,-Sens),Chômés)))),IF(OR(AT$4=Tout_JF_P,NOT(NETWORKDAYS.INTL(AT$4,AT$4,Chômés))),"*",Montant),
"")))))),"")</f>
        <v/>
      </c>
      <c r="AU14" s="47" t="str">
        <f t="array" aca="1" ref="AU14" ca="1">IFERROR(IF(AU$4&lt;$D14,"",
IF(AU$4&gt;La_Dernière_Opération,"",
IF(AU$4=La_Dernière_Opération,Montant,
IF(AU$4=$D14,IF(OR(AU$4=Tout_JF_P,NOT(NETWORKDAYS.INTL(AU$4,AU$4,Chômés))),"*",Montant),
IF(_T_E=AU$4,IF(OR(AU$4=Tout_JF_P,NOT(NETWORKDAYS.INTL(AU$4,AU$4,Chômés))),"*",Montant),
IF(AND(OFFSET(AU14,,-Sens)&lt;&gt;"",OR(OFFSET(AU$4,,-Sens)=Tout_JF_P,NOT(NETWORKDAYS.INTL(OFFSET(AU$4,,-Sens),OFFSET(AU$4,,-Sens),Chômés)))),IF(OR(AU$4=Tout_JF_P,NOT(NETWORKDAYS.INTL(AU$4,AU$4,Chômés))),"*",Montant),
"")))))),"")</f>
        <v/>
      </c>
      <c r="AV14" s="47" t="str">
        <f t="array" aca="1" ref="AV14" ca="1">IFERROR(IF(AV$4&lt;$D14,"",
IF(AV$4&gt;La_Dernière_Opération,"",
IF(AV$4=La_Dernière_Opération,Montant,
IF(AV$4=$D14,IF(OR(AV$4=Tout_JF_P,NOT(NETWORKDAYS.INTL(AV$4,AV$4,Chômés))),"*",Montant),
IF(_T_E=AV$4,IF(OR(AV$4=Tout_JF_P,NOT(NETWORKDAYS.INTL(AV$4,AV$4,Chômés))),"*",Montant),
IF(AND(OFFSET(AV14,,-Sens)&lt;&gt;"",OR(OFFSET(AV$4,,-Sens)=Tout_JF_P,NOT(NETWORKDAYS.INTL(OFFSET(AV$4,,-Sens),OFFSET(AV$4,,-Sens),Chômés)))),IF(OR(AV$4=Tout_JF_P,NOT(NETWORKDAYS.INTL(AV$4,AV$4,Chômés))),"*",Montant),
"")))))),"")</f>
        <v/>
      </c>
      <c r="AW14" s="47" t="str">
        <f t="array" aca="1" ref="AW14" ca="1">IFERROR(IF(AW$4&lt;$D14,"",
IF(AW$4&gt;La_Dernière_Opération,"",
IF(AW$4=La_Dernière_Opération,Montant,
IF(AW$4=$D14,IF(OR(AW$4=Tout_JF_P,NOT(NETWORKDAYS.INTL(AW$4,AW$4,Chômés))),"*",Montant),
IF(_T_E=AW$4,IF(OR(AW$4=Tout_JF_P,NOT(NETWORKDAYS.INTL(AW$4,AW$4,Chômés))),"*",Montant),
IF(AND(OFFSET(AW14,,-Sens)&lt;&gt;"",OR(OFFSET(AW$4,,-Sens)=Tout_JF_P,NOT(NETWORKDAYS.INTL(OFFSET(AW$4,,-Sens),OFFSET(AW$4,,-Sens),Chômés)))),IF(OR(AW$4=Tout_JF_P,NOT(NETWORKDAYS.INTL(AW$4,AW$4,Chômés))),"*",Montant),
"")))))),"")</f>
        <v/>
      </c>
      <c r="AX14" s="47" t="str">
        <f t="array" aca="1" ref="AX14" ca="1">IFERROR(IF(AX$4&lt;$D14,"",
IF(AX$4&gt;La_Dernière_Opération,"",
IF(AX$4=La_Dernière_Opération,Montant,
IF(AX$4=$D14,IF(OR(AX$4=Tout_JF_P,NOT(NETWORKDAYS.INTL(AX$4,AX$4,Chômés))),"*",Montant),
IF(_T_E=AX$4,IF(OR(AX$4=Tout_JF_P,NOT(NETWORKDAYS.INTL(AX$4,AX$4,Chômés))),"*",Montant),
IF(AND(OFFSET(AX14,,-Sens)&lt;&gt;"",OR(OFFSET(AX$4,,-Sens)=Tout_JF_P,NOT(NETWORKDAYS.INTL(OFFSET(AX$4,,-Sens),OFFSET(AX$4,,-Sens),Chômés)))),IF(OR(AX$4=Tout_JF_P,NOT(NETWORKDAYS.INTL(AX$4,AX$4,Chômés))),"*",Montant),
"")))))),"")</f>
        <v/>
      </c>
      <c r="AY14" s="47" t="str">
        <f t="array" aca="1" ref="AY14" ca="1">IFERROR(IF(AY$4&lt;$D14,"",
IF(AY$4&gt;La_Dernière_Opération,"",
IF(AY$4=La_Dernière_Opération,Montant,
IF(AY$4=$D14,IF(OR(AY$4=Tout_JF_P,NOT(NETWORKDAYS.INTL(AY$4,AY$4,Chômés))),"*",Montant),
IF(_T_E=AY$4,IF(OR(AY$4=Tout_JF_P,NOT(NETWORKDAYS.INTL(AY$4,AY$4,Chômés))),"*",Montant),
IF(AND(OFFSET(AY14,,-Sens)&lt;&gt;"",OR(OFFSET(AY$4,,-Sens)=Tout_JF_P,NOT(NETWORKDAYS.INTL(OFFSET(AY$4,,-Sens),OFFSET(AY$4,,-Sens),Chômés)))),IF(OR(AY$4=Tout_JF_P,NOT(NETWORKDAYS.INTL(AY$4,AY$4,Chômés))),"*",Montant),
"")))))),"")</f>
        <v/>
      </c>
      <c r="AZ14" s="47" t="str">
        <f t="array" aca="1" ref="AZ14" ca="1">IFERROR(IF(AZ$4&lt;$D14,"",
IF(AZ$4&gt;La_Dernière_Opération,"",
IF(AZ$4=La_Dernière_Opération,Montant,
IF(AZ$4=$D14,IF(OR(AZ$4=Tout_JF_P,NOT(NETWORKDAYS.INTL(AZ$4,AZ$4,Chômés))),"*",Montant),
IF(_T_E=AZ$4,IF(OR(AZ$4=Tout_JF_P,NOT(NETWORKDAYS.INTL(AZ$4,AZ$4,Chômés))),"*",Montant),
IF(AND(OFFSET(AZ14,,-Sens)&lt;&gt;"",OR(OFFSET(AZ$4,,-Sens)=Tout_JF_P,NOT(NETWORKDAYS.INTL(OFFSET(AZ$4,,-Sens),OFFSET(AZ$4,,-Sens),Chômés)))),IF(OR(AZ$4=Tout_JF_P,NOT(NETWORKDAYS.INTL(AZ$4,AZ$4,Chômés))),"*",Montant),
"")))))),"")</f>
        <v/>
      </c>
      <c r="BA14" s="47" t="str">
        <f t="array" aca="1" ref="BA14" ca="1">IFERROR(IF(BA$4&lt;$D14,"",
IF(BA$4&gt;La_Dernière_Opération,"",
IF(BA$4=La_Dernière_Opération,Montant,
IF(BA$4=$D14,IF(OR(BA$4=Tout_JF_P,NOT(NETWORKDAYS.INTL(BA$4,BA$4,Chômés))),"*",Montant),
IF(_T_E=BA$4,IF(OR(BA$4=Tout_JF_P,NOT(NETWORKDAYS.INTL(BA$4,BA$4,Chômés))),"*",Montant),
IF(AND(OFFSET(BA14,,-Sens)&lt;&gt;"",OR(OFFSET(BA$4,,-Sens)=Tout_JF_P,NOT(NETWORKDAYS.INTL(OFFSET(BA$4,,-Sens),OFFSET(BA$4,,-Sens),Chômés)))),IF(OR(BA$4=Tout_JF_P,NOT(NETWORKDAYS.INTL(BA$4,BA$4,Chômés))),"*",Montant),
"")))))),"")</f>
        <v/>
      </c>
      <c r="BB14" s="47" t="str">
        <f t="array" aca="1" ref="BB14" ca="1">IFERROR(IF(BB$4&lt;$D14,"",
IF(BB$4&gt;La_Dernière_Opération,"",
IF(BB$4=La_Dernière_Opération,Montant,
IF(BB$4=$D14,IF(OR(BB$4=Tout_JF_P,NOT(NETWORKDAYS.INTL(BB$4,BB$4,Chômés))),"*",Montant),
IF(_T_E=BB$4,IF(OR(BB$4=Tout_JF_P,NOT(NETWORKDAYS.INTL(BB$4,BB$4,Chômés))),"*",Montant),
IF(AND(OFFSET(BB14,,-Sens)&lt;&gt;"",OR(OFFSET(BB$4,,-Sens)=Tout_JF_P,NOT(NETWORKDAYS.INTL(OFFSET(BB$4,,-Sens),OFFSET(BB$4,,-Sens),Chômés)))),IF(OR(BB$4=Tout_JF_P,NOT(NETWORKDAYS.INTL(BB$4,BB$4,Chômés))),"*",Montant),
"")))))),"")</f>
        <v/>
      </c>
      <c r="BC14" s="47" t="str">
        <f t="array" aca="1" ref="BC14" ca="1">IFERROR(IF(BC$4&lt;$D14,"",
IF(BC$4&gt;La_Dernière_Opération,"",
IF(BC$4=La_Dernière_Opération,Montant,
IF(BC$4=$D14,IF(OR(BC$4=Tout_JF_P,NOT(NETWORKDAYS.INTL(BC$4,BC$4,Chômés))),"*",Montant),
IF(_T_E=BC$4,IF(OR(BC$4=Tout_JF_P,NOT(NETWORKDAYS.INTL(BC$4,BC$4,Chômés))),"*",Montant),
IF(AND(OFFSET(BC14,,-Sens)&lt;&gt;"",OR(OFFSET(BC$4,,-Sens)=Tout_JF_P,NOT(NETWORKDAYS.INTL(OFFSET(BC$4,,-Sens),OFFSET(BC$4,,-Sens),Chômés)))),IF(OR(BC$4=Tout_JF_P,NOT(NETWORKDAYS.INTL(BC$4,BC$4,Chômés))),"*",Montant),
"")))))),"")</f>
        <v/>
      </c>
      <c r="BD14" s="47" t="str">
        <f t="array" aca="1" ref="BD14" ca="1">IFERROR(IF(BD$4&lt;$D14,"",
IF(BD$4&gt;La_Dernière_Opération,"",
IF(BD$4=La_Dernière_Opération,Montant,
IF(BD$4=$D14,IF(OR(BD$4=Tout_JF_P,NOT(NETWORKDAYS.INTL(BD$4,BD$4,Chômés))),"*",Montant),
IF(_T_E=BD$4,IF(OR(BD$4=Tout_JF_P,NOT(NETWORKDAYS.INTL(BD$4,BD$4,Chômés))),"*",Montant),
IF(AND(OFFSET(BD14,,-Sens)&lt;&gt;"",OR(OFFSET(BD$4,,-Sens)=Tout_JF_P,NOT(NETWORKDAYS.INTL(OFFSET(BD$4,,-Sens),OFFSET(BD$4,,-Sens),Chômés)))),IF(OR(BD$4=Tout_JF_P,NOT(NETWORKDAYS.INTL(BD$4,BD$4,Chômés))),"*",Montant),
"")))))),"")</f>
        <v/>
      </c>
      <c r="BE14" s="47" t="str">
        <f t="array" aca="1" ref="BE14" ca="1">IFERROR(IF(BE$4&lt;$D14,"",
IF(BE$4&gt;La_Dernière_Opération,"",
IF(BE$4=La_Dernière_Opération,Montant,
IF(BE$4=$D14,IF(OR(BE$4=Tout_JF_P,NOT(NETWORKDAYS.INTL(BE$4,BE$4,Chômés))),"*",Montant),
IF(_T_E=BE$4,IF(OR(BE$4=Tout_JF_P,NOT(NETWORKDAYS.INTL(BE$4,BE$4,Chômés))),"*",Montant),
IF(AND(OFFSET(BE14,,-Sens)&lt;&gt;"",OR(OFFSET(BE$4,,-Sens)=Tout_JF_P,NOT(NETWORKDAYS.INTL(OFFSET(BE$4,,-Sens),OFFSET(BE$4,,-Sens),Chômés)))),IF(OR(BE$4=Tout_JF_P,NOT(NETWORKDAYS.INTL(BE$4,BE$4,Chômés))),"*",Montant),
"")))))),"")</f>
        <v/>
      </c>
      <c r="BF14" s="47" t="str">
        <f t="array" aca="1" ref="BF14" ca="1">IFERROR(IF(BF$4&lt;$D14,"",
IF(BF$4&gt;La_Dernière_Opération,"",
IF(BF$4=La_Dernière_Opération,Montant,
IF(BF$4=$D14,IF(OR(BF$4=Tout_JF_P,NOT(NETWORKDAYS.INTL(BF$4,BF$4,Chômés))),"*",Montant),
IF(_T_E=BF$4,IF(OR(BF$4=Tout_JF_P,NOT(NETWORKDAYS.INTL(BF$4,BF$4,Chômés))),"*",Montant),
IF(AND(OFFSET(BF14,,-Sens)&lt;&gt;"",OR(OFFSET(BF$4,,-Sens)=Tout_JF_P,NOT(NETWORKDAYS.INTL(OFFSET(BF$4,,-Sens),OFFSET(BF$4,,-Sens),Chômés)))),IF(OR(BF$4=Tout_JF_P,NOT(NETWORKDAYS.INTL(BF$4,BF$4,Chômés))),"*",Montant),
"")))))),"")</f>
        <v/>
      </c>
      <c r="BG14" s="47" t="str">
        <f t="array" aca="1" ref="BG14" ca="1">IFERROR(IF(BG$4&lt;$D14,"",
IF(BG$4&gt;La_Dernière_Opération,"",
IF(BG$4=La_Dernière_Opération,Montant,
IF(BG$4=$D14,IF(OR(BG$4=Tout_JF_P,NOT(NETWORKDAYS.INTL(BG$4,BG$4,Chômés))),"*",Montant),
IF(_T_E=BG$4,IF(OR(BG$4=Tout_JF_P,NOT(NETWORKDAYS.INTL(BG$4,BG$4,Chômés))),"*",Montant),
IF(AND(OFFSET(BG14,,-Sens)&lt;&gt;"",OR(OFFSET(BG$4,,-Sens)=Tout_JF_P,NOT(NETWORKDAYS.INTL(OFFSET(BG$4,,-Sens),OFFSET(BG$4,,-Sens),Chômés)))),IF(OR(BG$4=Tout_JF_P,NOT(NETWORKDAYS.INTL(BG$4,BG$4,Chômés))),"*",Montant),
"")))))),"")</f>
        <v/>
      </c>
      <c r="BH14" s="42" t="str">
        <f t="array" aca="1" ref="BH14" ca="1">IFERROR(IF(BH$4&lt;$D14,"",
IF(BH$4&gt;La_Dernière_Opération,"",
IF(BH$4=La_Dernière_Opération,Montant,
IF(BH$4=$D14,IF(OR(BH$4=Tout_JF_P,NOT(NETWORKDAYS.INTL(BH$4,BH$4,Chômés))),"*",Montant),
IF(_T_E=BH$4,IF(OR(BH$4=Tout_JF_P,NOT(NETWORKDAYS.INTL(BH$4,BH$4,Chômés))),"*",Montant),
IF(AND(OFFSET(BH14,,-Sens)&lt;&gt;"",OR(OFFSET(BH$4,,-Sens)=Tout_JF_P,NOT(NETWORKDAYS.INTL(OFFSET(BH$4,,-Sens),OFFSET(BH$4,,-Sens),Chômés)))),IF(OR(BH$4=Tout_JF_P,NOT(NETWORKDAYS.INTL(BH$4,BH$4,Chômés))),"*",Montant),
"")))))),"")</f>
        <v/>
      </c>
    </row>
    <row r="15" spans="1:61" x14ac:dyDescent="0.25">
      <c r="A15" s="32" t="s">
        <v>125</v>
      </c>
      <c r="B15" s="47" t="s">
        <v>135</v>
      </c>
      <c r="C15" s="37"/>
      <c r="D15" s="59">
        <v>43320</v>
      </c>
      <c r="E15" s="32" t="s">
        <v>49</v>
      </c>
      <c r="F15" s="32">
        <v>2</v>
      </c>
      <c r="G15" s="37"/>
      <c r="H15" s="59">
        <f t="array" aca="1" ref="H15" ca="1">IF(OR($D15=Fériés,$D15=Ponts,NOT(NETWORKDAYS.INTL($D15,$D15,Chômés))),"Erreur de",IF($D15="","Absence de",IFERROR(
IF($I15="Terminé","Opération",
IF(TODAY()&lt;=$D15,$D15,
IF($I15&lt;WORKDAY.INTL(Prochaine_Echéance,IF(OR(WORKDAY.INTL(Prochaine_Echéance,0,Chômés,Tout_JF_P)=Tout_JF_P),1,0)*Sens,Chômés,Tout_JF_P),
$I15,
WORKDAY.INTL(Prochaine_Echéance,IF(OR(WORKDAY.INTL(Prochaine_Echéance,0,Chômés,Tout_JF_P)=Tout_JF_P),1,0)*Sens,Chômés,Tout_JF_P))
)),
IF($D15="","Absence de","Erreur de"))))</f>
        <v>43320</v>
      </c>
      <c r="I15" s="63">
        <f t="array" aca="1" ref="I15" ca="1">IF(OR($D15=Fériés,$D15=Ponts,NOT(NETWORKDAYS.INTL($D15,$D15,Chômés))),"date de début",IFERROR(
IF(La_Dernière_Opération&gt;EDATE($D15,100),"Perpétuel",
IF(La_Dernière_Opération&lt;TODAY(),"Terminé",La_Dernière_Opération)),IF(AND(ISNUMBER($D15),$E15=""),"périodicité","date de début")))</f>
        <v>43326</v>
      </c>
      <c r="J15" s="42" t="str">
        <f t="array" aca="1" ref="J15" ca="1">IFERROR(IF(J$4&lt;$D15,"",
IF(J$4&gt;La_Dernière_Opération,"",
IF(J$4=La_Dernière_Opération,Montant,
IF(J$4=$D15,IF(OR(J$4=Tout_JF_P,NOT(NETWORKDAYS.INTL(J$4,J$4,Chômés))),"*",Montant),
IF(_T_E=J$4,IF(OR(J$4=Tout_JF_P,NOT(NETWORKDAYS.INTL(J$4,J$4,Chômés))),"*",Montant),
IF(AND(OFFSET(J15,,-Sens)&lt;&gt;"",OR(OFFSET(J$4,,-Sens)=Tout_JF_P,NOT(NETWORKDAYS.INTL(OFFSET(J$4,,-Sens),OFFSET(J$4,,-Sens),Chômés)))),IF(OR(J$4=Tout_JF_P,NOT(NETWORKDAYS.INTL(J$4,J$4,Chômés))),"*",Montant),
"")))))),"")</f>
        <v/>
      </c>
      <c r="K15" s="42" t="str">
        <f t="array" aca="1" ref="K15" ca="1">IFERROR(IF(K$4&lt;$D15,"",
IF(K$4&gt;La_Dernière_Opération,"",
IF(K$4=La_Dernière_Opération,Montant,
IF(K$4=$D15,IF(OR(K$4=Tout_JF_P,NOT(NETWORKDAYS.INTL(K$4,K$4,Chômés))),"*",Montant),
IF(_T_E=K$4,IF(OR(K$4=Tout_JF_P,NOT(NETWORKDAYS.INTL(K$4,K$4,Chômés))),"*",Montant),
IF(AND(OFFSET(K15,,-Sens)&lt;&gt;"",OR(OFFSET(K$4,,-Sens)=Tout_JF_P,NOT(NETWORKDAYS.INTL(OFFSET(K$4,,-Sens),OFFSET(K$4,,-Sens),Chômés)))),IF(OR(K$4=Tout_JF_P,NOT(NETWORKDAYS.INTL(K$4,K$4,Chômés))),"*",Montant),
"")))))),"")</f>
        <v/>
      </c>
      <c r="L15" s="42" t="str">
        <f t="array" aca="1" ref="L15" ca="1">IFERROR(IF(L$4&lt;$D15,"",
IF(L$4&gt;La_Dernière_Opération,"",
IF(L$4=La_Dernière_Opération,Montant,
IF(L$4=$D15,IF(OR(L$4=Tout_JF_P,NOT(NETWORKDAYS.INTL(L$4,L$4,Chômés))),"*",Montant),
IF(_T_E=L$4,IF(OR(L$4=Tout_JF_P,NOT(NETWORKDAYS.INTL(L$4,L$4,Chômés))),"*",Montant),
IF(AND(OFFSET(L15,,-Sens)&lt;&gt;"",OR(OFFSET(L$4,,-Sens)=Tout_JF_P,NOT(NETWORKDAYS.INTL(OFFSET(L$4,,-Sens),OFFSET(L$4,,-Sens),Chômés)))),IF(OR(L$4=Tout_JF_P,NOT(NETWORKDAYS.INTL(L$4,L$4,Chômés))),"*",Montant),
"")))))),"")</f>
        <v/>
      </c>
      <c r="M15" s="42" t="str">
        <f t="array" aca="1" ref="M15" ca="1">IFERROR(IF(M$4&lt;$D15,"",
IF(M$4&gt;La_Dernière_Opération,"",
IF(M$4=La_Dernière_Opération,Montant,
IF(M$4=$D15,IF(OR(M$4=Tout_JF_P,NOT(NETWORKDAYS.INTL(M$4,M$4,Chômés))),"*",Montant),
IF(_T_E=M$4,IF(OR(M$4=Tout_JF_P,NOT(NETWORKDAYS.INTL(M$4,M$4,Chômés))),"*",Montant),
IF(AND(OFFSET(M15,,-Sens)&lt;&gt;"",OR(OFFSET(M$4,,-Sens)=Tout_JF_P,NOT(NETWORKDAYS.INTL(OFFSET(M$4,,-Sens),OFFSET(M$4,,-Sens),Chômés)))),IF(OR(M$4=Tout_JF_P,NOT(NETWORKDAYS.INTL(M$4,M$4,Chômés))),"*",Montant),
"")))))),"")</f>
        <v/>
      </c>
      <c r="N15" s="42" t="str">
        <f t="array" aca="1" ref="N15" ca="1">IFERROR(IF(N$4&lt;$D15,"",
IF(N$4&gt;La_Dernière_Opération,"",
IF(N$4=La_Dernière_Opération,Montant,
IF(N$4=$D15,IF(OR(N$4=Tout_JF_P,NOT(NETWORKDAYS.INTL(N$4,N$4,Chômés))),"*",Montant),
IF(_T_E=N$4,IF(OR(N$4=Tout_JF_P,NOT(NETWORKDAYS.INTL(N$4,N$4,Chômés))),"*",Montant),
IF(AND(OFFSET(N15,,-Sens)&lt;&gt;"",OR(OFFSET(N$4,,-Sens)=Tout_JF_P,NOT(NETWORKDAYS.INTL(OFFSET(N$4,,-Sens),OFFSET(N$4,,-Sens),Chômés)))),IF(OR(N$4=Tout_JF_P,NOT(NETWORKDAYS.INTL(N$4,N$4,Chômés))),"*",Montant),
"")))))),"")</f>
        <v/>
      </c>
      <c r="O15" s="42" t="str">
        <f t="array" aca="1" ref="O15" ca="1">IFERROR(IF(O$4&lt;$D15,"",
IF(O$4&gt;La_Dernière_Opération,"",
IF(O$4=La_Dernière_Opération,Montant,
IF(O$4=$D15,IF(OR(O$4=Tout_JF_P,NOT(NETWORKDAYS.INTL(O$4,O$4,Chômés))),"*",Montant),
IF(_T_E=O$4,IF(OR(O$4=Tout_JF_P,NOT(NETWORKDAYS.INTL(O$4,O$4,Chômés))),"*",Montant),
IF(AND(OFFSET(O15,,-Sens)&lt;&gt;"",OR(OFFSET(O$4,,-Sens)=Tout_JF_P,NOT(NETWORKDAYS.INTL(OFFSET(O$4,,-Sens),OFFSET(O$4,,-Sens),Chômés)))),IF(OR(O$4=Tout_JF_P,NOT(NETWORKDAYS.INTL(O$4,O$4,Chômés))),"*",Montant),
"")))))),"")</f>
        <v/>
      </c>
      <c r="P15" s="42" t="str">
        <f t="array" aca="1" ref="P15" ca="1">IFERROR(IF(P$4&lt;$D15,"",
IF(P$4&gt;La_Dernière_Opération,"",
IF(P$4=La_Dernière_Opération,Montant,
IF(P$4=$D15,IF(OR(P$4=Tout_JF_P,NOT(NETWORKDAYS.INTL(P$4,P$4,Chômés))),"*",Montant),
IF(_T_E=P$4,IF(OR(P$4=Tout_JF_P,NOT(NETWORKDAYS.INTL(P$4,P$4,Chômés))),"*",Montant),
IF(AND(OFFSET(P15,,-Sens)&lt;&gt;"",OR(OFFSET(P$4,,-Sens)=Tout_JF_P,NOT(NETWORKDAYS.INTL(OFFSET(P$4,,-Sens),OFFSET(P$4,,-Sens),Chômés)))),IF(OR(P$4=Tout_JF_P,NOT(NETWORKDAYS.INTL(P$4,P$4,Chômés))),"*",Montant),
"")))))),"")</f>
        <v/>
      </c>
      <c r="Q15" s="42" t="str">
        <f t="array" aca="1" ref="Q15" ca="1">IFERROR(IF(Q$4&lt;$D15,"",
IF(Q$4&gt;La_Dernière_Opération,"",
IF(Q$4=La_Dernière_Opération,Montant,
IF(Q$4=$D15,IF(OR(Q$4=Tout_JF_P,NOT(NETWORKDAYS.INTL(Q$4,Q$4,Chômés))),"*",Montant),
IF(_T_E=Q$4,IF(OR(Q$4=Tout_JF_P,NOT(NETWORKDAYS.INTL(Q$4,Q$4,Chômés))),"*",Montant),
IF(AND(OFFSET(Q15,,-Sens)&lt;&gt;"",OR(OFFSET(Q$4,,-Sens)=Tout_JF_P,NOT(NETWORKDAYS.INTL(OFFSET(Q$4,,-Sens),OFFSET(Q$4,,-Sens),Chômés)))),IF(OR(Q$4=Tout_JF_P,NOT(NETWORKDAYS.INTL(Q$4,Q$4,Chômés))),"*",Montant),
"")))))),"")</f>
        <v/>
      </c>
      <c r="R15" s="47" t="str">
        <f t="array" aca="1" ref="R15" ca="1">IFERROR(IF(R$4&lt;$D15,"",
IF(R$4&gt;La_Dernière_Opération,"",
IF(R$4=La_Dernière_Opération,Montant,
IF(R$4=$D15,IF(OR(R$4=Tout_JF_P,NOT(NETWORKDAYS.INTL(R$4,R$4,Chômés))),"*",Montant),
IF(_T_E=R$4,IF(OR(R$4=Tout_JF_P,NOT(NETWORKDAYS.INTL(R$4,R$4,Chômés))),"*",Montant),
IF(AND(OFFSET(R15,,-Sens)&lt;&gt;"",OR(OFFSET(R$4,,-Sens)=Tout_JF_P,NOT(NETWORKDAYS.INTL(OFFSET(R$4,,-Sens),OFFSET(R$4,,-Sens),Chômés)))),IF(OR(R$4=Tout_JF_P,NOT(NETWORKDAYS.INTL(R$4,R$4,Chômés))),"*",Montant),
"")))))),"")</f>
        <v/>
      </c>
      <c r="S15" s="47" t="str">
        <f t="array" aca="1" ref="S15" ca="1">IFERROR(IF(S$4&lt;$D15,"",
IF(S$4&gt;La_Dernière_Opération,"",
IF(S$4=La_Dernière_Opération,Montant,
IF(S$4=$D15,IF(OR(S$4=Tout_JF_P,NOT(NETWORKDAYS.INTL(S$4,S$4,Chômés))),"*",Montant),
IF(_T_E=S$4,IF(OR(S$4=Tout_JF_P,NOT(NETWORKDAYS.INTL(S$4,S$4,Chômés))),"*",Montant),
IF(AND(OFFSET(S15,,-Sens)&lt;&gt;"",OR(OFFSET(S$4,,-Sens)=Tout_JF_P,NOT(NETWORKDAYS.INTL(OFFSET(S$4,,-Sens),OFFSET(S$4,,-Sens),Chômés)))),IF(OR(S$4=Tout_JF_P,NOT(NETWORKDAYS.INTL(S$4,S$4,Chômés))),"*",Montant),
"")))))),"")</f>
        <v/>
      </c>
      <c r="T15" s="47" t="str">
        <f t="array" aca="1" ref="T15" ca="1">IFERROR(IF(T$4&lt;$D15,"",
IF(T$4&gt;La_Dernière_Opération,"",
IF(T$4=La_Dernière_Opération,Montant,
IF(T$4=$D15,IF(OR(T$4=Tout_JF_P,NOT(NETWORKDAYS.INTL(T$4,T$4,Chômés))),"*",Montant),
IF(_T_E=T$4,IF(OR(T$4=Tout_JF_P,NOT(NETWORKDAYS.INTL(T$4,T$4,Chômés))),"*",Montant),
IF(AND(OFFSET(T15,,-Sens)&lt;&gt;"",OR(OFFSET(T$4,,-Sens)=Tout_JF_P,NOT(NETWORKDAYS.INTL(OFFSET(T$4,,-Sens),OFFSET(T$4,,-Sens),Chômés)))),IF(OR(T$4=Tout_JF_P,NOT(NETWORKDAYS.INTL(T$4,T$4,Chômés))),"*",Montant),
"")))))),"")</f>
        <v/>
      </c>
      <c r="U15" s="47" t="str">
        <f t="array" aca="1" ref="U15" ca="1">IFERROR(IF(U$4&lt;$D15,"",
IF(U$4&gt;La_Dernière_Opération,"",
IF(U$4=La_Dernière_Opération,Montant,
IF(U$4=$D15,IF(OR(U$4=Tout_JF_P,NOT(NETWORKDAYS.INTL(U$4,U$4,Chômés))),"*",Montant),
IF(_T_E=U$4,IF(OR(U$4=Tout_JF_P,NOT(NETWORKDAYS.INTL(U$4,U$4,Chômés))),"*",Montant),
IF(AND(OFFSET(U15,,-Sens)&lt;&gt;"",OR(OFFSET(U$4,,-Sens)=Tout_JF_P,NOT(NETWORKDAYS.INTL(OFFSET(U$4,,-Sens),OFFSET(U$4,,-Sens),Chômés)))),IF(OR(U$4=Tout_JF_P,NOT(NETWORKDAYS.INTL(U$4,U$4,Chômés))),"*",Montant),
"")))))),"")</f>
        <v/>
      </c>
      <c r="V15" s="47" t="str">
        <f t="array" aca="1" ref="V15" ca="1">IFERROR(IF(V$4&lt;$D15,"",
IF(V$4&gt;La_Dernière_Opération,"",
IF(V$4=La_Dernière_Opération,Montant,
IF(V$4=$D15,IF(OR(V$4=Tout_JF_P,NOT(NETWORKDAYS.INTL(V$4,V$4,Chômés))),"*",Montant),
IF(_T_E=V$4,IF(OR(V$4=Tout_JF_P,NOT(NETWORKDAYS.INTL(V$4,V$4,Chômés))),"*",Montant),
IF(AND(OFFSET(V15,,-Sens)&lt;&gt;"",OR(OFFSET(V$4,,-Sens)=Tout_JF_P,NOT(NETWORKDAYS.INTL(OFFSET(V$4,,-Sens),OFFSET(V$4,,-Sens),Chômés)))),IF(OR(V$4=Tout_JF_P,NOT(NETWORKDAYS.INTL(V$4,V$4,Chômés))),"*",Montant),
"")))))),"")</f>
        <v/>
      </c>
      <c r="W15" s="47" t="str">
        <f t="array" aca="1" ref="W15" ca="1">IFERROR(IF(W$4&lt;$D15,"",
IF(W$4&gt;La_Dernière_Opération,"",
IF(W$4=La_Dernière_Opération,Montant,
IF(W$4=$D15,IF(OR(W$4=Tout_JF_P,NOT(NETWORKDAYS.INTL(W$4,W$4,Chômés))),"*",Montant),
IF(_T_E=W$4,IF(OR(W$4=Tout_JF_P,NOT(NETWORKDAYS.INTL(W$4,W$4,Chômés))),"*",Montant),
IF(AND(OFFSET(W15,,-Sens)&lt;&gt;"",OR(OFFSET(W$4,,-Sens)=Tout_JF_P,NOT(NETWORKDAYS.INTL(OFFSET(W$4,,-Sens),OFFSET(W$4,,-Sens),Chômés)))),IF(OR(W$4=Tout_JF_P,NOT(NETWORKDAYS.INTL(W$4,W$4,Chômés))),"*",Montant),
"")))))),"")</f>
        <v/>
      </c>
      <c r="X15" s="47" t="str">
        <f t="array" aca="1" ref="X15" ca="1">IFERROR(IF(X$4&lt;$D15,"",
IF(X$4&gt;La_Dernière_Opération,"",
IF(X$4=La_Dernière_Opération,Montant,
IF(X$4=$D15,IF(OR(X$4=Tout_JF_P,NOT(NETWORKDAYS.INTL(X$4,X$4,Chômés))),"*",Montant),
IF(_T_E=X$4,IF(OR(X$4=Tout_JF_P,NOT(NETWORKDAYS.INTL(X$4,X$4,Chômés))),"*",Montant),
IF(AND(OFFSET(X15,,-Sens)&lt;&gt;"",OR(OFFSET(X$4,,-Sens)=Tout_JF_P,NOT(NETWORKDAYS.INTL(OFFSET(X$4,,-Sens),OFFSET(X$4,,-Sens),Chômés)))),IF(OR(X$4=Tout_JF_P,NOT(NETWORKDAYS.INTL(X$4,X$4,Chômés))),"*",Montant),
"")))))),"")</f>
        <v/>
      </c>
      <c r="Y15" s="47" t="str">
        <f t="array" aca="1" ref="Y15" ca="1">IFERROR(IF(Y$4&lt;$D15,"",
IF(Y$4&gt;La_Dernière_Opération,"",
IF(Y$4=La_Dernière_Opération,Montant,
IF(Y$4=$D15,IF(OR(Y$4=Tout_JF_P,NOT(NETWORKDAYS.INTL(Y$4,Y$4,Chômés))),"*",Montant),
IF(_T_E=Y$4,IF(OR(Y$4=Tout_JF_P,NOT(NETWORKDAYS.INTL(Y$4,Y$4,Chômés))),"*",Montant),
IF(AND(OFFSET(Y15,,-Sens)&lt;&gt;"",OR(OFFSET(Y$4,,-Sens)=Tout_JF_P,NOT(NETWORKDAYS.INTL(OFFSET(Y$4,,-Sens),OFFSET(Y$4,,-Sens),Chômés)))),IF(OR(Y$4=Tout_JF_P,NOT(NETWORKDAYS.INTL(Y$4,Y$4,Chômés))),"*",Montant),
"")))))),"")</f>
        <v/>
      </c>
      <c r="Z15" s="47" t="str">
        <f t="array" aca="1" ref="Z15" ca="1">IFERROR(IF(Z$4&lt;$D15,"",
IF(Z$4&gt;La_Dernière_Opération,"",
IF(Z$4=La_Dernière_Opération,Montant,
IF(Z$4=$D15,IF(OR(Z$4=Tout_JF_P,NOT(NETWORKDAYS.INTL(Z$4,Z$4,Chômés))),"*",Montant),
IF(_T_E=Z$4,IF(OR(Z$4=Tout_JF_P,NOT(NETWORKDAYS.INTL(Z$4,Z$4,Chômés))),"*",Montant),
IF(AND(OFFSET(Z15,,-Sens)&lt;&gt;"",OR(OFFSET(Z$4,,-Sens)=Tout_JF_P,NOT(NETWORKDAYS.INTL(OFFSET(Z$4,,-Sens),OFFSET(Z$4,,-Sens),Chômés)))),IF(OR(Z$4=Tout_JF_P,NOT(NETWORKDAYS.INTL(Z$4,Z$4,Chômés))),"*",Montant),
"")))))),"")</f>
        <v/>
      </c>
      <c r="AA15" s="47" t="str">
        <f t="array" aca="1" ref="AA15" ca="1">IFERROR(IF(AA$4&lt;$D15,"",
IF(AA$4&gt;La_Dernière_Opération,"",
IF(AA$4=La_Dernière_Opération,Montant,
IF(AA$4=$D15,IF(OR(AA$4=Tout_JF_P,NOT(NETWORKDAYS.INTL(AA$4,AA$4,Chômés))),"*",Montant),
IF(_T_E=AA$4,IF(OR(AA$4=Tout_JF_P,NOT(NETWORKDAYS.INTL(AA$4,AA$4,Chômés))),"*",Montant),
IF(AND(OFFSET(AA15,,-Sens)&lt;&gt;"",OR(OFFSET(AA$4,,-Sens)=Tout_JF_P,NOT(NETWORKDAYS.INTL(OFFSET(AA$4,,-Sens),OFFSET(AA$4,,-Sens),Chômés)))),IF(OR(AA$4=Tout_JF_P,NOT(NETWORKDAYS.INTL(AA$4,AA$4,Chômés))),"*",Montant),
"")))))),"")</f>
        <v/>
      </c>
      <c r="AB15" s="47" t="str">
        <f t="array" aca="1" ref="AB15" ca="1">IFERROR(IF(AB$4&lt;$D15,"",
IF(AB$4&gt;La_Dernière_Opération,"",
IF(AB$4=La_Dernière_Opération,Montant,
IF(AB$4=$D15,IF(OR(AB$4=Tout_JF_P,NOT(NETWORKDAYS.INTL(AB$4,AB$4,Chômés))),"*",Montant),
IF(_T_E=AB$4,IF(OR(AB$4=Tout_JF_P,NOT(NETWORKDAYS.INTL(AB$4,AB$4,Chômés))),"*",Montant),
IF(AND(OFFSET(AB15,,-Sens)&lt;&gt;"",OR(OFFSET(AB$4,,-Sens)=Tout_JF_P,NOT(NETWORKDAYS.INTL(OFFSET(AB$4,,-Sens),OFFSET(AB$4,,-Sens),Chômés)))),IF(OR(AB$4=Tout_JF_P,NOT(NETWORKDAYS.INTL(AB$4,AB$4,Chômés))),"*",Montant),
"")))))),"")</f>
        <v/>
      </c>
      <c r="AC15" s="47" t="str">
        <f t="array" aca="1" ref="AC15" ca="1">IFERROR(IF(AC$4&lt;$D15,"",
IF(AC$4&gt;La_Dernière_Opération,"",
IF(AC$4=La_Dernière_Opération,Montant,
IF(AC$4=$D15,IF(OR(AC$4=Tout_JF_P,NOT(NETWORKDAYS.INTL(AC$4,AC$4,Chômés))),"*",Montant),
IF(_T_E=AC$4,IF(OR(AC$4=Tout_JF_P,NOT(NETWORKDAYS.INTL(AC$4,AC$4,Chômés))),"*",Montant),
IF(AND(OFFSET(AC15,,-Sens)&lt;&gt;"",OR(OFFSET(AC$4,,-Sens)=Tout_JF_P,NOT(NETWORKDAYS.INTL(OFFSET(AC$4,,-Sens),OFFSET(AC$4,,-Sens),Chômés)))),IF(OR(AC$4=Tout_JF_P,NOT(NETWORKDAYS.INTL(AC$4,AC$4,Chômés))),"*",Montant),
"")))))),"")</f>
        <v/>
      </c>
      <c r="AD15" s="47" t="str">
        <f t="array" aca="1" ref="AD15" ca="1">IFERROR(IF(AD$4&lt;$D15,"",
IF(AD$4&gt;La_Dernière_Opération,"",
IF(AD$4=La_Dernière_Opération,Montant,
IF(AD$4=$D15,IF(OR(AD$4=Tout_JF_P,NOT(NETWORKDAYS.INTL(AD$4,AD$4,Chômés))),"*",Montant),
IF(_T_E=AD$4,IF(OR(AD$4=Tout_JF_P,NOT(NETWORKDAYS.INTL(AD$4,AD$4,Chômés))),"*",Montant),
IF(AND(OFFSET(AD15,,-Sens)&lt;&gt;"",OR(OFFSET(AD$4,,-Sens)=Tout_JF_P,NOT(NETWORKDAYS.INTL(OFFSET(AD$4,,-Sens),OFFSET(AD$4,,-Sens),Chômés)))),IF(OR(AD$4=Tout_JF_P,NOT(NETWORKDAYS.INTL(AD$4,AD$4,Chômés))),"*",Montant),
"")))))),"")</f>
        <v/>
      </c>
      <c r="AE15" s="47" t="str">
        <f t="array" aca="1" ref="AE15" ca="1">IFERROR(IF(AE$4&lt;$D15,"",
IF(AE$4&gt;La_Dernière_Opération,"",
IF(AE$4=La_Dernière_Opération,Montant,
IF(AE$4=$D15,IF(OR(AE$4=Tout_JF_P,NOT(NETWORKDAYS.INTL(AE$4,AE$4,Chômés))),"*",Montant),
IF(_T_E=AE$4,IF(OR(AE$4=Tout_JF_P,NOT(NETWORKDAYS.INTL(AE$4,AE$4,Chômés))),"*",Montant),
IF(AND(OFFSET(AE15,,-Sens)&lt;&gt;"",OR(OFFSET(AE$4,,-Sens)=Tout_JF_P,NOT(NETWORKDAYS.INTL(OFFSET(AE$4,,-Sens),OFFSET(AE$4,,-Sens),Chômés)))),IF(OR(AE$4=Tout_JF_P,NOT(NETWORKDAYS.INTL(AE$4,AE$4,Chômés))),"*",Montant),
"")))))),"")</f>
        <v/>
      </c>
      <c r="AF15" s="47" t="str">
        <f t="array" aca="1" ref="AF15" ca="1">IFERROR(IF(AF$4&lt;$D15,"",
IF(AF$4&gt;La_Dernière_Opération,"",
IF(AF$4=La_Dernière_Opération,Montant,
IF(AF$4=$D15,IF(OR(AF$4=Tout_JF_P,NOT(NETWORKDAYS.INTL(AF$4,AF$4,Chômés))),"*",Montant),
IF(_T_E=AF$4,IF(OR(AF$4=Tout_JF_P,NOT(NETWORKDAYS.INTL(AF$4,AF$4,Chômés))),"*",Montant),
IF(AND(OFFSET(AF15,,-Sens)&lt;&gt;"",OR(OFFSET(AF$4,,-Sens)=Tout_JF_P,NOT(NETWORKDAYS.INTL(OFFSET(AF$4,,-Sens),OFFSET(AF$4,,-Sens),Chômés)))),IF(OR(AF$4=Tout_JF_P,NOT(NETWORKDAYS.INTL(AF$4,AF$4,Chômés))),"*",Montant),
"")))))),"")</f>
        <v/>
      </c>
      <c r="AG15" s="47" t="str">
        <f t="array" aca="1" ref="AG15" ca="1">IFERROR(IF(AG$4&lt;$D15,"",
IF(AG$4&gt;La_Dernière_Opération,"",
IF(AG$4=La_Dernière_Opération,Montant,
IF(AG$4=$D15,IF(OR(AG$4=Tout_JF_P,NOT(NETWORKDAYS.INTL(AG$4,AG$4,Chômés))),"*",Montant),
IF(_T_E=AG$4,IF(OR(AG$4=Tout_JF_P,NOT(NETWORKDAYS.INTL(AG$4,AG$4,Chômés))),"*",Montant),
IF(AND(OFFSET(AG15,,-Sens)&lt;&gt;"",OR(OFFSET(AG$4,,-Sens)=Tout_JF_P,NOT(NETWORKDAYS.INTL(OFFSET(AG$4,,-Sens),OFFSET(AG$4,,-Sens),Chômés)))),IF(OR(AG$4=Tout_JF_P,NOT(NETWORKDAYS.INTL(AG$4,AG$4,Chômés))),"*",Montant),
"")))))),"")</f>
        <v/>
      </c>
      <c r="AH15" s="47" t="str">
        <f t="array" aca="1" ref="AH15" ca="1">IFERROR(IF(AH$4&lt;$D15,"",
IF(AH$4&gt;La_Dernière_Opération,"",
IF(AH$4=La_Dernière_Opération,Montant,
IF(AH$4=$D15,IF(OR(AH$4=Tout_JF_P,NOT(NETWORKDAYS.INTL(AH$4,AH$4,Chômés))),"*",Montant),
IF(_T_E=AH$4,IF(OR(AH$4=Tout_JF_P,NOT(NETWORKDAYS.INTL(AH$4,AH$4,Chômés))),"*",Montant),
IF(AND(OFFSET(AH15,,-Sens)&lt;&gt;"",OR(OFFSET(AH$4,,-Sens)=Tout_JF_P,NOT(NETWORKDAYS.INTL(OFFSET(AH$4,,-Sens),OFFSET(AH$4,,-Sens),Chômés)))),IF(OR(AH$4=Tout_JF_P,NOT(NETWORKDAYS.INTL(AH$4,AH$4,Chômés))),"*",Montant),
"")))))),"")</f>
        <v/>
      </c>
      <c r="AI15" s="47" t="str">
        <f t="array" aca="1" ref="AI15" ca="1">IFERROR(IF(AI$4&lt;$D15,"",
IF(AI$4&gt;La_Dernière_Opération,"",
IF(AI$4=La_Dernière_Opération,Montant,
IF(AI$4=$D15,IF(OR(AI$4=Tout_JF_P,NOT(NETWORKDAYS.INTL(AI$4,AI$4,Chômés))),"*",Montant),
IF(_T_E=AI$4,IF(OR(AI$4=Tout_JF_P,NOT(NETWORKDAYS.INTL(AI$4,AI$4,Chômés))),"*",Montant),
IF(AND(OFFSET(AI15,,-Sens)&lt;&gt;"",OR(OFFSET(AI$4,,-Sens)=Tout_JF_P,NOT(NETWORKDAYS.INTL(OFFSET(AI$4,,-Sens),OFFSET(AI$4,,-Sens),Chômés)))),IF(OR(AI$4=Tout_JF_P,NOT(NETWORKDAYS.INTL(AI$4,AI$4,Chômés))),"*",Montant),
"")))))),"")</f>
        <v/>
      </c>
      <c r="AJ15" s="47" t="str">
        <f t="array" aca="1" ref="AJ15" ca="1">IFERROR(IF(AJ$4&lt;$D15,"",
IF(AJ$4&gt;La_Dernière_Opération,"",
IF(AJ$4=La_Dernière_Opération,Montant,
IF(AJ$4=$D15,IF(OR(AJ$4=Tout_JF_P,NOT(NETWORKDAYS.INTL(AJ$4,AJ$4,Chômés))),"*",Montant),
IF(_T_E=AJ$4,IF(OR(AJ$4=Tout_JF_P,NOT(NETWORKDAYS.INTL(AJ$4,AJ$4,Chômés))),"*",Montant),
IF(AND(OFFSET(AJ15,,-Sens)&lt;&gt;"",OR(OFFSET(AJ$4,,-Sens)=Tout_JF_P,NOT(NETWORKDAYS.INTL(OFFSET(AJ$4,,-Sens),OFFSET(AJ$4,,-Sens),Chômés)))),IF(OR(AJ$4=Tout_JF_P,NOT(NETWORKDAYS.INTL(AJ$4,AJ$4,Chômés))),"*",Montant),
"")))))),"")</f>
        <v/>
      </c>
      <c r="AK15" s="47" t="str">
        <f t="array" aca="1" ref="AK15" ca="1">IFERROR(IF(AK$4&lt;$D15,"",
IF(AK$4&gt;La_Dernière_Opération,"",
IF(AK$4=La_Dernière_Opération,Montant,
IF(AK$4=$D15,IF(OR(AK$4=Tout_JF_P,NOT(NETWORKDAYS.INTL(AK$4,AK$4,Chômés))),"*",Montant),
IF(_T_E=AK$4,IF(OR(AK$4=Tout_JF_P,NOT(NETWORKDAYS.INTL(AK$4,AK$4,Chômés))),"*",Montant),
IF(AND(OFFSET(AK15,,-Sens)&lt;&gt;"",OR(OFFSET(AK$4,,-Sens)=Tout_JF_P,NOT(NETWORKDAYS.INTL(OFFSET(AK$4,,-Sens),OFFSET(AK$4,,-Sens),Chômés)))),IF(OR(AK$4=Tout_JF_P,NOT(NETWORKDAYS.INTL(AK$4,AK$4,Chômés))),"*",Montant),
"")))))),"")</f>
        <v/>
      </c>
      <c r="AL15" s="47" t="str">
        <f t="array" aca="1" ref="AL15" ca="1">IFERROR(IF(AL$4&lt;$D15,"",
IF(AL$4&gt;La_Dernière_Opération,"",
IF(AL$4=La_Dernière_Opération,Montant,
IF(AL$4=$D15,IF(OR(AL$4=Tout_JF_P,NOT(NETWORKDAYS.INTL(AL$4,AL$4,Chômés))),"*",Montant),
IF(_T_E=AL$4,IF(OR(AL$4=Tout_JF_P,NOT(NETWORKDAYS.INTL(AL$4,AL$4,Chômés))),"*",Montant),
IF(AND(OFFSET(AL15,,-Sens)&lt;&gt;"",OR(OFFSET(AL$4,,-Sens)=Tout_JF_P,NOT(NETWORKDAYS.INTL(OFFSET(AL$4,,-Sens),OFFSET(AL$4,,-Sens),Chômés)))),IF(OR(AL$4=Tout_JF_P,NOT(NETWORKDAYS.INTL(AL$4,AL$4,Chômés))),"*",Montant),
"")))))),"")</f>
        <v/>
      </c>
      <c r="AM15" s="47" t="str">
        <f t="array" aca="1" ref="AM15" ca="1">IFERROR(IF(AM$4&lt;$D15,"",
IF(AM$4&gt;La_Dernière_Opération,"",
IF(AM$4=La_Dernière_Opération,Montant,
IF(AM$4=$D15,IF(OR(AM$4=Tout_JF_P,NOT(NETWORKDAYS.INTL(AM$4,AM$4,Chômés))),"*",Montant),
IF(_T_E=AM$4,IF(OR(AM$4=Tout_JF_P,NOT(NETWORKDAYS.INTL(AM$4,AM$4,Chômés))),"*",Montant),
IF(AND(OFFSET(AM15,,-Sens)&lt;&gt;"",OR(OFFSET(AM$4,,-Sens)=Tout_JF_P,NOT(NETWORKDAYS.INTL(OFFSET(AM$4,,-Sens),OFFSET(AM$4,,-Sens),Chômés)))),IF(OR(AM$4=Tout_JF_P,NOT(NETWORKDAYS.INTL(AM$4,AM$4,Chômés))),"*",Montant),
"")))))),"")</f>
        <v/>
      </c>
      <c r="AN15" s="47" t="str">
        <f t="array" aca="1" ref="AN15" ca="1">IFERROR(IF(AN$4&lt;$D15,"",
IF(AN$4&gt;La_Dernière_Opération,"",
IF(AN$4=La_Dernière_Opération,Montant,
IF(AN$4=$D15,IF(OR(AN$4=Tout_JF_P,NOT(NETWORKDAYS.INTL(AN$4,AN$4,Chômés))),"*",Montant),
IF(_T_E=AN$4,IF(OR(AN$4=Tout_JF_P,NOT(NETWORKDAYS.INTL(AN$4,AN$4,Chômés))),"*",Montant),
IF(AND(OFFSET(AN15,,-Sens)&lt;&gt;"",OR(OFFSET(AN$4,,-Sens)=Tout_JF_P,NOT(NETWORKDAYS.INTL(OFFSET(AN$4,,-Sens),OFFSET(AN$4,,-Sens),Chômés)))),IF(OR(AN$4=Tout_JF_P,NOT(NETWORKDAYS.INTL(AN$4,AN$4,Chômés))),"*",Montant),
"")))))),"")</f>
        <v/>
      </c>
      <c r="AO15" s="47" t="str">
        <f t="array" aca="1" ref="AO15" ca="1">IFERROR(IF(AO$4&lt;$D15,"",
IF(AO$4&gt;La_Dernière_Opération,"",
IF(AO$4=La_Dernière_Opération,Montant,
IF(AO$4=$D15,IF(OR(AO$4=Tout_JF_P,NOT(NETWORKDAYS.INTL(AO$4,AO$4,Chômés))),"*",Montant),
IF(_T_E=AO$4,IF(OR(AO$4=Tout_JF_P,NOT(NETWORKDAYS.INTL(AO$4,AO$4,Chômés))),"*",Montant),
IF(AND(OFFSET(AO15,,-Sens)&lt;&gt;"",OR(OFFSET(AO$4,,-Sens)=Tout_JF_P,NOT(NETWORKDAYS.INTL(OFFSET(AO$4,,-Sens),OFFSET(AO$4,,-Sens),Chômés)))),IF(OR(AO$4=Tout_JF_P,NOT(NETWORKDAYS.INTL(AO$4,AO$4,Chômés))),"*",Montant),
"")))))),"")</f>
        <v/>
      </c>
      <c r="AP15" s="47" t="str">
        <f t="array" aca="1" ref="AP15" ca="1">IFERROR(IF(AP$4&lt;$D15,"",
IF(AP$4&gt;La_Dernière_Opération,"",
IF(AP$4=La_Dernière_Opération,Montant,
IF(AP$4=$D15,IF(OR(AP$4=Tout_JF_P,NOT(NETWORKDAYS.INTL(AP$4,AP$4,Chômés))),"*",Montant),
IF(_T_E=AP$4,IF(OR(AP$4=Tout_JF_P,NOT(NETWORKDAYS.INTL(AP$4,AP$4,Chômés))),"*",Montant),
IF(AND(OFFSET(AP15,,-Sens)&lt;&gt;"",OR(OFFSET(AP$4,,-Sens)=Tout_JF_P,NOT(NETWORKDAYS.INTL(OFFSET(AP$4,,-Sens),OFFSET(AP$4,,-Sens),Chômés)))),IF(OR(AP$4=Tout_JF_P,NOT(NETWORKDAYS.INTL(AP$4,AP$4,Chômés))),"*",Montant),
"")))))),"")</f>
        <v/>
      </c>
      <c r="AQ15" s="47" t="str">
        <f t="array" aca="1" ref="AQ15" ca="1">IFERROR(IF(AQ$4&lt;$D15,"",
IF(AQ$4&gt;La_Dernière_Opération,"",
IF(AQ$4=La_Dernière_Opération,Montant,
IF(AQ$4=$D15,IF(OR(AQ$4=Tout_JF_P,NOT(NETWORKDAYS.INTL(AQ$4,AQ$4,Chômés))),"*",Montant),
IF(_T_E=AQ$4,IF(OR(AQ$4=Tout_JF_P,NOT(NETWORKDAYS.INTL(AQ$4,AQ$4,Chômés))),"*",Montant),
IF(AND(OFFSET(AQ15,,-Sens)&lt;&gt;"",OR(OFFSET(AQ$4,,-Sens)=Tout_JF_P,NOT(NETWORKDAYS.INTL(OFFSET(AQ$4,,-Sens),OFFSET(AQ$4,,-Sens),Chômés)))),IF(OR(AQ$4=Tout_JF_P,NOT(NETWORKDAYS.INTL(AQ$4,AQ$4,Chômés))),"*",Montant),
"")))))),"")</f>
        <v/>
      </c>
      <c r="AR15" s="47" t="str">
        <f t="array" aca="1" ref="AR15" ca="1">IFERROR(IF(AR$4&lt;$D15,"",
IF(AR$4&gt;La_Dernière_Opération,"",
IF(AR$4=La_Dernière_Opération,Montant,
IF(AR$4=$D15,IF(OR(AR$4=Tout_JF_P,NOT(NETWORKDAYS.INTL(AR$4,AR$4,Chômés))),"*",Montant),
IF(_T_E=AR$4,IF(OR(AR$4=Tout_JF_P,NOT(NETWORKDAYS.INTL(AR$4,AR$4,Chômés))),"*",Montant),
IF(AND(OFFSET(AR15,,-Sens)&lt;&gt;"",OR(OFFSET(AR$4,,-Sens)=Tout_JF_P,NOT(NETWORKDAYS.INTL(OFFSET(AR$4,,-Sens),OFFSET(AR$4,,-Sens),Chômés)))),IF(OR(AR$4=Tout_JF_P,NOT(NETWORKDAYS.INTL(AR$4,AR$4,Chômés))),"*",Montant),
"")))))),"")</f>
        <v/>
      </c>
      <c r="AS15" s="47" t="str">
        <f t="array" aca="1" ref="AS15" ca="1">IFERROR(IF(AS$4&lt;$D15,"",
IF(AS$4&gt;La_Dernière_Opération,"",
IF(AS$4=La_Dernière_Opération,Montant,
IF(AS$4=$D15,IF(OR(AS$4=Tout_JF_P,NOT(NETWORKDAYS.INTL(AS$4,AS$4,Chômés))),"*",Montant),
IF(_T_E=AS$4,IF(OR(AS$4=Tout_JF_P,NOT(NETWORKDAYS.INTL(AS$4,AS$4,Chômés))),"*",Montant),
IF(AND(OFFSET(AS15,,-Sens)&lt;&gt;"",OR(OFFSET(AS$4,,-Sens)=Tout_JF_P,NOT(NETWORKDAYS.INTL(OFFSET(AS$4,,-Sens),OFFSET(AS$4,,-Sens),Chômés)))),IF(OR(AS$4=Tout_JF_P,NOT(NETWORKDAYS.INTL(AS$4,AS$4,Chômés))),"*",Montant),
"")))))),"")</f>
        <v/>
      </c>
      <c r="AT15" s="47" t="str">
        <f t="array" aca="1" ref="AT15" ca="1">IFERROR(IF(AT$4&lt;$D15,"",
IF(AT$4&gt;La_Dernière_Opération,"",
IF(AT$4=La_Dernière_Opération,Montant,
IF(AT$4=$D15,IF(OR(AT$4=Tout_JF_P,NOT(NETWORKDAYS.INTL(AT$4,AT$4,Chômés))),"*",Montant),
IF(_T_E=AT$4,IF(OR(AT$4=Tout_JF_P,NOT(NETWORKDAYS.INTL(AT$4,AT$4,Chômés))),"*",Montant),
IF(AND(OFFSET(AT15,,-Sens)&lt;&gt;"",OR(OFFSET(AT$4,,-Sens)=Tout_JF_P,NOT(NETWORKDAYS.INTL(OFFSET(AT$4,,-Sens),OFFSET(AT$4,,-Sens),Chômés)))),IF(OR(AT$4=Tout_JF_P,NOT(NETWORKDAYS.INTL(AT$4,AT$4,Chômés))),"*",Montant),
"")))))),"")</f>
        <v/>
      </c>
      <c r="AU15" s="47" t="str">
        <f t="array" aca="1" ref="AU15" ca="1">IFERROR(IF(AU$4&lt;$D15,"",
IF(AU$4&gt;La_Dernière_Opération,"",
IF(AU$4=La_Dernière_Opération,Montant,
IF(AU$4=$D15,IF(OR(AU$4=Tout_JF_P,NOT(NETWORKDAYS.INTL(AU$4,AU$4,Chômés))),"*",Montant),
IF(_T_E=AU$4,IF(OR(AU$4=Tout_JF_P,NOT(NETWORKDAYS.INTL(AU$4,AU$4,Chômés))),"*",Montant),
IF(AND(OFFSET(AU15,,-Sens)&lt;&gt;"",OR(OFFSET(AU$4,,-Sens)=Tout_JF_P,NOT(NETWORKDAYS.INTL(OFFSET(AU$4,,-Sens),OFFSET(AU$4,,-Sens),Chômés)))),IF(OR(AU$4=Tout_JF_P,NOT(NETWORKDAYS.INTL(AU$4,AU$4,Chômés))),"*",Montant),
"")))))),"")</f>
        <v/>
      </c>
      <c r="AV15" s="47" t="str">
        <f t="array" aca="1" ref="AV15" ca="1">IFERROR(IF(AV$4&lt;$D15,"",
IF(AV$4&gt;La_Dernière_Opération,"",
IF(AV$4=La_Dernière_Opération,Montant,
IF(AV$4=$D15,IF(OR(AV$4=Tout_JF_P,NOT(NETWORKDAYS.INTL(AV$4,AV$4,Chômés))),"*",Montant),
IF(_T_E=AV$4,IF(OR(AV$4=Tout_JF_P,NOT(NETWORKDAYS.INTL(AV$4,AV$4,Chômés))),"*",Montant),
IF(AND(OFFSET(AV15,,-Sens)&lt;&gt;"",OR(OFFSET(AV$4,,-Sens)=Tout_JF_P,NOT(NETWORKDAYS.INTL(OFFSET(AV$4,,-Sens),OFFSET(AV$4,,-Sens),Chômés)))),IF(OR(AV$4=Tout_JF_P,NOT(NETWORKDAYS.INTL(AV$4,AV$4,Chômés))),"*",Montant),
"")))))),"")</f>
        <v/>
      </c>
      <c r="AW15" s="47" t="str">
        <f t="array" aca="1" ref="AW15" ca="1">IFERROR(IF(AW$4&lt;$D15,"",
IF(AW$4&gt;La_Dernière_Opération,"",
IF(AW$4=La_Dernière_Opération,Montant,
IF(AW$4=$D15,IF(OR(AW$4=Tout_JF_P,NOT(NETWORKDAYS.INTL(AW$4,AW$4,Chômés))),"*",Montant),
IF(_T_E=AW$4,IF(OR(AW$4=Tout_JF_P,NOT(NETWORKDAYS.INTL(AW$4,AW$4,Chômés))),"*",Montant),
IF(AND(OFFSET(AW15,,-Sens)&lt;&gt;"",OR(OFFSET(AW$4,,-Sens)=Tout_JF_P,NOT(NETWORKDAYS.INTL(OFFSET(AW$4,,-Sens),OFFSET(AW$4,,-Sens),Chômés)))),IF(OR(AW$4=Tout_JF_P,NOT(NETWORKDAYS.INTL(AW$4,AW$4,Chômés))),"*",Montant),
"")))))),"")</f>
        <v/>
      </c>
      <c r="AX15" s="47" t="str">
        <f t="array" aca="1" ref="AX15" ca="1">IFERROR(IF(AX$4&lt;$D15,"",
IF(AX$4&gt;La_Dernière_Opération,"",
IF(AX$4=La_Dernière_Opération,Montant,
IF(AX$4=$D15,IF(OR(AX$4=Tout_JF_P,NOT(NETWORKDAYS.INTL(AX$4,AX$4,Chômés))),"*",Montant),
IF(_T_E=AX$4,IF(OR(AX$4=Tout_JF_P,NOT(NETWORKDAYS.INTL(AX$4,AX$4,Chômés))),"*",Montant),
IF(AND(OFFSET(AX15,,-Sens)&lt;&gt;"",OR(OFFSET(AX$4,,-Sens)=Tout_JF_P,NOT(NETWORKDAYS.INTL(OFFSET(AX$4,,-Sens),OFFSET(AX$4,,-Sens),Chômés)))),IF(OR(AX$4=Tout_JF_P,NOT(NETWORKDAYS.INTL(AX$4,AX$4,Chômés))),"*",Montant),
"")))))),"")</f>
        <v/>
      </c>
      <c r="AY15" s="47" t="str">
        <f t="array" aca="1" ref="AY15" ca="1">IFERROR(IF(AY$4&lt;$D15,"",
IF(AY$4&gt;La_Dernière_Opération,"",
IF(AY$4=La_Dernière_Opération,Montant,
IF(AY$4=$D15,IF(OR(AY$4=Tout_JF_P,NOT(NETWORKDAYS.INTL(AY$4,AY$4,Chômés))),"*",Montant),
IF(_T_E=AY$4,IF(OR(AY$4=Tout_JF_P,NOT(NETWORKDAYS.INTL(AY$4,AY$4,Chômés))),"*",Montant),
IF(AND(OFFSET(AY15,,-Sens)&lt;&gt;"",OR(OFFSET(AY$4,,-Sens)=Tout_JF_P,NOT(NETWORKDAYS.INTL(OFFSET(AY$4,,-Sens),OFFSET(AY$4,,-Sens),Chômés)))),IF(OR(AY$4=Tout_JF_P,NOT(NETWORKDAYS.INTL(AY$4,AY$4,Chômés))),"*",Montant),
"")))))),"")</f>
        <v>pl</v>
      </c>
      <c r="AZ15" s="47" t="str">
        <f t="array" aca="1" ref="AZ15" ca="1">IFERROR(IF(AZ$4&lt;$D15,"",
IF(AZ$4&gt;La_Dernière_Opération,"",
IF(AZ$4=La_Dernière_Opération,Montant,
IF(AZ$4=$D15,IF(OR(AZ$4=Tout_JF_P,NOT(NETWORKDAYS.INTL(AZ$4,AZ$4,Chômés))),"*",Montant),
IF(_T_E=AZ$4,IF(OR(AZ$4=Tout_JF_P,NOT(NETWORKDAYS.INTL(AZ$4,AZ$4,Chômés))),"*",Montant),
IF(AND(OFFSET(AZ15,,-Sens)&lt;&gt;"",OR(OFFSET(AZ$4,,-Sens)=Tout_JF_P,NOT(NETWORKDAYS.INTL(OFFSET(AZ$4,,-Sens),OFFSET(AZ$4,,-Sens),Chômés)))),IF(OR(AZ$4=Tout_JF_P,NOT(NETWORKDAYS.INTL(AZ$4,AZ$4,Chômés))),"*",Montant),
"")))))),"")</f>
        <v/>
      </c>
      <c r="BA15" s="47" t="str">
        <f t="array" aca="1" ref="BA15" ca="1">IFERROR(IF(BA$4&lt;$D15,"",
IF(BA$4&gt;La_Dernière_Opération,"",
IF(BA$4=La_Dernière_Opération,Montant,
IF(BA$4=$D15,IF(OR(BA$4=Tout_JF_P,NOT(NETWORKDAYS.INTL(BA$4,BA$4,Chômés))),"*",Montant),
IF(_T_E=BA$4,IF(OR(BA$4=Tout_JF_P,NOT(NETWORKDAYS.INTL(BA$4,BA$4,Chômés))),"*",Montant),
IF(AND(OFFSET(BA15,,-Sens)&lt;&gt;"",OR(OFFSET(BA$4,,-Sens)=Tout_JF_P,NOT(NETWORKDAYS.INTL(OFFSET(BA$4,,-Sens),OFFSET(BA$4,,-Sens),Chômés)))),IF(OR(BA$4=Tout_JF_P,NOT(NETWORKDAYS.INTL(BA$4,BA$4,Chômés))),"*",Montant),
"")))))),"")</f>
        <v/>
      </c>
      <c r="BB15" s="47" t="str">
        <f t="array" aca="1" ref="BB15" ca="1">IFERROR(IF(BB$4&lt;$D15,"",
IF(BB$4&gt;La_Dernière_Opération,"",
IF(BB$4=La_Dernière_Opération,Montant,
IF(BB$4=$D15,IF(OR(BB$4=Tout_JF_P,NOT(NETWORKDAYS.INTL(BB$4,BB$4,Chômés))),"*",Montant),
IF(_T_E=BB$4,IF(OR(BB$4=Tout_JF_P,NOT(NETWORKDAYS.INTL(BB$4,BB$4,Chômés))),"*",Montant),
IF(AND(OFFSET(BB15,,-Sens)&lt;&gt;"",OR(OFFSET(BB$4,,-Sens)=Tout_JF_P,NOT(NETWORKDAYS.INTL(OFFSET(BB$4,,-Sens),OFFSET(BB$4,,-Sens),Chômés)))),IF(OR(BB$4=Tout_JF_P,NOT(NETWORKDAYS.INTL(BB$4,BB$4,Chômés))),"*",Montant),
"")))))),"")</f>
        <v/>
      </c>
      <c r="BC15" s="47" t="str">
        <f t="array" aca="1" ref="BC15" ca="1">IFERROR(IF(BC$4&lt;$D15,"",
IF(BC$4&gt;La_Dernière_Opération,"",
IF(BC$4=La_Dernière_Opération,Montant,
IF(BC$4=$D15,IF(OR(BC$4=Tout_JF_P,NOT(NETWORKDAYS.INTL(BC$4,BC$4,Chômés))),"*",Montant),
IF(_T_E=BC$4,IF(OR(BC$4=Tout_JF_P,NOT(NETWORKDAYS.INTL(BC$4,BC$4,Chômés))),"*",Montant),
IF(AND(OFFSET(BC15,,-Sens)&lt;&gt;"",OR(OFFSET(BC$4,,-Sens)=Tout_JF_P,NOT(NETWORKDAYS.INTL(OFFSET(BC$4,,-Sens),OFFSET(BC$4,,-Sens),Chômés)))),IF(OR(BC$4=Tout_JF_P,NOT(NETWORKDAYS.INTL(BC$4,BC$4,Chômés))),"*",Montant),
"")))))),"")</f>
        <v/>
      </c>
      <c r="BD15" s="47" t="str">
        <f t="array" aca="1" ref="BD15" ca="1">IFERROR(IF(BD$4&lt;$D15,"",
IF(BD$4&gt;La_Dernière_Opération,"",
IF(BD$4=La_Dernière_Opération,Montant,
IF(BD$4=$D15,IF(OR(BD$4=Tout_JF_P,NOT(NETWORKDAYS.INTL(BD$4,BD$4,Chômés))),"*",Montant),
IF(_T_E=BD$4,IF(OR(BD$4=Tout_JF_P,NOT(NETWORKDAYS.INTL(BD$4,BD$4,Chômés))),"*",Montant),
IF(AND(OFFSET(BD15,,-Sens)&lt;&gt;"",OR(OFFSET(BD$4,,-Sens)=Tout_JF_P,NOT(NETWORKDAYS.INTL(OFFSET(BD$4,,-Sens),OFFSET(BD$4,,-Sens),Chômés)))),IF(OR(BD$4=Tout_JF_P,NOT(NETWORKDAYS.INTL(BD$4,BD$4,Chômés))),"*",Montant),
"")))))),"")</f>
        <v/>
      </c>
      <c r="BE15" s="47" t="str">
        <f t="array" aca="1" ref="BE15" ca="1">IFERROR(IF(BE$4&lt;$D15,"",
IF(BE$4&gt;La_Dernière_Opération,"",
IF(BE$4=La_Dernière_Opération,Montant,
IF(BE$4=$D15,IF(OR(BE$4=Tout_JF_P,NOT(NETWORKDAYS.INTL(BE$4,BE$4,Chômés))),"*",Montant),
IF(_T_E=BE$4,IF(OR(BE$4=Tout_JF_P,NOT(NETWORKDAYS.INTL(BE$4,BE$4,Chômés))),"*",Montant),
IF(AND(OFFSET(BE15,,-Sens)&lt;&gt;"",OR(OFFSET(BE$4,,-Sens)=Tout_JF_P,NOT(NETWORKDAYS.INTL(OFFSET(BE$4,,-Sens),OFFSET(BE$4,,-Sens),Chômés)))),IF(OR(BE$4=Tout_JF_P,NOT(NETWORKDAYS.INTL(BE$4,BE$4,Chômés))),"*",Montant),
"")))))),"")</f>
        <v>pl</v>
      </c>
      <c r="BF15" s="47" t="str">
        <f t="array" aca="1" ref="BF15" ca="1">IFERROR(IF(BF$4&lt;$D15,"",
IF(BF$4&gt;La_Dernière_Opération,"",
IF(BF$4=La_Dernière_Opération,Montant,
IF(BF$4=$D15,IF(OR(BF$4=Tout_JF_P,NOT(NETWORKDAYS.INTL(BF$4,BF$4,Chômés))),"*",Montant),
IF(_T_E=BF$4,IF(OR(BF$4=Tout_JF_P,NOT(NETWORKDAYS.INTL(BF$4,BF$4,Chômés))),"*",Montant),
IF(AND(OFFSET(BF15,,-Sens)&lt;&gt;"",OR(OFFSET(BF$4,,-Sens)=Tout_JF_P,NOT(NETWORKDAYS.INTL(OFFSET(BF$4,,-Sens),OFFSET(BF$4,,-Sens),Chômés)))),IF(OR(BF$4=Tout_JF_P,NOT(NETWORKDAYS.INTL(BF$4,BF$4,Chômés))),"*",Montant),
"")))))),"")</f>
        <v/>
      </c>
      <c r="BG15" s="47" t="str">
        <f t="array" aca="1" ref="BG15" ca="1">IFERROR(IF(BG$4&lt;$D15,"",
IF(BG$4&gt;La_Dernière_Opération,"",
IF(BG$4=La_Dernière_Opération,Montant,
IF(BG$4=$D15,IF(OR(BG$4=Tout_JF_P,NOT(NETWORKDAYS.INTL(BG$4,BG$4,Chômés))),"*",Montant),
IF(_T_E=BG$4,IF(OR(BG$4=Tout_JF_P,NOT(NETWORKDAYS.INTL(BG$4,BG$4,Chômés))),"*",Montant),
IF(AND(OFFSET(BG15,,-Sens)&lt;&gt;"",OR(OFFSET(BG$4,,-Sens)=Tout_JF_P,NOT(NETWORKDAYS.INTL(OFFSET(BG$4,,-Sens),OFFSET(BG$4,,-Sens),Chômés)))),IF(OR(BG$4=Tout_JF_P,NOT(NETWORKDAYS.INTL(BG$4,BG$4,Chômés))),"*",Montant),
"")))))),"")</f>
        <v/>
      </c>
      <c r="BH15" s="42" t="str">
        <f t="array" aca="1" ref="BH15" ca="1">IFERROR(IF(BH$4&lt;$D15,"",
IF(BH$4&gt;La_Dernière_Opération,"",
IF(BH$4=La_Dernière_Opération,Montant,
IF(BH$4=$D15,IF(OR(BH$4=Tout_JF_P,NOT(NETWORKDAYS.INTL(BH$4,BH$4,Chômés))),"*",Montant),
IF(_T_E=BH$4,IF(OR(BH$4=Tout_JF_P,NOT(NETWORKDAYS.INTL(BH$4,BH$4,Chômés))),"*",Montant),
IF(AND(OFFSET(BH15,,-Sens)&lt;&gt;"",OR(OFFSET(BH$4,,-Sens)=Tout_JF_P,NOT(NETWORKDAYS.INTL(OFFSET(BH$4,,-Sens),OFFSET(BH$4,,-Sens),Chômés)))),IF(OR(BH$4=Tout_JF_P,NOT(NETWORKDAYS.INTL(BH$4,BH$4,Chômés))),"*",Montant),
"")))))),"")</f>
        <v/>
      </c>
    </row>
    <row r="16" spans="1:61" x14ac:dyDescent="0.25">
      <c r="A16" s="32" t="s">
        <v>126</v>
      </c>
      <c r="B16" s="47"/>
      <c r="C16" s="37"/>
      <c r="D16" s="59"/>
      <c r="E16" s="32"/>
      <c r="F16" s="32"/>
      <c r="G16" s="37"/>
      <c r="H16" s="59" t="str">
        <f t="array" aca="1" ref="H16" ca="1">IF(OR($D16=Fériés,$D16=Ponts,NOT(NETWORKDAYS.INTL($D16,$D16,Chômés))),"Erreur de",IF($D16="","Absence de",IFERROR(
IF($I16="Terminé","Opération",
IF(TODAY()&lt;=$D16,$D16,
IF($I16&lt;WORKDAY.INTL(Prochaine_Echéance,IF(OR(WORKDAY.INTL(Prochaine_Echéance,0,Chômés,Tout_JF_P)=Tout_JF_P),1,0)*Sens,Chômés,Tout_JF_P),
$I16,
WORKDAY.INTL(Prochaine_Echéance,IF(OR(WORKDAY.INTL(Prochaine_Echéance,0,Chômés,Tout_JF_P)=Tout_JF_P),1,0)*Sens,Chômés,Tout_JF_P))
)),
IF($D16="","Absence de","Erreur de"))))</f>
        <v>Erreur de</v>
      </c>
      <c r="I16" s="63" t="str">
        <f t="array" aca="1" ref="I16" ca="1">IF(OR($D16=Fériés,$D16=Ponts,NOT(NETWORKDAYS.INTL($D16,$D16,Chômés))),"date de début",IFERROR(
IF(La_Dernière_Opération&gt;EDATE($D16,100),"Perpétuel",
IF(La_Dernière_Opération&lt;TODAY(),"Terminé",La_Dernière_Opération)),IF(AND(ISNUMBER($D16),$E16=""),"périodicité","date de début")))</f>
        <v>date de début</v>
      </c>
      <c r="J16" s="42" t="str">
        <f t="array" aca="1" ref="J16" ca="1">IFERROR(IF(J$4&lt;$D16,"",
IF(J$4&gt;La_Dernière_Opération,"",
IF(J$4=La_Dernière_Opération,Montant,
IF(J$4=$D16,IF(OR(J$4=Tout_JF_P,NOT(NETWORKDAYS.INTL(J$4,J$4,Chômés))),"*",Montant),
IF(_T_E=J$4,IF(OR(J$4=Tout_JF_P,NOT(NETWORKDAYS.INTL(J$4,J$4,Chômés))),"*",Montant),
IF(AND(OFFSET(J16,,-Sens)&lt;&gt;"",OR(OFFSET(J$4,,-Sens)=Tout_JF_P,NOT(NETWORKDAYS.INTL(OFFSET(J$4,,-Sens),OFFSET(J$4,,-Sens),Chômés)))),IF(OR(J$4=Tout_JF_P,NOT(NETWORKDAYS.INTL(J$4,J$4,Chômés))),"*",Montant),
"")))))),"")</f>
        <v/>
      </c>
      <c r="K16" s="42" t="str">
        <f t="array" aca="1" ref="K16" ca="1">IFERROR(IF(K$4&lt;$D16,"",
IF(K$4&gt;La_Dernière_Opération,"",
IF(K$4=La_Dernière_Opération,Montant,
IF(K$4=$D16,IF(OR(K$4=Tout_JF_P,NOT(NETWORKDAYS.INTL(K$4,K$4,Chômés))),"*",Montant),
IF(_T_E=K$4,IF(OR(K$4=Tout_JF_P,NOT(NETWORKDAYS.INTL(K$4,K$4,Chômés))),"*",Montant),
IF(AND(OFFSET(K16,,-Sens)&lt;&gt;"",OR(OFFSET(K$4,,-Sens)=Tout_JF_P,NOT(NETWORKDAYS.INTL(OFFSET(K$4,,-Sens),OFFSET(K$4,,-Sens),Chômés)))),IF(OR(K$4=Tout_JF_P,NOT(NETWORKDAYS.INTL(K$4,K$4,Chômés))),"*",Montant),
"")))))),"")</f>
        <v/>
      </c>
      <c r="L16" s="42" t="str">
        <f t="array" aca="1" ref="L16" ca="1">IFERROR(IF(L$4&lt;$D16,"",
IF(L$4&gt;La_Dernière_Opération,"",
IF(L$4=La_Dernière_Opération,Montant,
IF(L$4=$D16,IF(OR(L$4=Tout_JF_P,NOT(NETWORKDAYS.INTL(L$4,L$4,Chômés))),"*",Montant),
IF(_T_E=L$4,IF(OR(L$4=Tout_JF_P,NOT(NETWORKDAYS.INTL(L$4,L$4,Chômés))),"*",Montant),
IF(AND(OFFSET(L16,,-Sens)&lt;&gt;"",OR(OFFSET(L$4,,-Sens)=Tout_JF_P,NOT(NETWORKDAYS.INTL(OFFSET(L$4,,-Sens),OFFSET(L$4,,-Sens),Chômés)))),IF(OR(L$4=Tout_JF_P,NOT(NETWORKDAYS.INTL(L$4,L$4,Chômés))),"*",Montant),
"")))))),"")</f>
        <v/>
      </c>
      <c r="M16" s="42" t="str">
        <f t="array" aca="1" ref="M16" ca="1">IFERROR(IF(M$4&lt;$D16,"",
IF(M$4&gt;La_Dernière_Opération,"",
IF(M$4=La_Dernière_Opération,Montant,
IF(M$4=$D16,IF(OR(M$4=Tout_JF_P,NOT(NETWORKDAYS.INTL(M$4,M$4,Chômés))),"*",Montant),
IF(_T_E=M$4,IF(OR(M$4=Tout_JF_P,NOT(NETWORKDAYS.INTL(M$4,M$4,Chômés))),"*",Montant),
IF(AND(OFFSET(M16,,-Sens)&lt;&gt;"",OR(OFFSET(M$4,,-Sens)=Tout_JF_P,NOT(NETWORKDAYS.INTL(OFFSET(M$4,,-Sens),OFFSET(M$4,,-Sens),Chômés)))),IF(OR(M$4=Tout_JF_P,NOT(NETWORKDAYS.INTL(M$4,M$4,Chômés))),"*",Montant),
"")))))),"")</f>
        <v/>
      </c>
      <c r="N16" s="42" t="str">
        <f t="array" aca="1" ref="N16" ca="1">IFERROR(IF(N$4&lt;$D16,"",
IF(N$4&gt;La_Dernière_Opération,"",
IF(N$4=La_Dernière_Opération,Montant,
IF(N$4=$D16,IF(OR(N$4=Tout_JF_P,NOT(NETWORKDAYS.INTL(N$4,N$4,Chômés))),"*",Montant),
IF(_T_E=N$4,IF(OR(N$4=Tout_JF_P,NOT(NETWORKDAYS.INTL(N$4,N$4,Chômés))),"*",Montant),
IF(AND(OFFSET(N16,,-Sens)&lt;&gt;"",OR(OFFSET(N$4,,-Sens)=Tout_JF_P,NOT(NETWORKDAYS.INTL(OFFSET(N$4,,-Sens),OFFSET(N$4,,-Sens),Chômés)))),IF(OR(N$4=Tout_JF_P,NOT(NETWORKDAYS.INTL(N$4,N$4,Chômés))),"*",Montant),
"")))))),"")</f>
        <v/>
      </c>
      <c r="O16" s="42" t="str">
        <f t="array" aca="1" ref="O16" ca="1">IFERROR(IF(O$4&lt;$D16,"",
IF(O$4&gt;La_Dernière_Opération,"",
IF(O$4=La_Dernière_Opération,Montant,
IF(O$4=$D16,IF(OR(O$4=Tout_JF_P,NOT(NETWORKDAYS.INTL(O$4,O$4,Chômés))),"*",Montant),
IF(_T_E=O$4,IF(OR(O$4=Tout_JF_P,NOT(NETWORKDAYS.INTL(O$4,O$4,Chômés))),"*",Montant),
IF(AND(OFFSET(O16,,-Sens)&lt;&gt;"",OR(OFFSET(O$4,,-Sens)=Tout_JF_P,NOT(NETWORKDAYS.INTL(OFFSET(O$4,,-Sens),OFFSET(O$4,,-Sens),Chômés)))),IF(OR(O$4=Tout_JF_P,NOT(NETWORKDAYS.INTL(O$4,O$4,Chômés))),"*",Montant),
"")))))),"")</f>
        <v/>
      </c>
      <c r="P16" s="42" t="str">
        <f t="array" aca="1" ref="P16" ca="1">IFERROR(IF(P$4&lt;$D16,"",
IF(P$4&gt;La_Dernière_Opération,"",
IF(P$4=La_Dernière_Opération,Montant,
IF(P$4=$D16,IF(OR(P$4=Tout_JF_P,NOT(NETWORKDAYS.INTL(P$4,P$4,Chômés))),"*",Montant),
IF(_T_E=P$4,IF(OR(P$4=Tout_JF_P,NOT(NETWORKDAYS.INTL(P$4,P$4,Chômés))),"*",Montant),
IF(AND(OFFSET(P16,,-Sens)&lt;&gt;"",OR(OFFSET(P$4,,-Sens)=Tout_JF_P,NOT(NETWORKDAYS.INTL(OFFSET(P$4,,-Sens),OFFSET(P$4,,-Sens),Chômés)))),IF(OR(P$4=Tout_JF_P,NOT(NETWORKDAYS.INTL(P$4,P$4,Chômés))),"*",Montant),
"")))))),"")</f>
        <v/>
      </c>
      <c r="Q16" s="42" t="str">
        <f t="array" aca="1" ref="Q16" ca="1">IFERROR(IF(Q$4&lt;$D16,"",
IF(Q$4&gt;La_Dernière_Opération,"",
IF(Q$4=La_Dernière_Opération,Montant,
IF(Q$4=$D16,IF(OR(Q$4=Tout_JF_P,NOT(NETWORKDAYS.INTL(Q$4,Q$4,Chômés))),"*",Montant),
IF(_T_E=Q$4,IF(OR(Q$4=Tout_JF_P,NOT(NETWORKDAYS.INTL(Q$4,Q$4,Chômés))),"*",Montant),
IF(AND(OFFSET(Q16,,-Sens)&lt;&gt;"",OR(OFFSET(Q$4,,-Sens)=Tout_JF_P,NOT(NETWORKDAYS.INTL(OFFSET(Q$4,,-Sens),OFFSET(Q$4,,-Sens),Chômés)))),IF(OR(Q$4=Tout_JF_P,NOT(NETWORKDAYS.INTL(Q$4,Q$4,Chômés))),"*",Montant),
"")))))),"")</f>
        <v/>
      </c>
      <c r="R16" s="47" t="str">
        <f t="array" aca="1" ref="R16" ca="1">IFERROR(IF(R$4&lt;$D16,"",
IF(R$4&gt;La_Dernière_Opération,"",
IF(R$4=La_Dernière_Opération,Montant,
IF(R$4=$D16,IF(OR(R$4=Tout_JF_P,NOT(NETWORKDAYS.INTL(R$4,R$4,Chômés))),"*",Montant),
IF(_T_E=R$4,IF(OR(R$4=Tout_JF_P,NOT(NETWORKDAYS.INTL(R$4,R$4,Chômés))),"*",Montant),
IF(AND(OFFSET(R16,,-Sens)&lt;&gt;"",OR(OFFSET(R$4,,-Sens)=Tout_JF_P,NOT(NETWORKDAYS.INTL(OFFSET(R$4,,-Sens),OFFSET(R$4,,-Sens),Chômés)))),IF(OR(R$4=Tout_JF_P,NOT(NETWORKDAYS.INTL(R$4,R$4,Chômés))),"*",Montant),
"")))))),"")</f>
        <v/>
      </c>
      <c r="S16" s="47" t="str">
        <f t="array" aca="1" ref="S16" ca="1">IFERROR(IF(S$4&lt;$D16,"",
IF(S$4&gt;La_Dernière_Opération,"",
IF(S$4=La_Dernière_Opération,Montant,
IF(S$4=$D16,IF(OR(S$4=Tout_JF_P,NOT(NETWORKDAYS.INTL(S$4,S$4,Chômés))),"*",Montant),
IF(_T_E=S$4,IF(OR(S$4=Tout_JF_P,NOT(NETWORKDAYS.INTL(S$4,S$4,Chômés))),"*",Montant),
IF(AND(OFFSET(S16,,-Sens)&lt;&gt;"",OR(OFFSET(S$4,,-Sens)=Tout_JF_P,NOT(NETWORKDAYS.INTL(OFFSET(S$4,,-Sens),OFFSET(S$4,,-Sens),Chômés)))),IF(OR(S$4=Tout_JF_P,NOT(NETWORKDAYS.INTL(S$4,S$4,Chômés))),"*",Montant),
"")))))),"")</f>
        <v/>
      </c>
      <c r="T16" s="47" t="str">
        <f t="array" aca="1" ref="T16" ca="1">IFERROR(IF(T$4&lt;$D16,"",
IF(T$4&gt;La_Dernière_Opération,"",
IF(T$4=La_Dernière_Opération,Montant,
IF(T$4=$D16,IF(OR(T$4=Tout_JF_P,NOT(NETWORKDAYS.INTL(T$4,T$4,Chômés))),"*",Montant),
IF(_T_E=T$4,IF(OR(T$4=Tout_JF_P,NOT(NETWORKDAYS.INTL(T$4,T$4,Chômés))),"*",Montant),
IF(AND(OFFSET(T16,,-Sens)&lt;&gt;"",OR(OFFSET(T$4,,-Sens)=Tout_JF_P,NOT(NETWORKDAYS.INTL(OFFSET(T$4,,-Sens),OFFSET(T$4,,-Sens),Chômés)))),IF(OR(T$4=Tout_JF_P,NOT(NETWORKDAYS.INTL(T$4,T$4,Chômés))),"*",Montant),
"")))))),"")</f>
        <v/>
      </c>
      <c r="U16" s="47" t="str">
        <f t="array" aca="1" ref="U16" ca="1">IFERROR(IF(U$4&lt;$D16,"",
IF(U$4&gt;La_Dernière_Opération,"",
IF(U$4=La_Dernière_Opération,Montant,
IF(U$4=$D16,IF(OR(U$4=Tout_JF_P,NOT(NETWORKDAYS.INTL(U$4,U$4,Chômés))),"*",Montant),
IF(_T_E=U$4,IF(OR(U$4=Tout_JF_P,NOT(NETWORKDAYS.INTL(U$4,U$4,Chômés))),"*",Montant),
IF(AND(OFFSET(U16,,-Sens)&lt;&gt;"",OR(OFFSET(U$4,,-Sens)=Tout_JF_P,NOT(NETWORKDAYS.INTL(OFFSET(U$4,,-Sens),OFFSET(U$4,,-Sens),Chômés)))),IF(OR(U$4=Tout_JF_P,NOT(NETWORKDAYS.INTL(U$4,U$4,Chômés))),"*",Montant),
"")))))),"")</f>
        <v/>
      </c>
      <c r="V16" s="47" t="str">
        <f t="array" aca="1" ref="V16" ca="1">IFERROR(IF(V$4&lt;$D16,"",
IF(V$4&gt;La_Dernière_Opération,"",
IF(V$4=La_Dernière_Opération,Montant,
IF(V$4=$D16,IF(OR(V$4=Tout_JF_P,NOT(NETWORKDAYS.INTL(V$4,V$4,Chômés))),"*",Montant),
IF(_T_E=V$4,IF(OR(V$4=Tout_JF_P,NOT(NETWORKDAYS.INTL(V$4,V$4,Chômés))),"*",Montant),
IF(AND(OFFSET(V16,,-Sens)&lt;&gt;"",OR(OFFSET(V$4,,-Sens)=Tout_JF_P,NOT(NETWORKDAYS.INTL(OFFSET(V$4,,-Sens),OFFSET(V$4,,-Sens),Chômés)))),IF(OR(V$4=Tout_JF_P,NOT(NETWORKDAYS.INTL(V$4,V$4,Chômés))),"*",Montant),
"")))))),"")</f>
        <v/>
      </c>
      <c r="W16" s="47" t="str">
        <f t="array" aca="1" ref="W16" ca="1">IFERROR(IF(W$4&lt;$D16,"",
IF(W$4&gt;La_Dernière_Opération,"",
IF(W$4=La_Dernière_Opération,Montant,
IF(W$4=$D16,IF(OR(W$4=Tout_JF_P,NOT(NETWORKDAYS.INTL(W$4,W$4,Chômés))),"*",Montant),
IF(_T_E=W$4,IF(OR(W$4=Tout_JF_P,NOT(NETWORKDAYS.INTL(W$4,W$4,Chômés))),"*",Montant),
IF(AND(OFFSET(W16,,-Sens)&lt;&gt;"",OR(OFFSET(W$4,,-Sens)=Tout_JF_P,NOT(NETWORKDAYS.INTL(OFFSET(W$4,,-Sens),OFFSET(W$4,,-Sens),Chômés)))),IF(OR(W$4=Tout_JF_P,NOT(NETWORKDAYS.INTL(W$4,W$4,Chômés))),"*",Montant),
"")))))),"")</f>
        <v/>
      </c>
      <c r="X16" s="47" t="str">
        <f t="array" aca="1" ref="X16" ca="1">IFERROR(IF(X$4&lt;$D16,"",
IF(X$4&gt;La_Dernière_Opération,"",
IF(X$4=La_Dernière_Opération,Montant,
IF(X$4=$D16,IF(OR(X$4=Tout_JF_P,NOT(NETWORKDAYS.INTL(X$4,X$4,Chômés))),"*",Montant),
IF(_T_E=X$4,IF(OR(X$4=Tout_JF_P,NOT(NETWORKDAYS.INTL(X$4,X$4,Chômés))),"*",Montant),
IF(AND(OFFSET(X16,,-Sens)&lt;&gt;"",OR(OFFSET(X$4,,-Sens)=Tout_JF_P,NOT(NETWORKDAYS.INTL(OFFSET(X$4,,-Sens),OFFSET(X$4,,-Sens),Chômés)))),IF(OR(X$4=Tout_JF_P,NOT(NETWORKDAYS.INTL(X$4,X$4,Chômés))),"*",Montant),
"")))))),"")</f>
        <v/>
      </c>
      <c r="Y16" s="47" t="str">
        <f t="array" aca="1" ref="Y16" ca="1">IFERROR(IF(Y$4&lt;$D16,"",
IF(Y$4&gt;La_Dernière_Opération,"",
IF(Y$4=La_Dernière_Opération,Montant,
IF(Y$4=$D16,IF(OR(Y$4=Tout_JF_P,NOT(NETWORKDAYS.INTL(Y$4,Y$4,Chômés))),"*",Montant),
IF(_T_E=Y$4,IF(OR(Y$4=Tout_JF_P,NOT(NETWORKDAYS.INTL(Y$4,Y$4,Chômés))),"*",Montant),
IF(AND(OFFSET(Y16,,-Sens)&lt;&gt;"",OR(OFFSET(Y$4,,-Sens)=Tout_JF_P,NOT(NETWORKDAYS.INTL(OFFSET(Y$4,,-Sens),OFFSET(Y$4,,-Sens),Chômés)))),IF(OR(Y$4=Tout_JF_P,NOT(NETWORKDAYS.INTL(Y$4,Y$4,Chômés))),"*",Montant),
"")))))),"")</f>
        <v/>
      </c>
      <c r="Z16" s="47" t="str">
        <f t="array" aca="1" ref="Z16" ca="1">IFERROR(IF(Z$4&lt;$D16,"",
IF(Z$4&gt;La_Dernière_Opération,"",
IF(Z$4=La_Dernière_Opération,Montant,
IF(Z$4=$D16,IF(OR(Z$4=Tout_JF_P,NOT(NETWORKDAYS.INTL(Z$4,Z$4,Chômés))),"*",Montant),
IF(_T_E=Z$4,IF(OR(Z$4=Tout_JF_P,NOT(NETWORKDAYS.INTL(Z$4,Z$4,Chômés))),"*",Montant),
IF(AND(OFFSET(Z16,,-Sens)&lt;&gt;"",OR(OFFSET(Z$4,,-Sens)=Tout_JF_P,NOT(NETWORKDAYS.INTL(OFFSET(Z$4,,-Sens),OFFSET(Z$4,,-Sens),Chômés)))),IF(OR(Z$4=Tout_JF_P,NOT(NETWORKDAYS.INTL(Z$4,Z$4,Chômés))),"*",Montant),
"")))))),"")</f>
        <v/>
      </c>
      <c r="AA16" s="47" t="str">
        <f t="array" aca="1" ref="AA16" ca="1">IFERROR(IF(AA$4&lt;$D16,"",
IF(AA$4&gt;La_Dernière_Opération,"",
IF(AA$4=La_Dernière_Opération,Montant,
IF(AA$4=$D16,IF(OR(AA$4=Tout_JF_P,NOT(NETWORKDAYS.INTL(AA$4,AA$4,Chômés))),"*",Montant),
IF(_T_E=AA$4,IF(OR(AA$4=Tout_JF_P,NOT(NETWORKDAYS.INTL(AA$4,AA$4,Chômés))),"*",Montant),
IF(AND(OFFSET(AA16,,-Sens)&lt;&gt;"",OR(OFFSET(AA$4,,-Sens)=Tout_JF_P,NOT(NETWORKDAYS.INTL(OFFSET(AA$4,,-Sens),OFFSET(AA$4,,-Sens),Chômés)))),IF(OR(AA$4=Tout_JF_P,NOT(NETWORKDAYS.INTL(AA$4,AA$4,Chômés))),"*",Montant),
"")))))),"")</f>
        <v/>
      </c>
      <c r="AB16" s="47" t="str">
        <f t="array" aca="1" ref="AB16" ca="1">IFERROR(IF(AB$4&lt;$D16,"",
IF(AB$4&gt;La_Dernière_Opération,"",
IF(AB$4=La_Dernière_Opération,Montant,
IF(AB$4=$D16,IF(OR(AB$4=Tout_JF_P,NOT(NETWORKDAYS.INTL(AB$4,AB$4,Chômés))),"*",Montant),
IF(_T_E=AB$4,IF(OR(AB$4=Tout_JF_P,NOT(NETWORKDAYS.INTL(AB$4,AB$4,Chômés))),"*",Montant),
IF(AND(OFFSET(AB16,,-Sens)&lt;&gt;"",OR(OFFSET(AB$4,,-Sens)=Tout_JF_P,NOT(NETWORKDAYS.INTL(OFFSET(AB$4,,-Sens),OFFSET(AB$4,,-Sens),Chômés)))),IF(OR(AB$4=Tout_JF_P,NOT(NETWORKDAYS.INTL(AB$4,AB$4,Chômés))),"*",Montant),
"")))))),"")</f>
        <v/>
      </c>
      <c r="AC16" s="47" t="str">
        <f t="array" aca="1" ref="AC16" ca="1">IFERROR(IF(AC$4&lt;$D16,"",
IF(AC$4&gt;La_Dernière_Opération,"",
IF(AC$4=La_Dernière_Opération,Montant,
IF(AC$4=$D16,IF(OR(AC$4=Tout_JF_P,NOT(NETWORKDAYS.INTL(AC$4,AC$4,Chômés))),"*",Montant),
IF(_T_E=AC$4,IF(OR(AC$4=Tout_JF_P,NOT(NETWORKDAYS.INTL(AC$4,AC$4,Chômés))),"*",Montant),
IF(AND(OFFSET(AC16,,-Sens)&lt;&gt;"",OR(OFFSET(AC$4,,-Sens)=Tout_JF_P,NOT(NETWORKDAYS.INTL(OFFSET(AC$4,,-Sens),OFFSET(AC$4,,-Sens),Chômés)))),IF(OR(AC$4=Tout_JF_P,NOT(NETWORKDAYS.INTL(AC$4,AC$4,Chômés))),"*",Montant),
"")))))),"")</f>
        <v/>
      </c>
      <c r="AD16" s="47" t="str">
        <f t="array" aca="1" ref="AD16" ca="1">IFERROR(IF(AD$4&lt;$D16,"",
IF(AD$4&gt;La_Dernière_Opération,"",
IF(AD$4=La_Dernière_Opération,Montant,
IF(AD$4=$D16,IF(OR(AD$4=Tout_JF_P,NOT(NETWORKDAYS.INTL(AD$4,AD$4,Chômés))),"*",Montant),
IF(_T_E=AD$4,IF(OR(AD$4=Tout_JF_P,NOT(NETWORKDAYS.INTL(AD$4,AD$4,Chômés))),"*",Montant),
IF(AND(OFFSET(AD16,,-Sens)&lt;&gt;"",OR(OFFSET(AD$4,,-Sens)=Tout_JF_P,NOT(NETWORKDAYS.INTL(OFFSET(AD$4,,-Sens),OFFSET(AD$4,,-Sens),Chômés)))),IF(OR(AD$4=Tout_JF_P,NOT(NETWORKDAYS.INTL(AD$4,AD$4,Chômés))),"*",Montant),
"")))))),"")</f>
        <v/>
      </c>
      <c r="AE16" s="47" t="str">
        <f t="array" aca="1" ref="AE16" ca="1">IFERROR(IF(AE$4&lt;$D16,"",
IF(AE$4&gt;La_Dernière_Opération,"",
IF(AE$4=La_Dernière_Opération,Montant,
IF(AE$4=$D16,IF(OR(AE$4=Tout_JF_P,NOT(NETWORKDAYS.INTL(AE$4,AE$4,Chômés))),"*",Montant),
IF(_T_E=AE$4,IF(OR(AE$4=Tout_JF_P,NOT(NETWORKDAYS.INTL(AE$4,AE$4,Chômés))),"*",Montant),
IF(AND(OFFSET(AE16,,-Sens)&lt;&gt;"",OR(OFFSET(AE$4,,-Sens)=Tout_JF_P,NOT(NETWORKDAYS.INTL(OFFSET(AE$4,,-Sens),OFFSET(AE$4,,-Sens),Chômés)))),IF(OR(AE$4=Tout_JF_P,NOT(NETWORKDAYS.INTL(AE$4,AE$4,Chômés))),"*",Montant),
"")))))),"")</f>
        <v/>
      </c>
      <c r="AF16" s="47" t="str">
        <f t="array" aca="1" ref="AF16" ca="1">IFERROR(IF(AF$4&lt;$D16,"",
IF(AF$4&gt;La_Dernière_Opération,"",
IF(AF$4=La_Dernière_Opération,Montant,
IF(AF$4=$D16,IF(OR(AF$4=Tout_JF_P,NOT(NETWORKDAYS.INTL(AF$4,AF$4,Chômés))),"*",Montant),
IF(_T_E=AF$4,IF(OR(AF$4=Tout_JF_P,NOT(NETWORKDAYS.INTL(AF$4,AF$4,Chômés))),"*",Montant),
IF(AND(OFFSET(AF16,,-Sens)&lt;&gt;"",OR(OFFSET(AF$4,,-Sens)=Tout_JF_P,NOT(NETWORKDAYS.INTL(OFFSET(AF$4,,-Sens),OFFSET(AF$4,,-Sens),Chômés)))),IF(OR(AF$4=Tout_JF_P,NOT(NETWORKDAYS.INTL(AF$4,AF$4,Chômés))),"*",Montant),
"")))))),"")</f>
        <v/>
      </c>
      <c r="AG16" s="47" t="str">
        <f t="array" aca="1" ref="AG16" ca="1">IFERROR(IF(AG$4&lt;$D16,"",
IF(AG$4&gt;La_Dernière_Opération,"",
IF(AG$4=La_Dernière_Opération,Montant,
IF(AG$4=$D16,IF(OR(AG$4=Tout_JF_P,NOT(NETWORKDAYS.INTL(AG$4,AG$4,Chômés))),"*",Montant),
IF(_T_E=AG$4,IF(OR(AG$4=Tout_JF_P,NOT(NETWORKDAYS.INTL(AG$4,AG$4,Chômés))),"*",Montant),
IF(AND(OFFSET(AG16,,-Sens)&lt;&gt;"",OR(OFFSET(AG$4,,-Sens)=Tout_JF_P,NOT(NETWORKDAYS.INTL(OFFSET(AG$4,,-Sens),OFFSET(AG$4,,-Sens),Chômés)))),IF(OR(AG$4=Tout_JF_P,NOT(NETWORKDAYS.INTL(AG$4,AG$4,Chômés))),"*",Montant),
"")))))),"")</f>
        <v/>
      </c>
      <c r="AH16" s="47" t="str">
        <f t="array" aca="1" ref="AH16" ca="1">IFERROR(IF(AH$4&lt;$D16,"",
IF(AH$4&gt;La_Dernière_Opération,"",
IF(AH$4=La_Dernière_Opération,Montant,
IF(AH$4=$D16,IF(OR(AH$4=Tout_JF_P,NOT(NETWORKDAYS.INTL(AH$4,AH$4,Chômés))),"*",Montant),
IF(_T_E=AH$4,IF(OR(AH$4=Tout_JF_P,NOT(NETWORKDAYS.INTL(AH$4,AH$4,Chômés))),"*",Montant),
IF(AND(OFFSET(AH16,,-Sens)&lt;&gt;"",OR(OFFSET(AH$4,,-Sens)=Tout_JF_P,NOT(NETWORKDAYS.INTL(OFFSET(AH$4,,-Sens),OFFSET(AH$4,,-Sens),Chômés)))),IF(OR(AH$4=Tout_JF_P,NOT(NETWORKDAYS.INTL(AH$4,AH$4,Chômés))),"*",Montant),
"")))))),"")</f>
        <v/>
      </c>
      <c r="AI16" s="47" t="str">
        <f t="array" aca="1" ref="AI16" ca="1">IFERROR(IF(AI$4&lt;$D16,"",
IF(AI$4&gt;La_Dernière_Opération,"",
IF(AI$4=La_Dernière_Opération,Montant,
IF(AI$4=$D16,IF(OR(AI$4=Tout_JF_P,NOT(NETWORKDAYS.INTL(AI$4,AI$4,Chômés))),"*",Montant),
IF(_T_E=AI$4,IF(OR(AI$4=Tout_JF_P,NOT(NETWORKDAYS.INTL(AI$4,AI$4,Chômés))),"*",Montant),
IF(AND(OFFSET(AI16,,-Sens)&lt;&gt;"",OR(OFFSET(AI$4,,-Sens)=Tout_JF_P,NOT(NETWORKDAYS.INTL(OFFSET(AI$4,,-Sens),OFFSET(AI$4,,-Sens),Chômés)))),IF(OR(AI$4=Tout_JF_P,NOT(NETWORKDAYS.INTL(AI$4,AI$4,Chômés))),"*",Montant),
"")))))),"")</f>
        <v/>
      </c>
      <c r="AJ16" s="47" t="str">
        <f t="array" aca="1" ref="AJ16" ca="1">IFERROR(IF(AJ$4&lt;$D16,"",
IF(AJ$4&gt;La_Dernière_Opération,"",
IF(AJ$4=La_Dernière_Opération,Montant,
IF(AJ$4=$D16,IF(OR(AJ$4=Tout_JF_P,NOT(NETWORKDAYS.INTL(AJ$4,AJ$4,Chômés))),"*",Montant),
IF(_T_E=AJ$4,IF(OR(AJ$4=Tout_JF_P,NOT(NETWORKDAYS.INTL(AJ$4,AJ$4,Chômés))),"*",Montant),
IF(AND(OFFSET(AJ16,,-Sens)&lt;&gt;"",OR(OFFSET(AJ$4,,-Sens)=Tout_JF_P,NOT(NETWORKDAYS.INTL(OFFSET(AJ$4,,-Sens),OFFSET(AJ$4,,-Sens),Chômés)))),IF(OR(AJ$4=Tout_JF_P,NOT(NETWORKDAYS.INTL(AJ$4,AJ$4,Chômés))),"*",Montant),
"")))))),"")</f>
        <v/>
      </c>
      <c r="AK16" s="47" t="str">
        <f t="array" aca="1" ref="AK16" ca="1">IFERROR(IF(AK$4&lt;$D16,"",
IF(AK$4&gt;La_Dernière_Opération,"",
IF(AK$4=La_Dernière_Opération,Montant,
IF(AK$4=$D16,IF(OR(AK$4=Tout_JF_P,NOT(NETWORKDAYS.INTL(AK$4,AK$4,Chômés))),"*",Montant),
IF(_T_E=AK$4,IF(OR(AK$4=Tout_JF_P,NOT(NETWORKDAYS.INTL(AK$4,AK$4,Chômés))),"*",Montant),
IF(AND(OFFSET(AK16,,-Sens)&lt;&gt;"",OR(OFFSET(AK$4,,-Sens)=Tout_JF_P,NOT(NETWORKDAYS.INTL(OFFSET(AK$4,,-Sens),OFFSET(AK$4,,-Sens),Chômés)))),IF(OR(AK$4=Tout_JF_P,NOT(NETWORKDAYS.INTL(AK$4,AK$4,Chômés))),"*",Montant),
"")))))),"")</f>
        <v/>
      </c>
      <c r="AL16" s="47" t="str">
        <f t="array" aca="1" ref="AL16" ca="1">IFERROR(IF(AL$4&lt;$D16,"",
IF(AL$4&gt;La_Dernière_Opération,"",
IF(AL$4=La_Dernière_Opération,Montant,
IF(AL$4=$D16,IF(OR(AL$4=Tout_JF_P,NOT(NETWORKDAYS.INTL(AL$4,AL$4,Chômés))),"*",Montant),
IF(_T_E=AL$4,IF(OR(AL$4=Tout_JF_P,NOT(NETWORKDAYS.INTL(AL$4,AL$4,Chômés))),"*",Montant),
IF(AND(OFFSET(AL16,,-Sens)&lt;&gt;"",OR(OFFSET(AL$4,,-Sens)=Tout_JF_P,NOT(NETWORKDAYS.INTL(OFFSET(AL$4,,-Sens),OFFSET(AL$4,,-Sens),Chômés)))),IF(OR(AL$4=Tout_JF_P,NOT(NETWORKDAYS.INTL(AL$4,AL$4,Chômés))),"*",Montant),
"")))))),"")</f>
        <v/>
      </c>
      <c r="AM16" s="47" t="str">
        <f t="array" aca="1" ref="AM16" ca="1">IFERROR(IF(AM$4&lt;$D16,"",
IF(AM$4&gt;La_Dernière_Opération,"",
IF(AM$4=La_Dernière_Opération,Montant,
IF(AM$4=$D16,IF(OR(AM$4=Tout_JF_P,NOT(NETWORKDAYS.INTL(AM$4,AM$4,Chômés))),"*",Montant),
IF(_T_E=AM$4,IF(OR(AM$4=Tout_JF_P,NOT(NETWORKDAYS.INTL(AM$4,AM$4,Chômés))),"*",Montant),
IF(AND(OFFSET(AM16,,-Sens)&lt;&gt;"",OR(OFFSET(AM$4,,-Sens)=Tout_JF_P,NOT(NETWORKDAYS.INTL(OFFSET(AM$4,,-Sens),OFFSET(AM$4,,-Sens),Chômés)))),IF(OR(AM$4=Tout_JF_P,NOT(NETWORKDAYS.INTL(AM$4,AM$4,Chômés))),"*",Montant),
"")))))),"")</f>
        <v/>
      </c>
      <c r="AN16" s="47" t="str">
        <f t="array" aca="1" ref="AN16" ca="1">IFERROR(IF(AN$4&lt;$D16,"",
IF(AN$4&gt;La_Dernière_Opération,"",
IF(AN$4=La_Dernière_Opération,Montant,
IF(AN$4=$D16,IF(OR(AN$4=Tout_JF_P,NOT(NETWORKDAYS.INTL(AN$4,AN$4,Chômés))),"*",Montant),
IF(_T_E=AN$4,IF(OR(AN$4=Tout_JF_P,NOT(NETWORKDAYS.INTL(AN$4,AN$4,Chômés))),"*",Montant),
IF(AND(OFFSET(AN16,,-Sens)&lt;&gt;"",OR(OFFSET(AN$4,,-Sens)=Tout_JF_P,NOT(NETWORKDAYS.INTL(OFFSET(AN$4,,-Sens),OFFSET(AN$4,,-Sens),Chômés)))),IF(OR(AN$4=Tout_JF_P,NOT(NETWORKDAYS.INTL(AN$4,AN$4,Chômés))),"*",Montant),
"")))))),"")</f>
        <v/>
      </c>
      <c r="AO16" s="47" t="str">
        <f t="array" aca="1" ref="AO16" ca="1">IFERROR(IF(AO$4&lt;$D16,"",
IF(AO$4&gt;La_Dernière_Opération,"",
IF(AO$4=La_Dernière_Opération,Montant,
IF(AO$4=$D16,IF(OR(AO$4=Tout_JF_P,NOT(NETWORKDAYS.INTL(AO$4,AO$4,Chômés))),"*",Montant),
IF(_T_E=AO$4,IF(OR(AO$4=Tout_JF_P,NOT(NETWORKDAYS.INTL(AO$4,AO$4,Chômés))),"*",Montant),
IF(AND(OFFSET(AO16,,-Sens)&lt;&gt;"",OR(OFFSET(AO$4,,-Sens)=Tout_JF_P,NOT(NETWORKDAYS.INTL(OFFSET(AO$4,,-Sens),OFFSET(AO$4,,-Sens),Chômés)))),IF(OR(AO$4=Tout_JF_P,NOT(NETWORKDAYS.INTL(AO$4,AO$4,Chômés))),"*",Montant),
"")))))),"")</f>
        <v/>
      </c>
      <c r="AP16" s="47" t="str">
        <f t="array" aca="1" ref="AP16" ca="1">IFERROR(IF(AP$4&lt;$D16,"",
IF(AP$4&gt;La_Dernière_Opération,"",
IF(AP$4=La_Dernière_Opération,Montant,
IF(AP$4=$D16,IF(OR(AP$4=Tout_JF_P,NOT(NETWORKDAYS.INTL(AP$4,AP$4,Chômés))),"*",Montant),
IF(_T_E=AP$4,IF(OR(AP$4=Tout_JF_P,NOT(NETWORKDAYS.INTL(AP$4,AP$4,Chômés))),"*",Montant),
IF(AND(OFFSET(AP16,,-Sens)&lt;&gt;"",OR(OFFSET(AP$4,,-Sens)=Tout_JF_P,NOT(NETWORKDAYS.INTL(OFFSET(AP$4,,-Sens),OFFSET(AP$4,,-Sens),Chômés)))),IF(OR(AP$4=Tout_JF_P,NOT(NETWORKDAYS.INTL(AP$4,AP$4,Chômés))),"*",Montant),
"")))))),"")</f>
        <v/>
      </c>
      <c r="AQ16" s="47" t="str">
        <f t="array" aca="1" ref="AQ16" ca="1">IFERROR(IF(AQ$4&lt;$D16,"",
IF(AQ$4&gt;La_Dernière_Opération,"",
IF(AQ$4=La_Dernière_Opération,Montant,
IF(AQ$4=$D16,IF(OR(AQ$4=Tout_JF_P,NOT(NETWORKDAYS.INTL(AQ$4,AQ$4,Chômés))),"*",Montant),
IF(_T_E=AQ$4,IF(OR(AQ$4=Tout_JF_P,NOT(NETWORKDAYS.INTL(AQ$4,AQ$4,Chômés))),"*",Montant),
IF(AND(OFFSET(AQ16,,-Sens)&lt;&gt;"",OR(OFFSET(AQ$4,,-Sens)=Tout_JF_P,NOT(NETWORKDAYS.INTL(OFFSET(AQ$4,,-Sens),OFFSET(AQ$4,,-Sens),Chômés)))),IF(OR(AQ$4=Tout_JF_P,NOT(NETWORKDAYS.INTL(AQ$4,AQ$4,Chômés))),"*",Montant),
"")))))),"")</f>
        <v/>
      </c>
      <c r="AR16" s="47" t="str">
        <f t="array" aca="1" ref="AR16" ca="1">IFERROR(IF(AR$4&lt;$D16,"",
IF(AR$4&gt;La_Dernière_Opération,"",
IF(AR$4=La_Dernière_Opération,Montant,
IF(AR$4=$D16,IF(OR(AR$4=Tout_JF_P,NOT(NETWORKDAYS.INTL(AR$4,AR$4,Chômés))),"*",Montant),
IF(_T_E=AR$4,IF(OR(AR$4=Tout_JF_P,NOT(NETWORKDAYS.INTL(AR$4,AR$4,Chômés))),"*",Montant),
IF(AND(OFFSET(AR16,,-Sens)&lt;&gt;"",OR(OFFSET(AR$4,,-Sens)=Tout_JF_P,NOT(NETWORKDAYS.INTL(OFFSET(AR$4,,-Sens),OFFSET(AR$4,,-Sens),Chômés)))),IF(OR(AR$4=Tout_JF_P,NOT(NETWORKDAYS.INTL(AR$4,AR$4,Chômés))),"*",Montant),
"")))))),"")</f>
        <v/>
      </c>
      <c r="AS16" s="47" t="str">
        <f t="array" aca="1" ref="AS16" ca="1">IFERROR(IF(AS$4&lt;$D16,"",
IF(AS$4&gt;La_Dernière_Opération,"",
IF(AS$4=La_Dernière_Opération,Montant,
IF(AS$4=$D16,IF(OR(AS$4=Tout_JF_P,NOT(NETWORKDAYS.INTL(AS$4,AS$4,Chômés))),"*",Montant),
IF(_T_E=AS$4,IF(OR(AS$4=Tout_JF_P,NOT(NETWORKDAYS.INTL(AS$4,AS$4,Chômés))),"*",Montant),
IF(AND(OFFSET(AS16,,-Sens)&lt;&gt;"",OR(OFFSET(AS$4,,-Sens)=Tout_JF_P,NOT(NETWORKDAYS.INTL(OFFSET(AS$4,,-Sens),OFFSET(AS$4,,-Sens),Chômés)))),IF(OR(AS$4=Tout_JF_P,NOT(NETWORKDAYS.INTL(AS$4,AS$4,Chômés))),"*",Montant),
"")))))),"")</f>
        <v/>
      </c>
      <c r="AT16" s="47" t="str">
        <f t="array" aca="1" ref="AT16" ca="1">IFERROR(IF(AT$4&lt;$D16,"",
IF(AT$4&gt;La_Dernière_Opération,"",
IF(AT$4=La_Dernière_Opération,Montant,
IF(AT$4=$D16,IF(OR(AT$4=Tout_JF_P,NOT(NETWORKDAYS.INTL(AT$4,AT$4,Chômés))),"*",Montant),
IF(_T_E=AT$4,IF(OR(AT$4=Tout_JF_P,NOT(NETWORKDAYS.INTL(AT$4,AT$4,Chômés))),"*",Montant),
IF(AND(OFFSET(AT16,,-Sens)&lt;&gt;"",OR(OFFSET(AT$4,,-Sens)=Tout_JF_P,NOT(NETWORKDAYS.INTL(OFFSET(AT$4,,-Sens),OFFSET(AT$4,,-Sens),Chômés)))),IF(OR(AT$4=Tout_JF_P,NOT(NETWORKDAYS.INTL(AT$4,AT$4,Chômés))),"*",Montant),
"")))))),"")</f>
        <v/>
      </c>
      <c r="AU16" s="47" t="str">
        <f t="array" aca="1" ref="AU16" ca="1">IFERROR(IF(AU$4&lt;$D16,"",
IF(AU$4&gt;La_Dernière_Opération,"",
IF(AU$4=La_Dernière_Opération,Montant,
IF(AU$4=$D16,IF(OR(AU$4=Tout_JF_P,NOT(NETWORKDAYS.INTL(AU$4,AU$4,Chômés))),"*",Montant),
IF(_T_E=AU$4,IF(OR(AU$4=Tout_JF_P,NOT(NETWORKDAYS.INTL(AU$4,AU$4,Chômés))),"*",Montant),
IF(AND(OFFSET(AU16,,-Sens)&lt;&gt;"",OR(OFFSET(AU$4,,-Sens)=Tout_JF_P,NOT(NETWORKDAYS.INTL(OFFSET(AU$4,,-Sens),OFFSET(AU$4,,-Sens),Chômés)))),IF(OR(AU$4=Tout_JF_P,NOT(NETWORKDAYS.INTL(AU$4,AU$4,Chômés))),"*",Montant),
"")))))),"")</f>
        <v/>
      </c>
      <c r="AV16" s="47" t="str">
        <f t="array" aca="1" ref="AV16" ca="1">IFERROR(IF(AV$4&lt;$D16,"",
IF(AV$4&gt;La_Dernière_Opération,"",
IF(AV$4=La_Dernière_Opération,Montant,
IF(AV$4=$D16,IF(OR(AV$4=Tout_JF_P,NOT(NETWORKDAYS.INTL(AV$4,AV$4,Chômés))),"*",Montant),
IF(_T_E=AV$4,IF(OR(AV$4=Tout_JF_P,NOT(NETWORKDAYS.INTL(AV$4,AV$4,Chômés))),"*",Montant),
IF(AND(OFFSET(AV16,,-Sens)&lt;&gt;"",OR(OFFSET(AV$4,,-Sens)=Tout_JF_P,NOT(NETWORKDAYS.INTL(OFFSET(AV$4,,-Sens),OFFSET(AV$4,,-Sens),Chômés)))),IF(OR(AV$4=Tout_JF_P,NOT(NETWORKDAYS.INTL(AV$4,AV$4,Chômés))),"*",Montant),
"")))))),"")</f>
        <v/>
      </c>
      <c r="AW16" s="47" t="str">
        <f t="array" aca="1" ref="AW16" ca="1">IFERROR(IF(AW$4&lt;$D16,"",
IF(AW$4&gt;La_Dernière_Opération,"",
IF(AW$4=La_Dernière_Opération,Montant,
IF(AW$4=$D16,IF(OR(AW$4=Tout_JF_P,NOT(NETWORKDAYS.INTL(AW$4,AW$4,Chômés))),"*",Montant),
IF(_T_E=AW$4,IF(OR(AW$4=Tout_JF_P,NOT(NETWORKDAYS.INTL(AW$4,AW$4,Chômés))),"*",Montant),
IF(AND(OFFSET(AW16,,-Sens)&lt;&gt;"",OR(OFFSET(AW$4,,-Sens)=Tout_JF_P,NOT(NETWORKDAYS.INTL(OFFSET(AW$4,,-Sens),OFFSET(AW$4,,-Sens),Chômés)))),IF(OR(AW$4=Tout_JF_P,NOT(NETWORKDAYS.INTL(AW$4,AW$4,Chômés))),"*",Montant),
"")))))),"")</f>
        <v/>
      </c>
      <c r="AX16" s="47" t="str">
        <f t="array" aca="1" ref="AX16" ca="1">IFERROR(IF(AX$4&lt;$D16,"",
IF(AX$4&gt;La_Dernière_Opération,"",
IF(AX$4=La_Dernière_Opération,Montant,
IF(AX$4=$D16,IF(OR(AX$4=Tout_JF_P,NOT(NETWORKDAYS.INTL(AX$4,AX$4,Chômés))),"*",Montant),
IF(_T_E=AX$4,IF(OR(AX$4=Tout_JF_P,NOT(NETWORKDAYS.INTL(AX$4,AX$4,Chômés))),"*",Montant),
IF(AND(OFFSET(AX16,,-Sens)&lt;&gt;"",OR(OFFSET(AX$4,,-Sens)=Tout_JF_P,NOT(NETWORKDAYS.INTL(OFFSET(AX$4,,-Sens),OFFSET(AX$4,,-Sens),Chômés)))),IF(OR(AX$4=Tout_JF_P,NOT(NETWORKDAYS.INTL(AX$4,AX$4,Chômés))),"*",Montant),
"")))))),"")</f>
        <v/>
      </c>
      <c r="AY16" s="47" t="str">
        <f t="array" aca="1" ref="AY16" ca="1">IFERROR(IF(AY$4&lt;$D16,"",
IF(AY$4&gt;La_Dernière_Opération,"",
IF(AY$4=La_Dernière_Opération,Montant,
IF(AY$4=$D16,IF(OR(AY$4=Tout_JF_P,NOT(NETWORKDAYS.INTL(AY$4,AY$4,Chômés))),"*",Montant),
IF(_T_E=AY$4,IF(OR(AY$4=Tout_JF_P,NOT(NETWORKDAYS.INTL(AY$4,AY$4,Chômés))),"*",Montant),
IF(AND(OFFSET(AY16,,-Sens)&lt;&gt;"",OR(OFFSET(AY$4,,-Sens)=Tout_JF_P,NOT(NETWORKDAYS.INTL(OFFSET(AY$4,,-Sens),OFFSET(AY$4,,-Sens),Chômés)))),IF(OR(AY$4=Tout_JF_P,NOT(NETWORKDAYS.INTL(AY$4,AY$4,Chômés))),"*",Montant),
"")))))),"")</f>
        <v/>
      </c>
      <c r="AZ16" s="47" t="str">
        <f t="array" aca="1" ref="AZ16" ca="1">IFERROR(IF(AZ$4&lt;$D16,"",
IF(AZ$4&gt;La_Dernière_Opération,"",
IF(AZ$4=La_Dernière_Opération,Montant,
IF(AZ$4=$D16,IF(OR(AZ$4=Tout_JF_P,NOT(NETWORKDAYS.INTL(AZ$4,AZ$4,Chômés))),"*",Montant),
IF(_T_E=AZ$4,IF(OR(AZ$4=Tout_JF_P,NOT(NETWORKDAYS.INTL(AZ$4,AZ$4,Chômés))),"*",Montant),
IF(AND(OFFSET(AZ16,,-Sens)&lt;&gt;"",OR(OFFSET(AZ$4,,-Sens)=Tout_JF_P,NOT(NETWORKDAYS.INTL(OFFSET(AZ$4,,-Sens),OFFSET(AZ$4,,-Sens),Chômés)))),IF(OR(AZ$4=Tout_JF_P,NOT(NETWORKDAYS.INTL(AZ$4,AZ$4,Chômés))),"*",Montant),
"")))))),"")</f>
        <v/>
      </c>
      <c r="BA16" s="47" t="str">
        <f t="array" aca="1" ref="BA16" ca="1">IFERROR(IF(BA$4&lt;$D16,"",
IF(BA$4&gt;La_Dernière_Opération,"",
IF(BA$4=La_Dernière_Opération,Montant,
IF(BA$4=$D16,IF(OR(BA$4=Tout_JF_P,NOT(NETWORKDAYS.INTL(BA$4,BA$4,Chômés))),"*",Montant),
IF(_T_E=BA$4,IF(OR(BA$4=Tout_JF_P,NOT(NETWORKDAYS.INTL(BA$4,BA$4,Chômés))),"*",Montant),
IF(AND(OFFSET(BA16,,-Sens)&lt;&gt;"",OR(OFFSET(BA$4,,-Sens)=Tout_JF_P,NOT(NETWORKDAYS.INTL(OFFSET(BA$4,,-Sens),OFFSET(BA$4,,-Sens),Chômés)))),IF(OR(BA$4=Tout_JF_P,NOT(NETWORKDAYS.INTL(BA$4,BA$4,Chômés))),"*",Montant),
"")))))),"")</f>
        <v/>
      </c>
      <c r="BB16" s="47" t="str">
        <f t="array" aca="1" ref="BB16" ca="1">IFERROR(IF(BB$4&lt;$D16,"",
IF(BB$4&gt;La_Dernière_Opération,"",
IF(BB$4=La_Dernière_Opération,Montant,
IF(BB$4=$D16,IF(OR(BB$4=Tout_JF_P,NOT(NETWORKDAYS.INTL(BB$4,BB$4,Chômés))),"*",Montant),
IF(_T_E=BB$4,IF(OR(BB$4=Tout_JF_P,NOT(NETWORKDAYS.INTL(BB$4,BB$4,Chômés))),"*",Montant),
IF(AND(OFFSET(BB16,,-Sens)&lt;&gt;"",OR(OFFSET(BB$4,,-Sens)=Tout_JF_P,NOT(NETWORKDAYS.INTL(OFFSET(BB$4,,-Sens),OFFSET(BB$4,,-Sens),Chômés)))),IF(OR(BB$4=Tout_JF_P,NOT(NETWORKDAYS.INTL(BB$4,BB$4,Chômés))),"*",Montant),
"")))))),"")</f>
        <v/>
      </c>
      <c r="BC16" s="47" t="str">
        <f t="array" aca="1" ref="BC16" ca="1">IFERROR(IF(BC$4&lt;$D16,"",
IF(BC$4&gt;La_Dernière_Opération,"",
IF(BC$4=La_Dernière_Opération,Montant,
IF(BC$4=$D16,IF(OR(BC$4=Tout_JF_P,NOT(NETWORKDAYS.INTL(BC$4,BC$4,Chômés))),"*",Montant),
IF(_T_E=BC$4,IF(OR(BC$4=Tout_JF_P,NOT(NETWORKDAYS.INTL(BC$4,BC$4,Chômés))),"*",Montant),
IF(AND(OFFSET(BC16,,-Sens)&lt;&gt;"",OR(OFFSET(BC$4,,-Sens)=Tout_JF_P,NOT(NETWORKDAYS.INTL(OFFSET(BC$4,,-Sens),OFFSET(BC$4,,-Sens),Chômés)))),IF(OR(BC$4=Tout_JF_P,NOT(NETWORKDAYS.INTL(BC$4,BC$4,Chômés))),"*",Montant),
"")))))),"")</f>
        <v/>
      </c>
      <c r="BD16" s="47" t="str">
        <f t="array" aca="1" ref="BD16" ca="1">IFERROR(IF(BD$4&lt;$D16,"",
IF(BD$4&gt;La_Dernière_Opération,"",
IF(BD$4=La_Dernière_Opération,Montant,
IF(BD$4=$D16,IF(OR(BD$4=Tout_JF_P,NOT(NETWORKDAYS.INTL(BD$4,BD$4,Chômés))),"*",Montant),
IF(_T_E=BD$4,IF(OR(BD$4=Tout_JF_P,NOT(NETWORKDAYS.INTL(BD$4,BD$4,Chômés))),"*",Montant),
IF(AND(OFFSET(BD16,,-Sens)&lt;&gt;"",OR(OFFSET(BD$4,,-Sens)=Tout_JF_P,NOT(NETWORKDAYS.INTL(OFFSET(BD$4,,-Sens),OFFSET(BD$4,,-Sens),Chômés)))),IF(OR(BD$4=Tout_JF_P,NOT(NETWORKDAYS.INTL(BD$4,BD$4,Chômés))),"*",Montant),
"")))))),"")</f>
        <v/>
      </c>
      <c r="BE16" s="47" t="str">
        <f t="array" aca="1" ref="BE16" ca="1">IFERROR(IF(BE$4&lt;$D16,"",
IF(BE$4&gt;La_Dernière_Opération,"",
IF(BE$4=La_Dernière_Opération,Montant,
IF(BE$4=$D16,IF(OR(BE$4=Tout_JF_P,NOT(NETWORKDAYS.INTL(BE$4,BE$4,Chômés))),"*",Montant),
IF(_T_E=BE$4,IF(OR(BE$4=Tout_JF_P,NOT(NETWORKDAYS.INTL(BE$4,BE$4,Chômés))),"*",Montant),
IF(AND(OFFSET(BE16,,-Sens)&lt;&gt;"",OR(OFFSET(BE$4,,-Sens)=Tout_JF_P,NOT(NETWORKDAYS.INTL(OFFSET(BE$4,,-Sens),OFFSET(BE$4,,-Sens),Chômés)))),IF(OR(BE$4=Tout_JF_P,NOT(NETWORKDAYS.INTL(BE$4,BE$4,Chômés))),"*",Montant),
"")))))),"")</f>
        <v/>
      </c>
      <c r="BF16" s="47" t="str">
        <f t="array" aca="1" ref="BF16" ca="1">IFERROR(IF(BF$4&lt;$D16,"",
IF(BF$4&gt;La_Dernière_Opération,"",
IF(BF$4=La_Dernière_Opération,Montant,
IF(BF$4=$D16,IF(OR(BF$4=Tout_JF_P,NOT(NETWORKDAYS.INTL(BF$4,BF$4,Chômés))),"*",Montant),
IF(_T_E=BF$4,IF(OR(BF$4=Tout_JF_P,NOT(NETWORKDAYS.INTL(BF$4,BF$4,Chômés))),"*",Montant),
IF(AND(OFFSET(BF16,,-Sens)&lt;&gt;"",OR(OFFSET(BF$4,,-Sens)=Tout_JF_P,NOT(NETWORKDAYS.INTL(OFFSET(BF$4,,-Sens),OFFSET(BF$4,,-Sens),Chômés)))),IF(OR(BF$4=Tout_JF_P,NOT(NETWORKDAYS.INTL(BF$4,BF$4,Chômés))),"*",Montant),
"")))))),"")</f>
        <v/>
      </c>
      <c r="BG16" s="47" t="str">
        <f t="array" aca="1" ref="BG16" ca="1">IFERROR(IF(BG$4&lt;$D16,"",
IF(BG$4&gt;La_Dernière_Opération,"",
IF(BG$4=La_Dernière_Opération,Montant,
IF(BG$4=$D16,IF(OR(BG$4=Tout_JF_P,NOT(NETWORKDAYS.INTL(BG$4,BG$4,Chômés))),"*",Montant),
IF(_T_E=BG$4,IF(OR(BG$4=Tout_JF_P,NOT(NETWORKDAYS.INTL(BG$4,BG$4,Chômés))),"*",Montant),
IF(AND(OFFSET(BG16,,-Sens)&lt;&gt;"",OR(OFFSET(BG$4,,-Sens)=Tout_JF_P,NOT(NETWORKDAYS.INTL(OFFSET(BG$4,,-Sens),OFFSET(BG$4,,-Sens),Chômés)))),IF(OR(BG$4=Tout_JF_P,NOT(NETWORKDAYS.INTL(BG$4,BG$4,Chômés))),"*",Montant),
"")))))),"")</f>
        <v/>
      </c>
      <c r="BH16" s="42" t="str">
        <f t="array" aca="1" ref="BH16" ca="1">IFERROR(IF(BH$4&lt;$D16,"",
IF(BH$4&gt;La_Dernière_Opération,"",
IF(BH$4=La_Dernière_Opération,Montant,
IF(BH$4=$D16,IF(OR(BH$4=Tout_JF_P,NOT(NETWORKDAYS.INTL(BH$4,BH$4,Chômés))),"*",Montant),
IF(_T_E=BH$4,IF(OR(BH$4=Tout_JF_P,NOT(NETWORKDAYS.INTL(BH$4,BH$4,Chômés))),"*",Montant),
IF(AND(OFFSET(BH16,,-Sens)&lt;&gt;"",OR(OFFSET(BH$4,,-Sens)=Tout_JF_P,NOT(NETWORKDAYS.INTL(OFFSET(BH$4,,-Sens),OFFSET(BH$4,,-Sens),Chômés)))),IF(OR(BH$4=Tout_JF_P,NOT(NETWORKDAYS.INTL(BH$4,BH$4,Chômés))),"*",Montant),
"")))))),"")</f>
        <v/>
      </c>
    </row>
    <row r="17" spans="1:60" x14ac:dyDescent="0.25">
      <c r="A17" s="32" t="s">
        <v>127</v>
      </c>
      <c r="B17" s="47"/>
      <c r="C17" s="37"/>
      <c r="D17" s="59"/>
      <c r="E17" s="32"/>
      <c r="F17" s="32"/>
      <c r="G17" s="37"/>
      <c r="H17" s="59" t="str">
        <f t="array" aca="1" ref="H17" ca="1">IF(OR($D17=Fériés,$D17=Ponts,NOT(NETWORKDAYS.INTL($D17,$D17,Chômés))),"Erreur de",IF($D17="","Absence de",IFERROR(
IF($I17="Terminé","Opération",
IF(TODAY()&lt;=$D17,$D17,
IF($I17&lt;WORKDAY.INTL(Prochaine_Echéance,IF(OR(WORKDAY.INTL(Prochaine_Echéance,0,Chômés,Tout_JF_P)=Tout_JF_P),1,0)*Sens,Chômés,Tout_JF_P),
$I17,
WORKDAY.INTL(Prochaine_Echéance,IF(OR(WORKDAY.INTL(Prochaine_Echéance,0,Chômés,Tout_JF_P)=Tout_JF_P),1,0)*Sens,Chômés,Tout_JF_P))
)),
IF($D17="","Absence de","Erreur de"))))</f>
        <v>Erreur de</v>
      </c>
      <c r="I17" s="63" t="str">
        <f t="array" aca="1" ref="I17" ca="1">IF(OR($D17=Fériés,$D17=Ponts,NOT(NETWORKDAYS.INTL($D17,$D17,Chômés))),"date de début",IFERROR(
IF(La_Dernière_Opération&gt;EDATE($D17,100),"Perpétuel",
IF(La_Dernière_Opération&lt;TODAY(),"Terminé",La_Dernière_Opération)),IF(AND(ISNUMBER($D17),$E17=""),"périodicité","date de début")))</f>
        <v>date de début</v>
      </c>
      <c r="J17" s="42" t="str">
        <f t="array" aca="1" ref="J17" ca="1">IFERROR(IF(J$4&lt;$D17,"",
IF(J$4&gt;La_Dernière_Opération,"",
IF(J$4=La_Dernière_Opération,Montant,
IF(J$4=$D17,IF(OR(J$4=Tout_JF_P,NOT(NETWORKDAYS.INTL(J$4,J$4,Chômés))),"*",Montant),
IF(_T_E=J$4,IF(OR(J$4=Tout_JF_P,NOT(NETWORKDAYS.INTL(J$4,J$4,Chômés))),"*",Montant),
IF(AND(OFFSET(J17,,-Sens)&lt;&gt;"",OR(OFFSET(J$4,,-Sens)=Tout_JF_P,NOT(NETWORKDAYS.INTL(OFFSET(J$4,,-Sens),OFFSET(J$4,,-Sens),Chômés)))),IF(OR(J$4=Tout_JF_P,NOT(NETWORKDAYS.INTL(J$4,J$4,Chômés))),"*",Montant),
"")))))),"")</f>
        <v/>
      </c>
      <c r="K17" s="42" t="str">
        <f t="array" aca="1" ref="K17" ca="1">IFERROR(IF(K$4&lt;$D17,"",
IF(K$4&gt;La_Dernière_Opération,"",
IF(K$4=La_Dernière_Opération,Montant,
IF(K$4=$D17,IF(OR(K$4=Tout_JF_P,NOT(NETWORKDAYS.INTL(K$4,K$4,Chômés))),"*",Montant),
IF(_T_E=K$4,IF(OR(K$4=Tout_JF_P,NOT(NETWORKDAYS.INTL(K$4,K$4,Chômés))),"*",Montant),
IF(AND(OFFSET(K17,,-Sens)&lt;&gt;"",OR(OFFSET(K$4,,-Sens)=Tout_JF_P,NOT(NETWORKDAYS.INTL(OFFSET(K$4,,-Sens),OFFSET(K$4,,-Sens),Chômés)))),IF(OR(K$4=Tout_JF_P,NOT(NETWORKDAYS.INTL(K$4,K$4,Chômés))),"*",Montant),
"")))))),"")</f>
        <v/>
      </c>
      <c r="L17" s="42" t="str">
        <f t="array" aca="1" ref="L17" ca="1">IFERROR(IF(L$4&lt;$D17,"",
IF(L$4&gt;La_Dernière_Opération,"",
IF(L$4=La_Dernière_Opération,Montant,
IF(L$4=$D17,IF(OR(L$4=Tout_JF_P,NOT(NETWORKDAYS.INTL(L$4,L$4,Chômés))),"*",Montant),
IF(_T_E=L$4,IF(OR(L$4=Tout_JF_P,NOT(NETWORKDAYS.INTL(L$4,L$4,Chômés))),"*",Montant),
IF(AND(OFFSET(L17,,-Sens)&lt;&gt;"",OR(OFFSET(L$4,,-Sens)=Tout_JF_P,NOT(NETWORKDAYS.INTL(OFFSET(L$4,,-Sens),OFFSET(L$4,,-Sens),Chômés)))),IF(OR(L$4=Tout_JF_P,NOT(NETWORKDAYS.INTL(L$4,L$4,Chômés))),"*",Montant),
"")))))),"")</f>
        <v/>
      </c>
      <c r="M17" s="42" t="str">
        <f t="array" aca="1" ref="M17" ca="1">IFERROR(IF(M$4&lt;$D17,"",
IF(M$4&gt;La_Dernière_Opération,"",
IF(M$4=La_Dernière_Opération,Montant,
IF(M$4=$D17,IF(OR(M$4=Tout_JF_P,NOT(NETWORKDAYS.INTL(M$4,M$4,Chômés))),"*",Montant),
IF(_T_E=M$4,IF(OR(M$4=Tout_JF_P,NOT(NETWORKDAYS.INTL(M$4,M$4,Chômés))),"*",Montant),
IF(AND(OFFSET(M17,,-Sens)&lt;&gt;"",OR(OFFSET(M$4,,-Sens)=Tout_JF_P,NOT(NETWORKDAYS.INTL(OFFSET(M$4,,-Sens),OFFSET(M$4,,-Sens),Chômés)))),IF(OR(M$4=Tout_JF_P,NOT(NETWORKDAYS.INTL(M$4,M$4,Chômés))),"*",Montant),
"")))))),"")</f>
        <v/>
      </c>
      <c r="N17" s="42" t="str">
        <f t="array" aca="1" ref="N17" ca="1">IFERROR(IF(N$4&lt;$D17,"",
IF(N$4&gt;La_Dernière_Opération,"",
IF(N$4=La_Dernière_Opération,Montant,
IF(N$4=$D17,IF(OR(N$4=Tout_JF_P,NOT(NETWORKDAYS.INTL(N$4,N$4,Chômés))),"*",Montant),
IF(_T_E=N$4,IF(OR(N$4=Tout_JF_P,NOT(NETWORKDAYS.INTL(N$4,N$4,Chômés))),"*",Montant),
IF(AND(OFFSET(N17,,-Sens)&lt;&gt;"",OR(OFFSET(N$4,,-Sens)=Tout_JF_P,NOT(NETWORKDAYS.INTL(OFFSET(N$4,,-Sens),OFFSET(N$4,,-Sens),Chômés)))),IF(OR(N$4=Tout_JF_P,NOT(NETWORKDAYS.INTL(N$4,N$4,Chômés))),"*",Montant),
"")))))),"")</f>
        <v/>
      </c>
      <c r="O17" s="42" t="str">
        <f t="array" aca="1" ref="O17" ca="1">IFERROR(IF(O$4&lt;$D17,"",
IF(O$4&gt;La_Dernière_Opération,"",
IF(O$4=La_Dernière_Opération,Montant,
IF(O$4=$D17,IF(OR(O$4=Tout_JF_P,NOT(NETWORKDAYS.INTL(O$4,O$4,Chômés))),"*",Montant),
IF(_T_E=O$4,IF(OR(O$4=Tout_JF_P,NOT(NETWORKDAYS.INTL(O$4,O$4,Chômés))),"*",Montant),
IF(AND(OFFSET(O17,,-Sens)&lt;&gt;"",OR(OFFSET(O$4,,-Sens)=Tout_JF_P,NOT(NETWORKDAYS.INTL(OFFSET(O$4,,-Sens),OFFSET(O$4,,-Sens),Chômés)))),IF(OR(O$4=Tout_JF_P,NOT(NETWORKDAYS.INTL(O$4,O$4,Chômés))),"*",Montant),
"")))))),"")</f>
        <v/>
      </c>
      <c r="P17" s="42" t="str">
        <f t="array" aca="1" ref="P17" ca="1">IFERROR(IF(P$4&lt;$D17,"",
IF(P$4&gt;La_Dernière_Opération,"",
IF(P$4=La_Dernière_Opération,Montant,
IF(P$4=$D17,IF(OR(P$4=Tout_JF_P,NOT(NETWORKDAYS.INTL(P$4,P$4,Chômés))),"*",Montant),
IF(_T_E=P$4,IF(OR(P$4=Tout_JF_P,NOT(NETWORKDAYS.INTL(P$4,P$4,Chômés))),"*",Montant),
IF(AND(OFFSET(P17,,-Sens)&lt;&gt;"",OR(OFFSET(P$4,,-Sens)=Tout_JF_P,NOT(NETWORKDAYS.INTL(OFFSET(P$4,,-Sens),OFFSET(P$4,,-Sens),Chômés)))),IF(OR(P$4=Tout_JF_P,NOT(NETWORKDAYS.INTL(P$4,P$4,Chômés))),"*",Montant),
"")))))),"")</f>
        <v/>
      </c>
      <c r="Q17" s="42" t="str">
        <f t="array" aca="1" ref="Q17" ca="1">IFERROR(IF(Q$4&lt;$D17,"",
IF(Q$4&gt;La_Dernière_Opération,"",
IF(Q$4=La_Dernière_Opération,Montant,
IF(Q$4=$D17,IF(OR(Q$4=Tout_JF_P,NOT(NETWORKDAYS.INTL(Q$4,Q$4,Chômés))),"*",Montant),
IF(_T_E=Q$4,IF(OR(Q$4=Tout_JF_P,NOT(NETWORKDAYS.INTL(Q$4,Q$4,Chômés))),"*",Montant),
IF(AND(OFFSET(Q17,,-Sens)&lt;&gt;"",OR(OFFSET(Q$4,,-Sens)=Tout_JF_P,NOT(NETWORKDAYS.INTL(OFFSET(Q$4,,-Sens),OFFSET(Q$4,,-Sens),Chômés)))),IF(OR(Q$4=Tout_JF_P,NOT(NETWORKDAYS.INTL(Q$4,Q$4,Chômés))),"*",Montant),
"")))))),"")</f>
        <v/>
      </c>
      <c r="R17" s="47" t="str">
        <f t="array" aca="1" ref="R17" ca="1">IFERROR(IF(R$4&lt;$D17,"",
IF(R$4&gt;La_Dernière_Opération,"",
IF(R$4=La_Dernière_Opération,Montant,
IF(R$4=$D17,IF(OR(R$4=Tout_JF_P,NOT(NETWORKDAYS.INTL(R$4,R$4,Chômés))),"*",Montant),
IF(_T_E=R$4,IF(OR(R$4=Tout_JF_P,NOT(NETWORKDAYS.INTL(R$4,R$4,Chômés))),"*",Montant),
IF(AND(OFFSET(R17,,-Sens)&lt;&gt;"",OR(OFFSET(R$4,,-Sens)=Tout_JF_P,NOT(NETWORKDAYS.INTL(OFFSET(R$4,,-Sens),OFFSET(R$4,,-Sens),Chômés)))),IF(OR(R$4=Tout_JF_P,NOT(NETWORKDAYS.INTL(R$4,R$4,Chômés))),"*",Montant),
"")))))),"")</f>
        <v/>
      </c>
      <c r="S17" s="47" t="str">
        <f t="array" aca="1" ref="S17" ca="1">IFERROR(IF(S$4&lt;$D17,"",
IF(S$4&gt;La_Dernière_Opération,"",
IF(S$4=La_Dernière_Opération,Montant,
IF(S$4=$D17,IF(OR(S$4=Tout_JF_P,NOT(NETWORKDAYS.INTL(S$4,S$4,Chômés))),"*",Montant),
IF(_T_E=S$4,IF(OR(S$4=Tout_JF_P,NOT(NETWORKDAYS.INTL(S$4,S$4,Chômés))),"*",Montant),
IF(AND(OFFSET(S17,,-Sens)&lt;&gt;"",OR(OFFSET(S$4,,-Sens)=Tout_JF_P,NOT(NETWORKDAYS.INTL(OFFSET(S$4,,-Sens),OFFSET(S$4,,-Sens),Chômés)))),IF(OR(S$4=Tout_JF_P,NOT(NETWORKDAYS.INTL(S$4,S$4,Chômés))),"*",Montant),
"")))))),"")</f>
        <v/>
      </c>
      <c r="T17" s="47" t="str">
        <f t="array" aca="1" ref="T17" ca="1">IFERROR(IF(T$4&lt;$D17,"",
IF(T$4&gt;La_Dernière_Opération,"",
IF(T$4=La_Dernière_Opération,Montant,
IF(T$4=$D17,IF(OR(T$4=Tout_JF_P,NOT(NETWORKDAYS.INTL(T$4,T$4,Chômés))),"*",Montant),
IF(_T_E=T$4,IF(OR(T$4=Tout_JF_P,NOT(NETWORKDAYS.INTL(T$4,T$4,Chômés))),"*",Montant),
IF(AND(OFFSET(T17,,-Sens)&lt;&gt;"",OR(OFFSET(T$4,,-Sens)=Tout_JF_P,NOT(NETWORKDAYS.INTL(OFFSET(T$4,,-Sens),OFFSET(T$4,,-Sens),Chômés)))),IF(OR(T$4=Tout_JF_P,NOT(NETWORKDAYS.INTL(T$4,T$4,Chômés))),"*",Montant),
"")))))),"")</f>
        <v/>
      </c>
      <c r="U17" s="47" t="str">
        <f t="array" aca="1" ref="U17" ca="1">IFERROR(IF(U$4&lt;$D17,"",
IF(U$4&gt;La_Dernière_Opération,"",
IF(U$4=La_Dernière_Opération,Montant,
IF(U$4=$D17,IF(OR(U$4=Tout_JF_P,NOT(NETWORKDAYS.INTL(U$4,U$4,Chômés))),"*",Montant),
IF(_T_E=U$4,IF(OR(U$4=Tout_JF_P,NOT(NETWORKDAYS.INTL(U$4,U$4,Chômés))),"*",Montant),
IF(AND(OFFSET(U17,,-Sens)&lt;&gt;"",OR(OFFSET(U$4,,-Sens)=Tout_JF_P,NOT(NETWORKDAYS.INTL(OFFSET(U$4,,-Sens),OFFSET(U$4,,-Sens),Chômés)))),IF(OR(U$4=Tout_JF_P,NOT(NETWORKDAYS.INTL(U$4,U$4,Chômés))),"*",Montant),
"")))))),"")</f>
        <v/>
      </c>
      <c r="V17" s="47" t="str">
        <f t="array" aca="1" ref="V17" ca="1">IFERROR(IF(V$4&lt;$D17,"",
IF(V$4&gt;La_Dernière_Opération,"",
IF(V$4=La_Dernière_Opération,Montant,
IF(V$4=$D17,IF(OR(V$4=Tout_JF_P,NOT(NETWORKDAYS.INTL(V$4,V$4,Chômés))),"*",Montant),
IF(_T_E=V$4,IF(OR(V$4=Tout_JF_P,NOT(NETWORKDAYS.INTL(V$4,V$4,Chômés))),"*",Montant),
IF(AND(OFFSET(V17,,-Sens)&lt;&gt;"",OR(OFFSET(V$4,,-Sens)=Tout_JF_P,NOT(NETWORKDAYS.INTL(OFFSET(V$4,,-Sens),OFFSET(V$4,,-Sens),Chômés)))),IF(OR(V$4=Tout_JF_P,NOT(NETWORKDAYS.INTL(V$4,V$4,Chômés))),"*",Montant),
"")))))),"")</f>
        <v/>
      </c>
      <c r="W17" s="47" t="str">
        <f t="array" aca="1" ref="W17" ca="1">IFERROR(IF(W$4&lt;$D17,"",
IF(W$4&gt;La_Dernière_Opération,"",
IF(W$4=La_Dernière_Opération,Montant,
IF(W$4=$D17,IF(OR(W$4=Tout_JF_P,NOT(NETWORKDAYS.INTL(W$4,W$4,Chômés))),"*",Montant),
IF(_T_E=W$4,IF(OR(W$4=Tout_JF_P,NOT(NETWORKDAYS.INTL(W$4,W$4,Chômés))),"*",Montant),
IF(AND(OFFSET(W17,,-Sens)&lt;&gt;"",OR(OFFSET(W$4,,-Sens)=Tout_JF_P,NOT(NETWORKDAYS.INTL(OFFSET(W$4,,-Sens),OFFSET(W$4,,-Sens),Chômés)))),IF(OR(W$4=Tout_JF_P,NOT(NETWORKDAYS.INTL(W$4,W$4,Chômés))),"*",Montant),
"")))))),"")</f>
        <v/>
      </c>
      <c r="X17" s="47" t="str">
        <f t="array" aca="1" ref="X17" ca="1">IFERROR(IF(X$4&lt;$D17,"",
IF(X$4&gt;La_Dernière_Opération,"",
IF(X$4=La_Dernière_Opération,Montant,
IF(X$4=$D17,IF(OR(X$4=Tout_JF_P,NOT(NETWORKDAYS.INTL(X$4,X$4,Chômés))),"*",Montant),
IF(_T_E=X$4,IF(OR(X$4=Tout_JF_P,NOT(NETWORKDAYS.INTL(X$4,X$4,Chômés))),"*",Montant),
IF(AND(OFFSET(X17,,-Sens)&lt;&gt;"",OR(OFFSET(X$4,,-Sens)=Tout_JF_P,NOT(NETWORKDAYS.INTL(OFFSET(X$4,,-Sens),OFFSET(X$4,,-Sens),Chômés)))),IF(OR(X$4=Tout_JF_P,NOT(NETWORKDAYS.INTL(X$4,X$4,Chômés))),"*",Montant),
"")))))),"")</f>
        <v/>
      </c>
      <c r="Y17" s="47" t="str">
        <f t="array" aca="1" ref="Y17" ca="1">IFERROR(IF(Y$4&lt;$D17,"",
IF(Y$4&gt;La_Dernière_Opération,"",
IF(Y$4=La_Dernière_Opération,Montant,
IF(Y$4=$D17,IF(OR(Y$4=Tout_JF_P,NOT(NETWORKDAYS.INTL(Y$4,Y$4,Chômés))),"*",Montant),
IF(_T_E=Y$4,IF(OR(Y$4=Tout_JF_P,NOT(NETWORKDAYS.INTL(Y$4,Y$4,Chômés))),"*",Montant),
IF(AND(OFFSET(Y17,,-Sens)&lt;&gt;"",OR(OFFSET(Y$4,,-Sens)=Tout_JF_P,NOT(NETWORKDAYS.INTL(OFFSET(Y$4,,-Sens),OFFSET(Y$4,,-Sens),Chômés)))),IF(OR(Y$4=Tout_JF_P,NOT(NETWORKDAYS.INTL(Y$4,Y$4,Chômés))),"*",Montant),
"")))))),"")</f>
        <v/>
      </c>
      <c r="Z17" s="47" t="str">
        <f t="array" aca="1" ref="Z17" ca="1">IFERROR(IF(Z$4&lt;$D17,"",
IF(Z$4&gt;La_Dernière_Opération,"",
IF(Z$4=La_Dernière_Opération,Montant,
IF(Z$4=$D17,IF(OR(Z$4=Tout_JF_P,NOT(NETWORKDAYS.INTL(Z$4,Z$4,Chômés))),"*",Montant),
IF(_T_E=Z$4,IF(OR(Z$4=Tout_JF_P,NOT(NETWORKDAYS.INTL(Z$4,Z$4,Chômés))),"*",Montant),
IF(AND(OFFSET(Z17,,-Sens)&lt;&gt;"",OR(OFFSET(Z$4,,-Sens)=Tout_JF_P,NOT(NETWORKDAYS.INTL(OFFSET(Z$4,,-Sens),OFFSET(Z$4,,-Sens),Chômés)))),IF(OR(Z$4=Tout_JF_P,NOT(NETWORKDAYS.INTL(Z$4,Z$4,Chômés))),"*",Montant),
"")))))),"")</f>
        <v/>
      </c>
      <c r="AA17" s="47" t="str">
        <f t="array" aca="1" ref="AA17" ca="1">IFERROR(IF(AA$4&lt;$D17,"",
IF(AA$4&gt;La_Dernière_Opération,"",
IF(AA$4=La_Dernière_Opération,Montant,
IF(AA$4=$D17,IF(OR(AA$4=Tout_JF_P,NOT(NETWORKDAYS.INTL(AA$4,AA$4,Chômés))),"*",Montant),
IF(_T_E=AA$4,IF(OR(AA$4=Tout_JF_P,NOT(NETWORKDAYS.INTL(AA$4,AA$4,Chômés))),"*",Montant),
IF(AND(OFFSET(AA17,,-Sens)&lt;&gt;"",OR(OFFSET(AA$4,,-Sens)=Tout_JF_P,NOT(NETWORKDAYS.INTL(OFFSET(AA$4,,-Sens),OFFSET(AA$4,,-Sens),Chômés)))),IF(OR(AA$4=Tout_JF_P,NOT(NETWORKDAYS.INTL(AA$4,AA$4,Chômés))),"*",Montant),
"")))))),"")</f>
        <v/>
      </c>
      <c r="AB17" s="47" t="str">
        <f t="array" aca="1" ref="AB17" ca="1">IFERROR(IF(AB$4&lt;$D17,"",
IF(AB$4&gt;La_Dernière_Opération,"",
IF(AB$4=La_Dernière_Opération,Montant,
IF(AB$4=$D17,IF(OR(AB$4=Tout_JF_P,NOT(NETWORKDAYS.INTL(AB$4,AB$4,Chômés))),"*",Montant),
IF(_T_E=AB$4,IF(OR(AB$4=Tout_JF_P,NOT(NETWORKDAYS.INTL(AB$4,AB$4,Chômés))),"*",Montant),
IF(AND(OFFSET(AB17,,-Sens)&lt;&gt;"",OR(OFFSET(AB$4,,-Sens)=Tout_JF_P,NOT(NETWORKDAYS.INTL(OFFSET(AB$4,,-Sens),OFFSET(AB$4,,-Sens),Chômés)))),IF(OR(AB$4=Tout_JF_P,NOT(NETWORKDAYS.INTL(AB$4,AB$4,Chômés))),"*",Montant),
"")))))),"")</f>
        <v/>
      </c>
      <c r="AC17" s="47" t="str">
        <f t="array" aca="1" ref="AC17" ca="1">IFERROR(IF(AC$4&lt;$D17,"",
IF(AC$4&gt;La_Dernière_Opération,"",
IF(AC$4=La_Dernière_Opération,Montant,
IF(AC$4=$D17,IF(OR(AC$4=Tout_JF_P,NOT(NETWORKDAYS.INTL(AC$4,AC$4,Chômés))),"*",Montant),
IF(_T_E=AC$4,IF(OR(AC$4=Tout_JF_P,NOT(NETWORKDAYS.INTL(AC$4,AC$4,Chômés))),"*",Montant),
IF(AND(OFFSET(AC17,,-Sens)&lt;&gt;"",OR(OFFSET(AC$4,,-Sens)=Tout_JF_P,NOT(NETWORKDAYS.INTL(OFFSET(AC$4,,-Sens),OFFSET(AC$4,,-Sens),Chômés)))),IF(OR(AC$4=Tout_JF_P,NOT(NETWORKDAYS.INTL(AC$4,AC$4,Chômés))),"*",Montant),
"")))))),"")</f>
        <v/>
      </c>
      <c r="AD17" s="47" t="str">
        <f t="array" aca="1" ref="AD17" ca="1">IFERROR(IF(AD$4&lt;$D17,"",
IF(AD$4&gt;La_Dernière_Opération,"",
IF(AD$4=La_Dernière_Opération,Montant,
IF(AD$4=$D17,IF(OR(AD$4=Tout_JF_P,NOT(NETWORKDAYS.INTL(AD$4,AD$4,Chômés))),"*",Montant),
IF(_T_E=AD$4,IF(OR(AD$4=Tout_JF_P,NOT(NETWORKDAYS.INTL(AD$4,AD$4,Chômés))),"*",Montant),
IF(AND(OFFSET(AD17,,-Sens)&lt;&gt;"",OR(OFFSET(AD$4,,-Sens)=Tout_JF_P,NOT(NETWORKDAYS.INTL(OFFSET(AD$4,,-Sens),OFFSET(AD$4,,-Sens),Chômés)))),IF(OR(AD$4=Tout_JF_P,NOT(NETWORKDAYS.INTL(AD$4,AD$4,Chômés))),"*",Montant),
"")))))),"")</f>
        <v/>
      </c>
      <c r="AE17" s="47" t="str">
        <f t="array" aca="1" ref="AE17" ca="1">IFERROR(IF(AE$4&lt;$D17,"",
IF(AE$4&gt;La_Dernière_Opération,"",
IF(AE$4=La_Dernière_Opération,Montant,
IF(AE$4=$D17,IF(OR(AE$4=Tout_JF_P,NOT(NETWORKDAYS.INTL(AE$4,AE$4,Chômés))),"*",Montant),
IF(_T_E=AE$4,IF(OR(AE$4=Tout_JF_P,NOT(NETWORKDAYS.INTL(AE$4,AE$4,Chômés))),"*",Montant),
IF(AND(OFFSET(AE17,,-Sens)&lt;&gt;"",OR(OFFSET(AE$4,,-Sens)=Tout_JF_P,NOT(NETWORKDAYS.INTL(OFFSET(AE$4,,-Sens),OFFSET(AE$4,,-Sens),Chômés)))),IF(OR(AE$4=Tout_JF_P,NOT(NETWORKDAYS.INTL(AE$4,AE$4,Chômés))),"*",Montant),
"")))))),"")</f>
        <v/>
      </c>
      <c r="AF17" s="47" t="str">
        <f t="array" aca="1" ref="AF17" ca="1">IFERROR(IF(AF$4&lt;$D17,"",
IF(AF$4&gt;La_Dernière_Opération,"",
IF(AF$4=La_Dernière_Opération,Montant,
IF(AF$4=$D17,IF(OR(AF$4=Tout_JF_P,NOT(NETWORKDAYS.INTL(AF$4,AF$4,Chômés))),"*",Montant),
IF(_T_E=AF$4,IF(OR(AF$4=Tout_JF_P,NOT(NETWORKDAYS.INTL(AF$4,AF$4,Chômés))),"*",Montant),
IF(AND(OFFSET(AF17,,-Sens)&lt;&gt;"",OR(OFFSET(AF$4,,-Sens)=Tout_JF_P,NOT(NETWORKDAYS.INTL(OFFSET(AF$4,,-Sens),OFFSET(AF$4,,-Sens),Chômés)))),IF(OR(AF$4=Tout_JF_P,NOT(NETWORKDAYS.INTL(AF$4,AF$4,Chômés))),"*",Montant),
"")))))),"")</f>
        <v/>
      </c>
      <c r="AG17" s="47" t="str">
        <f t="array" aca="1" ref="AG17" ca="1">IFERROR(IF(AG$4&lt;$D17,"",
IF(AG$4&gt;La_Dernière_Opération,"",
IF(AG$4=La_Dernière_Opération,Montant,
IF(AG$4=$D17,IF(OR(AG$4=Tout_JF_P,NOT(NETWORKDAYS.INTL(AG$4,AG$4,Chômés))),"*",Montant),
IF(_T_E=AG$4,IF(OR(AG$4=Tout_JF_P,NOT(NETWORKDAYS.INTL(AG$4,AG$4,Chômés))),"*",Montant),
IF(AND(OFFSET(AG17,,-Sens)&lt;&gt;"",OR(OFFSET(AG$4,,-Sens)=Tout_JF_P,NOT(NETWORKDAYS.INTL(OFFSET(AG$4,,-Sens),OFFSET(AG$4,,-Sens),Chômés)))),IF(OR(AG$4=Tout_JF_P,NOT(NETWORKDAYS.INTL(AG$4,AG$4,Chômés))),"*",Montant),
"")))))),"")</f>
        <v/>
      </c>
      <c r="AH17" s="47" t="str">
        <f t="array" aca="1" ref="AH17" ca="1">IFERROR(IF(AH$4&lt;$D17,"",
IF(AH$4&gt;La_Dernière_Opération,"",
IF(AH$4=La_Dernière_Opération,Montant,
IF(AH$4=$D17,IF(OR(AH$4=Tout_JF_P,NOT(NETWORKDAYS.INTL(AH$4,AH$4,Chômés))),"*",Montant),
IF(_T_E=AH$4,IF(OR(AH$4=Tout_JF_P,NOT(NETWORKDAYS.INTL(AH$4,AH$4,Chômés))),"*",Montant),
IF(AND(OFFSET(AH17,,-Sens)&lt;&gt;"",OR(OFFSET(AH$4,,-Sens)=Tout_JF_P,NOT(NETWORKDAYS.INTL(OFFSET(AH$4,,-Sens),OFFSET(AH$4,,-Sens),Chômés)))),IF(OR(AH$4=Tout_JF_P,NOT(NETWORKDAYS.INTL(AH$4,AH$4,Chômés))),"*",Montant),
"")))))),"")</f>
        <v/>
      </c>
      <c r="AI17" s="47" t="str">
        <f t="array" aca="1" ref="AI17" ca="1">IFERROR(IF(AI$4&lt;$D17,"",
IF(AI$4&gt;La_Dernière_Opération,"",
IF(AI$4=La_Dernière_Opération,Montant,
IF(AI$4=$D17,IF(OR(AI$4=Tout_JF_P,NOT(NETWORKDAYS.INTL(AI$4,AI$4,Chômés))),"*",Montant),
IF(_T_E=AI$4,IF(OR(AI$4=Tout_JF_P,NOT(NETWORKDAYS.INTL(AI$4,AI$4,Chômés))),"*",Montant),
IF(AND(OFFSET(AI17,,-Sens)&lt;&gt;"",OR(OFFSET(AI$4,,-Sens)=Tout_JF_P,NOT(NETWORKDAYS.INTL(OFFSET(AI$4,,-Sens),OFFSET(AI$4,,-Sens),Chômés)))),IF(OR(AI$4=Tout_JF_P,NOT(NETWORKDAYS.INTL(AI$4,AI$4,Chômés))),"*",Montant),
"")))))),"")</f>
        <v/>
      </c>
      <c r="AJ17" s="47" t="str">
        <f t="array" aca="1" ref="AJ17" ca="1">IFERROR(IF(AJ$4&lt;$D17,"",
IF(AJ$4&gt;La_Dernière_Opération,"",
IF(AJ$4=La_Dernière_Opération,Montant,
IF(AJ$4=$D17,IF(OR(AJ$4=Tout_JF_P,NOT(NETWORKDAYS.INTL(AJ$4,AJ$4,Chômés))),"*",Montant),
IF(_T_E=AJ$4,IF(OR(AJ$4=Tout_JF_P,NOT(NETWORKDAYS.INTL(AJ$4,AJ$4,Chômés))),"*",Montant),
IF(AND(OFFSET(AJ17,,-Sens)&lt;&gt;"",OR(OFFSET(AJ$4,,-Sens)=Tout_JF_P,NOT(NETWORKDAYS.INTL(OFFSET(AJ$4,,-Sens),OFFSET(AJ$4,,-Sens),Chômés)))),IF(OR(AJ$4=Tout_JF_P,NOT(NETWORKDAYS.INTL(AJ$4,AJ$4,Chômés))),"*",Montant),
"")))))),"")</f>
        <v/>
      </c>
      <c r="AK17" s="47" t="str">
        <f t="array" aca="1" ref="AK17" ca="1">IFERROR(IF(AK$4&lt;$D17,"",
IF(AK$4&gt;La_Dernière_Opération,"",
IF(AK$4=La_Dernière_Opération,Montant,
IF(AK$4=$D17,IF(OR(AK$4=Tout_JF_P,NOT(NETWORKDAYS.INTL(AK$4,AK$4,Chômés))),"*",Montant),
IF(_T_E=AK$4,IF(OR(AK$4=Tout_JF_P,NOT(NETWORKDAYS.INTL(AK$4,AK$4,Chômés))),"*",Montant),
IF(AND(OFFSET(AK17,,-Sens)&lt;&gt;"",OR(OFFSET(AK$4,,-Sens)=Tout_JF_P,NOT(NETWORKDAYS.INTL(OFFSET(AK$4,,-Sens),OFFSET(AK$4,,-Sens),Chômés)))),IF(OR(AK$4=Tout_JF_P,NOT(NETWORKDAYS.INTL(AK$4,AK$4,Chômés))),"*",Montant),
"")))))),"")</f>
        <v/>
      </c>
      <c r="AL17" s="47" t="str">
        <f t="array" aca="1" ref="AL17" ca="1">IFERROR(IF(AL$4&lt;$D17,"",
IF(AL$4&gt;La_Dernière_Opération,"",
IF(AL$4=La_Dernière_Opération,Montant,
IF(AL$4=$D17,IF(OR(AL$4=Tout_JF_P,NOT(NETWORKDAYS.INTL(AL$4,AL$4,Chômés))),"*",Montant),
IF(_T_E=AL$4,IF(OR(AL$4=Tout_JF_P,NOT(NETWORKDAYS.INTL(AL$4,AL$4,Chômés))),"*",Montant),
IF(AND(OFFSET(AL17,,-Sens)&lt;&gt;"",OR(OFFSET(AL$4,,-Sens)=Tout_JF_P,NOT(NETWORKDAYS.INTL(OFFSET(AL$4,,-Sens),OFFSET(AL$4,,-Sens),Chômés)))),IF(OR(AL$4=Tout_JF_P,NOT(NETWORKDAYS.INTL(AL$4,AL$4,Chômés))),"*",Montant),
"")))))),"")</f>
        <v/>
      </c>
      <c r="AM17" s="47" t="str">
        <f t="array" aca="1" ref="AM17" ca="1">IFERROR(IF(AM$4&lt;$D17,"",
IF(AM$4&gt;La_Dernière_Opération,"",
IF(AM$4=La_Dernière_Opération,Montant,
IF(AM$4=$D17,IF(OR(AM$4=Tout_JF_P,NOT(NETWORKDAYS.INTL(AM$4,AM$4,Chômés))),"*",Montant),
IF(_T_E=AM$4,IF(OR(AM$4=Tout_JF_P,NOT(NETWORKDAYS.INTL(AM$4,AM$4,Chômés))),"*",Montant),
IF(AND(OFFSET(AM17,,-Sens)&lt;&gt;"",OR(OFFSET(AM$4,,-Sens)=Tout_JF_P,NOT(NETWORKDAYS.INTL(OFFSET(AM$4,,-Sens),OFFSET(AM$4,,-Sens),Chômés)))),IF(OR(AM$4=Tout_JF_P,NOT(NETWORKDAYS.INTL(AM$4,AM$4,Chômés))),"*",Montant),
"")))))),"")</f>
        <v/>
      </c>
      <c r="AN17" s="47" t="str">
        <f t="array" aca="1" ref="AN17" ca="1">IFERROR(IF(AN$4&lt;$D17,"",
IF(AN$4&gt;La_Dernière_Opération,"",
IF(AN$4=La_Dernière_Opération,Montant,
IF(AN$4=$D17,IF(OR(AN$4=Tout_JF_P,NOT(NETWORKDAYS.INTL(AN$4,AN$4,Chômés))),"*",Montant),
IF(_T_E=AN$4,IF(OR(AN$4=Tout_JF_P,NOT(NETWORKDAYS.INTL(AN$4,AN$4,Chômés))),"*",Montant),
IF(AND(OFFSET(AN17,,-Sens)&lt;&gt;"",OR(OFFSET(AN$4,,-Sens)=Tout_JF_P,NOT(NETWORKDAYS.INTL(OFFSET(AN$4,,-Sens),OFFSET(AN$4,,-Sens),Chômés)))),IF(OR(AN$4=Tout_JF_P,NOT(NETWORKDAYS.INTL(AN$4,AN$4,Chômés))),"*",Montant),
"")))))),"")</f>
        <v/>
      </c>
      <c r="AO17" s="47" t="str">
        <f t="array" aca="1" ref="AO17" ca="1">IFERROR(IF(AO$4&lt;$D17,"",
IF(AO$4&gt;La_Dernière_Opération,"",
IF(AO$4=La_Dernière_Opération,Montant,
IF(AO$4=$D17,IF(OR(AO$4=Tout_JF_P,NOT(NETWORKDAYS.INTL(AO$4,AO$4,Chômés))),"*",Montant),
IF(_T_E=AO$4,IF(OR(AO$4=Tout_JF_P,NOT(NETWORKDAYS.INTL(AO$4,AO$4,Chômés))),"*",Montant),
IF(AND(OFFSET(AO17,,-Sens)&lt;&gt;"",OR(OFFSET(AO$4,,-Sens)=Tout_JF_P,NOT(NETWORKDAYS.INTL(OFFSET(AO$4,,-Sens),OFFSET(AO$4,,-Sens),Chômés)))),IF(OR(AO$4=Tout_JF_P,NOT(NETWORKDAYS.INTL(AO$4,AO$4,Chômés))),"*",Montant),
"")))))),"")</f>
        <v/>
      </c>
      <c r="AP17" s="47" t="str">
        <f t="array" aca="1" ref="AP17" ca="1">IFERROR(IF(AP$4&lt;$D17,"",
IF(AP$4&gt;La_Dernière_Opération,"",
IF(AP$4=La_Dernière_Opération,Montant,
IF(AP$4=$D17,IF(OR(AP$4=Tout_JF_P,NOT(NETWORKDAYS.INTL(AP$4,AP$4,Chômés))),"*",Montant),
IF(_T_E=AP$4,IF(OR(AP$4=Tout_JF_P,NOT(NETWORKDAYS.INTL(AP$4,AP$4,Chômés))),"*",Montant),
IF(AND(OFFSET(AP17,,-Sens)&lt;&gt;"",OR(OFFSET(AP$4,,-Sens)=Tout_JF_P,NOT(NETWORKDAYS.INTL(OFFSET(AP$4,,-Sens),OFFSET(AP$4,,-Sens),Chômés)))),IF(OR(AP$4=Tout_JF_P,NOT(NETWORKDAYS.INTL(AP$4,AP$4,Chômés))),"*",Montant),
"")))))),"")</f>
        <v/>
      </c>
      <c r="AQ17" s="47" t="str">
        <f t="array" aca="1" ref="AQ17" ca="1">IFERROR(IF(AQ$4&lt;$D17,"",
IF(AQ$4&gt;La_Dernière_Opération,"",
IF(AQ$4=La_Dernière_Opération,Montant,
IF(AQ$4=$D17,IF(OR(AQ$4=Tout_JF_P,NOT(NETWORKDAYS.INTL(AQ$4,AQ$4,Chômés))),"*",Montant),
IF(_T_E=AQ$4,IF(OR(AQ$4=Tout_JF_P,NOT(NETWORKDAYS.INTL(AQ$4,AQ$4,Chômés))),"*",Montant),
IF(AND(OFFSET(AQ17,,-Sens)&lt;&gt;"",OR(OFFSET(AQ$4,,-Sens)=Tout_JF_P,NOT(NETWORKDAYS.INTL(OFFSET(AQ$4,,-Sens),OFFSET(AQ$4,,-Sens),Chômés)))),IF(OR(AQ$4=Tout_JF_P,NOT(NETWORKDAYS.INTL(AQ$4,AQ$4,Chômés))),"*",Montant),
"")))))),"")</f>
        <v/>
      </c>
      <c r="AR17" s="47" t="str">
        <f t="array" aca="1" ref="AR17" ca="1">IFERROR(IF(AR$4&lt;$D17,"",
IF(AR$4&gt;La_Dernière_Opération,"",
IF(AR$4=La_Dernière_Opération,Montant,
IF(AR$4=$D17,IF(OR(AR$4=Tout_JF_P,NOT(NETWORKDAYS.INTL(AR$4,AR$4,Chômés))),"*",Montant),
IF(_T_E=AR$4,IF(OR(AR$4=Tout_JF_P,NOT(NETWORKDAYS.INTL(AR$4,AR$4,Chômés))),"*",Montant),
IF(AND(OFFSET(AR17,,-Sens)&lt;&gt;"",OR(OFFSET(AR$4,,-Sens)=Tout_JF_P,NOT(NETWORKDAYS.INTL(OFFSET(AR$4,,-Sens),OFFSET(AR$4,,-Sens),Chômés)))),IF(OR(AR$4=Tout_JF_P,NOT(NETWORKDAYS.INTL(AR$4,AR$4,Chômés))),"*",Montant),
"")))))),"")</f>
        <v/>
      </c>
      <c r="AS17" s="47" t="str">
        <f t="array" aca="1" ref="AS17" ca="1">IFERROR(IF(AS$4&lt;$D17,"",
IF(AS$4&gt;La_Dernière_Opération,"",
IF(AS$4=La_Dernière_Opération,Montant,
IF(AS$4=$D17,IF(OR(AS$4=Tout_JF_P,NOT(NETWORKDAYS.INTL(AS$4,AS$4,Chômés))),"*",Montant),
IF(_T_E=AS$4,IF(OR(AS$4=Tout_JF_P,NOT(NETWORKDAYS.INTL(AS$4,AS$4,Chômés))),"*",Montant),
IF(AND(OFFSET(AS17,,-Sens)&lt;&gt;"",OR(OFFSET(AS$4,,-Sens)=Tout_JF_P,NOT(NETWORKDAYS.INTL(OFFSET(AS$4,,-Sens),OFFSET(AS$4,,-Sens),Chômés)))),IF(OR(AS$4=Tout_JF_P,NOT(NETWORKDAYS.INTL(AS$4,AS$4,Chômés))),"*",Montant),
"")))))),"")</f>
        <v/>
      </c>
      <c r="AT17" s="47" t="str">
        <f t="array" aca="1" ref="AT17" ca="1">IFERROR(IF(AT$4&lt;$D17,"",
IF(AT$4&gt;La_Dernière_Opération,"",
IF(AT$4=La_Dernière_Opération,Montant,
IF(AT$4=$D17,IF(OR(AT$4=Tout_JF_P,NOT(NETWORKDAYS.INTL(AT$4,AT$4,Chômés))),"*",Montant),
IF(_T_E=AT$4,IF(OR(AT$4=Tout_JF_P,NOT(NETWORKDAYS.INTL(AT$4,AT$4,Chômés))),"*",Montant),
IF(AND(OFFSET(AT17,,-Sens)&lt;&gt;"",OR(OFFSET(AT$4,,-Sens)=Tout_JF_P,NOT(NETWORKDAYS.INTL(OFFSET(AT$4,,-Sens),OFFSET(AT$4,,-Sens),Chômés)))),IF(OR(AT$4=Tout_JF_P,NOT(NETWORKDAYS.INTL(AT$4,AT$4,Chômés))),"*",Montant),
"")))))),"")</f>
        <v/>
      </c>
      <c r="AU17" s="47" t="str">
        <f t="array" aca="1" ref="AU17" ca="1">IFERROR(IF(AU$4&lt;$D17,"",
IF(AU$4&gt;La_Dernière_Opération,"",
IF(AU$4=La_Dernière_Opération,Montant,
IF(AU$4=$D17,IF(OR(AU$4=Tout_JF_P,NOT(NETWORKDAYS.INTL(AU$4,AU$4,Chômés))),"*",Montant),
IF(_T_E=AU$4,IF(OR(AU$4=Tout_JF_P,NOT(NETWORKDAYS.INTL(AU$4,AU$4,Chômés))),"*",Montant),
IF(AND(OFFSET(AU17,,-Sens)&lt;&gt;"",OR(OFFSET(AU$4,,-Sens)=Tout_JF_P,NOT(NETWORKDAYS.INTL(OFFSET(AU$4,,-Sens),OFFSET(AU$4,,-Sens),Chômés)))),IF(OR(AU$4=Tout_JF_P,NOT(NETWORKDAYS.INTL(AU$4,AU$4,Chômés))),"*",Montant),
"")))))),"")</f>
        <v/>
      </c>
      <c r="AV17" s="47" t="str">
        <f t="array" aca="1" ref="AV17" ca="1">IFERROR(IF(AV$4&lt;$D17,"",
IF(AV$4&gt;La_Dernière_Opération,"",
IF(AV$4=La_Dernière_Opération,Montant,
IF(AV$4=$D17,IF(OR(AV$4=Tout_JF_P,NOT(NETWORKDAYS.INTL(AV$4,AV$4,Chômés))),"*",Montant),
IF(_T_E=AV$4,IF(OR(AV$4=Tout_JF_P,NOT(NETWORKDAYS.INTL(AV$4,AV$4,Chômés))),"*",Montant),
IF(AND(OFFSET(AV17,,-Sens)&lt;&gt;"",OR(OFFSET(AV$4,,-Sens)=Tout_JF_P,NOT(NETWORKDAYS.INTL(OFFSET(AV$4,,-Sens),OFFSET(AV$4,,-Sens),Chômés)))),IF(OR(AV$4=Tout_JF_P,NOT(NETWORKDAYS.INTL(AV$4,AV$4,Chômés))),"*",Montant),
"")))))),"")</f>
        <v/>
      </c>
      <c r="AW17" s="47" t="str">
        <f t="array" aca="1" ref="AW17" ca="1">IFERROR(IF(AW$4&lt;$D17,"",
IF(AW$4&gt;La_Dernière_Opération,"",
IF(AW$4=La_Dernière_Opération,Montant,
IF(AW$4=$D17,IF(OR(AW$4=Tout_JF_P,NOT(NETWORKDAYS.INTL(AW$4,AW$4,Chômés))),"*",Montant),
IF(_T_E=AW$4,IF(OR(AW$4=Tout_JF_P,NOT(NETWORKDAYS.INTL(AW$4,AW$4,Chômés))),"*",Montant),
IF(AND(OFFSET(AW17,,-Sens)&lt;&gt;"",OR(OFFSET(AW$4,,-Sens)=Tout_JF_P,NOT(NETWORKDAYS.INTL(OFFSET(AW$4,,-Sens),OFFSET(AW$4,,-Sens),Chômés)))),IF(OR(AW$4=Tout_JF_P,NOT(NETWORKDAYS.INTL(AW$4,AW$4,Chômés))),"*",Montant),
"")))))),"")</f>
        <v/>
      </c>
      <c r="AX17" s="47" t="str">
        <f t="array" aca="1" ref="AX17" ca="1">IFERROR(IF(AX$4&lt;$D17,"",
IF(AX$4&gt;La_Dernière_Opération,"",
IF(AX$4=La_Dernière_Opération,Montant,
IF(AX$4=$D17,IF(OR(AX$4=Tout_JF_P,NOT(NETWORKDAYS.INTL(AX$4,AX$4,Chômés))),"*",Montant),
IF(_T_E=AX$4,IF(OR(AX$4=Tout_JF_P,NOT(NETWORKDAYS.INTL(AX$4,AX$4,Chômés))),"*",Montant),
IF(AND(OFFSET(AX17,,-Sens)&lt;&gt;"",OR(OFFSET(AX$4,,-Sens)=Tout_JF_P,NOT(NETWORKDAYS.INTL(OFFSET(AX$4,,-Sens),OFFSET(AX$4,,-Sens),Chômés)))),IF(OR(AX$4=Tout_JF_P,NOT(NETWORKDAYS.INTL(AX$4,AX$4,Chômés))),"*",Montant),
"")))))),"")</f>
        <v/>
      </c>
      <c r="AY17" s="47" t="str">
        <f t="array" aca="1" ref="AY17" ca="1">IFERROR(IF(AY$4&lt;$D17,"",
IF(AY$4&gt;La_Dernière_Opération,"",
IF(AY$4=La_Dernière_Opération,Montant,
IF(AY$4=$D17,IF(OR(AY$4=Tout_JF_P,NOT(NETWORKDAYS.INTL(AY$4,AY$4,Chômés))),"*",Montant),
IF(_T_E=AY$4,IF(OR(AY$4=Tout_JF_P,NOT(NETWORKDAYS.INTL(AY$4,AY$4,Chômés))),"*",Montant),
IF(AND(OFFSET(AY17,,-Sens)&lt;&gt;"",OR(OFFSET(AY$4,,-Sens)=Tout_JF_P,NOT(NETWORKDAYS.INTL(OFFSET(AY$4,,-Sens),OFFSET(AY$4,,-Sens),Chômés)))),IF(OR(AY$4=Tout_JF_P,NOT(NETWORKDAYS.INTL(AY$4,AY$4,Chômés))),"*",Montant),
"")))))),"")</f>
        <v/>
      </c>
      <c r="AZ17" s="47" t="str">
        <f t="array" aca="1" ref="AZ17" ca="1">IFERROR(IF(AZ$4&lt;$D17,"",
IF(AZ$4&gt;La_Dernière_Opération,"",
IF(AZ$4=La_Dernière_Opération,Montant,
IF(AZ$4=$D17,IF(OR(AZ$4=Tout_JF_P,NOT(NETWORKDAYS.INTL(AZ$4,AZ$4,Chômés))),"*",Montant),
IF(_T_E=AZ$4,IF(OR(AZ$4=Tout_JF_P,NOT(NETWORKDAYS.INTL(AZ$4,AZ$4,Chômés))),"*",Montant),
IF(AND(OFFSET(AZ17,,-Sens)&lt;&gt;"",OR(OFFSET(AZ$4,,-Sens)=Tout_JF_P,NOT(NETWORKDAYS.INTL(OFFSET(AZ$4,,-Sens),OFFSET(AZ$4,,-Sens),Chômés)))),IF(OR(AZ$4=Tout_JF_P,NOT(NETWORKDAYS.INTL(AZ$4,AZ$4,Chômés))),"*",Montant),
"")))))),"")</f>
        <v/>
      </c>
      <c r="BA17" s="47" t="str">
        <f t="array" aca="1" ref="BA17" ca="1">IFERROR(IF(BA$4&lt;$D17,"",
IF(BA$4&gt;La_Dernière_Opération,"",
IF(BA$4=La_Dernière_Opération,Montant,
IF(BA$4=$D17,IF(OR(BA$4=Tout_JF_P,NOT(NETWORKDAYS.INTL(BA$4,BA$4,Chômés))),"*",Montant),
IF(_T_E=BA$4,IF(OR(BA$4=Tout_JF_P,NOT(NETWORKDAYS.INTL(BA$4,BA$4,Chômés))),"*",Montant),
IF(AND(OFFSET(BA17,,-Sens)&lt;&gt;"",OR(OFFSET(BA$4,,-Sens)=Tout_JF_P,NOT(NETWORKDAYS.INTL(OFFSET(BA$4,,-Sens),OFFSET(BA$4,,-Sens),Chômés)))),IF(OR(BA$4=Tout_JF_P,NOT(NETWORKDAYS.INTL(BA$4,BA$4,Chômés))),"*",Montant),
"")))))),"")</f>
        <v/>
      </c>
      <c r="BB17" s="47" t="str">
        <f t="array" aca="1" ref="BB17" ca="1">IFERROR(IF(BB$4&lt;$D17,"",
IF(BB$4&gt;La_Dernière_Opération,"",
IF(BB$4=La_Dernière_Opération,Montant,
IF(BB$4=$D17,IF(OR(BB$4=Tout_JF_P,NOT(NETWORKDAYS.INTL(BB$4,BB$4,Chômés))),"*",Montant),
IF(_T_E=BB$4,IF(OR(BB$4=Tout_JF_P,NOT(NETWORKDAYS.INTL(BB$4,BB$4,Chômés))),"*",Montant),
IF(AND(OFFSET(BB17,,-Sens)&lt;&gt;"",OR(OFFSET(BB$4,,-Sens)=Tout_JF_P,NOT(NETWORKDAYS.INTL(OFFSET(BB$4,,-Sens),OFFSET(BB$4,,-Sens),Chômés)))),IF(OR(BB$4=Tout_JF_P,NOT(NETWORKDAYS.INTL(BB$4,BB$4,Chômés))),"*",Montant),
"")))))),"")</f>
        <v/>
      </c>
      <c r="BC17" s="47" t="str">
        <f t="array" aca="1" ref="BC17" ca="1">IFERROR(IF(BC$4&lt;$D17,"",
IF(BC$4&gt;La_Dernière_Opération,"",
IF(BC$4=La_Dernière_Opération,Montant,
IF(BC$4=$D17,IF(OR(BC$4=Tout_JF_P,NOT(NETWORKDAYS.INTL(BC$4,BC$4,Chômés))),"*",Montant),
IF(_T_E=BC$4,IF(OR(BC$4=Tout_JF_P,NOT(NETWORKDAYS.INTL(BC$4,BC$4,Chômés))),"*",Montant),
IF(AND(OFFSET(BC17,,-Sens)&lt;&gt;"",OR(OFFSET(BC$4,,-Sens)=Tout_JF_P,NOT(NETWORKDAYS.INTL(OFFSET(BC$4,,-Sens),OFFSET(BC$4,,-Sens),Chômés)))),IF(OR(BC$4=Tout_JF_P,NOT(NETWORKDAYS.INTL(BC$4,BC$4,Chômés))),"*",Montant),
"")))))),"")</f>
        <v/>
      </c>
      <c r="BD17" s="47" t="str">
        <f t="array" aca="1" ref="BD17" ca="1">IFERROR(IF(BD$4&lt;$D17,"",
IF(BD$4&gt;La_Dernière_Opération,"",
IF(BD$4=La_Dernière_Opération,Montant,
IF(BD$4=$D17,IF(OR(BD$4=Tout_JF_P,NOT(NETWORKDAYS.INTL(BD$4,BD$4,Chômés))),"*",Montant),
IF(_T_E=BD$4,IF(OR(BD$4=Tout_JF_P,NOT(NETWORKDAYS.INTL(BD$4,BD$4,Chômés))),"*",Montant),
IF(AND(OFFSET(BD17,,-Sens)&lt;&gt;"",OR(OFFSET(BD$4,,-Sens)=Tout_JF_P,NOT(NETWORKDAYS.INTL(OFFSET(BD$4,,-Sens),OFFSET(BD$4,,-Sens),Chômés)))),IF(OR(BD$4=Tout_JF_P,NOT(NETWORKDAYS.INTL(BD$4,BD$4,Chômés))),"*",Montant),
"")))))),"")</f>
        <v/>
      </c>
      <c r="BE17" s="47" t="str">
        <f t="array" aca="1" ref="BE17" ca="1">IFERROR(IF(BE$4&lt;$D17,"",
IF(BE$4&gt;La_Dernière_Opération,"",
IF(BE$4=La_Dernière_Opération,Montant,
IF(BE$4=$D17,IF(OR(BE$4=Tout_JF_P,NOT(NETWORKDAYS.INTL(BE$4,BE$4,Chômés))),"*",Montant),
IF(_T_E=BE$4,IF(OR(BE$4=Tout_JF_P,NOT(NETWORKDAYS.INTL(BE$4,BE$4,Chômés))),"*",Montant),
IF(AND(OFFSET(BE17,,-Sens)&lt;&gt;"",OR(OFFSET(BE$4,,-Sens)=Tout_JF_P,NOT(NETWORKDAYS.INTL(OFFSET(BE$4,,-Sens),OFFSET(BE$4,,-Sens),Chômés)))),IF(OR(BE$4=Tout_JF_P,NOT(NETWORKDAYS.INTL(BE$4,BE$4,Chômés))),"*",Montant),
"")))))),"")</f>
        <v/>
      </c>
      <c r="BF17" s="47" t="str">
        <f t="array" aca="1" ref="BF17" ca="1">IFERROR(IF(BF$4&lt;$D17,"",
IF(BF$4&gt;La_Dernière_Opération,"",
IF(BF$4=La_Dernière_Opération,Montant,
IF(BF$4=$D17,IF(OR(BF$4=Tout_JF_P,NOT(NETWORKDAYS.INTL(BF$4,BF$4,Chômés))),"*",Montant),
IF(_T_E=BF$4,IF(OR(BF$4=Tout_JF_P,NOT(NETWORKDAYS.INTL(BF$4,BF$4,Chômés))),"*",Montant),
IF(AND(OFFSET(BF17,,-Sens)&lt;&gt;"",OR(OFFSET(BF$4,,-Sens)=Tout_JF_P,NOT(NETWORKDAYS.INTL(OFFSET(BF$4,,-Sens),OFFSET(BF$4,,-Sens),Chômés)))),IF(OR(BF$4=Tout_JF_P,NOT(NETWORKDAYS.INTL(BF$4,BF$4,Chômés))),"*",Montant),
"")))))),"")</f>
        <v/>
      </c>
      <c r="BG17" s="47" t="str">
        <f t="array" aca="1" ref="BG17" ca="1">IFERROR(IF(BG$4&lt;$D17,"",
IF(BG$4&gt;La_Dernière_Opération,"",
IF(BG$4=La_Dernière_Opération,Montant,
IF(BG$4=$D17,IF(OR(BG$4=Tout_JF_P,NOT(NETWORKDAYS.INTL(BG$4,BG$4,Chômés))),"*",Montant),
IF(_T_E=BG$4,IF(OR(BG$4=Tout_JF_P,NOT(NETWORKDAYS.INTL(BG$4,BG$4,Chômés))),"*",Montant),
IF(AND(OFFSET(BG17,,-Sens)&lt;&gt;"",OR(OFFSET(BG$4,,-Sens)=Tout_JF_P,NOT(NETWORKDAYS.INTL(OFFSET(BG$4,,-Sens),OFFSET(BG$4,,-Sens),Chômés)))),IF(OR(BG$4=Tout_JF_P,NOT(NETWORKDAYS.INTL(BG$4,BG$4,Chômés))),"*",Montant),
"")))))),"")</f>
        <v/>
      </c>
      <c r="BH17" s="42" t="str">
        <f t="array" aca="1" ref="BH17" ca="1">IFERROR(IF(BH$4&lt;$D17,"",
IF(BH$4&gt;La_Dernière_Opération,"",
IF(BH$4=La_Dernière_Opération,Montant,
IF(BH$4=$D17,IF(OR(BH$4=Tout_JF_P,NOT(NETWORKDAYS.INTL(BH$4,BH$4,Chômés))),"*",Montant),
IF(_T_E=BH$4,IF(OR(BH$4=Tout_JF_P,NOT(NETWORKDAYS.INTL(BH$4,BH$4,Chômés))),"*",Montant),
IF(AND(OFFSET(BH17,,-Sens)&lt;&gt;"",OR(OFFSET(BH$4,,-Sens)=Tout_JF_P,NOT(NETWORKDAYS.INTL(OFFSET(BH$4,,-Sens),OFFSET(BH$4,,-Sens),Chômés)))),IF(OR(BH$4=Tout_JF_P,NOT(NETWORKDAYS.INTL(BH$4,BH$4,Chômés))),"*",Montant),
"")))))),"")</f>
        <v/>
      </c>
    </row>
    <row r="18" spans="1:60" x14ac:dyDescent="0.25">
      <c r="A18" s="32" t="s">
        <v>128</v>
      </c>
      <c r="B18" s="47"/>
      <c r="C18" s="37"/>
      <c r="D18" s="59"/>
      <c r="E18" s="32"/>
      <c r="F18" s="32"/>
      <c r="G18" s="37"/>
      <c r="H18" s="59" t="str">
        <f t="array" aca="1" ref="H18" ca="1">IF(OR($D18=Fériés,$D18=Ponts,NOT(NETWORKDAYS.INTL($D18,$D18,Chômés))),"Erreur de",IF($D18="","Absence de",IFERROR(
IF($I18="Terminé","Opération",
IF(TODAY()&lt;=$D18,$D18,
IF($I18&lt;WORKDAY.INTL(Prochaine_Echéance,IF(OR(WORKDAY.INTL(Prochaine_Echéance,0,Chômés,Tout_JF_P)=Tout_JF_P),1,0)*Sens,Chômés,Tout_JF_P),
$I18,
WORKDAY.INTL(Prochaine_Echéance,IF(OR(WORKDAY.INTL(Prochaine_Echéance,0,Chômés,Tout_JF_P)=Tout_JF_P),1,0)*Sens,Chômés,Tout_JF_P))
)),
IF($D18="","Absence de","Erreur de"))))</f>
        <v>Erreur de</v>
      </c>
      <c r="I18" s="63" t="str">
        <f t="array" aca="1" ref="I18" ca="1">IF(OR($D18=Fériés,$D18=Ponts,NOT(NETWORKDAYS.INTL($D18,$D18,Chômés))),"date de début",IFERROR(
IF(La_Dernière_Opération&gt;EDATE($D18,100),"Perpétuel",
IF(La_Dernière_Opération&lt;TODAY(),"Terminé",La_Dernière_Opération)),IF(AND(ISNUMBER($D18),$E18=""),"périodicité","date de début")))</f>
        <v>date de début</v>
      </c>
      <c r="J18" s="42" t="str">
        <f t="array" aca="1" ref="J18" ca="1">IFERROR(IF(J$4&lt;$D18,"",
IF(J$4&gt;La_Dernière_Opération,"",
IF(J$4=La_Dernière_Opération,Montant,
IF(J$4=$D18,IF(OR(J$4=Tout_JF_P,NOT(NETWORKDAYS.INTL(J$4,J$4,Chômés))),"*",Montant),
IF(_T_E=J$4,IF(OR(J$4=Tout_JF_P,NOT(NETWORKDAYS.INTL(J$4,J$4,Chômés))),"*",Montant),
IF(AND(OFFSET(J18,,-Sens)&lt;&gt;"",OR(OFFSET(J$4,,-Sens)=Tout_JF_P,NOT(NETWORKDAYS.INTL(OFFSET(J$4,,-Sens),OFFSET(J$4,,-Sens),Chômés)))),IF(OR(J$4=Tout_JF_P,NOT(NETWORKDAYS.INTL(J$4,J$4,Chômés))),"*",Montant),
"")))))),"")</f>
        <v/>
      </c>
      <c r="K18" s="42" t="str">
        <f t="array" aca="1" ref="K18" ca="1">IFERROR(IF(K$4&lt;$D18,"",
IF(K$4&gt;La_Dernière_Opération,"",
IF(K$4=La_Dernière_Opération,Montant,
IF(K$4=$D18,IF(OR(K$4=Tout_JF_P,NOT(NETWORKDAYS.INTL(K$4,K$4,Chômés))),"*",Montant),
IF(_T_E=K$4,IF(OR(K$4=Tout_JF_P,NOT(NETWORKDAYS.INTL(K$4,K$4,Chômés))),"*",Montant),
IF(AND(OFFSET(K18,,-Sens)&lt;&gt;"",OR(OFFSET(K$4,,-Sens)=Tout_JF_P,NOT(NETWORKDAYS.INTL(OFFSET(K$4,,-Sens),OFFSET(K$4,,-Sens),Chômés)))),IF(OR(K$4=Tout_JF_P,NOT(NETWORKDAYS.INTL(K$4,K$4,Chômés))),"*",Montant),
"")))))),"")</f>
        <v/>
      </c>
      <c r="L18" s="42" t="str">
        <f t="array" aca="1" ref="L18" ca="1">IFERROR(IF(L$4&lt;$D18,"",
IF(L$4&gt;La_Dernière_Opération,"",
IF(L$4=La_Dernière_Opération,Montant,
IF(L$4=$D18,IF(OR(L$4=Tout_JF_P,NOT(NETWORKDAYS.INTL(L$4,L$4,Chômés))),"*",Montant),
IF(_T_E=L$4,IF(OR(L$4=Tout_JF_P,NOT(NETWORKDAYS.INTL(L$4,L$4,Chômés))),"*",Montant),
IF(AND(OFFSET(L18,,-Sens)&lt;&gt;"",OR(OFFSET(L$4,,-Sens)=Tout_JF_P,NOT(NETWORKDAYS.INTL(OFFSET(L$4,,-Sens),OFFSET(L$4,,-Sens),Chômés)))),IF(OR(L$4=Tout_JF_P,NOT(NETWORKDAYS.INTL(L$4,L$4,Chômés))),"*",Montant),
"")))))),"")</f>
        <v/>
      </c>
      <c r="M18" s="42" t="str">
        <f t="array" aca="1" ref="M18" ca="1">IFERROR(IF(M$4&lt;$D18,"",
IF(M$4&gt;La_Dernière_Opération,"",
IF(M$4=La_Dernière_Opération,Montant,
IF(M$4=$D18,IF(OR(M$4=Tout_JF_P,NOT(NETWORKDAYS.INTL(M$4,M$4,Chômés))),"*",Montant),
IF(_T_E=M$4,IF(OR(M$4=Tout_JF_P,NOT(NETWORKDAYS.INTL(M$4,M$4,Chômés))),"*",Montant),
IF(AND(OFFSET(M18,,-Sens)&lt;&gt;"",OR(OFFSET(M$4,,-Sens)=Tout_JF_P,NOT(NETWORKDAYS.INTL(OFFSET(M$4,,-Sens),OFFSET(M$4,,-Sens),Chômés)))),IF(OR(M$4=Tout_JF_P,NOT(NETWORKDAYS.INTL(M$4,M$4,Chômés))),"*",Montant),
"")))))),"")</f>
        <v/>
      </c>
      <c r="N18" s="42" t="str">
        <f t="array" aca="1" ref="N18" ca="1">IFERROR(IF(N$4&lt;$D18,"",
IF(N$4&gt;La_Dernière_Opération,"",
IF(N$4=La_Dernière_Opération,Montant,
IF(N$4=$D18,IF(OR(N$4=Tout_JF_P,NOT(NETWORKDAYS.INTL(N$4,N$4,Chômés))),"*",Montant),
IF(_T_E=N$4,IF(OR(N$4=Tout_JF_P,NOT(NETWORKDAYS.INTL(N$4,N$4,Chômés))),"*",Montant),
IF(AND(OFFSET(N18,,-Sens)&lt;&gt;"",OR(OFFSET(N$4,,-Sens)=Tout_JF_P,NOT(NETWORKDAYS.INTL(OFFSET(N$4,,-Sens),OFFSET(N$4,,-Sens),Chômés)))),IF(OR(N$4=Tout_JF_P,NOT(NETWORKDAYS.INTL(N$4,N$4,Chômés))),"*",Montant),
"")))))),"")</f>
        <v/>
      </c>
      <c r="O18" s="42" t="str">
        <f t="array" aca="1" ref="O18" ca="1">IFERROR(IF(O$4&lt;$D18,"",
IF(O$4&gt;La_Dernière_Opération,"",
IF(O$4=La_Dernière_Opération,Montant,
IF(O$4=$D18,IF(OR(O$4=Tout_JF_P,NOT(NETWORKDAYS.INTL(O$4,O$4,Chômés))),"*",Montant),
IF(_T_E=O$4,IF(OR(O$4=Tout_JF_P,NOT(NETWORKDAYS.INTL(O$4,O$4,Chômés))),"*",Montant),
IF(AND(OFFSET(O18,,-Sens)&lt;&gt;"",OR(OFFSET(O$4,,-Sens)=Tout_JF_P,NOT(NETWORKDAYS.INTL(OFFSET(O$4,,-Sens),OFFSET(O$4,,-Sens),Chômés)))),IF(OR(O$4=Tout_JF_P,NOT(NETWORKDAYS.INTL(O$4,O$4,Chômés))),"*",Montant),
"")))))),"")</f>
        <v/>
      </c>
      <c r="P18" s="42" t="str">
        <f t="array" aca="1" ref="P18" ca="1">IFERROR(IF(P$4&lt;$D18,"",
IF(P$4&gt;La_Dernière_Opération,"",
IF(P$4=La_Dernière_Opération,Montant,
IF(P$4=$D18,IF(OR(P$4=Tout_JF_P,NOT(NETWORKDAYS.INTL(P$4,P$4,Chômés))),"*",Montant),
IF(_T_E=P$4,IF(OR(P$4=Tout_JF_P,NOT(NETWORKDAYS.INTL(P$4,P$4,Chômés))),"*",Montant),
IF(AND(OFFSET(P18,,-Sens)&lt;&gt;"",OR(OFFSET(P$4,,-Sens)=Tout_JF_P,NOT(NETWORKDAYS.INTL(OFFSET(P$4,,-Sens),OFFSET(P$4,,-Sens),Chômés)))),IF(OR(P$4=Tout_JF_P,NOT(NETWORKDAYS.INTL(P$4,P$4,Chômés))),"*",Montant),
"")))))),"")</f>
        <v/>
      </c>
      <c r="Q18" s="42" t="str">
        <f t="array" aca="1" ref="Q18" ca="1">IFERROR(IF(Q$4&lt;$D18,"",
IF(Q$4&gt;La_Dernière_Opération,"",
IF(Q$4=La_Dernière_Opération,Montant,
IF(Q$4=$D18,IF(OR(Q$4=Tout_JF_P,NOT(NETWORKDAYS.INTL(Q$4,Q$4,Chômés))),"*",Montant),
IF(_T_E=Q$4,IF(OR(Q$4=Tout_JF_P,NOT(NETWORKDAYS.INTL(Q$4,Q$4,Chômés))),"*",Montant),
IF(AND(OFFSET(Q18,,-Sens)&lt;&gt;"",OR(OFFSET(Q$4,,-Sens)=Tout_JF_P,NOT(NETWORKDAYS.INTL(OFFSET(Q$4,,-Sens),OFFSET(Q$4,,-Sens),Chômés)))),IF(OR(Q$4=Tout_JF_P,NOT(NETWORKDAYS.INTL(Q$4,Q$4,Chômés))),"*",Montant),
"")))))),"")</f>
        <v/>
      </c>
      <c r="R18" s="47" t="str">
        <f t="array" aca="1" ref="R18" ca="1">IFERROR(IF(R$4&lt;$D18,"",
IF(R$4&gt;La_Dernière_Opération,"",
IF(R$4=La_Dernière_Opération,Montant,
IF(R$4=$D18,IF(OR(R$4=Tout_JF_P,NOT(NETWORKDAYS.INTL(R$4,R$4,Chômés))),"*",Montant),
IF(_T_E=R$4,IF(OR(R$4=Tout_JF_P,NOT(NETWORKDAYS.INTL(R$4,R$4,Chômés))),"*",Montant),
IF(AND(OFFSET(R18,,-Sens)&lt;&gt;"",OR(OFFSET(R$4,,-Sens)=Tout_JF_P,NOT(NETWORKDAYS.INTL(OFFSET(R$4,,-Sens),OFFSET(R$4,,-Sens),Chômés)))),IF(OR(R$4=Tout_JF_P,NOT(NETWORKDAYS.INTL(R$4,R$4,Chômés))),"*",Montant),
"")))))),"")</f>
        <v/>
      </c>
      <c r="S18" s="47" t="str">
        <f t="array" aca="1" ref="S18" ca="1">IFERROR(IF(S$4&lt;$D18,"",
IF(S$4&gt;La_Dernière_Opération,"",
IF(S$4=La_Dernière_Opération,Montant,
IF(S$4=$D18,IF(OR(S$4=Tout_JF_P,NOT(NETWORKDAYS.INTL(S$4,S$4,Chômés))),"*",Montant),
IF(_T_E=S$4,IF(OR(S$4=Tout_JF_P,NOT(NETWORKDAYS.INTL(S$4,S$4,Chômés))),"*",Montant),
IF(AND(OFFSET(S18,,-Sens)&lt;&gt;"",OR(OFFSET(S$4,,-Sens)=Tout_JF_P,NOT(NETWORKDAYS.INTL(OFFSET(S$4,,-Sens),OFFSET(S$4,,-Sens),Chômés)))),IF(OR(S$4=Tout_JF_P,NOT(NETWORKDAYS.INTL(S$4,S$4,Chômés))),"*",Montant),
"")))))),"")</f>
        <v/>
      </c>
      <c r="T18" s="47" t="str">
        <f t="array" aca="1" ref="T18" ca="1">IFERROR(IF(T$4&lt;$D18,"",
IF(T$4&gt;La_Dernière_Opération,"",
IF(T$4=La_Dernière_Opération,Montant,
IF(T$4=$D18,IF(OR(T$4=Tout_JF_P,NOT(NETWORKDAYS.INTL(T$4,T$4,Chômés))),"*",Montant),
IF(_T_E=T$4,IF(OR(T$4=Tout_JF_P,NOT(NETWORKDAYS.INTL(T$4,T$4,Chômés))),"*",Montant),
IF(AND(OFFSET(T18,,-Sens)&lt;&gt;"",OR(OFFSET(T$4,,-Sens)=Tout_JF_P,NOT(NETWORKDAYS.INTL(OFFSET(T$4,,-Sens),OFFSET(T$4,,-Sens),Chômés)))),IF(OR(T$4=Tout_JF_P,NOT(NETWORKDAYS.INTL(T$4,T$4,Chômés))),"*",Montant),
"")))))),"")</f>
        <v/>
      </c>
      <c r="U18" s="47" t="str">
        <f t="array" aca="1" ref="U18" ca="1">IFERROR(IF(U$4&lt;$D18,"",
IF(U$4&gt;La_Dernière_Opération,"",
IF(U$4=La_Dernière_Opération,Montant,
IF(U$4=$D18,IF(OR(U$4=Tout_JF_P,NOT(NETWORKDAYS.INTL(U$4,U$4,Chômés))),"*",Montant),
IF(_T_E=U$4,IF(OR(U$4=Tout_JF_P,NOT(NETWORKDAYS.INTL(U$4,U$4,Chômés))),"*",Montant),
IF(AND(OFFSET(U18,,-Sens)&lt;&gt;"",OR(OFFSET(U$4,,-Sens)=Tout_JF_P,NOT(NETWORKDAYS.INTL(OFFSET(U$4,,-Sens),OFFSET(U$4,,-Sens),Chômés)))),IF(OR(U$4=Tout_JF_P,NOT(NETWORKDAYS.INTL(U$4,U$4,Chômés))),"*",Montant),
"")))))),"")</f>
        <v/>
      </c>
      <c r="V18" s="47" t="str">
        <f t="array" aca="1" ref="V18" ca="1">IFERROR(IF(V$4&lt;$D18,"",
IF(V$4&gt;La_Dernière_Opération,"",
IF(V$4=La_Dernière_Opération,Montant,
IF(V$4=$D18,IF(OR(V$4=Tout_JF_P,NOT(NETWORKDAYS.INTL(V$4,V$4,Chômés))),"*",Montant),
IF(_T_E=V$4,IF(OR(V$4=Tout_JF_P,NOT(NETWORKDAYS.INTL(V$4,V$4,Chômés))),"*",Montant),
IF(AND(OFFSET(V18,,-Sens)&lt;&gt;"",OR(OFFSET(V$4,,-Sens)=Tout_JF_P,NOT(NETWORKDAYS.INTL(OFFSET(V$4,,-Sens),OFFSET(V$4,,-Sens),Chômés)))),IF(OR(V$4=Tout_JF_P,NOT(NETWORKDAYS.INTL(V$4,V$4,Chômés))),"*",Montant),
"")))))),"")</f>
        <v/>
      </c>
      <c r="W18" s="47" t="str">
        <f t="array" aca="1" ref="W18" ca="1">IFERROR(IF(W$4&lt;$D18,"",
IF(W$4&gt;La_Dernière_Opération,"",
IF(W$4=La_Dernière_Opération,Montant,
IF(W$4=$D18,IF(OR(W$4=Tout_JF_P,NOT(NETWORKDAYS.INTL(W$4,W$4,Chômés))),"*",Montant),
IF(_T_E=W$4,IF(OR(W$4=Tout_JF_P,NOT(NETWORKDAYS.INTL(W$4,W$4,Chômés))),"*",Montant),
IF(AND(OFFSET(W18,,-Sens)&lt;&gt;"",OR(OFFSET(W$4,,-Sens)=Tout_JF_P,NOT(NETWORKDAYS.INTL(OFFSET(W$4,,-Sens),OFFSET(W$4,,-Sens),Chômés)))),IF(OR(W$4=Tout_JF_P,NOT(NETWORKDAYS.INTL(W$4,W$4,Chômés))),"*",Montant),
"")))))),"")</f>
        <v/>
      </c>
      <c r="X18" s="47" t="str">
        <f t="array" aca="1" ref="X18" ca="1">IFERROR(IF(X$4&lt;$D18,"",
IF(X$4&gt;La_Dernière_Opération,"",
IF(X$4=La_Dernière_Opération,Montant,
IF(X$4=$D18,IF(OR(X$4=Tout_JF_P,NOT(NETWORKDAYS.INTL(X$4,X$4,Chômés))),"*",Montant),
IF(_T_E=X$4,IF(OR(X$4=Tout_JF_P,NOT(NETWORKDAYS.INTL(X$4,X$4,Chômés))),"*",Montant),
IF(AND(OFFSET(X18,,-Sens)&lt;&gt;"",OR(OFFSET(X$4,,-Sens)=Tout_JF_P,NOT(NETWORKDAYS.INTL(OFFSET(X$4,,-Sens),OFFSET(X$4,,-Sens),Chômés)))),IF(OR(X$4=Tout_JF_P,NOT(NETWORKDAYS.INTL(X$4,X$4,Chômés))),"*",Montant),
"")))))),"")</f>
        <v/>
      </c>
      <c r="Y18" s="47" t="str">
        <f t="array" aca="1" ref="Y18" ca="1">IFERROR(IF(Y$4&lt;$D18,"",
IF(Y$4&gt;La_Dernière_Opération,"",
IF(Y$4=La_Dernière_Opération,Montant,
IF(Y$4=$D18,IF(OR(Y$4=Tout_JF_P,NOT(NETWORKDAYS.INTL(Y$4,Y$4,Chômés))),"*",Montant),
IF(_T_E=Y$4,IF(OR(Y$4=Tout_JF_P,NOT(NETWORKDAYS.INTL(Y$4,Y$4,Chômés))),"*",Montant),
IF(AND(OFFSET(Y18,,-Sens)&lt;&gt;"",OR(OFFSET(Y$4,,-Sens)=Tout_JF_P,NOT(NETWORKDAYS.INTL(OFFSET(Y$4,,-Sens),OFFSET(Y$4,,-Sens),Chômés)))),IF(OR(Y$4=Tout_JF_P,NOT(NETWORKDAYS.INTL(Y$4,Y$4,Chômés))),"*",Montant),
"")))))),"")</f>
        <v/>
      </c>
      <c r="Z18" s="47" t="str">
        <f t="array" aca="1" ref="Z18" ca="1">IFERROR(IF(Z$4&lt;$D18,"",
IF(Z$4&gt;La_Dernière_Opération,"",
IF(Z$4=La_Dernière_Opération,Montant,
IF(Z$4=$D18,IF(OR(Z$4=Tout_JF_P,NOT(NETWORKDAYS.INTL(Z$4,Z$4,Chômés))),"*",Montant),
IF(_T_E=Z$4,IF(OR(Z$4=Tout_JF_P,NOT(NETWORKDAYS.INTL(Z$4,Z$4,Chômés))),"*",Montant),
IF(AND(OFFSET(Z18,,-Sens)&lt;&gt;"",OR(OFFSET(Z$4,,-Sens)=Tout_JF_P,NOT(NETWORKDAYS.INTL(OFFSET(Z$4,,-Sens),OFFSET(Z$4,,-Sens),Chômés)))),IF(OR(Z$4=Tout_JF_P,NOT(NETWORKDAYS.INTL(Z$4,Z$4,Chômés))),"*",Montant),
"")))))),"")</f>
        <v/>
      </c>
      <c r="AA18" s="47" t="str">
        <f t="array" aca="1" ref="AA18" ca="1">IFERROR(IF(AA$4&lt;$D18,"",
IF(AA$4&gt;La_Dernière_Opération,"",
IF(AA$4=La_Dernière_Opération,Montant,
IF(AA$4=$D18,IF(OR(AA$4=Tout_JF_P,NOT(NETWORKDAYS.INTL(AA$4,AA$4,Chômés))),"*",Montant),
IF(_T_E=AA$4,IF(OR(AA$4=Tout_JF_P,NOT(NETWORKDAYS.INTL(AA$4,AA$4,Chômés))),"*",Montant),
IF(AND(OFFSET(AA18,,-Sens)&lt;&gt;"",OR(OFFSET(AA$4,,-Sens)=Tout_JF_P,NOT(NETWORKDAYS.INTL(OFFSET(AA$4,,-Sens),OFFSET(AA$4,,-Sens),Chômés)))),IF(OR(AA$4=Tout_JF_P,NOT(NETWORKDAYS.INTL(AA$4,AA$4,Chômés))),"*",Montant),
"")))))),"")</f>
        <v/>
      </c>
      <c r="AB18" s="47" t="str">
        <f t="array" aca="1" ref="AB18" ca="1">IFERROR(IF(AB$4&lt;$D18,"",
IF(AB$4&gt;La_Dernière_Opération,"",
IF(AB$4=La_Dernière_Opération,Montant,
IF(AB$4=$D18,IF(OR(AB$4=Tout_JF_P,NOT(NETWORKDAYS.INTL(AB$4,AB$4,Chômés))),"*",Montant),
IF(_T_E=AB$4,IF(OR(AB$4=Tout_JF_P,NOT(NETWORKDAYS.INTL(AB$4,AB$4,Chômés))),"*",Montant),
IF(AND(OFFSET(AB18,,-Sens)&lt;&gt;"",OR(OFFSET(AB$4,,-Sens)=Tout_JF_P,NOT(NETWORKDAYS.INTL(OFFSET(AB$4,,-Sens),OFFSET(AB$4,,-Sens),Chômés)))),IF(OR(AB$4=Tout_JF_P,NOT(NETWORKDAYS.INTL(AB$4,AB$4,Chômés))),"*",Montant),
"")))))),"")</f>
        <v/>
      </c>
      <c r="AC18" s="47" t="str">
        <f t="array" aca="1" ref="AC18" ca="1">IFERROR(IF(AC$4&lt;$D18,"",
IF(AC$4&gt;La_Dernière_Opération,"",
IF(AC$4=La_Dernière_Opération,Montant,
IF(AC$4=$D18,IF(OR(AC$4=Tout_JF_P,NOT(NETWORKDAYS.INTL(AC$4,AC$4,Chômés))),"*",Montant),
IF(_T_E=AC$4,IF(OR(AC$4=Tout_JF_P,NOT(NETWORKDAYS.INTL(AC$4,AC$4,Chômés))),"*",Montant),
IF(AND(OFFSET(AC18,,-Sens)&lt;&gt;"",OR(OFFSET(AC$4,,-Sens)=Tout_JF_P,NOT(NETWORKDAYS.INTL(OFFSET(AC$4,,-Sens),OFFSET(AC$4,,-Sens),Chômés)))),IF(OR(AC$4=Tout_JF_P,NOT(NETWORKDAYS.INTL(AC$4,AC$4,Chômés))),"*",Montant),
"")))))),"")</f>
        <v/>
      </c>
      <c r="AD18" s="47" t="str">
        <f t="array" aca="1" ref="AD18" ca="1">IFERROR(IF(AD$4&lt;$D18,"",
IF(AD$4&gt;La_Dernière_Opération,"",
IF(AD$4=La_Dernière_Opération,Montant,
IF(AD$4=$D18,IF(OR(AD$4=Tout_JF_P,NOT(NETWORKDAYS.INTL(AD$4,AD$4,Chômés))),"*",Montant),
IF(_T_E=AD$4,IF(OR(AD$4=Tout_JF_P,NOT(NETWORKDAYS.INTL(AD$4,AD$4,Chômés))),"*",Montant),
IF(AND(OFFSET(AD18,,-Sens)&lt;&gt;"",OR(OFFSET(AD$4,,-Sens)=Tout_JF_P,NOT(NETWORKDAYS.INTL(OFFSET(AD$4,,-Sens),OFFSET(AD$4,,-Sens),Chômés)))),IF(OR(AD$4=Tout_JF_P,NOT(NETWORKDAYS.INTL(AD$4,AD$4,Chômés))),"*",Montant),
"")))))),"")</f>
        <v/>
      </c>
      <c r="AE18" s="47" t="str">
        <f t="array" aca="1" ref="AE18" ca="1">IFERROR(IF(AE$4&lt;$D18,"",
IF(AE$4&gt;La_Dernière_Opération,"",
IF(AE$4=La_Dernière_Opération,Montant,
IF(AE$4=$D18,IF(OR(AE$4=Tout_JF_P,NOT(NETWORKDAYS.INTL(AE$4,AE$4,Chômés))),"*",Montant),
IF(_T_E=AE$4,IF(OR(AE$4=Tout_JF_P,NOT(NETWORKDAYS.INTL(AE$4,AE$4,Chômés))),"*",Montant),
IF(AND(OFFSET(AE18,,-Sens)&lt;&gt;"",OR(OFFSET(AE$4,,-Sens)=Tout_JF_P,NOT(NETWORKDAYS.INTL(OFFSET(AE$4,,-Sens),OFFSET(AE$4,,-Sens),Chômés)))),IF(OR(AE$4=Tout_JF_P,NOT(NETWORKDAYS.INTL(AE$4,AE$4,Chômés))),"*",Montant),
"")))))),"")</f>
        <v/>
      </c>
      <c r="AF18" s="47" t="str">
        <f t="array" aca="1" ref="AF18" ca="1">IFERROR(IF(AF$4&lt;$D18,"",
IF(AF$4&gt;La_Dernière_Opération,"",
IF(AF$4=La_Dernière_Opération,Montant,
IF(AF$4=$D18,IF(OR(AF$4=Tout_JF_P,NOT(NETWORKDAYS.INTL(AF$4,AF$4,Chômés))),"*",Montant),
IF(_T_E=AF$4,IF(OR(AF$4=Tout_JF_P,NOT(NETWORKDAYS.INTL(AF$4,AF$4,Chômés))),"*",Montant),
IF(AND(OFFSET(AF18,,-Sens)&lt;&gt;"",OR(OFFSET(AF$4,,-Sens)=Tout_JF_P,NOT(NETWORKDAYS.INTL(OFFSET(AF$4,,-Sens),OFFSET(AF$4,,-Sens),Chômés)))),IF(OR(AF$4=Tout_JF_P,NOT(NETWORKDAYS.INTL(AF$4,AF$4,Chômés))),"*",Montant),
"")))))),"")</f>
        <v/>
      </c>
      <c r="AG18" s="47" t="str">
        <f t="array" aca="1" ref="AG18" ca="1">IFERROR(IF(AG$4&lt;$D18,"",
IF(AG$4&gt;La_Dernière_Opération,"",
IF(AG$4=La_Dernière_Opération,Montant,
IF(AG$4=$D18,IF(OR(AG$4=Tout_JF_P,NOT(NETWORKDAYS.INTL(AG$4,AG$4,Chômés))),"*",Montant),
IF(_T_E=AG$4,IF(OR(AG$4=Tout_JF_P,NOT(NETWORKDAYS.INTL(AG$4,AG$4,Chômés))),"*",Montant),
IF(AND(OFFSET(AG18,,-Sens)&lt;&gt;"",OR(OFFSET(AG$4,,-Sens)=Tout_JF_P,NOT(NETWORKDAYS.INTL(OFFSET(AG$4,,-Sens),OFFSET(AG$4,,-Sens),Chômés)))),IF(OR(AG$4=Tout_JF_P,NOT(NETWORKDAYS.INTL(AG$4,AG$4,Chômés))),"*",Montant),
"")))))),"")</f>
        <v/>
      </c>
      <c r="AH18" s="47" t="str">
        <f t="array" aca="1" ref="AH18" ca="1">IFERROR(IF(AH$4&lt;$D18,"",
IF(AH$4&gt;La_Dernière_Opération,"",
IF(AH$4=La_Dernière_Opération,Montant,
IF(AH$4=$D18,IF(OR(AH$4=Tout_JF_P,NOT(NETWORKDAYS.INTL(AH$4,AH$4,Chômés))),"*",Montant),
IF(_T_E=AH$4,IF(OR(AH$4=Tout_JF_P,NOT(NETWORKDAYS.INTL(AH$4,AH$4,Chômés))),"*",Montant),
IF(AND(OFFSET(AH18,,-Sens)&lt;&gt;"",OR(OFFSET(AH$4,,-Sens)=Tout_JF_P,NOT(NETWORKDAYS.INTL(OFFSET(AH$4,,-Sens),OFFSET(AH$4,,-Sens),Chômés)))),IF(OR(AH$4=Tout_JF_P,NOT(NETWORKDAYS.INTL(AH$4,AH$4,Chômés))),"*",Montant),
"")))))),"")</f>
        <v/>
      </c>
      <c r="AI18" s="47" t="str">
        <f t="array" aca="1" ref="AI18" ca="1">IFERROR(IF(AI$4&lt;$D18,"",
IF(AI$4&gt;La_Dernière_Opération,"",
IF(AI$4=La_Dernière_Opération,Montant,
IF(AI$4=$D18,IF(OR(AI$4=Tout_JF_P,NOT(NETWORKDAYS.INTL(AI$4,AI$4,Chômés))),"*",Montant),
IF(_T_E=AI$4,IF(OR(AI$4=Tout_JF_P,NOT(NETWORKDAYS.INTL(AI$4,AI$4,Chômés))),"*",Montant),
IF(AND(OFFSET(AI18,,-Sens)&lt;&gt;"",OR(OFFSET(AI$4,,-Sens)=Tout_JF_P,NOT(NETWORKDAYS.INTL(OFFSET(AI$4,,-Sens),OFFSET(AI$4,,-Sens),Chômés)))),IF(OR(AI$4=Tout_JF_P,NOT(NETWORKDAYS.INTL(AI$4,AI$4,Chômés))),"*",Montant),
"")))))),"")</f>
        <v/>
      </c>
      <c r="AJ18" s="47" t="str">
        <f t="array" aca="1" ref="AJ18" ca="1">IFERROR(IF(AJ$4&lt;$D18,"",
IF(AJ$4&gt;La_Dernière_Opération,"",
IF(AJ$4=La_Dernière_Opération,Montant,
IF(AJ$4=$D18,IF(OR(AJ$4=Tout_JF_P,NOT(NETWORKDAYS.INTL(AJ$4,AJ$4,Chômés))),"*",Montant),
IF(_T_E=AJ$4,IF(OR(AJ$4=Tout_JF_P,NOT(NETWORKDAYS.INTL(AJ$4,AJ$4,Chômés))),"*",Montant),
IF(AND(OFFSET(AJ18,,-Sens)&lt;&gt;"",OR(OFFSET(AJ$4,,-Sens)=Tout_JF_P,NOT(NETWORKDAYS.INTL(OFFSET(AJ$4,,-Sens),OFFSET(AJ$4,,-Sens),Chômés)))),IF(OR(AJ$4=Tout_JF_P,NOT(NETWORKDAYS.INTL(AJ$4,AJ$4,Chômés))),"*",Montant),
"")))))),"")</f>
        <v/>
      </c>
      <c r="AK18" s="47" t="str">
        <f t="array" aca="1" ref="AK18" ca="1">IFERROR(IF(AK$4&lt;$D18,"",
IF(AK$4&gt;La_Dernière_Opération,"",
IF(AK$4=La_Dernière_Opération,Montant,
IF(AK$4=$D18,IF(OR(AK$4=Tout_JF_P,NOT(NETWORKDAYS.INTL(AK$4,AK$4,Chômés))),"*",Montant),
IF(_T_E=AK$4,IF(OR(AK$4=Tout_JF_P,NOT(NETWORKDAYS.INTL(AK$4,AK$4,Chômés))),"*",Montant),
IF(AND(OFFSET(AK18,,-Sens)&lt;&gt;"",OR(OFFSET(AK$4,,-Sens)=Tout_JF_P,NOT(NETWORKDAYS.INTL(OFFSET(AK$4,,-Sens),OFFSET(AK$4,,-Sens),Chômés)))),IF(OR(AK$4=Tout_JF_P,NOT(NETWORKDAYS.INTL(AK$4,AK$4,Chômés))),"*",Montant),
"")))))),"")</f>
        <v/>
      </c>
      <c r="AL18" s="47" t="str">
        <f t="array" aca="1" ref="AL18" ca="1">IFERROR(IF(AL$4&lt;$D18,"",
IF(AL$4&gt;La_Dernière_Opération,"",
IF(AL$4=La_Dernière_Opération,Montant,
IF(AL$4=$D18,IF(OR(AL$4=Tout_JF_P,NOT(NETWORKDAYS.INTL(AL$4,AL$4,Chômés))),"*",Montant),
IF(_T_E=AL$4,IF(OR(AL$4=Tout_JF_P,NOT(NETWORKDAYS.INTL(AL$4,AL$4,Chômés))),"*",Montant),
IF(AND(OFFSET(AL18,,-Sens)&lt;&gt;"",OR(OFFSET(AL$4,,-Sens)=Tout_JF_P,NOT(NETWORKDAYS.INTL(OFFSET(AL$4,,-Sens),OFFSET(AL$4,,-Sens),Chômés)))),IF(OR(AL$4=Tout_JF_P,NOT(NETWORKDAYS.INTL(AL$4,AL$4,Chômés))),"*",Montant),
"")))))),"")</f>
        <v/>
      </c>
      <c r="AM18" s="47" t="str">
        <f t="array" aca="1" ref="AM18" ca="1">IFERROR(IF(AM$4&lt;$D18,"",
IF(AM$4&gt;La_Dernière_Opération,"",
IF(AM$4=La_Dernière_Opération,Montant,
IF(AM$4=$D18,IF(OR(AM$4=Tout_JF_P,NOT(NETWORKDAYS.INTL(AM$4,AM$4,Chômés))),"*",Montant),
IF(_T_E=AM$4,IF(OR(AM$4=Tout_JF_P,NOT(NETWORKDAYS.INTL(AM$4,AM$4,Chômés))),"*",Montant),
IF(AND(OFFSET(AM18,,-Sens)&lt;&gt;"",OR(OFFSET(AM$4,,-Sens)=Tout_JF_P,NOT(NETWORKDAYS.INTL(OFFSET(AM$4,,-Sens),OFFSET(AM$4,,-Sens),Chômés)))),IF(OR(AM$4=Tout_JF_P,NOT(NETWORKDAYS.INTL(AM$4,AM$4,Chômés))),"*",Montant),
"")))))),"")</f>
        <v/>
      </c>
      <c r="AN18" s="47" t="str">
        <f t="array" aca="1" ref="AN18" ca="1">IFERROR(IF(AN$4&lt;$D18,"",
IF(AN$4&gt;La_Dernière_Opération,"",
IF(AN$4=La_Dernière_Opération,Montant,
IF(AN$4=$D18,IF(OR(AN$4=Tout_JF_P,NOT(NETWORKDAYS.INTL(AN$4,AN$4,Chômés))),"*",Montant),
IF(_T_E=AN$4,IF(OR(AN$4=Tout_JF_P,NOT(NETWORKDAYS.INTL(AN$4,AN$4,Chômés))),"*",Montant),
IF(AND(OFFSET(AN18,,-Sens)&lt;&gt;"",OR(OFFSET(AN$4,,-Sens)=Tout_JF_P,NOT(NETWORKDAYS.INTL(OFFSET(AN$4,,-Sens),OFFSET(AN$4,,-Sens),Chômés)))),IF(OR(AN$4=Tout_JF_P,NOT(NETWORKDAYS.INTL(AN$4,AN$4,Chômés))),"*",Montant),
"")))))),"")</f>
        <v/>
      </c>
      <c r="AO18" s="47" t="str">
        <f t="array" aca="1" ref="AO18" ca="1">IFERROR(IF(AO$4&lt;$D18,"",
IF(AO$4&gt;La_Dernière_Opération,"",
IF(AO$4=La_Dernière_Opération,Montant,
IF(AO$4=$D18,IF(OR(AO$4=Tout_JF_P,NOT(NETWORKDAYS.INTL(AO$4,AO$4,Chômés))),"*",Montant),
IF(_T_E=AO$4,IF(OR(AO$4=Tout_JF_P,NOT(NETWORKDAYS.INTL(AO$4,AO$4,Chômés))),"*",Montant),
IF(AND(OFFSET(AO18,,-Sens)&lt;&gt;"",OR(OFFSET(AO$4,,-Sens)=Tout_JF_P,NOT(NETWORKDAYS.INTL(OFFSET(AO$4,,-Sens),OFFSET(AO$4,,-Sens),Chômés)))),IF(OR(AO$4=Tout_JF_P,NOT(NETWORKDAYS.INTL(AO$4,AO$4,Chômés))),"*",Montant),
"")))))),"")</f>
        <v/>
      </c>
      <c r="AP18" s="47" t="str">
        <f t="array" aca="1" ref="AP18" ca="1">IFERROR(IF(AP$4&lt;$D18,"",
IF(AP$4&gt;La_Dernière_Opération,"",
IF(AP$4=La_Dernière_Opération,Montant,
IF(AP$4=$D18,IF(OR(AP$4=Tout_JF_P,NOT(NETWORKDAYS.INTL(AP$4,AP$4,Chômés))),"*",Montant),
IF(_T_E=AP$4,IF(OR(AP$4=Tout_JF_P,NOT(NETWORKDAYS.INTL(AP$4,AP$4,Chômés))),"*",Montant),
IF(AND(OFFSET(AP18,,-Sens)&lt;&gt;"",OR(OFFSET(AP$4,,-Sens)=Tout_JF_P,NOT(NETWORKDAYS.INTL(OFFSET(AP$4,,-Sens),OFFSET(AP$4,,-Sens),Chômés)))),IF(OR(AP$4=Tout_JF_P,NOT(NETWORKDAYS.INTL(AP$4,AP$4,Chômés))),"*",Montant),
"")))))),"")</f>
        <v/>
      </c>
      <c r="AQ18" s="47" t="str">
        <f t="array" aca="1" ref="AQ18" ca="1">IFERROR(IF(AQ$4&lt;$D18,"",
IF(AQ$4&gt;La_Dernière_Opération,"",
IF(AQ$4=La_Dernière_Opération,Montant,
IF(AQ$4=$D18,IF(OR(AQ$4=Tout_JF_P,NOT(NETWORKDAYS.INTL(AQ$4,AQ$4,Chômés))),"*",Montant),
IF(_T_E=AQ$4,IF(OR(AQ$4=Tout_JF_P,NOT(NETWORKDAYS.INTL(AQ$4,AQ$4,Chômés))),"*",Montant),
IF(AND(OFFSET(AQ18,,-Sens)&lt;&gt;"",OR(OFFSET(AQ$4,,-Sens)=Tout_JF_P,NOT(NETWORKDAYS.INTL(OFFSET(AQ$4,,-Sens),OFFSET(AQ$4,,-Sens),Chômés)))),IF(OR(AQ$4=Tout_JF_P,NOT(NETWORKDAYS.INTL(AQ$4,AQ$4,Chômés))),"*",Montant),
"")))))),"")</f>
        <v/>
      </c>
      <c r="AR18" s="47" t="str">
        <f t="array" aca="1" ref="AR18" ca="1">IFERROR(IF(AR$4&lt;$D18,"",
IF(AR$4&gt;La_Dernière_Opération,"",
IF(AR$4=La_Dernière_Opération,Montant,
IF(AR$4=$D18,IF(OR(AR$4=Tout_JF_P,NOT(NETWORKDAYS.INTL(AR$4,AR$4,Chômés))),"*",Montant),
IF(_T_E=AR$4,IF(OR(AR$4=Tout_JF_P,NOT(NETWORKDAYS.INTL(AR$4,AR$4,Chômés))),"*",Montant),
IF(AND(OFFSET(AR18,,-Sens)&lt;&gt;"",OR(OFFSET(AR$4,,-Sens)=Tout_JF_P,NOT(NETWORKDAYS.INTL(OFFSET(AR$4,,-Sens),OFFSET(AR$4,,-Sens),Chômés)))),IF(OR(AR$4=Tout_JF_P,NOT(NETWORKDAYS.INTL(AR$4,AR$4,Chômés))),"*",Montant),
"")))))),"")</f>
        <v/>
      </c>
      <c r="AS18" s="47" t="str">
        <f t="array" aca="1" ref="AS18" ca="1">IFERROR(IF(AS$4&lt;$D18,"",
IF(AS$4&gt;La_Dernière_Opération,"",
IF(AS$4=La_Dernière_Opération,Montant,
IF(AS$4=$D18,IF(OR(AS$4=Tout_JF_P,NOT(NETWORKDAYS.INTL(AS$4,AS$4,Chômés))),"*",Montant),
IF(_T_E=AS$4,IF(OR(AS$4=Tout_JF_P,NOT(NETWORKDAYS.INTL(AS$4,AS$4,Chômés))),"*",Montant),
IF(AND(OFFSET(AS18,,-Sens)&lt;&gt;"",OR(OFFSET(AS$4,,-Sens)=Tout_JF_P,NOT(NETWORKDAYS.INTL(OFFSET(AS$4,,-Sens),OFFSET(AS$4,,-Sens),Chômés)))),IF(OR(AS$4=Tout_JF_P,NOT(NETWORKDAYS.INTL(AS$4,AS$4,Chômés))),"*",Montant),
"")))))),"")</f>
        <v/>
      </c>
      <c r="AT18" s="47" t="str">
        <f t="array" aca="1" ref="AT18" ca="1">IFERROR(IF(AT$4&lt;$D18,"",
IF(AT$4&gt;La_Dernière_Opération,"",
IF(AT$4=La_Dernière_Opération,Montant,
IF(AT$4=$D18,IF(OR(AT$4=Tout_JF_P,NOT(NETWORKDAYS.INTL(AT$4,AT$4,Chômés))),"*",Montant),
IF(_T_E=AT$4,IF(OR(AT$4=Tout_JF_P,NOT(NETWORKDAYS.INTL(AT$4,AT$4,Chômés))),"*",Montant),
IF(AND(OFFSET(AT18,,-Sens)&lt;&gt;"",OR(OFFSET(AT$4,,-Sens)=Tout_JF_P,NOT(NETWORKDAYS.INTL(OFFSET(AT$4,,-Sens),OFFSET(AT$4,,-Sens),Chômés)))),IF(OR(AT$4=Tout_JF_P,NOT(NETWORKDAYS.INTL(AT$4,AT$4,Chômés))),"*",Montant),
"")))))),"")</f>
        <v/>
      </c>
      <c r="AU18" s="47" t="str">
        <f t="array" aca="1" ref="AU18" ca="1">IFERROR(IF(AU$4&lt;$D18,"",
IF(AU$4&gt;La_Dernière_Opération,"",
IF(AU$4=La_Dernière_Opération,Montant,
IF(AU$4=$D18,IF(OR(AU$4=Tout_JF_P,NOT(NETWORKDAYS.INTL(AU$4,AU$4,Chômés))),"*",Montant),
IF(_T_E=AU$4,IF(OR(AU$4=Tout_JF_P,NOT(NETWORKDAYS.INTL(AU$4,AU$4,Chômés))),"*",Montant),
IF(AND(OFFSET(AU18,,-Sens)&lt;&gt;"",OR(OFFSET(AU$4,,-Sens)=Tout_JF_P,NOT(NETWORKDAYS.INTL(OFFSET(AU$4,,-Sens),OFFSET(AU$4,,-Sens),Chômés)))),IF(OR(AU$4=Tout_JF_P,NOT(NETWORKDAYS.INTL(AU$4,AU$4,Chômés))),"*",Montant),
"")))))),"")</f>
        <v/>
      </c>
      <c r="AV18" s="47" t="str">
        <f t="array" aca="1" ref="AV18" ca="1">IFERROR(IF(AV$4&lt;$D18,"",
IF(AV$4&gt;La_Dernière_Opération,"",
IF(AV$4=La_Dernière_Opération,Montant,
IF(AV$4=$D18,IF(OR(AV$4=Tout_JF_P,NOT(NETWORKDAYS.INTL(AV$4,AV$4,Chômés))),"*",Montant),
IF(_T_E=AV$4,IF(OR(AV$4=Tout_JF_P,NOT(NETWORKDAYS.INTL(AV$4,AV$4,Chômés))),"*",Montant),
IF(AND(OFFSET(AV18,,-Sens)&lt;&gt;"",OR(OFFSET(AV$4,,-Sens)=Tout_JF_P,NOT(NETWORKDAYS.INTL(OFFSET(AV$4,,-Sens),OFFSET(AV$4,,-Sens),Chômés)))),IF(OR(AV$4=Tout_JF_P,NOT(NETWORKDAYS.INTL(AV$4,AV$4,Chômés))),"*",Montant),
"")))))),"")</f>
        <v/>
      </c>
      <c r="AW18" s="47" t="str">
        <f t="array" aca="1" ref="AW18" ca="1">IFERROR(IF(AW$4&lt;$D18,"",
IF(AW$4&gt;La_Dernière_Opération,"",
IF(AW$4=La_Dernière_Opération,Montant,
IF(AW$4=$D18,IF(OR(AW$4=Tout_JF_P,NOT(NETWORKDAYS.INTL(AW$4,AW$4,Chômés))),"*",Montant),
IF(_T_E=AW$4,IF(OR(AW$4=Tout_JF_P,NOT(NETWORKDAYS.INTL(AW$4,AW$4,Chômés))),"*",Montant),
IF(AND(OFFSET(AW18,,-Sens)&lt;&gt;"",OR(OFFSET(AW$4,,-Sens)=Tout_JF_P,NOT(NETWORKDAYS.INTL(OFFSET(AW$4,,-Sens),OFFSET(AW$4,,-Sens),Chômés)))),IF(OR(AW$4=Tout_JF_P,NOT(NETWORKDAYS.INTL(AW$4,AW$4,Chômés))),"*",Montant),
"")))))),"")</f>
        <v/>
      </c>
      <c r="AX18" s="47" t="str">
        <f t="array" aca="1" ref="AX18" ca="1">IFERROR(IF(AX$4&lt;$D18,"",
IF(AX$4&gt;La_Dernière_Opération,"",
IF(AX$4=La_Dernière_Opération,Montant,
IF(AX$4=$D18,IF(OR(AX$4=Tout_JF_P,NOT(NETWORKDAYS.INTL(AX$4,AX$4,Chômés))),"*",Montant),
IF(_T_E=AX$4,IF(OR(AX$4=Tout_JF_P,NOT(NETWORKDAYS.INTL(AX$4,AX$4,Chômés))),"*",Montant),
IF(AND(OFFSET(AX18,,-Sens)&lt;&gt;"",OR(OFFSET(AX$4,,-Sens)=Tout_JF_P,NOT(NETWORKDAYS.INTL(OFFSET(AX$4,,-Sens),OFFSET(AX$4,,-Sens),Chômés)))),IF(OR(AX$4=Tout_JF_P,NOT(NETWORKDAYS.INTL(AX$4,AX$4,Chômés))),"*",Montant),
"")))))),"")</f>
        <v/>
      </c>
      <c r="AY18" s="47" t="str">
        <f t="array" aca="1" ref="AY18" ca="1">IFERROR(IF(AY$4&lt;$D18,"",
IF(AY$4&gt;La_Dernière_Opération,"",
IF(AY$4=La_Dernière_Opération,Montant,
IF(AY$4=$D18,IF(OR(AY$4=Tout_JF_P,NOT(NETWORKDAYS.INTL(AY$4,AY$4,Chômés))),"*",Montant),
IF(_T_E=AY$4,IF(OR(AY$4=Tout_JF_P,NOT(NETWORKDAYS.INTL(AY$4,AY$4,Chômés))),"*",Montant),
IF(AND(OFFSET(AY18,,-Sens)&lt;&gt;"",OR(OFFSET(AY$4,,-Sens)=Tout_JF_P,NOT(NETWORKDAYS.INTL(OFFSET(AY$4,,-Sens),OFFSET(AY$4,,-Sens),Chômés)))),IF(OR(AY$4=Tout_JF_P,NOT(NETWORKDAYS.INTL(AY$4,AY$4,Chômés))),"*",Montant),
"")))))),"")</f>
        <v/>
      </c>
      <c r="AZ18" s="47" t="str">
        <f t="array" aca="1" ref="AZ18" ca="1">IFERROR(IF(AZ$4&lt;$D18,"",
IF(AZ$4&gt;La_Dernière_Opération,"",
IF(AZ$4=La_Dernière_Opération,Montant,
IF(AZ$4=$D18,IF(OR(AZ$4=Tout_JF_P,NOT(NETWORKDAYS.INTL(AZ$4,AZ$4,Chômés))),"*",Montant),
IF(_T_E=AZ$4,IF(OR(AZ$4=Tout_JF_P,NOT(NETWORKDAYS.INTL(AZ$4,AZ$4,Chômés))),"*",Montant),
IF(AND(OFFSET(AZ18,,-Sens)&lt;&gt;"",OR(OFFSET(AZ$4,,-Sens)=Tout_JF_P,NOT(NETWORKDAYS.INTL(OFFSET(AZ$4,,-Sens),OFFSET(AZ$4,,-Sens),Chômés)))),IF(OR(AZ$4=Tout_JF_P,NOT(NETWORKDAYS.INTL(AZ$4,AZ$4,Chômés))),"*",Montant),
"")))))),"")</f>
        <v/>
      </c>
      <c r="BA18" s="47" t="str">
        <f t="array" aca="1" ref="BA18" ca="1">IFERROR(IF(BA$4&lt;$D18,"",
IF(BA$4&gt;La_Dernière_Opération,"",
IF(BA$4=La_Dernière_Opération,Montant,
IF(BA$4=$D18,IF(OR(BA$4=Tout_JF_P,NOT(NETWORKDAYS.INTL(BA$4,BA$4,Chômés))),"*",Montant),
IF(_T_E=BA$4,IF(OR(BA$4=Tout_JF_P,NOT(NETWORKDAYS.INTL(BA$4,BA$4,Chômés))),"*",Montant),
IF(AND(OFFSET(BA18,,-Sens)&lt;&gt;"",OR(OFFSET(BA$4,,-Sens)=Tout_JF_P,NOT(NETWORKDAYS.INTL(OFFSET(BA$4,,-Sens),OFFSET(BA$4,,-Sens),Chômés)))),IF(OR(BA$4=Tout_JF_P,NOT(NETWORKDAYS.INTL(BA$4,BA$4,Chômés))),"*",Montant),
"")))))),"")</f>
        <v/>
      </c>
      <c r="BB18" s="47" t="str">
        <f t="array" aca="1" ref="BB18" ca="1">IFERROR(IF(BB$4&lt;$D18,"",
IF(BB$4&gt;La_Dernière_Opération,"",
IF(BB$4=La_Dernière_Opération,Montant,
IF(BB$4=$D18,IF(OR(BB$4=Tout_JF_P,NOT(NETWORKDAYS.INTL(BB$4,BB$4,Chômés))),"*",Montant),
IF(_T_E=BB$4,IF(OR(BB$4=Tout_JF_P,NOT(NETWORKDAYS.INTL(BB$4,BB$4,Chômés))),"*",Montant),
IF(AND(OFFSET(BB18,,-Sens)&lt;&gt;"",OR(OFFSET(BB$4,,-Sens)=Tout_JF_P,NOT(NETWORKDAYS.INTL(OFFSET(BB$4,,-Sens),OFFSET(BB$4,,-Sens),Chômés)))),IF(OR(BB$4=Tout_JF_P,NOT(NETWORKDAYS.INTL(BB$4,BB$4,Chômés))),"*",Montant),
"")))))),"")</f>
        <v/>
      </c>
      <c r="BC18" s="47" t="str">
        <f t="array" aca="1" ref="BC18" ca="1">IFERROR(IF(BC$4&lt;$D18,"",
IF(BC$4&gt;La_Dernière_Opération,"",
IF(BC$4=La_Dernière_Opération,Montant,
IF(BC$4=$D18,IF(OR(BC$4=Tout_JF_P,NOT(NETWORKDAYS.INTL(BC$4,BC$4,Chômés))),"*",Montant),
IF(_T_E=BC$4,IF(OR(BC$4=Tout_JF_P,NOT(NETWORKDAYS.INTL(BC$4,BC$4,Chômés))),"*",Montant),
IF(AND(OFFSET(BC18,,-Sens)&lt;&gt;"",OR(OFFSET(BC$4,,-Sens)=Tout_JF_P,NOT(NETWORKDAYS.INTL(OFFSET(BC$4,,-Sens),OFFSET(BC$4,,-Sens),Chômés)))),IF(OR(BC$4=Tout_JF_P,NOT(NETWORKDAYS.INTL(BC$4,BC$4,Chômés))),"*",Montant),
"")))))),"")</f>
        <v/>
      </c>
      <c r="BD18" s="47" t="str">
        <f t="array" aca="1" ref="BD18" ca="1">IFERROR(IF(BD$4&lt;$D18,"",
IF(BD$4&gt;La_Dernière_Opération,"",
IF(BD$4=La_Dernière_Opération,Montant,
IF(BD$4=$D18,IF(OR(BD$4=Tout_JF_P,NOT(NETWORKDAYS.INTL(BD$4,BD$4,Chômés))),"*",Montant),
IF(_T_E=BD$4,IF(OR(BD$4=Tout_JF_P,NOT(NETWORKDAYS.INTL(BD$4,BD$4,Chômés))),"*",Montant),
IF(AND(OFFSET(BD18,,-Sens)&lt;&gt;"",OR(OFFSET(BD$4,,-Sens)=Tout_JF_P,NOT(NETWORKDAYS.INTL(OFFSET(BD$4,,-Sens),OFFSET(BD$4,,-Sens),Chômés)))),IF(OR(BD$4=Tout_JF_P,NOT(NETWORKDAYS.INTL(BD$4,BD$4,Chômés))),"*",Montant),
"")))))),"")</f>
        <v/>
      </c>
      <c r="BE18" s="47" t="str">
        <f t="array" aca="1" ref="BE18" ca="1">IFERROR(IF(BE$4&lt;$D18,"",
IF(BE$4&gt;La_Dernière_Opération,"",
IF(BE$4=La_Dernière_Opération,Montant,
IF(BE$4=$D18,IF(OR(BE$4=Tout_JF_P,NOT(NETWORKDAYS.INTL(BE$4,BE$4,Chômés))),"*",Montant),
IF(_T_E=BE$4,IF(OR(BE$4=Tout_JF_P,NOT(NETWORKDAYS.INTL(BE$4,BE$4,Chômés))),"*",Montant),
IF(AND(OFFSET(BE18,,-Sens)&lt;&gt;"",OR(OFFSET(BE$4,,-Sens)=Tout_JF_P,NOT(NETWORKDAYS.INTL(OFFSET(BE$4,,-Sens),OFFSET(BE$4,,-Sens),Chômés)))),IF(OR(BE$4=Tout_JF_P,NOT(NETWORKDAYS.INTL(BE$4,BE$4,Chômés))),"*",Montant),
"")))))),"")</f>
        <v/>
      </c>
      <c r="BF18" s="47" t="str">
        <f t="array" aca="1" ref="BF18" ca="1">IFERROR(IF(BF$4&lt;$D18,"",
IF(BF$4&gt;La_Dernière_Opération,"",
IF(BF$4=La_Dernière_Opération,Montant,
IF(BF$4=$D18,IF(OR(BF$4=Tout_JF_P,NOT(NETWORKDAYS.INTL(BF$4,BF$4,Chômés))),"*",Montant),
IF(_T_E=BF$4,IF(OR(BF$4=Tout_JF_P,NOT(NETWORKDAYS.INTL(BF$4,BF$4,Chômés))),"*",Montant),
IF(AND(OFFSET(BF18,,-Sens)&lt;&gt;"",OR(OFFSET(BF$4,,-Sens)=Tout_JF_P,NOT(NETWORKDAYS.INTL(OFFSET(BF$4,,-Sens),OFFSET(BF$4,,-Sens),Chômés)))),IF(OR(BF$4=Tout_JF_P,NOT(NETWORKDAYS.INTL(BF$4,BF$4,Chômés))),"*",Montant),
"")))))),"")</f>
        <v/>
      </c>
      <c r="BG18" s="47" t="str">
        <f t="array" aca="1" ref="BG18" ca="1">IFERROR(IF(BG$4&lt;$D18,"",
IF(BG$4&gt;La_Dernière_Opération,"",
IF(BG$4=La_Dernière_Opération,Montant,
IF(BG$4=$D18,IF(OR(BG$4=Tout_JF_P,NOT(NETWORKDAYS.INTL(BG$4,BG$4,Chômés))),"*",Montant),
IF(_T_E=BG$4,IF(OR(BG$4=Tout_JF_P,NOT(NETWORKDAYS.INTL(BG$4,BG$4,Chômés))),"*",Montant),
IF(AND(OFFSET(BG18,,-Sens)&lt;&gt;"",OR(OFFSET(BG$4,,-Sens)=Tout_JF_P,NOT(NETWORKDAYS.INTL(OFFSET(BG$4,,-Sens),OFFSET(BG$4,,-Sens),Chômés)))),IF(OR(BG$4=Tout_JF_P,NOT(NETWORKDAYS.INTL(BG$4,BG$4,Chômés))),"*",Montant),
"")))))),"")</f>
        <v/>
      </c>
      <c r="BH18" s="42" t="str">
        <f t="array" aca="1" ref="BH18" ca="1">IFERROR(IF(BH$4&lt;$D18,"",
IF(BH$4&gt;La_Dernière_Opération,"",
IF(BH$4=La_Dernière_Opération,Montant,
IF(BH$4=$D18,IF(OR(BH$4=Tout_JF_P,NOT(NETWORKDAYS.INTL(BH$4,BH$4,Chômés))),"*",Montant),
IF(_T_E=BH$4,IF(OR(BH$4=Tout_JF_P,NOT(NETWORKDAYS.INTL(BH$4,BH$4,Chômés))),"*",Montant),
IF(AND(OFFSET(BH18,,-Sens)&lt;&gt;"",OR(OFFSET(BH$4,,-Sens)=Tout_JF_P,NOT(NETWORKDAYS.INTL(OFFSET(BH$4,,-Sens),OFFSET(BH$4,,-Sens),Chômés)))),IF(OR(BH$4=Tout_JF_P,NOT(NETWORKDAYS.INTL(BH$4,BH$4,Chômés))),"*",Montant),
"")))))),"")</f>
        <v/>
      </c>
    </row>
    <row r="19" spans="1:60" x14ac:dyDescent="0.25">
      <c r="A19" s="32" t="s">
        <v>129</v>
      </c>
      <c r="B19" s="47"/>
      <c r="C19" s="37"/>
      <c r="D19" s="59"/>
      <c r="E19" s="32"/>
      <c r="F19" s="32"/>
      <c r="G19" s="37"/>
      <c r="H19" s="59" t="str">
        <f t="array" aca="1" ref="H19" ca="1">IF(OR($D19=Fériés,$D19=Ponts,NOT(NETWORKDAYS.INTL($D19,$D19,Chômés))),"Erreur de",IF($D19="","Absence de",IFERROR(
IF($I19="Terminé","Opération",
IF(TODAY()&lt;=$D19,$D19,
IF($I19&lt;WORKDAY.INTL(Prochaine_Echéance,IF(OR(WORKDAY.INTL(Prochaine_Echéance,0,Chômés,Tout_JF_P)=Tout_JF_P),1,0)*Sens,Chômés,Tout_JF_P),
$I19,
WORKDAY.INTL(Prochaine_Echéance,IF(OR(WORKDAY.INTL(Prochaine_Echéance,0,Chômés,Tout_JF_P)=Tout_JF_P),1,0)*Sens,Chômés,Tout_JF_P))
)),
IF($D19="","Absence de","Erreur de"))))</f>
        <v>Erreur de</v>
      </c>
      <c r="I19" s="63" t="str">
        <f t="array" aca="1" ref="I19" ca="1">IF(OR($D19=Fériés,$D19=Ponts,NOT(NETWORKDAYS.INTL($D19,$D19,Chômés))),"date de début",IFERROR(
IF(La_Dernière_Opération&gt;EDATE($D19,100),"Perpétuel",
IF(La_Dernière_Opération&lt;TODAY(),"Terminé",La_Dernière_Opération)),IF(AND(ISNUMBER($D19),$E19=""),"périodicité","date de début")))</f>
        <v>date de début</v>
      </c>
      <c r="J19" s="42" t="str">
        <f t="array" aca="1" ref="J19" ca="1">IFERROR(IF(J$4&lt;$D19,"",
IF(J$4&gt;La_Dernière_Opération,"",
IF(J$4=La_Dernière_Opération,Montant,
IF(J$4=$D19,IF(OR(J$4=Tout_JF_P,NOT(NETWORKDAYS.INTL(J$4,J$4,Chômés))),"*",Montant),
IF(_T_E=J$4,IF(OR(J$4=Tout_JF_P,NOT(NETWORKDAYS.INTL(J$4,J$4,Chômés))),"*",Montant),
IF(AND(OFFSET(J19,,-Sens)&lt;&gt;"",OR(OFFSET(J$4,,-Sens)=Tout_JF_P,NOT(NETWORKDAYS.INTL(OFFSET(J$4,,-Sens),OFFSET(J$4,,-Sens),Chômés)))),IF(OR(J$4=Tout_JF_P,NOT(NETWORKDAYS.INTL(J$4,J$4,Chômés))),"*",Montant),
"")))))),"")</f>
        <v/>
      </c>
      <c r="K19" s="42" t="str">
        <f t="array" aca="1" ref="K19" ca="1">IFERROR(IF(K$4&lt;$D19,"",
IF(K$4&gt;La_Dernière_Opération,"",
IF(K$4=La_Dernière_Opération,Montant,
IF(K$4=$D19,IF(OR(K$4=Tout_JF_P,NOT(NETWORKDAYS.INTL(K$4,K$4,Chômés))),"*",Montant),
IF(_T_E=K$4,IF(OR(K$4=Tout_JF_P,NOT(NETWORKDAYS.INTL(K$4,K$4,Chômés))),"*",Montant),
IF(AND(OFFSET(K19,,-Sens)&lt;&gt;"",OR(OFFSET(K$4,,-Sens)=Tout_JF_P,NOT(NETWORKDAYS.INTL(OFFSET(K$4,,-Sens),OFFSET(K$4,,-Sens),Chômés)))),IF(OR(K$4=Tout_JF_P,NOT(NETWORKDAYS.INTL(K$4,K$4,Chômés))),"*",Montant),
"")))))),"")</f>
        <v/>
      </c>
      <c r="L19" s="42" t="str">
        <f t="array" aca="1" ref="L19" ca="1">IFERROR(IF(L$4&lt;$D19,"",
IF(L$4&gt;La_Dernière_Opération,"",
IF(L$4=La_Dernière_Opération,Montant,
IF(L$4=$D19,IF(OR(L$4=Tout_JF_P,NOT(NETWORKDAYS.INTL(L$4,L$4,Chômés))),"*",Montant),
IF(_T_E=L$4,IF(OR(L$4=Tout_JF_P,NOT(NETWORKDAYS.INTL(L$4,L$4,Chômés))),"*",Montant),
IF(AND(OFFSET(L19,,-Sens)&lt;&gt;"",OR(OFFSET(L$4,,-Sens)=Tout_JF_P,NOT(NETWORKDAYS.INTL(OFFSET(L$4,,-Sens),OFFSET(L$4,,-Sens),Chômés)))),IF(OR(L$4=Tout_JF_P,NOT(NETWORKDAYS.INTL(L$4,L$4,Chômés))),"*",Montant),
"")))))),"")</f>
        <v/>
      </c>
      <c r="M19" s="42" t="str">
        <f t="array" aca="1" ref="M19" ca="1">IFERROR(IF(M$4&lt;$D19,"",
IF(M$4&gt;La_Dernière_Opération,"",
IF(M$4=La_Dernière_Opération,Montant,
IF(M$4=$D19,IF(OR(M$4=Tout_JF_P,NOT(NETWORKDAYS.INTL(M$4,M$4,Chômés))),"*",Montant),
IF(_T_E=M$4,IF(OR(M$4=Tout_JF_P,NOT(NETWORKDAYS.INTL(M$4,M$4,Chômés))),"*",Montant),
IF(AND(OFFSET(M19,,-Sens)&lt;&gt;"",OR(OFFSET(M$4,,-Sens)=Tout_JF_P,NOT(NETWORKDAYS.INTL(OFFSET(M$4,,-Sens),OFFSET(M$4,,-Sens),Chômés)))),IF(OR(M$4=Tout_JF_P,NOT(NETWORKDAYS.INTL(M$4,M$4,Chômés))),"*",Montant),
"")))))),"")</f>
        <v/>
      </c>
      <c r="N19" s="42" t="str">
        <f t="array" aca="1" ref="N19" ca="1">IFERROR(IF(N$4&lt;$D19,"",
IF(N$4&gt;La_Dernière_Opération,"",
IF(N$4=La_Dernière_Opération,Montant,
IF(N$4=$D19,IF(OR(N$4=Tout_JF_P,NOT(NETWORKDAYS.INTL(N$4,N$4,Chômés))),"*",Montant),
IF(_T_E=N$4,IF(OR(N$4=Tout_JF_P,NOT(NETWORKDAYS.INTL(N$4,N$4,Chômés))),"*",Montant),
IF(AND(OFFSET(N19,,-Sens)&lt;&gt;"",OR(OFFSET(N$4,,-Sens)=Tout_JF_P,NOT(NETWORKDAYS.INTL(OFFSET(N$4,,-Sens),OFFSET(N$4,,-Sens),Chômés)))),IF(OR(N$4=Tout_JF_P,NOT(NETWORKDAYS.INTL(N$4,N$4,Chômés))),"*",Montant),
"")))))),"")</f>
        <v/>
      </c>
      <c r="O19" s="42" t="str">
        <f t="array" aca="1" ref="O19" ca="1">IFERROR(IF(O$4&lt;$D19,"",
IF(O$4&gt;La_Dernière_Opération,"",
IF(O$4=La_Dernière_Opération,Montant,
IF(O$4=$D19,IF(OR(O$4=Tout_JF_P,NOT(NETWORKDAYS.INTL(O$4,O$4,Chômés))),"*",Montant),
IF(_T_E=O$4,IF(OR(O$4=Tout_JF_P,NOT(NETWORKDAYS.INTL(O$4,O$4,Chômés))),"*",Montant),
IF(AND(OFFSET(O19,,-Sens)&lt;&gt;"",OR(OFFSET(O$4,,-Sens)=Tout_JF_P,NOT(NETWORKDAYS.INTL(OFFSET(O$4,,-Sens),OFFSET(O$4,,-Sens),Chômés)))),IF(OR(O$4=Tout_JF_P,NOT(NETWORKDAYS.INTL(O$4,O$4,Chômés))),"*",Montant),
"")))))),"")</f>
        <v/>
      </c>
      <c r="P19" s="42" t="str">
        <f t="array" aca="1" ref="P19" ca="1">IFERROR(IF(P$4&lt;$D19,"",
IF(P$4&gt;La_Dernière_Opération,"",
IF(P$4=La_Dernière_Opération,Montant,
IF(P$4=$D19,IF(OR(P$4=Tout_JF_P,NOT(NETWORKDAYS.INTL(P$4,P$4,Chômés))),"*",Montant),
IF(_T_E=P$4,IF(OR(P$4=Tout_JF_P,NOT(NETWORKDAYS.INTL(P$4,P$4,Chômés))),"*",Montant),
IF(AND(OFFSET(P19,,-Sens)&lt;&gt;"",OR(OFFSET(P$4,,-Sens)=Tout_JF_P,NOT(NETWORKDAYS.INTL(OFFSET(P$4,,-Sens),OFFSET(P$4,,-Sens),Chômés)))),IF(OR(P$4=Tout_JF_P,NOT(NETWORKDAYS.INTL(P$4,P$4,Chômés))),"*",Montant),
"")))))),"")</f>
        <v/>
      </c>
      <c r="Q19" s="42" t="str">
        <f t="array" aca="1" ref="Q19" ca="1">IFERROR(IF(Q$4&lt;$D19,"",
IF(Q$4&gt;La_Dernière_Opération,"",
IF(Q$4=La_Dernière_Opération,Montant,
IF(Q$4=$D19,IF(OR(Q$4=Tout_JF_P,NOT(NETWORKDAYS.INTL(Q$4,Q$4,Chômés))),"*",Montant),
IF(_T_E=Q$4,IF(OR(Q$4=Tout_JF_P,NOT(NETWORKDAYS.INTL(Q$4,Q$4,Chômés))),"*",Montant),
IF(AND(OFFSET(Q19,,-Sens)&lt;&gt;"",OR(OFFSET(Q$4,,-Sens)=Tout_JF_P,NOT(NETWORKDAYS.INTL(OFFSET(Q$4,,-Sens),OFFSET(Q$4,,-Sens),Chômés)))),IF(OR(Q$4=Tout_JF_P,NOT(NETWORKDAYS.INTL(Q$4,Q$4,Chômés))),"*",Montant),
"")))))),"")</f>
        <v/>
      </c>
      <c r="R19" s="47" t="str">
        <f t="array" aca="1" ref="R19" ca="1">IFERROR(IF(R$4&lt;$D19,"",
IF(R$4&gt;La_Dernière_Opération,"",
IF(R$4=La_Dernière_Opération,Montant,
IF(R$4=$D19,IF(OR(R$4=Tout_JF_P,NOT(NETWORKDAYS.INTL(R$4,R$4,Chômés))),"*",Montant),
IF(_T_E=R$4,IF(OR(R$4=Tout_JF_P,NOT(NETWORKDAYS.INTL(R$4,R$4,Chômés))),"*",Montant),
IF(AND(OFFSET(R19,,-Sens)&lt;&gt;"",OR(OFFSET(R$4,,-Sens)=Tout_JF_P,NOT(NETWORKDAYS.INTL(OFFSET(R$4,,-Sens),OFFSET(R$4,,-Sens),Chômés)))),IF(OR(R$4=Tout_JF_P,NOT(NETWORKDAYS.INTL(R$4,R$4,Chômés))),"*",Montant),
"")))))),"")</f>
        <v/>
      </c>
      <c r="S19" s="47" t="str">
        <f t="array" aca="1" ref="S19" ca="1">IFERROR(IF(S$4&lt;$D19,"",
IF(S$4&gt;La_Dernière_Opération,"",
IF(S$4=La_Dernière_Opération,Montant,
IF(S$4=$D19,IF(OR(S$4=Tout_JF_P,NOT(NETWORKDAYS.INTL(S$4,S$4,Chômés))),"*",Montant),
IF(_T_E=S$4,IF(OR(S$4=Tout_JF_P,NOT(NETWORKDAYS.INTL(S$4,S$4,Chômés))),"*",Montant),
IF(AND(OFFSET(S19,,-Sens)&lt;&gt;"",OR(OFFSET(S$4,,-Sens)=Tout_JF_P,NOT(NETWORKDAYS.INTL(OFFSET(S$4,,-Sens),OFFSET(S$4,,-Sens),Chômés)))),IF(OR(S$4=Tout_JF_P,NOT(NETWORKDAYS.INTL(S$4,S$4,Chômés))),"*",Montant),
"")))))),"")</f>
        <v/>
      </c>
      <c r="T19" s="47" t="str">
        <f t="array" aca="1" ref="T19" ca="1">IFERROR(IF(T$4&lt;$D19,"",
IF(T$4&gt;La_Dernière_Opération,"",
IF(T$4=La_Dernière_Opération,Montant,
IF(T$4=$D19,IF(OR(T$4=Tout_JF_P,NOT(NETWORKDAYS.INTL(T$4,T$4,Chômés))),"*",Montant),
IF(_T_E=T$4,IF(OR(T$4=Tout_JF_P,NOT(NETWORKDAYS.INTL(T$4,T$4,Chômés))),"*",Montant),
IF(AND(OFFSET(T19,,-Sens)&lt;&gt;"",OR(OFFSET(T$4,,-Sens)=Tout_JF_P,NOT(NETWORKDAYS.INTL(OFFSET(T$4,,-Sens),OFFSET(T$4,,-Sens),Chômés)))),IF(OR(T$4=Tout_JF_P,NOT(NETWORKDAYS.INTL(T$4,T$4,Chômés))),"*",Montant),
"")))))),"")</f>
        <v/>
      </c>
      <c r="U19" s="47" t="str">
        <f t="array" aca="1" ref="U19" ca="1">IFERROR(IF(U$4&lt;$D19,"",
IF(U$4&gt;La_Dernière_Opération,"",
IF(U$4=La_Dernière_Opération,Montant,
IF(U$4=$D19,IF(OR(U$4=Tout_JF_P,NOT(NETWORKDAYS.INTL(U$4,U$4,Chômés))),"*",Montant),
IF(_T_E=U$4,IF(OR(U$4=Tout_JF_P,NOT(NETWORKDAYS.INTL(U$4,U$4,Chômés))),"*",Montant),
IF(AND(OFFSET(U19,,-Sens)&lt;&gt;"",OR(OFFSET(U$4,,-Sens)=Tout_JF_P,NOT(NETWORKDAYS.INTL(OFFSET(U$4,,-Sens),OFFSET(U$4,,-Sens),Chômés)))),IF(OR(U$4=Tout_JF_P,NOT(NETWORKDAYS.INTL(U$4,U$4,Chômés))),"*",Montant),
"")))))),"")</f>
        <v/>
      </c>
      <c r="V19" s="47" t="str">
        <f t="array" aca="1" ref="V19" ca="1">IFERROR(IF(V$4&lt;$D19,"",
IF(V$4&gt;La_Dernière_Opération,"",
IF(V$4=La_Dernière_Opération,Montant,
IF(V$4=$D19,IF(OR(V$4=Tout_JF_P,NOT(NETWORKDAYS.INTL(V$4,V$4,Chômés))),"*",Montant),
IF(_T_E=V$4,IF(OR(V$4=Tout_JF_P,NOT(NETWORKDAYS.INTL(V$4,V$4,Chômés))),"*",Montant),
IF(AND(OFFSET(V19,,-Sens)&lt;&gt;"",OR(OFFSET(V$4,,-Sens)=Tout_JF_P,NOT(NETWORKDAYS.INTL(OFFSET(V$4,,-Sens),OFFSET(V$4,,-Sens),Chômés)))),IF(OR(V$4=Tout_JF_P,NOT(NETWORKDAYS.INTL(V$4,V$4,Chômés))),"*",Montant),
"")))))),"")</f>
        <v/>
      </c>
      <c r="W19" s="47" t="str">
        <f t="array" aca="1" ref="W19" ca="1">IFERROR(IF(W$4&lt;$D19,"",
IF(W$4&gt;La_Dernière_Opération,"",
IF(W$4=La_Dernière_Opération,Montant,
IF(W$4=$D19,IF(OR(W$4=Tout_JF_P,NOT(NETWORKDAYS.INTL(W$4,W$4,Chômés))),"*",Montant),
IF(_T_E=W$4,IF(OR(W$4=Tout_JF_P,NOT(NETWORKDAYS.INTL(W$4,W$4,Chômés))),"*",Montant),
IF(AND(OFFSET(W19,,-Sens)&lt;&gt;"",OR(OFFSET(W$4,,-Sens)=Tout_JF_P,NOT(NETWORKDAYS.INTL(OFFSET(W$4,,-Sens),OFFSET(W$4,,-Sens),Chômés)))),IF(OR(W$4=Tout_JF_P,NOT(NETWORKDAYS.INTL(W$4,W$4,Chômés))),"*",Montant),
"")))))),"")</f>
        <v/>
      </c>
      <c r="X19" s="47" t="str">
        <f t="array" aca="1" ref="X19" ca="1">IFERROR(IF(X$4&lt;$D19,"",
IF(X$4&gt;La_Dernière_Opération,"",
IF(X$4=La_Dernière_Opération,Montant,
IF(X$4=$D19,IF(OR(X$4=Tout_JF_P,NOT(NETWORKDAYS.INTL(X$4,X$4,Chômés))),"*",Montant),
IF(_T_E=X$4,IF(OR(X$4=Tout_JF_P,NOT(NETWORKDAYS.INTL(X$4,X$4,Chômés))),"*",Montant),
IF(AND(OFFSET(X19,,-Sens)&lt;&gt;"",OR(OFFSET(X$4,,-Sens)=Tout_JF_P,NOT(NETWORKDAYS.INTL(OFFSET(X$4,,-Sens),OFFSET(X$4,,-Sens),Chômés)))),IF(OR(X$4=Tout_JF_P,NOT(NETWORKDAYS.INTL(X$4,X$4,Chômés))),"*",Montant),
"")))))),"")</f>
        <v/>
      </c>
      <c r="Y19" s="47" t="str">
        <f t="array" aca="1" ref="Y19" ca="1">IFERROR(IF(Y$4&lt;$D19,"",
IF(Y$4&gt;La_Dernière_Opération,"",
IF(Y$4=La_Dernière_Opération,Montant,
IF(Y$4=$D19,IF(OR(Y$4=Tout_JF_P,NOT(NETWORKDAYS.INTL(Y$4,Y$4,Chômés))),"*",Montant),
IF(_T_E=Y$4,IF(OR(Y$4=Tout_JF_P,NOT(NETWORKDAYS.INTL(Y$4,Y$4,Chômés))),"*",Montant),
IF(AND(OFFSET(Y19,,-Sens)&lt;&gt;"",OR(OFFSET(Y$4,,-Sens)=Tout_JF_P,NOT(NETWORKDAYS.INTL(OFFSET(Y$4,,-Sens),OFFSET(Y$4,,-Sens),Chômés)))),IF(OR(Y$4=Tout_JF_P,NOT(NETWORKDAYS.INTL(Y$4,Y$4,Chômés))),"*",Montant),
"")))))),"")</f>
        <v/>
      </c>
      <c r="Z19" s="47" t="str">
        <f t="array" aca="1" ref="Z19" ca="1">IFERROR(IF(Z$4&lt;$D19,"",
IF(Z$4&gt;La_Dernière_Opération,"",
IF(Z$4=La_Dernière_Opération,Montant,
IF(Z$4=$D19,IF(OR(Z$4=Tout_JF_P,NOT(NETWORKDAYS.INTL(Z$4,Z$4,Chômés))),"*",Montant),
IF(_T_E=Z$4,IF(OR(Z$4=Tout_JF_P,NOT(NETWORKDAYS.INTL(Z$4,Z$4,Chômés))),"*",Montant),
IF(AND(OFFSET(Z19,,-Sens)&lt;&gt;"",OR(OFFSET(Z$4,,-Sens)=Tout_JF_P,NOT(NETWORKDAYS.INTL(OFFSET(Z$4,,-Sens),OFFSET(Z$4,,-Sens),Chômés)))),IF(OR(Z$4=Tout_JF_P,NOT(NETWORKDAYS.INTL(Z$4,Z$4,Chômés))),"*",Montant),
"")))))),"")</f>
        <v/>
      </c>
      <c r="AA19" s="47" t="str">
        <f t="array" aca="1" ref="AA19" ca="1">IFERROR(IF(AA$4&lt;$D19,"",
IF(AA$4&gt;La_Dernière_Opération,"",
IF(AA$4=La_Dernière_Opération,Montant,
IF(AA$4=$D19,IF(OR(AA$4=Tout_JF_P,NOT(NETWORKDAYS.INTL(AA$4,AA$4,Chômés))),"*",Montant),
IF(_T_E=AA$4,IF(OR(AA$4=Tout_JF_P,NOT(NETWORKDAYS.INTL(AA$4,AA$4,Chômés))),"*",Montant),
IF(AND(OFFSET(AA19,,-Sens)&lt;&gt;"",OR(OFFSET(AA$4,,-Sens)=Tout_JF_P,NOT(NETWORKDAYS.INTL(OFFSET(AA$4,,-Sens),OFFSET(AA$4,,-Sens),Chômés)))),IF(OR(AA$4=Tout_JF_P,NOT(NETWORKDAYS.INTL(AA$4,AA$4,Chômés))),"*",Montant),
"")))))),"")</f>
        <v/>
      </c>
      <c r="AB19" s="47" t="str">
        <f t="array" aca="1" ref="AB19" ca="1">IFERROR(IF(AB$4&lt;$D19,"",
IF(AB$4&gt;La_Dernière_Opération,"",
IF(AB$4=La_Dernière_Opération,Montant,
IF(AB$4=$D19,IF(OR(AB$4=Tout_JF_P,NOT(NETWORKDAYS.INTL(AB$4,AB$4,Chômés))),"*",Montant),
IF(_T_E=AB$4,IF(OR(AB$4=Tout_JF_P,NOT(NETWORKDAYS.INTL(AB$4,AB$4,Chômés))),"*",Montant),
IF(AND(OFFSET(AB19,,-Sens)&lt;&gt;"",OR(OFFSET(AB$4,,-Sens)=Tout_JF_P,NOT(NETWORKDAYS.INTL(OFFSET(AB$4,,-Sens),OFFSET(AB$4,,-Sens),Chômés)))),IF(OR(AB$4=Tout_JF_P,NOT(NETWORKDAYS.INTL(AB$4,AB$4,Chômés))),"*",Montant),
"")))))),"")</f>
        <v/>
      </c>
      <c r="AC19" s="47" t="str">
        <f t="array" aca="1" ref="AC19" ca="1">IFERROR(IF(AC$4&lt;$D19,"",
IF(AC$4&gt;La_Dernière_Opération,"",
IF(AC$4=La_Dernière_Opération,Montant,
IF(AC$4=$D19,IF(OR(AC$4=Tout_JF_P,NOT(NETWORKDAYS.INTL(AC$4,AC$4,Chômés))),"*",Montant),
IF(_T_E=AC$4,IF(OR(AC$4=Tout_JF_P,NOT(NETWORKDAYS.INTL(AC$4,AC$4,Chômés))),"*",Montant),
IF(AND(OFFSET(AC19,,-Sens)&lt;&gt;"",OR(OFFSET(AC$4,,-Sens)=Tout_JF_P,NOT(NETWORKDAYS.INTL(OFFSET(AC$4,,-Sens),OFFSET(AC$4,,-Sens),Chômés)))),IF(OR(AC$4=Tout_JF_P,NOT(NETWORKDAYS.INTL(AC$4,AC$4,Chômés))),"*",Montant),
"")))))),"")</f>
        <v/>
      </c>
      <c r="AD19" s="47" t="str">
        <f t="array" aca="1" ref="AD19" ca="1">IFERROR(IF(AD$4&lt;$D19,"",
IF(AD$4&gt;La_Dernière_Opération,"",
IF(AD$4=La_Dernière_Opération,Montant,
IF(AD$4=$D19,IF(OR(AD$4=Tout_JF_P,NOT(NETWORKDAYS.INTL(AD$4,AD$4,Chômés))),"*",Montant),
IF(_T_E=AD$4,IF(OR(AD$4=Tout_JF_P,NOT(NETWORKDAYS.INTL(AD$4,AD$4,Chômés))),"*",Montant),
IF(AND(OFFSET(AD19,,-Sens)&lt;&gt;"",OR(OFFSET(AD$4,,-Sens)=Tout_JF_P,NOT(NETWORKDAYS.INTL(OFFSET(AD$4,,-Sens),OFFSET(AD$4,,-Sens),Chômés)))),IF(OR(AD$4=Tout_JF_P,NOT(NETWORKDAYS.INTL(AD$4,AD$4,Chômés))),"*",Montant),
"")))))),"")</f>
        <v/>
      </c>
      <c r="AE19" s="47" t="str">
        <f t="array" aca="1" ref="AE19" ca="1">IFERROR(IF(AE$4&lt;$D19,"",
IF(AE$4&gt;La_Dernière_Opération,"",
IF(AE$4=La_Dernière_Opération,Montant,
IF(AE$4=$D19,IF(OR(AE$4=Tout_JF_P,NOT(NETWORKDAYS.INTL(AE$4,AE$4,Chômés))),"*",Montant),
IF(_T_E=AE$4,IF(OR(AE$4=Tout_JF_P,NOT(NETWORKDAYS.INTL(AE$4,AE$4,Chômés))),"*",Montant),
IF(AND(OFFSET(AE19,,-Sens)&lt;&gt;"",OR(OFFSET(AE$4,,-Sens)=Tout_JF_P,NOT(NETWORKDAYS.INTL(OFFSET(AE$4,,-Sens),OFFSET(AE$4,,-Sens),Chômés)))),IF(OR(AE$4=Tout_JF_P,NOT(NETWORKDAYS.INTL(AE$4,AE$4,Chômés))),"*",Montant),
"")))))),"")</f>
        <v/>
      </c>
      <c r="AF19" s="47" t="str">
        <f t="array" aca="1" ref="AF19" ca="1">IFERROR(IF(AF$4&lt;$D19,"",
IF(AF$4&gt;La_Dernière_Opération,"",
IF(AF$4=La_Dernière_Opération,Montant,
IF(AF$4=$D19,IF(OR(AF$4=Tout_JF_P,NOT(NETWORKDAYS.INTL(AF$4,AF$4,Chômés))),"*",Montant),
IF(_T_E=AF$4,IF(OR(AF$4=Tout_JF_P,NOT(NETWORKDAYS.INTL(AF$4,AF$4,Chômés))),"*",Montant),
IF(AND(OFFSET(AF19,,-Sens)&lt;&gt;"",OR(OFFSET(AF$4,,-Sens)=Tout_JF_P,NOT(NETWORKDAYS.INTL(OFFSET(AF$4,,-Sens),OFFSET(AF$4,,-Sens),Chômés)))),IF(OR(AF$4=Tout_JF_P,NOT(NETWORKDAYS.INTL(AF$4,AF$4,Chômés))),"*",Montant),
"")))))),"")</f>
        <v/>
      </c>
      <c r="AG19" s="47" t="str">
        <f t="array" aca="1" ref="AG19" ca="1">IFERROR(IF(AG$4&lt;$D19,"",
IF(AG$4&gt;La_Dernière_Opération,"",
IF(AG$4=La_Dernière_Opération,Montant,
IF(AG$4=$D19,IF(OR(AG$4=Tout_JF_P,NOT(NETWORKDAYS.INTL(AG$4,AG$4,Chômés))),"*",Montant),
IF(_T_E=AG$4,IF(OR(AG$4=Tout_JF_P,NOT(NETWORKDAYS.INTL(AG$4,AG$4,Chômés))),"*",Montant),
IF(AND(OFFSET(AG19,,-Sens)&lt;&gt;"",OR(OFFSET(AG$4,,-Sens)=Tout_JF_P,NOT(NETWORKDAYS.INTL(OFFSET(AG$4,,-Sens),OFFSET(AG$4,,-Sens),Chômés)))),IF(OR(AG$4=Tout_JF_P,NOT(NETWORKDAYS.INTL(AG$4,AG$4,Chômés))),"*",Montant),
"")))))),"")</f>
        <v/>
      </c>
      <c r="AH19" s="47" t="str">
        <f t="array" aca="1" ref="AH19" ca="1">IFERROR(IF(AH$4&lt;$D19,"",
IF(AH$4&gt;La_Dernière_Opération,"",
IF(AH$4=La_Dernière_Opération,Montant,
IF(AH$4=$D19,IF(OR(AH$4=Tout_JF_P,NOT(NETWORKDAYS.INTL(AH$4,AH$4,Chômés))),"*",Montant),
IF(_T_E=AH$4,IF(OR(AH$4=Tout_JF_P,NOT(NETWORKDAYS.INTL(AH$4,AH$4,Chômés))),"*",Montant),
IF(AND(OFFSET(AH19,,-Sens)&lt;&gt;"",OR(OFFSET(AH$4,,-Sens)=Tout_JF_P,NOT(NETWORKDAYS.INTL(OFFSET(AH$4,,-Sens),OFFSET(AH$4,,-Sens),Chômés)))),IF(OR(AH$4=Tout_JF_P,NOT(NETWORKDAYS.INTL(AH$4,AH$4,Chômés))),"*",Montant),
"")))))),"")</f>
        <v/>
      </c>
      <c r="AI19" s="47" t="str">
        <f t="array" aca="1" ref="AI19" ca="1">IFERROR(IF(AI$4&lt;$D19,"",
IF(AI$4&gt;La_Dernière_Opération,"",
IF(AI$4=La_Dernière_Opération,Montant,
IF(AI$4=$D19,IF(OR(AI$4=Tout_JF_P,NOT(NETWORKDAYS.INTL(AI$4,AI$4,Chômés))),"*",Montant),
IF(_T_E=AI$4,IF(OR(AI$4=Tout_JF_P,NOT(NETWORKDAYS.INTL(AI$4,AI$4,Chômés))),"*",Montant),
IF(AND(OFFSET(AI19,,-Sens)&lt;&gt;"",OR(OFFSET(AI$4,,-Sens)=Tout_JF_P,NOT(NETWORKDAYS.INTL(OFFSET(AI$4,,-Sens),OFFSET(AI$4,,-Sens),Chômés)))),IF(OR(AI$4=Tout_JF_P,NOT(NETWORKDAYS.INTL(AI$4,AI$4,Chômés))),"*",Montant),
"")))))),"")</f>
        <v/>
      </c>
      <c r="AJ19" s="47" t="str">
        <f t="array" aca="1" ref="AJ19" ca="1">IFERROR(IF(AJ$4&lt;$D19,"",
IF(AJ$4&gt;La_Dernière_Opération,"",
IF(AJ$4=La_Dernière_Opération,Montant,
IF(AJ$4=$D19,IF(OR(AJ$4=Tout_JF_P,NOT(NETWORKDAYS.INTL(AJ$4,AJ$4,Chômés))),"*",Montant),
IF(_T_E=AJ$4,IF(OR(AJ$4=Tout_JF_P,NOT(NETWORKDAYS.INTL(AJ$4,AJ$4,Chômés))),"*",Montant),
IF(AND(OFFSET(AJ19,,-Sens)&lt;&gt;"",OR(OFFSET(AJ$4,,-Sens)=Tout_JF_P,NOT(NETWORKDAYS.INTL(OFFSET(AJ$4,,-Sens),OFFSET(AJ$4,,-Sens),Chômés)))),IF(OR(AJ$4=Tout_JF_P,NOT(NETWORKDAYS.INTL(AJ$4,AJ$4,Chômés))),"*",Montant),
"")))))),"")</f>
        <v/>
      </c>
      <c r="AK19" s="47" t="str">
        <f t="array" aca="1" ref="AK19" ca="1">IFERROR(IF(AK$4&lt;$D19,"",
IF(AK$4&gt;La_Dernière_Opération,"",
IF(AK$4=La_Dernière_Opération,Montant,
IF(AK$4=$D19,IF(OR(AK$4=Tout_JF_P,NOT(NETWORKDAYS.INTL(AK$4,AK$4,Chômés))),"*",Montant),
IF(_T_E=AK$4,IF(OR(AK$4=Tout_JF_P,NOT(NETWORKDAYS.INTL(AK$4,AK$4,Chômés))),"*",Montant),
IF(AND(OFFSET(AK19,,-Sens)&lt;&gt;"",OR(OFFSET(AK$4,,-Sens)=Tout_JF_P,NOT(NETWORKDAYS.INTL(OFFSET(AK$4,,-Sens),OFFSET(AK$4,,-Sens),Chômés)))),IF(OR(AK$4=Tout_JF_P,NOT(NETWORKDAYS.INTL(AK$4,AK$4,Chômés))),"*",Montant),
"")))))),"")</f>
        <v/>
      </c>
      <c r="AL19" s="47" t="str">
        <f t="array" aca="1" ref="AL19" ca="1">IFERROR(IF(AL$4&lt;$D19,"",
IF(AL$4&gt;La_Dernière_Opération,"",
IF(AL$4=La_Dernière_Opération,Montant,
IF(AL$4=$D19,IF(OR(AL$4=Tout_JF_P,NOT(NETWORKDAYS.INTL(AL$4,AL$4,Chômés))),"*",Montant),
IF(_T_E=AL$4,IF(OR(AL$4=Tout_JF_P,NOT(NETWORKDAYS.INTL(AL$4,AL$4,Chômés))),"*",Montant),
IF(AND(OFFSET(AL19,,-Sens)&lt;&gt;"",OR(OFFSET(AL$4,,-Sens)=Tout_JF_P,NOT(NETWORKDAYS.INTL(OFFSET(AL$4,,-Sens),OFFSET(AL$4,,-Sens),Chômés)))),IF(OR(AL$4=Tout_JF_P,NOT(NETWORKDAYS.INTL(AL$4,AL$4,Chômés))),"*",Montant),
"")))))),"")</f>
        <v/>
      </c>
      <c r="AM19" s="47" t="str">
        <f t="array" aca="1" ref="AM19" ca="1">IFERROR(IF(AM$4&lt;$D19,"",
IF(AM$4&gt;La_Dernière_Opération,"",
IF(AM$4=La_Dernière_Opération,Montant,
IF(AM$4=$D19,IF(OR(AM$4=Tout_JF_P,NOT(NETWORKDAYS.INTL(AM$4,AM$4,Chômés))),"*",Montant),
IF(_T_E=AM$4,IF(OR(AM$4=Tout_JF_P,NOT(NETWORKDAYS.INTL(AM$4,AM$4,Chômés))),"*",Montant),
IF(AND(OFFSET(AM19,,-Sens)&lt;&gt;"",OR(OFFSET(AM$4,,-Sens)=Tout_JF_P,NOT(NETWORKDAYS.INTL(OFFSET(AM$4,,-Sens),OFFSET(AM$4,,-Sens),Chômés)))),IF(OR(AM$4=Tout_JF_P,NOT(NETWORKDAYS.INTL(AM$4,AM$4,Chômés))),"*",Montant),
"")))))),"")</f>
        <v/>
      </c>
      <c r="AN19" s="47" t="str">
        <f t="array" aca="1" ref="AN19" ca="1">IFERROR(IF(AN$4&lt;$D19,"",
IF(AN$4&gt;La_Dernière_Opération,"",
IF(AN$4=La_Dernière_Opération,Montant,
IF(AN$4=$D19,IF(OR(AN$4=Tout_JF_P,NOT(NETWORKDAYS.INTL(AN$4,AN$4,Chômés))),"*",Montant),
IF(_T_E=AN$4,IF(OR(AN$4=Tout_JF_P,NOT(NETWORKDAYS.INTL(AN$4,AN$4,Chômés))),"*",Montant),
IF(AND(OFFSET(AN19,,-Sens)&lt;&gt;"",OR(OFFSET(AN$4,,-Sens)=Tout_JF_P,NOT(NETWORKDAYS.INTL(OFFSET(AN$4,,-Sens),OFFSET(AN$4,,-Sens),Chômés)))),IF(OR(AN$4=Tout_JF_P,NOT(NETWORKDAYS.INTL(AN$4,AN$4,Chômés))),"*",Montant),
"")))))),"")</f>
        <v/>
      </c>
      <c r="AO19" s="47" t="str">
        <f t="array" aca="1" ref="AO19" ca="1">IFERROR(IF(AO$4&lt;$D19,"",
IF(AO$4&gt;La_Dernière_Opération,"",
IF(AO$4=La_Dernière_Opération,Montant,
IF(AO$4=$D19,IF(OR(AO$4=Tout_JF_P,NOT(NETWORKDAYS.INTL(AO$4,AO$4,Chômés))),"*",Montant),
IF(_T_E=AO$4,IF(OR(AO$4=Tout_JF_P,NOT(NETWORKDAYS.INTL(AO$4,AO$4,Chômés))),"*",Montant),
IF(AND(OFFSET(AO19,,-Sens)&lt;&gt;"",OR(OFFSET(AO$4,,-Sens)=Tout_JF_P,NOT(NETWORKDAYS.INTL(OFFSET(AO$4,,-Sens),OFFSET(AO$4,,-Sens),Chômés)))),IF(OR(AO$4=Tout_JF_P,NOT(NETWORKDAYS.INTL(AO$4,AO$4,Chômés))),"*",Montant),
"")))))),"")</f>
        <v/>
      </c>
      <c r="AP19" s="47" t="str">
        <f t="array" aca="1" ref="AP19" ca="1">IFERROR(IF(AP$4&lt;$D19,"",
IF(AP$4&gt;La_Dernière_Opération,"",
IF(AP$4=La_Dernière_Opération,Montant,
IF(AP$4=$D19,IF(OR(AP$4=Tout_JF_P,NOT(NETWORKDAYS.INTL(AP$4,AP$4,Chômés))),"*",Montant),
IF(_T_E=AP$4,IF(OR(AP$4=Tout_JF_P,NOT(NETWORKDAYS.INTL(AP$4,AP$4,Chômés))),"*",Montant),
IF(AND(OFFSET(AP19,,-Sens)&lt;&gt;"",OR(OFFSET(AP$4,,-Sens)=Tout_JF_P,NOT(NETWORKDAYS.INTL(OFFSET(AP$4,,-Sens),OFFSET(AP$4,,-Sens),Chômés)))),IF(OR(AP$4=Tout_JF_P,NOT(NETWORKDAYS.INTL(AP$4,AP$4,Chômés))),"*",Montant),
"")))))),"")</f>
        <v/>
      </c>
      <c r="AQ19" s="47" t="str">
        <f t="array" aca="1" ref="AQ19" ca="1">IFERROR(IF(AQ$4&lt;$D19,"",
IF(AQ$4&gt;La_Dernière_Opération,"",
IF(AQ$4=La_Dernière_Opération,Montant,
IF(AQ$4=$D19,IF(OR(AQ$4=Tout_JF_P,NOT(NETWORKDAYS.INTL(AQ$4,AQ$4,Chômés))),"*",Montant),
IF(_T_E=AQ$4,IF(OR(AQ$4=Tout_JF_P,NOT(NETWORKDAYS.INTL(AQ$4,AQ$4,Chômés))),"*",Montant),
IF(AND(OFFSET(AQ19,,-Sens)&lt;&gt;"",OR(OFFSET(AQ$4,,-Sens)=Tout_JF_P,NOT(NETWORKDAYS.INTL(OFFSET(AQ$4,,-Sens),OFFSET(AQ$4,,-Sens),Chômés)))),IF(OR(AQ$4=Tout_JF_P,NOT(NETWORKDAYS.INTL(AQ$4,AQ$4,Chômés))),"*",Montant),
"")))))),"")</f>
        <v/>
      </c>
      <c r="AR19" s="47" t="str">
        <f t="array" aca="1" ref="AR19" ca="1">IFERROR(IF(AR$4&lt;$D19,"",
IF(AR$4&gt;La_Dernière_Opération,"",
IF(AR$4=La_Dernière_Opération,Montant,
IF(AR$4=$D19,IF(OR(AR$4=Tout_JF_P,NOT(NETWORKDAYS.INTL(AR$4,AR$4,Chômés))),"*",Montant),
IF(_T_E=AR$4,IF(OR(AR$4=Tout_JF_P,NOT(NETWORKDAYS.INTL(AR$4,AR$4,Chômés))),"*",Montant),
IF(AND(OFFSET(AR19,,-Sens)&lt;&gt;"",OR(OFFSET(AR$4,,-Sens)=Tout_JF_P,NOT(NETWORKDAYS.INTL(OFFSET(AR$4,,-Sens),OFFSET(AR$4,,-Sens),Chômés)))),IF(OR(AR$4=Tout_JF_P,NOT(NETWORKDAYS.INTL(AR$4,AR$4,Chômés))),"*",Montant),
"")))))),"")</f>
        <v/>
      </c>
      <c r="AS19" s="47" t="str">
        <f t="array" aca="1" ref="AS19" ca="1">IFERROR(IF(AS$4&lt;$D19,"",
IF(AS$4&gt;La_Dernière_Opération,"",
IF(AS$4=La_Dernière_Opération,Montant,
IF(AS$4=$D19,IF(OR(AS$4=Tout_JF_P,NOT(NETWORKDAYS.INTL(AS$4,AS$4,Chômés))),"*",Montant),
IF(_T_E=AS$4,IF(OR(AS$4=Tout_JF_P,NOT(NETWORKDAYS.INTL(AS$4,AS$4,Chômés))),"*",Montant),
IF(AND(OFFSET(AS19,,-Sens)&lt;&gt;"",OR(OFFSET(AS$4,,-Sens)=Tout_JF_P,NOT(NETWORKDAYS.INTL(OFFSET(AS$4,,-Sens),OFFSET(AS$4,,-Sens),Chômés)))),IF(OR(AS$4=Tout_JF_P,NOT(NETWORKDAYS.INTL(AS$4,AS$4,Chômés))),"*",Montant),
"")))))),"")</f>
        <v/>
      </c>
      <c r="AT19" s="47" t="str">
        <f t="array" aca="1" ref="AT19" ca="1">IFERROR(IF(AT$4&lt;$D19,"",
IF(AT$4&gt;La_Dernière_Opération,"",
IF(AT$4=La_Dernière_Opération,Montant,
IF(AT$4=$D19,IF(OR(AT$4=Tout_JF_P,NOT(NETWORKDAYS.INTL(AT$4,AT$4,Chômés))),"*",Montant),
IF(_T_E=AT$4,IF(OR(AT$4=Tout_JF_P,NOT(NETWORKDAYS.INTL(AT$4,AT$4,Chômés))),"*",Montant),
IF(AND(OFFSET(AT19,,-Sens)&lt;&gt;"",OR(OFFSET(AT$4,,-Sens)=Tout_JF_P,NOT(NETWORKDAYS.INTL(OFFSET(AT$4,,-Sens),OFFSET(AT$4,,-Sens),Chômés)))),IF(OR(AT$4=Tout_JF_P,NOT(NETWORKDAYS.INTL(AT$4,AT$4,Chômés))),"*",Montant),
"")))))),"")</f>
        <v/>
      </c>
      <c r="AU19" s="47" t="str">
        <f t="array" aca="1" ref="AU19" ca="1">IFERROR(IF(AU$4&lt;$D19,"",
IF(AU$4&gt;La_Dernière_Opération,"",
IF(AU$4=La_Dernière_Opération,Montant,
IF(AU$4=$D19,IF(OR(AU$4=Tout_JF_P,NOT(NETWORKDAYS.INTL(AU$4,AU$4,Chômés))),"*",Montant),
IF(_T_E=AU$4,IF(OR(AU$4=Tout_JF_P,NOT(NETWORKDAYS.INTL(AU$4,AU$4,Chômés))),"*",Montant),
IF(AND(OFFSET(AU19,,-Sens)&lt;&gt;"",OR(OFFSET(AU$4,,-Sens)=Tout_JF_P,NOT(NETWORKDAYS.INTL(OFFSET(AU$4,,-Sens),OFFSET(AU$4,,-Sens),Chômés)))),IF(OR(AU$4=Tout_JF_P,NOT(NETWORKDAYS.INTL(AU$4,AU$4,Chômés))),"*",Montant),
"")))))),"")</f>
        <v/>
      </c>
      <c r="AV19" s="47" t="str">
        <f t="array" aca="1" ref="AV19" ca="1">IFERROR(IF(AV$4&lt;$D19,"",
IF(AV$4&gt;La_Dernière_Opération,"",
IF(AV$4=La_Dernière_Opération,Montant,
IF(AV$4=$D19,IF(OR(AV$4=Tout_JF_P,NOT(NETWORKDAYS.INTL(AV$4,AV$4,Chômés))),"*",Montant),
IF(_T_E=AV$4,IF(OR(AV$4=Tout_JF_P,NOT(NETWORKDAYS.INTL(AV$4,AV$4,Chômés))),"*",Montant),
IF(AND(OFFSET(AV19,,-Sens)&lt;&gt;"",OR(OFFSET(AV$4,,-Sens)=Tout_JF_P,NOT(NETWORKDAYS.INTL(OFFSET(AV$4,,-Sens),OFFSET(AV$4,,-Sens),Chômés)))),IF(OR(AV$4=Tout_JF_P,NOT(NETWORKDAYS.INTL(AV$4,AV$4,Chômés))),"*",Montant),
"")))))),"")</f>
        <v/>
      </c>
      <c r="AW19" s="47" t="str">
        <f t="array" aca="1" ref="AW19" ca="1">IFERROR(IF(AW$4&lt;$D19,"",
IF(AW$4&gt;La_Dernière_Opération,"",
IF(AW$4=La_Dernière_Opération,Montant,
IF(AW$4=$D19,IF(OR(AW$4=Tout_JF_P,NOT(NETWORKDAYS.INTL(AW$4,AW$4,Chômés))),"*",Montant),
IF(_T_E=AW$4,IF(OR(AW$4=Tout_JF_P,NOT(NETWORKDAYS.INTL(AW$4,AW$4,Chômés))),"*",Montant),
IF(AND(OFFSET(AW19,,-Sens)&lt;&gt;"",OR(OFFSET(AW$4,,-Sens)=Tout_JF_P,NOT(NETWORKDAYS.INTL(OFFSET(AW$4,,-Sens),OFFSET(AW$4,,-Sens),Chômés)))),IF(OR(AW$4=Tout_JF_P,NOT(NETWORKDAYS.INTL(AW$4,AW$4,Chômés))),"*",Montant),
"")))))),"")</f>
        <v/>
      </c>
      <c r="AX19" s="47" t="str">
        <f t="array" aca="1" ref="AX19" ca="1">IFERROR(IF(AX$4&lt;$D19,"",
IF(AX$4&gt;La_Dernière_Opération,"",
IF(AX$4=La_Dernière_Opération,Montant,
IF(AX$4=$D19,IF(OR(AX$4=Tout_JF_P,NOT(NETWORKDAYS.INTL(AX$4,AX$4,Chômés))),"*",Montant),
IF(_T_E=AX$4,IF(OR(AX$4=Tout_JF_P,NOT(NETWORKDAYS.INTL(AX$4,AX$4,Chômés))),"*",Montant),
IF(AND(OFFSET(AX19,,-Sens)&lt;&gt;"",OR(OFFSET(AX$4,,-Sens)=Tout_JF_P,NOT(NETWORKDAYS.INTL(OFFSET(AX$4,,-Sens),OFFSET(AX$4,,-Sens),Chômés)))),IF(OR(AX$4=Tout_JF_P,NOT(NETWORKDAYS.INTL(AX$4,AX$4,Chômés))),"*",Montant),
"")))))),"")</f>
        <v/>
      </c>
      <c r="AY19" s="47" t="str">
        <f t="array" aca="1" ref="AY19" ca="1">IFERROR(IF(AY$4&lt;$D19,"",
IF(AY$4&gt;La_Dernière_Opération,"",
IF(AY$4=La_Dernière_Opération,Montant,
IF(AY$4=$D19,IF(OR(AY$4=Tout_JF_P,NOT(NETWORKDAYS.INTL(AY$4,AY$4,Chômés))),"*",Montant),
IF(_T_E=AY$4,IF(OR(AY$4=Tout_JF_P,NOT(NETWORKDAYS.INTL(AY$4,AY$4,Chômés))),"*",Montant),
IF(AND(OFFSET(AY19,,-Sens)&lt;&gt;"",OR(OFFSET(AY$4,,-Sens)=Tout_JF_P,NOT(NETWORKDAYS.INTL(OFFSET(AY$4,,-Sens),OFFSET(AY$4,,-Sens),Chômés)))),IF(OR(AY$4=Tout_JF_P,NOT(NETWORKDAYS.INTL(AY$4,AY$4,Chômés))),"*",Montant),
"")))))),"")</f>
        <v/>
      </c>
      <c r="AZ19" s="47" t="str">
        <f t="array" aca="1" ref="AZ19" ca="1">IFERROR(IF(AZ$4&lt;$D19,"",
IF(AZ$4&gt;La_Dernière_Opération,"",
IF(AZ$4=La_Dernière_Opération,Montant,
IF(AZ$4=$D19,IF(OR(AZ$4=Tout_JF_P,NOT(NETWORKDAYS.INTL(AZ$4,AZ$4,Chômés))),"*",Montant),
IF(_T_E=AZ$4,IF(OR(AZ$4=Tout_JF_P,NOT(NETWORKDAYS.INTL(AZ$4,AZ$4,Chômés))),"*",Montant),
IF(AND(OFFSET(AZ19,,-Sens)&lt;&gt;"",OR(OFFSET(AZ$4,,-Sens)=Tout_JF_P,NOT(NETWORKDAYS.INTL(OFFSET(AZ$4,,-Sens),OFFSET(AZ$4,,-Sens),Chômés)))),IF(OR(AZ$4=Tout_JF_P,NOT(NETWORKDAYS.INTL(AZ$4,AZ$4,Chômés))),"*",Montant),
"")))))),"")</f>
        <v/>
      </c>
      <c r="BA19" s="47" t="str">
        <f t="array" aca="1" ref="BA19" ca="1">IFERROR(IF(BA$4&lt;$D19,"",
IF(BA$4&gt;La_Dernière_Opération,"",
IF(BA$4=La_Dernière_Opération,Montant,
IF(BA$4=$D19,IF(OR(BA$4=Tout_JF_P,NOT(NETWORKDAYS.INTL(BA$4,BA$4,Chômés))),"*",Montant),
IF(_T_E=BA$4,IF(OR(BA$4=Tout_JF_P,NOT(NETWORKDAYS.INTL(BA$4,BA$4,Chômés))),"*",Montant),
IF(AND(OFFSET(BA19,,-Sens)&lt;&gt;"",OR(OFFSET(BA$4,,-Sens)=Tout_JF_P,NOT(NETWORKDAYS.INTL(OFFSET(BA$4,,-Sens),OFFSET(BA$4,,-Sens),Chômés)))),IF(OR(BA$4=Tout_JF_P,NOT(NETWORKDAYS.INTL(BA$4,BA$4,Chômés))),"*",Montant),
"")))))),"")</f>
        <v/>
      </c>
      <c r="BB19" s="47" t="str">
        <f t="array" aca="1" ref="BB19" ca="1">IFERROR(IF(BB$4&lt;$D19,"",
IF(BB$4&gt;La_Dernière_Opération,"",
IF(BB$4=La_Dernière_Opération,Montant,
IF(BB$4=$D19,IF(OR(BB$4=Tout_JF_P,NOT(NETWORKDAYS.INTL(BB$4,BB$4,Chômés))),"*",Montant),
IF(_T_E=BB$4,IF(OR(BB$4=Tout_JF_P,NOT(NETWORKDAYS.INTL(BB$4,BB$4,Chômés))),"*",Montant),
IF(AND(OFFSET(BB19,,-Sens)&lt;&gt;"",OR(OFFSET(BB$4,,-Sens)=Tout_JF_P,NOT(NETWORKDAYS.INTL(OFFSET(BB$4,,-Sens),OFFSET(BB$4,,-Sens),Chômés)))),IF(OR(BB$4=Tout_JF_P,NOT(NETWORKDAYS.INTL(BB$4,BB$4,Chômés))),"*",Montant),
"")))))),"")</f>
        <v/>
      </c>
      <c r="BC19" s="47" t="str">
        <f t="array" aca="1" ref="BC19" ca="1">IFERROR(IF(BC$4&lt;$D19,"",
IF(BC$4&gt;La_Dernière_Opération,"",
IF(BC$4=La_Dernière_Opération,Montant,
IF(BC$4=$D19,IF(OR(BC$4=Tout_JF_P,NOT(NETWORKDAYS.INTL(BC$4,BC$4,Chômés))),"*",Montant),
IF(_T_E=BC$4,IF(OR(BC$4=Tout_JF_P,NOT(NETWORKDAYS.INTL(BC$4,BC$4,Chômés))),"*",Montant),
IF(AND(OFFSET(BC19,,-Sens)&lt;&gt;"",OR(OFFSET(BC$4,,-Sens)=Tout_JF_P,NOT(NETWORKDAYS.INTL(OFFSET(BC$4,,-Sens),OFFSET(BC$4,,-Sens),Chômés)))),IF(OR(BC$4=Tout_JF_P,NOT(NETWORKDAYS.INTL(BC$4,BC$4,Chômés))),"*",Montant),
"")))))),"")</f>
        <v/>
      </c>
      <c r="BD19" s="47" t="str">
        <f t="array" aca="1" ref="BD19" ca="1">IFERROR(IF(BD$4&lt;$D19,"",
IF(BD$4&gt;La_Dernière_Opération,"",
IF(BD$4=La_Dernière_Opération,Montant,
IF(BD$4=$D19,IF(OR(BD$4=Tout_JF_P,NOT(NETWORKDAYS.INTL(BD$4,BD$4,Chômés))),"*",Montant),
IF(_T_E=BD$4,IF(OR(BD$4=Tout_JF_P,NOT(NETWORKDAYS.INTL(BD$4,BD$4,Chômés))),"*",Montant),
IF(AND(OFFSET(BD19,,-Sens)&lt;&gt;"",OR(OFFSET(BD$4,,-Sens)=Tout_JF_P,NOT(NETWORKDAYS.INTL(OFFSET(BD$4,,-Sens),OFFSET(BD$4,,-Sens),Chômés)))),IF(OR(BD$4=Tout_JF_P,NOT(NETWORKDAYS.INTL(BD$4,BD$4,Chômés))),"*",Montant),
"")))))),"")</f>
        <v/>
      </c>
      <c r="BE19" s="47" t="str">
        <f t="array" aca="1" ref="BE19" ca="1">IFERROR(IF(BE$4&lt;$D19,"",
IF(BE$4&gt;La_Dernière_Opération,"",
IF(BE$4=La_Dernière_Opération,Montant,
IF(BE$4=$D19,IF(OR(BE$4=Tout_JF_P,NOT(NETWORKDAYS.INTL(BE$4,BE$4,Chômés))),"*",Montant),
IF(_T_E=BE$4,IF(OR(BE$4=Tout_JF_P,NOT(NETWORKDAYS.INTL(BE$4,BE$4,Chômés))),"*",Montant),
IF(AND(OFFSET(BE19,,-Sens)&lt;&gt;"",OR(OFFSET(BE$4,,-Sens)=Tout_JF_P,NOT(NETWORKDAYS.INTL(OFFSET(BE$4,,-Sens),OFFSET(BE$4,,-Sens),Chômés)))),IF(OR(BE$4=Tout_JF_P,NOT(NETWORKDAYS.INTL(BE$4,BE$4,Chômés))),"*",Montant),
"")))))),"")</f>
        <v/>
      </c>
      <c r="BF19" s="47" t="str">
        <f t="array" aca="1" ref="BF19" ca="1">IFERROR(IF(BF$4&lt;$D19,"",
IF(BF$4&gt;La_Dernière_Opération,"",
IF(BF$4=La_Dernière_Opération,Montant,
IF(BF$4=$D19,IF(OR(BF$4=Tout_JF_P,NOT(NETWORKDAYS.INTL(BF$4,BF$4,Chômés))),"*",Montant),
IF(_T_E=BF$4,IF(OR(BF$4=Tout_JF_P,NOT(NETWORKDAYS.INTL(BF$4,BF$4,Chômés))),"*",Montant),
IF(AND(OFFSET(BF19,,-Sens)&lt;&gt;"",OR(OFFSET(BF$4,,-Sens)=Tout_JF_P,NOT(NETWORKDAYS.INTL(OFFSET(BF$4,,-Sens),OFFSET(BF$4,,-Sens),Chômés)))),IF(OR(BF$4=Tout_JF_P,NOT(NETWORKDAYS.INTL(BF$4,BF$4,Chômés))),"*",Montant),
"")))))),"")</f>
        <v/>
      </c>
      <c r="BG19" s="47" t="str">
        <f t="array" aca="1" ref="BG19" ca="1">IFERROR(IF(BG$4&lt;$D19,"",
IF(BG$4&gt;La_Dernière_Opération,"",
IF(BG$4=La_Dernière_Opération,Montant,
IF(BG$4=$D19,IF(OR(BG$4=Tout_JF_P,NOT(NETWORKDAYS.INTL(BG$4,BG$4,Chômés))),"*",Montant),
IF(_T_E=BG$4,IF(OR(BG$4=Tout_JF_P,NOT(NETWORKDAYS.INTL(BG$4,BG$4,Chômés))),"*",Montant),
IF(AND(OFFSET(BG19,,-Sens)&lt;&gt;"",OR(OFFSET(BG$4,,-Sens)=Tout_JF_P,NOT(NETWORKDAYS.INTL(OFFSET(BG$4,,-Sens),OFFSET(BG$4,,-Sens),Chômés)))),IF(OR(BG$4=Tout_JF_P,NOT(NETWORKDAYS.INTL(BG$4,BG$4,Chômés))),"*",Montant),
"")))))),"")</f>
        <v/>
      </c>
      <c r="BH19" s="42" t="str">
        <f t="array" aca="1" ref="BH19" ca="1">IFERROR(IF(BH$4&lt;$D19,"",
IF(BH$4&gt;La_Dernière_Opération,"",
IF(BH$4=La_Dernière_Opération,Montant,
IF(BH$4=$D19,IF(OR(BH$4=Tout_JF_P,NOT(NETWORKDAYS.INTL(BH$4,BH$4,Chômés))),"*",Montant),
IF(_T_E=BH$4,IF(OR(BH$4=Tout_JF_P,NOT(NETWORKDAYS.INTL(BH$4,BH$4,Chômés))),"*",Montant),
IF(AND(OFFSET(BH19,,-Sens)&lt;&gt;"",OR(OFFSET(BH$4,,-Sens)=Tout_JF_P,NOT(NETWORKDAYS.INTL(OFFSET(BH$4,,-Sens),OFFSET(BH$4,,-Sens),Chômés)))),IF(OR(BH$4=Tout_JF_P,NOT(NETWORKDAYS.INTL(BH$4,BH$4,Chômés))),"*",Montant),
"")))))),"")</f>
        <v/>
      </c>
    </row>
    <row r="20" spans="1:60" x14ac:dyDescent="0.25">
      <c r="A20" s="32" t="s">
        <v>130</v>
      </c>
      <c r="B20" s="47"/>
      <c r="C20" s="37"/>
      <c r="D20" s="59"/>
      <c r="E20" s="32"/>
      <c r="F20" s="32"/>
      <c r="G20" s="37"/>
      <c r="H20" s="59" t="str">
        <f t="array" aca="1" ref="H20" ca="1">IF(OR($D20=Fériés,$D20=Ponts,NOT(NETWORKDAYS.INTL($D20,$D20,Chômés))),"Erreur de",IF($D20="","Absence de",IFERROR(
IF($I20="Terminé","Opération",
IF(TODAY()&lt;=$D20,$D20,
IF($I20&lt;WORKDAY.INTL(Prochaine_Echéance,IF(OR(WORKDAY.INTL(Prochaine_Echéance,0,Chômés,Tout_JF_P)=Tout_JF_P),1,0)*Sens,Chômés,Tout_JF_P),
$I20,
WORKDAY.INTL(Prochaine_Echéance,IF(OR(WORKDAY.INTL(Prochaine_Echéance,0,Chômés,Tout_JF_P)=Tout_JF_P),1,0)*Sens,Chômés,Tout_JF_P))
)),
IF($D20="","Absence de","Erreur de"))))</f>
        <v>Erreur de</v>
      </c>
      <c r="I20" s="63" t="str">
        <f t="array" aca="1" ref="I20" ca="1">IF(OR($D20=Fériés,$D20=Ponts,NOT(NETWORKDAYS.INTL($D20,$D20,Chômés))),"date de début",IFERROR(
IF(La_Dernière_Opération&gt;EDATE($D20,100),"Perpétuel",
IF(La_Dernière_Opération&lt;TODAY(),"Terminé",La_Dernière_Opération)),IF(AND(ISNUMBER($D20),$E20=""),"périodicité","date de début")))</f>
        <v>date de début</v>
      </c>
      <c r="J20" s="42" t="str">
        <f t="array" aca="1" ref="J20" ca="1">IFERROR(IF(J$4&lt;$D20,"",
IF(J$4&gt;La_Dernière_Opération,"",
IF(J$4=La_Dernière_Opération,Montant,
IF(J$4=$D20,IF(OR(J$4=Tout_JF_P,NOT(NETWORKDAYS.INTL(J$4,J$4,Chômés))),"*",Montant),
IF(_T_E=J$4,IF(OR(J$4=Tout_JF_P,NOT(NETWORKDAYS.INTL(J$4,J$4,Chômés))),"*",Montant),
IF(AND(OFFSET(J20,,-Sens)&lt;&gt;"",OR(OFFSET(J$4,,-Sens)=Tout_JF_P,NOT(NETWORKDAYS.INTL(OFFSET(J$4,,-Sens),OFFSET(J$4,,-Sens),Chômés)))),IF(OR(J$4=Tout_JF_P,NOT(NETWORKDAYS.INTL(J$4,J$4,Chômés))),"*",Montant),
"")))))),"")</f>
        <v/>
      </c>
      <c r="K20" s="42" t="str">
        <f t="array" aca="1" ref="K20" ca="1">IFERROR(IF(K$4&lt;$D20,"",
IF(K$4&gt;La_Dernière_Opération,"",
IF(K$4=La_Dernière_Opération,Montant,
IF(K$4=$D20,IF(OR(K$4=Tout_JF_P,NOT(NETWORKDAYS.INTL(K$4,K$4,Chômés))),"*",Montant),
IF(_T_E=K$4,IF(OR(K$4=Tout_JF_P,NOT(NETWORKDAYS.INTL(K$4,K$4,Chômés))),"*",Montant),
IF(AND(OFFSET(K20,,-Sens)&lt;&gt;"",OR(OFFSET(K$4,,-Sens)=Tout_JF_P,NOT(NETWORKDAYS.INTL(OFFSET(K$4,,-Sens),OFFSET(K$4,,-Sens),Chômés)))),IF(OR(K$4=Tout_JF_P,NOT(NETWORKDAYS.INTL(K$4,K$4,Chômés))),"*",Montant),
"")))))),"")</f>
        <v/>
      </c>
      <c r="L20" s="42" t="str">
        <f t="array" aca="1" ref="L20" ca="1">IFERROR(IF(L$4&lt;$D20,"",
IF(L$4&gt;La_Dernière_Opération,"",
IF(L$4=La_Dernière_Opération,Montant,
IF(L$4=$D20,IF(OR(L$4=Tout_JF_P,NOT(NETWORKDAYS.INTL(L$4,L$4,Chômés))),"*",Montant),
IF(_T_E=L$4,IF(OR(L$4=Tout_JF_P,NOT(NETWORKDAYS.INTL(L$4,L$4,Chômés))),"*",Montant),
IF(AND(OFFSET(L20,,-Sens)&lt;&gt;"",OR(OFFSET(L$4,,-Sens)=Tout_JF_P,NOT(NETWORKDAYS.INTL(OFFSET(L$4,,-Sens),OFFSET(L$4,,-Sens),Chômés)))),IF(OR(L$4=Tout_JF_P,NOT(NETWORKDAYS.INTL(L$4,L$4,Chômés))),"*",Montant),
"")))))),"")</f>
        <v/>
      </c>
      <c r="M20" s="42" t="str">
        <f t="array" aca="1" ref="M20" ca="1">IFERROR(IF(M$4&lt;$D20,"",
IF(M$4&gt;La_Dernière_Opération,"",
IF(M$4=La_Dernière_Opération,Montant,
IF(M$4=$D20,IF(OR(M$4=Tout_JF_P,NOT(NETWORKDAYS.INTL(M$4,M$4,Chômés))),"*",Montant),
IF(_T_E=M$4,IF(OR(M$4=Tout_JF_P,NOT(NETWORKDAYS.INTL(M$4,M$4,Chômés))),"*",Montant),
IF(AND(OFFSET(M20,,-Sens)&lt;&gt;"",OR(OFFSET(M$4,,-Sens)=Tout_JF_P,NOT(NETWORKDAYS.INTL(OFFSET(M$4,,-Sens),OFFSET(M$4,,-Sens),Chômés)))),IF(OR(M$4=Tout_JF_P,NOT(NETWORKDAYS.INTL(M$4,M$4,Chômés))),"*",Montant),
"")))))),"")</f>
        <v/>
      </c>
      <c r="N20" s="42" t="str">
        <f t="array" aca="1" ref="N20" ca="1">IFERROR(IF(N$4&lt;$D20,"",
IF(N$4&gt;La_Dernière_Opération,"",
IF(N$4=La_Dernière_Opération,Montant,
IF(N$4=$D20,IF(OR(N$4=Tout_JF_P,NOT(NETWORKDAYS.INTL(N$4,N$4,Chômés))),"*",Montant),
IF(_T_E=N$4,IF(OR(N$4=Tout_JF_P,NOT(NETWORKDAYS.INTL(N$4,N$4,Chômés))),"*",Montant),
IF(AND(OFFSET(N20,,-Sens)&lt;&gt;"",OR(OFFSET(N$4,,-Sens)=Tout_JF_P,NOT(NETWORKDAYS.INTL(OFFSET(N$4,,-Sens),OFFSET(N$4,,-Sens),Chômés)))),IF(OR(N$4=Tout_JF_P,NOT(NETWORKDAYS.INTL(N$4,N$4,Chômés))),"*",Montant),
"")))))),"")</f>
        <v/>
      </c>
      <c r="O20" s="42" t="str">
        <f t="array" aca="1" ref="O20" ca="1">IFERROR(IF(O$4&lt;$D20,"",
IF(O$4&gt;La_Dernière_Opération,"",
IF(O$4=La_Dernière_Opération,Montant,
IF(O$4=$D20,IF(OR(O$4=Tout_JF_P,NOT(NETWORKDAYS.INTL(O$4,O$4,Chômés))),"*",Montant),
IF(_T_E=O$4,IF(OR(O$4=Tout_JF_P,NOT(NETWORKDAYS.INTL(O$4,O$4,Chômés))),"*",Montant),
IF(AND(OFFSET(O20,,-Sens)&lt;&gt;"",OR(OFFSET(O$4,,-Sens)=Tout_JF_P,NOT(NETWORKDAYS.INTL(OFFSET(O$4,,-Sens),OFFSET(O$4,,-Sens),Chômés)))),IF(OR(O$4=Tout_JF_P,NOT(NETWORKDAYS.INTL(O$4,O$4,Chômés))),"*",Montant),
"")))))),"")</f>
        <v/>
      </c>
      <c r="P20" s="42" t="str">
        <f t="array" aca="1" ref="P20" ca="1">IFERROR(IF(P$4&lt;$D20,"",
IF(P$4&gt;La_Dernière_Opération,"",
IF(P$4=La_Dernière_Opération,Montant,
IF(P$4=$D20,IF(OR(P$4=Tout_JF_P,NOT(NETWORKDAYS.INTL(P$4,P$4,Chômés))),"*",Montant),
IF(_T_E=P$4,IF(OR(P$4=Tout_JF_P,NOT(NETWORKDAYS.INTL(P$4,P$4,Chômés))),"*",Montant),
IF(AND(OFFSET(P20,,-Sens)&lt;&gt;"",OR(OFFSET(P$4,,-Sens)=Tout_JF_P,NOT(NETWORKDAYS.INTL(OFFSET(P$4,,-Sens),OFFSET(P$4,,-Sens),Chômés)))),IF(OR(P$4=Tout_JF_P,NOT(NETWORKDAYS.INTL(P$4,P$4,Chômés))),"*",Montant),
"")))))),"")</f>
        <v/>
      </c>
      <c r="Q20" s="42" t="str">
        <f t="array" aca="1" ref="Q20" ca="1">IFERROR(IF(Q$4&lt;$D20,"",
IF(Q$4&gt;La_Dernière_Opération,"",
IF(Q$4=La_Dernière_Opération,Montant,
IF(Q$4=$D20,IF(OR(Q$4=Tout_JF_P,NOT(NETWORKDAYS.INTL(Q$4,Q$4,Chômés))),"*",Montant),
IF(_T_E=Q$4,IF(OR(Q$4=Tout_JF_P,NOT(NETWORKDAYS.INTL(Q$4,Q$4,Chômés))),"*",Montant),
IF(AND(OFFSET(Q20,,-Sens)&lt;&gt;"",OR(OFFSET(Q$4,,-Sens)=Tout_JF_P,NOT(NETWORKDAYS.INTL(OFFSET(Q$4,,-Sens),OFFSET(Q$4,,-Sens),Chômés)))),IF(OR(Q$4=Tout_JF_P,NOT(NETWORKDAYS.INTL(Q$4,Q$4,Chômés))),"*",Montant),
"")))))),"")</f>
        <v/>
      </c>
      <c r="R20" s="47" t="str">
        <f t="array" aca="1" ref="R20" ca="1">IFERROR(IF(R$4&lt;$D20,"",
IF(R$4&gt;La_Dernière_Opération,"",
IF(R$4=La_Dernière_Opération,Montant,
IF(R$4=$D20,IF(OR(R$4=Tout_JF_P,NOT(NETWORKDAYS.INTL(R$4,R$4,Chômés))),"*",Montant),
IF(_T_E=R$4,IF(OR(R$4=Tout_JF_P,NOT(NETWORKDAYS.INTL(R$4,R$4,Chômés))),"*",Montant),
IF(AND(OFFSET(R20,,-Sens)&lt;&gt;"",OR(OFFSET(R$4,,-Sens)=Tout_JF_P,NOT(NETWORKDAYS.INTL(OFFSET(R$4,,-Sens),OFFSET(R$4,,-Sens),Chômés)))),IF(OR(R$4=Tout_JF_P,NOT(NETWORKDAYS.INTL(R$4,R$4,Chômés))),"*",Montant),
"")))))),"")</f>
        <v/>
      </c>
      <c r="S20" s="47" t="str">
        <f t="array" aca="1" ref="S20" ca="1">IFERROR(IF(S$4&lt;$D20,"",
IF(S$4&gt;La_Dernière_Opération,"",
IF(S$4=La_Dernière_Opération,Montant,
IF(S$4=$D20,IF(OR(S$4=Tout_JF_P,NOT(NETWORKDAYS.INTL(S$4,S$4,Chômés))),"*",Montant),
IF(_T_E=S$4,IF(OR(S$4=Tout_JF_P,NOT(NETWORKDAYS.INTL(S$4,S$4,Chômés))),"*",Montant),
IF(AND(OFFSET(S20,,-Sens)&lt;&gt;"",OR(OFFSET(S$4,,-Sens)=Tout_JF_P,NOT(NETWORKDAYS.INTL(OFFSET(S$4,,-Sens),OFFSET(S$4,,-Sens),Chômés)))),IF(OR(S$4=Tout_JF_P,NOT(NETWORKDAYS.INTL(S$4,S$4,Chômés))),"*",Montant),
"")))))),"")</f>
        <v/>
      </c>
      <c r="T20" s="47" t="str">
        <f t="array" aca="1" ref="T20" ca="1">IFERROR(IF(T$4&lt;$D20,"",
IF(T$4&gt;La_Dernière_Opération,"",
IF(T$4=La_Dernière_Opération,Montant,
IF(T$4=$D20,IF(OR(T$4=Tout_JF_P,NOT(NETWORKDAYS.INTL(T$4,T$4,Chômés))),"*",Montant),
IF(_T_E=T$4,IF(OR(T$4=Tout_JF_P,NOT(NETWORKDAYS.INTL(T$4,T$4,Chômés))),"*",Montant),
IF(AND(OFFSET(T20,,-Sens)&lt;&gt;"",OR(OFFSET(T$4,,-Sens)=Tout_JF_P,NOT(NETWORKDAYS.INTL(OFFSET(T$4,,-Sens),OFFSET(T$4,,-Sens),Chômés)))),IF(OR(T$4=Tout_JF_P,NOT(NETWORKDAYS.INTL(T$4,T$4,Chômés))),"*",Montant),
"")))))),"")</f>
        <v/>
      </c>
      <c r="U20" s="47" t="str">
        <f t="array" aca="1" ref="U20" ca="1">IFERROR(IF(U$4&lt;$D20,"",
IF(U$4&gt;La_Dernière_Opération,"",
IF(U$4=La_Dernière_Opération,Montant,
IF(U$4=$D20,IF(OR(U$4=Tout_JF_P,NOT(NETWORKDAYS.INTL(U$4,U$4,Chômés))),"*",Montant),
IF(_T_E=U$4,IF(OR(U$4=Tout_JF_P,NOT(NETWORKDAYS.INTL(U$4,U$4,Chômés))),"*",Montant),
IF(AND(OFFSET(U20,,-Sens)&lt;&gt;"",OR(OFFSET(U$4,,-Sens)=Tout_JF_P,NOT(NETWORKDAYS.INTL(OFFSET(U$4,,-Sens),OFFSET(U$4,,-Sens),Chômés)))),IF(OR(U$4=Tout_JF_P,NOT(NETWORKDAYS.INTL(U$4,U$4,Chômés))),"*",Montant),
"")))))),"")</f>
        <v/>
      </c>
      <c r="V20" s="47" t="str">
        <f t="array" aca="1" ref="V20" ca="1">IFERROR(IF(V$4&lt;$D20,"",
IF(V$4&gt;La_Dernière_Opération,"",
IF(V$4=La_Dernière_Opération,Montant,
IF(V$4=$D20,IF(OR(V$4=Tout_JF_P,NOT(NETWORKDAYS.INTL(V$4,V$4,Chômés))),"*",Montant),
IF(_T_E=V$4,IF(OR(V$4=Tout_JF_P,NOT(NETWORKDAYS.INTL(V$4,V$4,Chômés))),"*",Montant),
IF(AND(OFFSET(V20,,-Sens)&lt;&gt;"",OR(OFFSET(V$4,,-Sens)=Tout_JF_P,NOT(NETWORKDAYS.INTL(OFFSET(V$4,,-Sens),OFFSET(V$4,,-Sens),Chômés)))),IF(OR(V$4=Tout_JF_P,NOT(NETWORKDAYS.INTL(V$4,V$4,Chômés))),"*",Montant),
"")))))),"")</f>
        <v/>
      </c>
      <c r="W20" s="47" t="str">
        <f t="array" aca="1" ref="W20" ca="1">IFERROR(IF(W$4&lt;$D20,"",
IF(W$4&gt;La_Dernière_Opération,"",
IF(W$4=La_Dernière_Opération,Montant,
IF(W$4=$D20,IF(OR(W$4=Tout_JF_P,NOT(NETWORKDAYS.INTL(W$4,W$4,Chômés))),"*",Montant),
IF(_T_E=W$4,IF(OR(W$4=Tout_JF_P,NOT(NETWORKDAYS.INTL(W$4,W$4,Chômés))),"*",Montant),
IF(AND(OFFSET(W20,,-Sens)&lt;&gt;"",OR(OFFSET(W$4,,-Sens)=Tout_JF_P,NOT(NETWORKDAYS.INTL(OFFSET(W$4,,-Sens),OFFSET(W$4,,-Sens),Chômés)))),IF(OR(W$4=Tout_JF_P,NOT(NETWORKDAYS.INTL(W$4,W$4,Chômés))),"*",Montant),
"")))))),"")</f>
        <v/>
      </c>
      <c r="X20" s="47" t="str">
        <f t="array" aca="1" ref="X20" ca="1">IFERROR(IF(X$4&lt;$D20,"",
IF(X$4&gt;La_Dernière_Opération,"",
IF(X$4=La_Dernière_Opération,Montant,
IF(X$4=$D20,IF(OR(X$4=Tout_JF_P,NOT(NETWORKDAYS.INTL(X$4,X$4,Chômés))),"*",Montant),
IF(_T_E=X$4,IF(OR(X$4=Tout_JF_P,NOT(NETWORKDAYS.INTL(X$4,X$4,Chômés))),"*",Montant),
IF(AND(OFFSET(X20,,-Sens)&lt;&gt;"",OR(OFFSET(X$4,,-Sens)=Tout_JF_P,NOT(NETWORKDAYS.INTL(OFFSET(X$4,,-Sens),OFFSET(X$4,,-Sens),Chômés)))),IF(OR(X$4=Tout_JF_P,NOT(NETWORKDAYS.INTL(X$4,X$4,Chômés))),"*",Montant),
"")))))),"")</f>
        <v/>
      </c>
      <c r="Y20" s="47" t="str">
        <f t="array" aca="1" ref="Y20" ca="1">IFERROR(IF(Y$4&lt;$D20,"",
IF(Y$4&gt;La_Dernière_Opération,"",
IF(Y$4=La_Dernière_Opération,Montant,
IF(Y$4=$D20,IF(OR(Y$4=Tout_JF_P,NOT(NETWORKDAYS.INTL(Y$4,Y$4,Chômés))),"*",Montant),
IF(_T_E=Y$4,IF(OR(Y$4=Tout_JF_P,NOT(NETWORKDAYS.INTL(Y$4,Y$4,Chômés))),"*",Montant),
IF(AND(OFFSET(Y20,,-Sens)&lt;&gt;"",OR(OFFSET(Y$4,,-Sens)=Tout_JF_P,NOT(NETWORKDAYS.INTL(OFFSET(Y$4,,-Sens),OFFSET(Y$4,,-Sens),Chômés)))),IF(OR(Y$4=Tout_JF_P,NOT(NETWORKDAYS.INTL(Y$4,Y$4,Chômés))),"*",Montant),
"")))))),"")</f>
        <v/>
      </c>
      <c r="Z20" s="47" t="str">
        <f t="array" aca="1" ref="Z20" ca="1">IFERROR(IF(Z$4&lt;$D20,"",
IF(Z$4&gt;La_Dernière_Opération,"",
IF(Z$4=La_Dernière_Opération,Montant,
IF(Z$4=$D20,IF(OR(Z$4=Tout_JF_P,NOT(NETWORKDAYS.INTL(Z$4,Z$4,Chômés))),"*",Montant),
IF(_T_E=Z$4,IF(OR(Z$4=Tout_JF_P,NOT(NETWORKDAYS.INTL(Z$4,Z$4,Chômés))),"*",Montant),
IF(AND(OFFSET(Z20,,-Sens)&lt;&gt;"",OR(OFFSET(Z$4,,-Sens)=Tout_JF_P,NOT(NETWORKDAYS.INTL(OFFSET(Z$4,,-Sens),OFFSET(Z$4,,-Sens),Chômés)))),IF(OR(Z$4=Tout_JF_P,NOT(NETWORKDAYS.INTL(Z$4,Z$4,Chômés))),"*",Montant),
"")))))),"")</f>
        <v/>
      </c>
      <c r="AA20" s="47" t="str">
        <f t="array" aca="1" ref="AA20" ca="1">IFERROR(IF(AA$4&lt;$D20,"",
IF(AA$4&gt;La_Dernière_Opération,"",
IF(AA$4=La_Dernière_Opération,Montant,
IF(AA$4=$D20,IF(OR(AA$4=Tout_JF_P,NOT(NETWORKDAYS.INTL(AA$4,AA$4,Chômés))),"*",Montant),
IF(_T_E=AA$4,IF(OR(AA$4=Tout_JF_P,NOT(NETWORKDAYS.INTL(AA$4,AA$4,Chômés))),"*",Montant),
IF(AND(OFFSET(AA20,,-Sens)&lt;&gt;"",OR(OFFSET(AA$4,,-Sens)=Tout_JF_P,NOT(NETWORKDAYS.INTL(OFFSET(AA$4,,-Sens),OFFSET(AA$4,,-Sens),Chômés)))),IF(OR(AA$4=Tout_JF_P,NOT(NETWORKDAYS.INTL(AA$4,AA$4,Chômés))),"*",Montant),
"")))))),"")</f>
        <v/>
      </c>
      <c r="AB20" s="47" t="str">
        <f t="array" aca="1" ref="AB20" ca="1">IFERROR(IF(AB$4&lt;$D20,"",
IF(AB$4&gt;La_Dernière_Opération,"",
IF(AB$4=La_Dernière_Opération,Montant,
IF(AB$4=$D20,IF(OR(AB$4=Tout_JF_P,NOT(NETWORKDAYS.INTL(AB$4,AB$4,Chômés))),"*",Montant),
IF(_T_E=AB$4,IF(OR(AB$4=Tout_JF_P,NOT(NETWORKDAYS.INTL(AB$4,AB$4,Chômés))),"*",Montant),
IF(AND(OFFSET(AB20,,-Sens)&lt;&gt;"",OR(OFFSET(AB$4,,-Sens)=Tout_JF_P,NOT(NETWORKDAYS.INTL(OFFSET(AB$4,,-Sens),OFFSET(AB$4,,-Sens),Chômés)))),IF(OR(AB$4=Tout_JF_P,NOT(NETWORKDAYS.INTL(AB$4,AB$4,Chômés))),"*",Montant),
"")))))),"")</f>
        <v/>
      </c>
      <c r="AC20" s="47" t="str">
        <f t="array" aca="1" ref="AC20" ca="1">IFERROR(IF(AC$4&lt;$D20,"",
IF(AC$4&gt;La_Dernière_Opération,"",
IF(AC$4=La_Dernière_Opération,Montant,
IF(AC$4=$D20,IF(OR(AC$4=Tout_JF_P,NOT(NETWORKDAYS.INTL(AC$4,AC$4,Chômés))),"*",Montant),
IF(_T_E=AC$4,IF(OR(AC$4=Tout_JF_P,NOT(NETWORKDAYS.INTL(AC$4,AC$4,Chômés))),"*",Montant),
IF(AND(OFFSET(AC20,,-Sens)&lt;&gt;"",OR(OFFSET(AC$4,,-Sens)=Tout_JF_P,NOT(NETWORKDAYS.INTL(OFFSET(AC$4,,-Sens),OFFSET(AC$4,,-Sens),Chômés)))),IF(OR(AC$4=Tout_JF_P,NOT(NETWORKDAYS.INTL(AC$4,AC$4,Chômés))),"*",Montant),
"")))))),"")</f>
        <v/>
      </c>
      <c r="AD20" s="47" t="str">
        <f t="array" aca="1" ref="AD20" ca="1">IFERROR(IF(AD$4&lt;$D20,"",
IF(AD$4&gt;La_Dernière_Opération,"",
IF(AD$4=La_Dernière_Opération,Montant,
IF(AD$4=$D20,IF(OR(AD$4=Tout_JF_P,NOT(NETWORKDAYS.INTL(AD$4,AD$4,Chômés))),"*",Montant),
IF(_T_E=AD$4,IF(OR(AD$4=Tout_JF_P,NOT(NETWORKDAYS.INTL(AD$4,AD$4,Chômés))),"*",Montant),
IF(AND(OFFSET(AD20,,-Sens)&lt;&gt;"",OR(OFFSET(AD$4,,-Sens)=Tout_JF_P,NOT(NETWORKDAYS.INTL(OFFSET(AD$4,,-Sens),OFFSET(AD$4,,-Sens),Chômés)))),IF(OR(AD$4=Tout_JF_P,NOT(NETWORKDAYS.INTL(AD$4,AD$4,Chômés))),"*",Montant),
"")))))),"")</f>
        <v/>
      </c>
      <c r="AE20" s="47" t="str">
        <f t="array" aca="1" ref="AE20" ca="1">IFERROR(IF(AE$4&lt;$D20,"",
IF(AE$4&gt;La_Dernière_Opération,"",
IF(AE$4=La_Dernière_Opération,Montant,
IF(AE$4=$D20,IF(OR(AE$4=Tout_JF_P,NOT(NETWORKDAYS.INTL(AE$4,AE$4,Chômés))),"*",Montant),
IF(_T_E=AE$4,IF(OR(AE$4=Tout_JF_P,NOT(NETWORKDAYS.INTL(AE$4,AE$4,Chômés))),"*",Montant),
IF(AND(OFFSET(AE20,,-Sens)&lt;&gt;"",OR(OFFSET(AE$4,,-Sens)=Tout_JF_P,NOT(NETWORKDAYS.INTL(OFFSET(AE$4,,-Sens),OFFSET(AE$4,,-Sens),Chômés)))),IF(OR(AE$4=Tout_JF_P,NOT(NETWORKDAYS.INTL(AE$4,AE$4,Chômés))),"*",Montant),
"")))))),"")</f>
        <v/>
      </c>
      <c r="AF20" s="47" t="str">
        <f t="array" aca="1" ref="AF20" ca="1">IFERROR(IF(AF$4&lt;$D20,"",
IF(AF$4&gt;La_Dernière_Opération,"",
IF(AF$4=La_Dernière_Opération,Montant,
IF(AF$4=$D20,IF(OR(AF$4=Tout_JF_P,NOT(NETWORKDAYS.INTL(AF$4,AF$4,Chômés))),"*",Montant),
IF(_T_E=AF$4,IF(OR(AF$4=Tout_JF_P,NOT(NETWORKDAYS.INTL(AF$4,AF$4,Chômés))),"*",Montant),
IF(AND(OFFSET(AF20,,-Sens)&lt;&gt;"",OR(OFFSET(AF$4,,-Sens)=Tout_JF_P,NOT(NETWORKDAYS.INTL(OFFSET(AF$4,,-Sens),OFFSET(AF$4,,-Sens),Chômés)))),IF(OR(AF$4=Tout_JF_P,NOT(NETWORKDAYS.INTL(AF$4,AF$4,Chômés))),"*",Montant),
"")))))),"")</f>
        <v/>
      </c>
      <c r="AG20" s="47" t="str">
        <f t="array" aca="1" ref="AG20" ca="1">IFERROR(IF(AG$4&lt;$D20,"",
IF(AG$4&gt;La_Dernière_Opération,"",
IF(AG$4=La_Dernière_Opération,Montant,
IF(AG$4=$D20,IF(OR(AG$4=Tout_JF_P,NOT(NETWORKDAYS.INTL(AG$4,AG$4,Chômés))),"*",Montant),
IF(_T_E=AG$4,IF(OR(AG$4=Tout_JF_P,NOT(NETWORKDAYS.INTL(AG$4,AG$4,Chômés))),"*",Montant),
IF(AND(OFFSET(AG20,,-Sens)&lt;&gt;"",OR(OFFSET(AG$4,,-Sens)=Tout_JF_P,NOT(NETWORKDAYS.INTL(OFFSET(AG$4,,-Sens),OFFSET(AG$4,,-Sens),Chômés)))),IF(OR(AG$4=Tout_JF_P,NOT(NETWORKDAYS.INTL(AG$4,AG$4,Chômés))),"*",Montant),
"")))))),"")</f>
        <v/>
      </c>
      <c r="AH20" s="47" t="str">
        <f t="array" aca="1" ref="AH20" ca="1">IFERROR(IF(AH$4&lt;$D20,"",
IF(AH$4&gt;La_Dernière_Opération,"",
IF(AH$4=La_Dernière_Opération,Montant,
IF(AH$4=$D20,IF(OR(AH$4=Tout_JF_P,NOT(NETWORKDAYS.INTL(AH$4,AH$4,Chômés))),"*",Montant),
IF(_T_E=AH$4,IF(OR(AH$4=Tout_JF_P,NOT(NETWORKDAYS.INTL(AH$4,AH$4,Chômés))),"*",Montant),
IF(AND(OFFSET(AH20,,-Sens)&lt;&gt;"",OR(OFFSET(AH$4,,-Sens)=Tout_JF_P,NOT(NETWORKDAYS.INTL(OFFSET(AH$4,,-Sens),OFFSET(AH$4,,-Sens),Chômés)))),IF(OR(AH$4=Tout_JF_P,NOT(NETWORKDAYS.INTL(AH$4,AH$4,Chômés))),"*",Montant),
"")))))),"")</f>
        <v/>
      </c>
      <c r="AI20" s="47" t="str">
        <f t="array" aca="1" ref="AI20" ca="1">IFERROR(IF(AI$4&lt;$D20,"",
IF(AI$4&gt;La_Dernière_Opération,"",
IF(AI$4=La_Dernière_Opération,Montant,
IF(AI$4=$D20,IF(OR(AI$4=Tout_JF_P,NOT(NETWORKDAYS.INTL(AI$4,AI$4,Chômés))),"*",Montant),
IF(_T_E=AI$4,IF(OR(AI$4=Tout_JF_P,NOT(NETWORKDAYS.INTL(AI$4,AI$4,Chômés))),"*",Montant),
IF(AND(OFFSET(AI20,,-Sens)&lt;&gt;"",OR(OFFSET(AI$4,,-Sens)=Tout_JF_P,NOT(NETWORKDAYS.INTL(OFFSET(AI$4,,-Sens),OFFSET(AI$4,,-Sens),Chômés)))),IF(OR(AI$4=Tout_JF_P,NOT(NETWORKDAYS.INTL(AI$4,AI$4,Chômés))),"*",Montant),
"")))))),"")</f>
        <v/>
      </c>
      <c r="AJ20" s="47" t="str">
        <f t="array" aca="1" ref="AJ20" ca="1">IFERROR(IF(AJ$4&lt;$D20,"",
IF(AJ$4&gt;La_Dernière_Opération,"",
IF(AJ$4=La_Dernière_Opération,Montant,
IF(AJ$4=$D20,IF(OR(AJ$4=Tout_JF_P,NOT(NETWORKDAYS.INTL(AJ$4,AJ$4,Chômés))),"*",Montant),
IF(_T_E=AJ$4,IF(OR(AJ$4=Tout_JF_P,NOT(NETWORKDAYS.INTL(AJ$4,AJ$4,Chômés))),"*",Montant),
IF(AND(OFFSET(AJ20,,-Sens)&lt;&gt;"",OR(OFFSET(AJ$4,,-Sens)=Tout_JF_P,NOT(NETWORKDAYS.INTL(OFFSET(AJ$4,,-Sens),OFFSET(AJ$4,,-Sens),Chômés)))),IF(OR(AJ$4=Tout_JF_P,NOT(NETWORKDAYS.INTL(AJ$4,AJ$4,Chômés))),"*",Montant),
"")))))),"")</f>
        <v/>
      </c>
      <c r="AK20" s="47" t="str">
        <f t="array" aca="1" ref="AK20" ca="1">IFERROR(IF(AK$4&lt;$D20,"",
IF(AK$4&gt;La_Dernière_Opération,"",
IF(AK$4=La_Dernière_Opération,Montant,
IF(AK$4=$D20,IF(OR(AK$4=Tout_JF_P,NOT(NETWORKDAYS.INTL(AK$4,AK$4,Chômés))),"*",Montant),
IF(_T_E=AK$4,IF(OR(AK$4=Tout_JF_P,NOT(NETWORKDAYS.INTL(AK$4,AK$4,Chômés))),"*",Montant),
IF(AND(OFFSET(AK20,,-Sens)&lt;&gt;"",OR(OFFSET(AK$4,,-Sens)=Tout_JF_P,NOT(NETWORKDAYS.INTL(OFFSET(AK$4,,-Sens),OFFSET(AK$4,,-Sens),Chômés)))),IF(OR(AK$4=Tout_JF_P,NOT(NETWORKDAYS.INTL(AK$4,AK$4,Chômés))),"*",Montant),
"")))))),"")</f>
        <v/>
      </c>
      <c r="AL20" s="47" t="str">
        <f t="array" aca="1" ref="AL20" ca="1">IFERROR(IF(AL$4&lt;$D20,"",
IF(AL$4&gt;La_Dernière_Opération,"",
IF(AL$4=La_Dernière_Opération,Montant,
IF(AL$4=$D20,IF(OR(AL$4=Tout_JF_P,NOT(NETWORKDAYS.INTL(AL$4,AL$4,Chômés))),"*",Montant),
IF(_T_E=AL$4,IF(OR(AL$4=Tout_JF_P,NOT(NETWORKDAYS.INTL(AL$4,AL$4,Chômés))),"*",Montant),
IF(AND(OFFSET(AL20,,-Sens)&lt;&gt;"",OR(OFFSET(AL$4,,-Sens)=Tout_JF_P,NOT(NETWORKDAYS.INTL(OFFSET(AL$4,,-Sens),OFFSET(AL$4,,-Sens),Chômés)))),IF(OR(AL$4=Tout_JF_P,NOT(NETWORKDAYS.INTL(AL$4,AL$4,Chômés))),"*",Montant),
"")))))),"")</f>
        <v/>
      </c>
      <c r="AM20" s="47" t="str">
        <f t="array" aca="1" ref="AM20" ca="1">IFERROR(IF(AM$4&lt;$D20,"",
IF(AM$4&gt;La_Dernière_Opération,"",
IF(AM$4=La_Dernière_Opération,Montant,
IF(AM$4=$D20,IF(OR(AM$4=Tout_JF_P,NOT(NETWORKDAYS.INTL(AM$4,AM$4,Chômés))),"*",Montant),
IF(_T_E=AM$4,IF(OR(AM$4=Tout_JF_P,NOT(NETWORKDAYS.INTL(AM$4,AM$4,Chômés))),"*",Montant),
IF(AND(OFFSET(AM20,,-Sens)&lt;&gt;"",OR(OFFSET(AM$4,,-Sens)=Tout_JF_P,NOT(NETWORKDAYS.INTL(OFFSET(AM$4,,-Sens),OFFSET(AM$4,,-Sens),Chômés)))),IF(OR(AM$4=Tout_JF_P,NOT(NETWORKDAYS.INTL(AM$4,AM$4,Chômés))),"*",Montant),
"")))))),"")</f>
        <v/>
      </c>
      <c r="AN20" s="47" t="str">
        <f t="array" aca="1" ref="AN20" ca="1">IFERROR(IF(AN$4&lt;$D20,"",
IF(AN$4&gt;La_Dernière_Opération,"",
IF(AN$4=La_Dernière_Opération,Montant,
IF(AN$4=$D20,IF(OR(AN$4=Tout_JF_P,NOT(NETWORKDAYS.INTL(AN$4,AN$4,Chômés))),"*",Montant),
IF(_T_E=AN$4,IF(OR(AN$4=Tout_JF_P,NOT(NETWORKDAYS.INTL(AN$4,AN$4,Chômés))),"*",Montant),
IF(AND(OFFSET(AN20,,-Sens)&lt;&gt;"",OR(OFFSET(AN$4,,-Sens)=Tout_JF_P,NOT(NETWORKDAYS.INTL(OFFSET(AN$4,,-Sens),OFFSET(AN$4,,-Sens),Chômés)))),IF(OR(AN$4=Tout_JF_P,NOT(NETWORKDAYS.INTL(AN$4,AN$4,Chômés))),"*",Montant),
"")))))),"")</f>
        <v/>
      </c>
      <c r="AO20" s="47" t="str">
        <f t="array" aca="1" ref="AO20" ca="1">IFERROR(IF(AO$4&lt;$D20,"",
IF(AO$4&gt;La_Dernière_Opération,"",
IF(AO$4=La_Dernière_Opération,Montant,
IF(AO$4=$D20,IF(OR(AO$4=Tout_JF_P,NOT(NETWORKDAYS.INTL(AO$4,AO$4,Chômés))),"*",Montant),
IF(_T_E=AO$4,IF(OR(AO$4=Tout_JF_P,NOT(NETWORKDAYS.INTL(AO$4,AO$4,Chômés))),"*",Montant),
IF(AND(OFFSET(AO20,,-Sens)&lt;&gt;"",OR(OFFSET(AO$4,,-Sens)=Tout_JF_P,NOT(NETWORKDAYS.INTL(OFFSET(AO$4,,-Sens),OFFSET(AO$4,,-Sens),Chômés)))),IF(OR(AO$4=Tout_JF_P,NOT(NETWORKDAYS.INTL(AO$4,AO$4,Chômés))),"*",Montant),
"")))))),"")</f>
        <v/>
      </c>
      <c r="AP20" s="47" t="str">
        <f t="array" aca="1" ref="AP20" ca="1">IFERROR(IF(AP$4&lt;$D20,"",
IF(AP$4&gt;La_Dernière_Opération,"",
IF(AP$4=La_Dernière_Opération,Montant,
IF(AP$4=$D20,IF(OR(AP$4=Tout_JF_P,NOT(NETWORKDAYS.INTL(AP$4,AP$4,Chômés))),"*",Montant),
IF(_T_E=AP$4,IF(OR(AP$4=Tout_JF_P,NOT(NETWORKDAYS.INTL(AP$4,AP$4,Chômés))),"*",Montant),
IF(AND(OFFSET(AP20,,-Sens)&lt;&gt;"",OR(OFFSET(AP$4,,-Sens)=Tout_JF_P,NOT(NETWORKDAYS.INTL(OFFSET(AP$4,,-Sens),OFFSET(AP$4,,-Sens),Chômés)))),IF(OR(AP$4=Tout_JF_P,NOT(NETWORKDAYS.INTL(AP$4,AP$4,Chômés))),"*",Montant),
"")))))),"")</f>
        <v/>
      </c>
      <c r="AQ20" s="47" t="str">
        <f t="array" aca="1" ref="AQ20" ca="1">IFERROR(IF(AQ$4&lt;$D20,"",
IF(AQ$4&gt;La_Dernière_Opération,"",
IF(AQ$4=La_Dernière_Opération,Montant,
IF(AQ$4=$D20,IF(OR(AQ$4=Tout_JF_P,NOT(NETWORKDAYS.INTL(AQ$4,AQ$4,Chômés))),"*",Montant),
IF(_T_E=AQ$4,IF(OR(AQ$4=Tout_JF_P,NOT(NETWORKDAYS.INTL(AQ$4,AQ$4,Chômés))),"*",Montant),
IF(AND(OFFSET(AQ20,,-Sens)&lt;&gt;"",OR(OFFSET(AQ$4,,-Sens)=Tout_JF_P,NOT(NETWORKDAYS.INTL(OFFSET(AQ$4,,-Sens),OFFSET(AQ$4,,-Sens),Chômés)))),IF(OR(AQ$4=Tout_JF_P,NOT(NETWORKDAYS.INTL(AQ$4,AQ$4,Chômés))),"*",Montant),
"")))))),"")</f>
        <v/>
      </c>
      <c r="AR20" s="47" t="str">
        <f t="array" aca="1" ref="AR20" ca="1">IFERROR(IF(AR$4&lt;$D20,"",
IF(AR$4&gt;La_Dernière_Opération,"",
IF(AR$4=La_Dernière_Opération,Montant,
IF(AR$4=$D20,IF(OR(AR$4=Tout_JF_P,NOT(NETWORKDAYS.INTL(AR$4,AR$4,Chômés))),"*",Montant),
IF(_T_E=AR$4,IF(OR(AR$4=Tout_JF_P,NOT(NETWORKDAYS.INTL(AR$4,AR$4,Chômés))),"*",Montant),
IF(AND(OFFSET(AR20,,-Sens)&lt;&gt;"",OR(OFFSET(AR$4,,-Sens)=Tout_JF_P,NOT(NETWORKDAYS.INTL(OFFSET(AR$4,,-Sens),OFFSET(AR$4,,-Sens),Chômés)))),IF(OR(AR$4=Tout_JF_P,NOT(NETWORKDAYS.INTL(AR$4,AR$4,Chômés))),"*",Montant),
"")))))),"")</f>
        <v/>
      </c>
      <c r="AS20" s="47" t="str">
        <f t="array" aca="1" ref="AS20" ca="1">IFERROR(IF(AS$4&lt;$D20,"",
IF(AS$4&gt;La_Dernière_Opération,"",
IF(AS$4=La_Dernière_Opération,Montant,
IF(AS$4=$D20,IF(OR(AS$4=Tout_JF_P,NOT(NETWORKDAYS.INTL(AS$4,AS$4,Chômés))),"*",Montant),
IF(_T_E=AS$4,IF(OR(AS$4=Tout_JF_P,NOT(NETWORKDAYS.INTL(AS$4,AS$4,Chômés))),"*",Montant),
IF(AND(OFFSET(AS20,,-Sens)&lt;&gt;"",OR(OFFSET(AS$4,,-Sens)=Tout_JF_P,NOT(NETWORKDAYS.INTL(OFFSET(AS$4,,-Sens),OFFSET(AS$4,,-Sens),Chômés)))),IF(OR(AS$4=Tout_JF_P,NOT(NETWORKDAYS.INTL(AS$4,AS$4,Chômés))),"*",Montant),
"")))))),"")</f>
        <v/>
      </c>
      <c r="AT20" s="47" t="str">
        <f t="array" aca="1" ref="AT20" ca="1">IFERROR(IF(AT$4&lt;$D20,"",
IF(AT$4&gt;La_Dernière_Opération,"",
IF(AT$4=La_Dernière_Opération,Montant,
IF(AT$4=$D20,IF(OR(AT$4=Tout_JF_P,NOT(NETWORKDAYS.INTL(AT$4,AT$4,Chômés))),"*",Montant),
IF(_T_E=AT$4,IF(OR(AT$4=Tout_JF_P,NOT(NETWORKDAYS.INTL(AT$4,AT$4,Chômés))),"*",Montant),
IF(AND(OFFSET(AT20,,-Sens)&lt;&gt;"",OR(OFFSET(AT$4,,-Sens)=Tout_JF_P,NOT(NETWORKDAYS.INTL(OFFSET(AT$4,,-Sens),OFFSET(AT$4,,-Sens),Chômés)))),IF(OR(AT$4=Tout_JF_P,NOT(NETWORKDAYS.INTL(AT$4,AT$4,Chômés))),"*",Montant),
"")))))),"")</f>
        <v/>
      </c>
      <c r="AU20" s="47" t="str">
        <f t="array" aca="1" ref="AU20" ca="1">IFERROR(IF(AU$4&lt;$D20,"",
IF(AU$4&gt;La_Dernière_Opération,"",
IF(AU$4=La_Dernière_Opération,Montant,
IF(AU$4=$D20,IF(OR(AU$4=Tout_JF_P,NOT(NETWORKDAYS.INTL(AU$4,AU$4,Chômés))),"*",Montant),
IF(_T_E=AU$4,IF(OR(AU$4=Tout_JF_P,NOT(NETWORKDAYS.INTL(AU$4,AU$4,Chômés))),"*",Montant),
IF(AND(OFFSET(AU20,,-Sens)&lt;&gt;"",OR(OFFSET(AU$4,,-Sens)=Tout_JF_P,NOT(NETWORKDAYS.INTL(OFFSET(AU$4,,-Sens),OFFSET(AU$4,,-Sens),Chômés)))),IF(OR(AU$4=Tout_JF_P,NOT(NETWORKDAYS.INTL(AU$4,AU$4,Chômés))),"*",Montant),
"")))))),"")</f>
        <v/>
      </c>
      <c r="AV20" s="47" t="str">
        <f t="array" aca="1" ref="AV20" ca="1">IFERROR(IF(AV$4&lt;$D20,"",
IF(AV$4&gt;La_Dernière_Opération,"",
IF(AV$4=La_Dernière_Opération,Montant,
IF(AV$4=$D20,IF(OR(AV$4=Tout_JF_P,NOT(NETWORKDAYS.INTL(AV$4,AV$4,Chômés))),"*",Montant),
IF(_T_E=AV$4,IF(OR(AV$4=Tout_JF_P,NOT(NETWORKDAYS.INTL(AV$4,AV$4,Chômés))),"*",Montant),
IF(AND(OFFSET(AV20,,-Sens)&lt;&gt;"",OR(OFFSET(AV$4,,-Sens)=Tout_JF_P,NOT(NETWORKDAYS.INTL(OFFSET(AV$4,,-Sens),OFFSET(AV$4,,-Sens),Chômés)))),IF(OR(AV$4=Tout_JF_P,NOT(NETWORKDAYS.INTL(AV$4,AV$4,Chômés))),"*",Montant),
"")))))),"")</f>
        <v/>
      </c>
      <c r="AW20" s="47" t="str">
        <f t="array" aca="1" ref="AW20" ca="1">IFERROR(IF(AW$4&lt;$D20,"",
IF(AW$4&gt;La_Dernière_Opération,"",
IF(AW$4=La_Dernière_Opération,Montant,
IF(AW$4=$D20,IF(OR(AW$4=Tout_JF_P,NOT(NETWORKDAYS.INTL(AW$4,AW$4,Chômés))),"*",Montant),
IF(_T_E=AW$4,IF(OR(AW$4=Tout_JF_P,NOT(NETWORKDAYS.INTL(AW$4,AW$4,Chômés))),"*",Montant),
IF(AND(OFFSET(AW20,,-Sens)&lt;&gt;"",OR(OFFSET(AW$4,,-Sens)=Tout_JF_P,NOT(NETWORKDAYS.INTL(OFFSET(AW$4,,-Sens),OFFSET(AW$4,,-Sens),Chômés)))),IF(OR(AW$4=Tout_JF_P,NOT(NETWORKDAYS.INTL(AW$4,AW$4,Chômés))),"*",Montant),
"")))))),"")</f>
        <v/>
      </c>
      <c r="AX20" s="47" t="str">
        <f t="array" aca="1" ref="AX20" ca="1">IFERROR(IF(AX$4&lt;$D20,"",
IF(AX$4&gt;La_Dernière_Opération,"",
IF(AX$4=La_Dernière_Opération,Montant,
IF(AX$4=$D20,IF(OR(AX$4=Tout_JF_P,NOT(NETWORKDAYS.INTL(AX$4,AX$4,Chômés))),"*",Montant),
IF(_T_E=AX$4,IF(OR(AX$4=Tout_JF_P,NOT(NETWORKDAYS.INTL(AX$4,AX$4,Chômés))),"*",Montant),
IF(AND(OFFSET(AX20,,-Sens)&lt;&gt;"",OR(OFFSET(AX$4,,-Sens)=Tout_JF_P,NOT(NETWORKDAYS.INTL(OFFSET(AX$4,,-Sens),OFFSET(AX$4,,-Sens),Chômés)))),IF(OR(AX$4=Tout_JF_P,NOT(NETWORKDAYS.INTL(AX$4,AX$4,Chômés))),"*",Montant),
"")))))),"")</f>
        <v/>
      </c>
      <c r="AY20" s="47" t="str">
        <f t="array" aca="1" ref="AY20" ca="1">IFERROR(IF(AY$4&lt;$D20,"",
IF(AY$4&gt;La_Dernière_Opération,"",
IF(AY$4=La_Dernière_Opération,Montant,
IF(AY$4=$D20,IF(OR(AY$4=Tout_JF_P,NOT(NETWORKDAYS.INTL(AY$4,AY$4,Chômés))),"*",Montant),
IF(_T_E=AY$4,IF(OR(AY$4=Tout_JF_P,NOT(NETWORKDAYS.INTL(AY$4,AY$4,Chômés))),"*",Montant),
IF(AND(OFFSET(AY20,,-Sens)&lt;&gt;"",OR(OFFSET(AY$4,,-Sens)=Tout_JF_P,NOT(NETWORKDAYS.INTL(OFFSET(AY$4,,-Sens),OFFSET(AY$4,,-Sens),Chômés)))),IF(OR(AY$4=Tout_JF_P,NOT(NETWORKDAYS.INTL(AY$4,AY$4,Chômés))),"*",Montant),
"")))))),"")</f>
        <v/>
      </c>
      <c r="AZ20" s="47" t="str">
        <f t="array" aca="1" ref="AZ20" ca="1">IFERROR(IF(AZ$4&lt;$D20,"",
IF(AZ$4&gt;La_Dernière_Opération,"",
IF(AZ$4=La_Dernière_Opération,Montant,
IF(AZ$4=$D20,IF(OR(AZ$4=Tout_JF_P,NOT(NETWORKDAYS.INTL(AZ$4,AZ$4,Chômés))),"*",Montant),
IF(_T_E=AZ$4,IF(OR(AZ$4=Tout_JF_P,NOT(NETWORKDAYS.INTL(AZ$4,AZ$4,Chômés))),"*",Montant),
IF(AND(OFFSET(AZ20,,-Sens)&lt;&gt;"",OR(OFFSET(AZ$4,,-Sens)=Tout_JF_P,NOT(NETWORKDAYS.INTL(OFFSET(AZ$4,,-Sens),OFFSET(AZ$4,,-Sens),Chômés)))),IF(OR(AZ$4=Tout_JF_P,NOT(NETWORKDAYS.INTL(AZ$4,AZ$4,Chômés))),"*",Montant),
"")))))),"")</f>
        <v/>
      </c>
      <c r="BA20" s="47" t="str">
        <f t="array" aca="1" ref="BA20" ca="1">IFERROR(IF(BA$4&lt;$D20,"",
IF(BA$4&gt;La_Dernière_Opération,"",
IF(BA$4=La_Dernière_Opération,Montant,
IF(BA$4=$D20,IF(OR(BA$4=Tout_JF_P,NOT(NETWORKDAYS.INTL(BA$4,BA$4,Chômés))),"*",Montant),
IF(_T_E=BA$4,IF(OR(BA$4=Tout_JF_P,NOT(NETWORKDAYS.INTL(BA$4,BA$4,Chômés))),"*",Montant),
IF(AND(OFFSET(BA20,,-Sens)&lt;&gt;"",OR(OFFSET(BA$4,,-Sens)=Tout_JF_P,NOT(NETWORKDAYS.INTL(OFFSET(BA$4,,-Sens),OFFSET(BA$4,,-Sens),Chômés)))),IF(OR(BA$4=Tout_JF_P,NOT(NETWORKDAYS.INTL(BA$4,BA$4,Chômés))),"*",Montant),
"")))))),"")</f>
        <v/>
      </c>
      <c r="BB20" s="47" t="str">
        <f t="array" aca="1" ref="BB20" ca="1">IFERROR(IF(BB$4&lt;$D20,"",
IF(BB$4&gt;La_Dernière_Opération,"",
IF(BB$4=La_Dernière_Opération,Montant,
IF(BB$4=$D20,IF(OR(BB$4=Tout_JF_P,NOT(NETWORKDAYS.INTL(BB$4,BB$4,Chômés))),"*",Montant),
IF(_T_E=BB$4,IF(OR(BB$4=Tout_JF_P,NOT(NETWORKDAYS.INTL(BB$4,BB$4,Chômés))),"*",Montant),
IF(AND(OFFSET(BB20,,-Sens)&lt;&gt;"",OR(OFFSET(BB$4,,-Sens)=Tout_JF_P,NOT(NETWORKDAYS.INTL(OFFSET(BB$4,,-Sens),OFFSET(BB$4,,-Sens),Chômés)))),IF(OR(BB$4=Tout_JF_P,NOT(NETWORKDAYS.INTL(BB$4,BB$4,Chômés))),"*",Montant),
"")))))),"")</f>
        <v/>
      </c>
      <c r="BC20" s="47" t="str">
        <f t="array" aca="1" ref="BC20" ca="1">IFERROR(IF(BC$4&lt;$D20,"",
IF(BC$4&gt;La_Dernière_Opération,"",
IF(BC$4=La_Dernière_Opération,Montant,
IF(BC$4=$D20,IF(OR(BC$4=Tout_JF_P,NOT(NETWORKDAYS.INTL(BC$4,BC$4,Chômés))),"*",Montant),
IF(_T_E=BC$4,IF(OR(BC$4=Tout_JF_P,NOT(NETWORKDAYS.INTL(BC$4,BC$4,Chômés))),"*",Montant),
IF(AND(OFFSET(BC20,,-Sens)&lt;&gt;"",OR(OFFSET(BC$4,,-Sens)=Tout_JF_P,NOT(NETWORKDAYS.INTL(OFFSET(BC$4,,-Sens),OFFSET(BC$4,,-Sens),Chômés)))),IF(OR(BC$4=Tout_JF_P,NOT(NETWORKDAYS.INTL(BC$4,BC$4,Chômés))),"*",Montant),
"")))))),"")</f>
        <v/>
      </c>
      <c r="BD20" s="47" t="str">
        <f t="array" aca="1" ref="BD20" ca="1">IFERROR(IF(BD$4&lt;$D20,"",
IF(BD$4&gt;La_Dernière_Opération,"",
IF(BD$4=La_Dernière_Opération,Montant,
IF(BD$4=$D20,IF(OR(BD$4=Tout_JF_P,NOT(NETWORKDAYS.INTL(BD$4,BD$4,Chômés))),"*",Montant),
IF(_T_E=BD$4,IF(OR(BD$4=Tout_JF_P,NOT(NETWORKDAYS.INTL(BD$4,BD$4,Chômés))),"*",Montant),
IF(AND(OFFSET(BD20,,-Sens)&lt;&gt;"",OR(OFFSET(BD$4,,-Sens)=Tout_JF_P,NOT(NETWORKDAYS.INTL(OFFSET(BD$4,,-Sens),OFFSET(BD$4,,-Sens),Chômés)))),IF(OR(BD$4=Tout_JF_P,NOT(NETWORKDAYS.INTL(BD$4,BD$4,Chômés))),"*",Montant),
"")))))),"")</f>
        <v/>
      </c>
      <c r="BE20" s="47" t="str">
        <f t="array" aca="1" ref="BE20" ca="1">IFERROR(IF(BE$4&lt;$D20,"",
IF(BE$4&gt;La_Dernière_Opération,"",
IF(BE$4=La_Dernière_Opération,Montant,
IF(BE$4=$D20,IF(OR(BE$4=Tout_JF_P,NOT(NETWORKDAYS.INTL(BE$4,BE$4,Chômés))),"*",Montant),
IF(_T_E=BE$4,IF(OR(BE$4=Tout_JF_P,NOT(NETWORKDAYS.INTL(BE$4,BE$4,Chômés))),"*",Montant),
IF(AND(OFFSET(BE20,,-Sens)&lt;&gt;"",OR(OFFSET(BE$4,,-Sens)=Tout_JF_P,NOT(NETWORKDAYS.INTL(OFFSET(BE$4,,-Sens),OFFSET(BE$4,,-Sens),Chômés)))),IF(OR(BE$4=Tout_JF_P,NOT(NETWORKDAYS.INTL(BE$4,BE$4,Chômés))),"*",Montant),
"")))))),"")</f>
        <v/>
      </c>
      <c r="BF20" s="47" t="str">
        <f t="array" aca="1" ref="BF20" ca="1">IFERROR(IF(BF$4&lt;$D20,"",
IF(BF$4&gt;La_Dernière_Opération,"",
IF(BF$4=La_Dernière_Opération,Montant,
IF(BF$4=$D20,IF(OR(BF$4=Tout_JF_P,NOT(NETWORKDAYS.INTL(BF$4,BF$4,Chômés))),"*",Montant),
IF(_T_E=BF$4,IF(OR(BF$4=Tout_JF_P,NOT(NETWORKDAYS.INTL(BF$4,BF$4,Chômés))),"*",Montant),
IF(AND(OFFSET(BF20,,-Sens)&lt;&gt;"",OR(OFFSET(BF$4,,-Sens)=Tout_JF_P,NOT(NETWORKDAYS.INTL(OFFSET(BF$4,,-Sens),OFFSET(BF$4,,-Sens),Chômés)))),IF(OR(BF$4=Tout_JF_P,NOT(NETWORKDAYS.INTL(BF$4,BF$4,Chômés))),"*",Montant),
"")))))),"")</f>
        <v/>
      </c>
      <c r="BG20" s="47" t="str">
        <f t="array" aca="1" ref="BG20" ca="1">IFERROR(IF(BG$4&lt;$D20,"",
IF(BG$4&gt;La_Dernière_Opération,"",
IF(BG$4=La_Dernière_Opération,Montant,
IF(BG$4=$D20,IF(OR(BG$4=Tout_JF_P,NOT(NETWORKDAYS.INTL(BG$4,BG$4,Chômés))),"*",Montant),
IF(_T_E=BG$4,IF(OR(BG$4=Tout_JF_P,NOT(NETWORKDAYS.INTL(BG$4,BG$4,Chômés))),"*",Montant),
IF(AND(OFFSET(BG20,,-Sens)&lt;&gt;"",OR(OFFSET(BG$4,,-Sens)=Tout_JF_P,NOT(NETWORKDAYS.INTL(OFFSET(BG$4,,-Sens),OFFSET(BG$4,,-Sens),Chômés)))),IF(OR(BG$4=Tout_JF_P,NOT(NETWORKDAYS.INTL(BG$4,BG$4,Chômés))),"*",Montant),
"")))))),"")</f>
        <v/>
      </c>
      <c r="BH20" s="42" t="str">
        <f t="array" aca="1" ref="BH20" ca="1">IFERROR(IF(BH$4&lt;$D20,"",
IF(BH$4&gt;La_Dernière_Opération,"",
IF(BH$4=La_Dernière_Opération,Montant,
IF(BH$4=$D20,IF(OR(BH$4=Tout_JF_P,NOT(NETWORKDAYS.INTL(BH$4,BH$4,Chômés))),"*",Montant),
IF(_T_E=BH$4,IF(OR(BH$4=Tout_JF_P,NOT(NETWORKDAYS.INTL(BH$4,BH$4,Chômés))),"*",Montant),
IF(AND(OFFSET(BH20,,-Sens)&lt;&gt;"",OR(OFFSET(BH$4,,-Sens)=Tout_JF_P,NOT(NETWORKDAYS.INTL(OFFSET(BH$4,,-Sens),OFFSET(BH$4,,-Sens),Chômés)))),IF(OR(BH$4=Tout_JF_P,NOT(NETWORKDAYS.INTL(BH$4,BH$4,Chômés))),"*",Montant),
"")))))),"")</f>
        <v/>
      </c>
    </row>
    <row r="21" spans="1:60" x14ac:dyDescent="0.25">
      <c r="A21" s="32" t="s">
        <v>131</v>
      </c>
      <c r="B21" s="47"/>
      <c r="C21" s="37"/>
      <c r="D21" s="59"/>
      <c r="E21" s="32"/>
      <c r="F21" s="32"/>
      <c r="G21" s="37"/>
      <c r="H21" s="59" t="str">
        <f t="array" aca="1" ref="H21" ca="1">IF(OR($D21=Fériés,$D21=Ponts,NOT(NETWORKDAYS.INTL($D21,$D21,Chômés))),"Erreur de",IF($D21="","Absence de",IFERROR(
IF($I21="Terminé","Opération",
IF(TODAY()&lt;=$D21,$D21,
IF($I21&lt;WORKDAY.INTL(Prochaine_Echéance,IF(OR(WORKDAY.INTL(Prochaine_Echéance,0,Chômés,Tout_JF_P)=Tout_JF_P),1,0)*Sens,Chômés,Tout_JF_P),
$I21,
WORKDAY.INTL(Prochaine_Echéance,IF(OR(WORKDAY.INTL(Prochaine_Echéance,0,Chômés,Tout_JF_P)=Tout_JF_P),1,0)*Sens,Chômés,Tout_JF_P))
)),
IF($D21="","Absence de","Erreur de"))))</f>
        <v>Erreur de</v>
      </c>
      <c r="I21" s="63" t="str">
        <f t="array" aca="1" ref="I21" ca="1">IF(OR($D21=Fériés,$D21=Ponts,NOT(NETWORKDAYS.INTL($D21,$D21,Chômés))),"date de début",IFERROR(
IF(La_Dernière_Opération&gt;EDATE($D21,100),"Perpétuel",
IF(La_Dernière_Opération&lt;TODAY(),"Terminé",La_Dernière_Opération)),IF(AND(ISNUMBER($D21),$E21=""),"périodicité","date de début")))</f>
        <v>date de début</v>
      </c>
      <c r="J21" s="42" t="str">
        <f t="array" aca="1" ref="J21" ca="1">IFERROR(IF(J$4&lt;$D21,"",
IF(J$4&gt;La_Dernière_Opération,"",
IF(J$4=La_Dernière_Opération,Montant,
IF(J$4=$D21,IF(OR(J$4=Tout_JF_P,NOT(NETWORKDAYS.INTL(J$4,J$4,Chômés))),"*",Montant),
IF(_T_E=J$4,IF(OR(J$4=Tout_JF_P,NOT(NETWORKDAYS.INTL(J$4,J$4,Chômés))),"*",Montant),
IF(AND(OFFSET(J21,,-Sens)&lt;&gt;"",OR(OFFSET(J$4,,-Sens)=Tout_JF_P,NOT(NETWORKDAYS.INTL(OFFSET(J$4,,-Sens),OFFSET(J$4,,-Sens),Chômés)))),IF(OR(J$4=Tout_JF_P,NOT(NETWORKDAYS.INTL(J$4,J$4,Chômés))),"*",Montant),
"")))))),"")</f>
        <v/>
      </c>
      <c r="K21" s="42" t="str">
        <f t="array" aca="1" ref="K21" ca="1">IFERROR(IF(K$4&lt;$D21,"",
IF(K$4&gt;La_Dernière_Opération,"",
IF(K$4=La_Dernière_Opération,Montant,
IF(K$4=$D21,IF(OR(K$4=Tout_JF_P,NOT(NETWORKDAYS.INTL(K$4,K$4,Chômés))),"*",Montant),
IF(_T_E=K$4,IF(OR(K$4=Tout_JF_P,NOT(NETWORKDAYS.INTL(K$4,K$4,Chômés))),"*",Montant),
IF(AND(OFFSET(K21,,-Sens)&lt;&gt;"",OR(OFFSET(K$4,,-Sens)=Tout_JF_P,NOT(NETWORKDAYS.INTL(OFFSET(K$4,,-Sens),OFFSET(K$4,,-Sens),Chômés)))),IF(OR(K$4=Tout_JF_P,NOT(NETWORKDAYS.INTL(K$4,K$4,Chômés))),"*",Montant),
"")))))),"")</f>
        <v/>
      </c>
      <c r="L21" s="42" t="str">
        <f t="array" aca="1" ref="L21" ca="1">IFERROR(IF(L$4&lt;$D21,"",
IF(L$4&gt;La_Dernière_Opération,"",
IF(L$4=La_Dernière_Opération,Montant,
IF(L$4=$D21,IF(OR(L$4=Tout_JF_P,NOT(NETWORKDAYS.INTL(L$4,L$4,Chômés))),"*",Montant),
IF(_T_E=L$4,IF(OR(L$4=Tout_JF_P,NOT(NETWORKDAYS.INTL(L$4,L$4,Chômés))),"*",Montant),
IF(AND(OFFSET(L21,,-Sens)&lt;&gt;"",OR(OFFSET(L$4,,-Sens)=Tout_JF_P,NOT(NETWORKDAYS.INTL(OFFSET(L$4,,-Sens),OFFSET(L$4,,-Sens),Chômés)))),IF(OR(L$4=Tout_JF_P,NOT(NETWORKDAYS.INTL(L$4,L$4,Chômés))),"*",Montant),
"")))))),"")</f>
        <v/>
      </c>
      <c r="M21" s="42" t="str">
        <f t="array" aca="1" ref="M21" ca="1">IFERROR(IF(M$4&lt;$D21,"",
IF(M$4&gt;La_Dernière_Opération,"",
IF(M$4=La_Dernière_Opération,Montant,
IF(M$4=$D21,IF(OR(M$4=Tout_JF_P,NOT(NETWORKDAYS.INTL(M$4,M$4,Chômés))),"*",Montant),
IF(_T_E=M$4,IF(OR(M$4=Tout_JF_P,NOT(NETWORKDAYS.INTL(M$4,M$4,Chômés))),"*",Montant),
IF(AND(OFFSET(M21,,-Sens)&lt;&gt;"",OR(OFFSET(M$4,,-Sens)=Tout_JF_P,NOT(NETWORKDAYS.INTL(OFFSET(M$4,,-Sens),OFFSET(M$4,,-Sens),Chômés)))),IF(OR(M$4=Tout_JF_P,NOT(NETWORKDAYS.INTL(M$4,M$4,Chômés))),"*",Montant),
"")))))),"")</f>
        <v/>
      </c>
      <c r="N21" s="42" t="str">
        <f t="array" aca="1" ref="N21" ca="1">IFERROR(IF(N$4&lt;$D21,"",
IF(N$4&gt;La_Dernière_Opération,"",
IF(N$4=La_Dernière_Opération,Montant,
IF(N$4=$D21,IF(OR(N$4=Tout_JF_P,NOT(NETWORKDAYS.INTL(N$4,N$4,Chômés))),"*",Montant),
IF(_T_E=N$4,IF(OR(N$4=Tout_JF_P,NOT(NETWORKDAYS.INTL(N$4,N$4,Chômés))),"*",Montant),
IF(AND(OFFSET(N21,,-Sens)&lt;&gt;"",OR(OFFSET(N$4,,-Sens)=Tout_JF_P,NOT(NETWORKDAYS.INTL(OFFSET(N$4,,-Sens),OFFSET(N$4,,-Sens),Chômés)))),IF(OR(N$4=Tout_JF_P,NOT(NETWORKDAYS.INTL(N$4,N$4,Chômés))),"*",Montant),
"")))))),"")</f>
        <v/>
      </c>
      <c r="O21" s="42" t="str">
        <f t="array" aca="1" ref="O21" ca="1">IFERROR(IF(O$4&lt;$D21,"",
IF(O$4&gt;La_Dernière_Opération,"",
IF(O$4=La_Dernière_Opération,Montant,
IF(O$4=$D21,IF(OR(O$4=Tout_JF_P,NOT(NETWORKDAYS.INTL(O$4,O$4,Chômés))),"*",Montant),
IF(_T_E=O$4,IF(OR(O$4=Tout_JF_P,NOT(NETWORKDAYS.INTL(O$4,O$4,Chômés))),"*",Montant),
IF(AND(OFFSET(O21,,-Sens)&lt;&gt;"",OR(OFFSET(O$4,,-Sens)=Tout_JF_P,NOT(NETWORKDAYS.INTL(OFFSET(O$4,,-Sens),OFFSET(O$4,,-Sens),Chômés)))),IF(OR(O$4=Tout_JF_P,NOT(NETWORKDAYS.INTL(O$4,O$4,Chômés))),"*",Montant),
"")))))),"")</f>
        <v/>
      </c>
      <c r="P21" s="42" t="str">
        <f t="array" aca="1" ref="P21" ca="1">IFERROR(IF(P$4&lt;$D21,"",
IF(P$4&gt;La_Dernière_Opération,"",
IF(P$4=La_Dernière_Opération,Montant,
IF(P$4=$D21,IF(OR(P$4=Tout_JF_P,NOT(NETWORKDAYS.INTL(P$4,P$4,Chômés))),"*",Montant),
IF(_T_E=P$4,IF(OR(P$4=Tout_JF_P,NOT(NETWORKDAYS.INTL(P$4,P$4,Chômés))),"*",Montant),
IF(AND(OFFSET(P21,,-Sens)&lt;&gt;"",OR(OFFSET(P$4,,-Sens)=Tout_JF_P,NOT(NETWORKDAYS.INTL(OFFSET(P$4,,-Sens),OFFSET(P$4,,-Sens),Chômés)))),IF(OR(P$4=Tout_JF_P,NOT(NETWORKDAYS.INTL(P$4,P$4,Chômés))),"*",Montant),
"")))))),"")</f>
        <v/>
      </c>
      <c r="Q21" s="42" t="str">
        <f t="array" aca="1" ref="Q21" ca="1">IFERROR(IF(Q$4&lt;$D21,"",
IF(Q$4&gt;La_Dernière_Opération,"",
IF(Q$4=La_Dernière_Opération,Montant,
IF(Q$4=$D21,IF(OR(Q$4=Tout_JF_P,NOT(NETWORKDAYS.INTL(Q$4,Q$4,Chômés))),"*",Montant),
IF(_T_E=Q$4,IF(OR(Q$4=Tout_JF_P,NOT(NETWORKDAYS.INTL(Q$4,Q$4,Chômés))),"*",Montant),
IF(AND(OFFSET(Q21,,-Sens)&lt;&gt;"",OR(OFFSET(Q$4,,-Sens)=Tout_JF_P,NOT(NETWORKDAYS.INTL(OFFSET(Q$4,,-Sens),OFFSET(Q$4,,-Sens),Chômés)))),IF(OR(Q$4=Tout_JF_P,NOT(NETWORKDAYS.INTL(Q$4,Q$4,Chômés))),"*",Montant),
"")))))),"")</f>
        <v/>
      </c>
      <c r="R21" s="47" t="str">
        <f t="array" aca="1" ref="R21" ca="1">IFERROR(IF(R$4&lt;$D21,"",
IF(R$4&gt;La_Dernière_Opération,"",
IF(R$4=La_Dernière_Opération,Montant,
IF(R$4=$D21,IF(OR(R$4=Tout_JF_P,NOT(NETWORKDAYS.INTL(R$4,R$4,Chômés))),"*",Montant),
IF(_T_E=R$4,IF(OR(R$4=Tout_JF_P,NOT(NETWORKDAYS.INTL(R$4,R$4,Chômés))),"*",Montant),
IF(AND(OFFSET(R21,,-Sens)&lt;&gt;"",OR(OFFSET(R$4,,-Sens)=Tout_JF_P,NOT(NETWORKDAYS.INTL(OFFSET(R$4,,-Sens),OFFSET(R$4,,-Sens),Chômés)))),IF(OR(R$4=Tout_JF_P,NOT(NETWORKDAYS.INTL(R$4,R$4,Chômés))),"*",Montant),
"")))))),"")</f>
        <v/>
      </c>
      <c r="S21" s="47" t="str">
        <f t="array" aca="1" ref="S21" ca="1">IFERROR(IF(S$4&lt;$D21,"",
IF(S$4&gt;La_Dernière_Opération,"",
IF(S$4=La_Dernière_Opération,Montant,
IF(S$4=$D21,IF(OR(S$4=Tout_JF_P,NOT(NETWORKDAYS.INTL(S$4,S$4,Chômés))),"*",Montant),
IF(_T_E=S$4,IF(OR(S$4=Tout_JF_P,NOT(NETWORKDAYS.INTL(S$4,S$4,Chômés))),"*",Montant),
IF(AND(OFFSET(S21,,-Sens)&lt;&gt;"",OR(OFFSET(S$4,,-Sens)=Tout_JF_P,NOT(NETWORKDAYS.INTL(OFFSET(S$4,,-Sens),OFFSET(S$4,,-Sens),Chômés)))),IF(OR(S$4=Tout_JF_P,NOT(NETWORKDAYS.INTL(S$4,S$4,Chômés))),"*",Montant),
"")))))),"")</f>
        <v/>
      </c>
      <c r="T21" s="47" t="str">
        <f t="array" aca="1" ref="T21" ca="1">IFERROR(IF(T$4&lt;$D21,"",
IF(T$4&gt;La_Dernière_Opération,"",
IF(T$4=La_Dernière_Opération,Montant,
IF(T$4=$D21,IF(OR(T$4=Tout_JF_P,NOT(NETWORKDAYS.INTL(T$4,T$4,Chômés))),"*",Montant),
IF(_T_E=T$4,IF(OR(T$4=Tout_JF_P,NOT(NETWORKDAYS.INTL(T$4,T$4,Chômés))),"*",Montant),
IF(AND(OFFSET(T21,,-Sens)&lt;&gt;"",OR(OFFSET(T$4,,-Sens)=Tout_JF_P,NOT(NETWORKDAYS.INTL(OFFSET(T$4,,-Sens),OFFSET(T$4,,-Sens),Chômés)))),IF(OR(T$4=Tout_JF_P,NOT(NETWORKDAYS.INTL(T$4,T$4,Chômés))),"*",Montant),
"")))))),"")</f>
        <v/>
      </c>
      <c r="U21" s="47" t="str">
        <f t="array" aca="1" ref="U21" ca="1">IFERROR(IF(U$4&lt;$D21,"",
IF(U$4&gt;La_Dernière_Opération,"",
IF(U$4=La_Dernière_Opération,Montant,
IF(U$4=$D21,IF(OR(U$4=Tout_JF_P,NOT(NETWORKDAYS.INTL(U$4,U$4,Chômés))),"*",Montant),
IF(_T_E=U$4,IF(OR(U$4=Tout_JF_P,NOT(NETWORKDAYS.INTL(U$4,U$4,Chômés))),"*",Montant),
IF(AND(OFFSET(U21,,-Sens)&lt;&gt;"",OR(OFFSET(U$4,,-Sens)=Tout_JF_P,NOT(NETWORKDAYS.INTL(OFFSET(U$4,,-Sens),OFFSET(U$4,,-Sens),Chômés)))),IF(OR(U$4=Tout_JF_P,NOT(NETWORKDAYS.INTL(U$4,U$4,Chômés))),"*",Montant),
"")))))),"")</f>
        <v/>
      </c>
      <c r="V21" s="47" t="str">
        <f t="array" aca="1" ref="V21" ca="1">IFERROR(IF(V$4&lt;$D21,"",
IF(V$4&gt;La_Dernière_Opération,"",
IF(V$4=La_Dernière_Opération,Montant,
IF(V$4=$D21,IF(OR(V$4=Tout_JF_P,NOT(NETWORKDAYS.INTL(V$4,V$4,Chômés))),"*",Montant),
IF(_T_E=V$4,IF(OR(V$4=Tout_JF_P,NOT(NETWORKDAYS.INTL(V$4,V$4,Chômés))),"*",Montant),
IF(AND(OFFSET(V21,,-Sens)&lt;&gt;"",OR(OFFSET(V$4,,-Sens)=Tout_JF_P,NOT(NETWORKDAYS.INTL(OFFSET(V$4,,-Sens),OFFSET(V$4,,-Sens),Chômés)))),IF(OR(V$4=Tout_JF_P,NOT(NETWORKDAYS.INTL(V$4,V$4,Chômés))),"*",Montant),
"")))))),"")</f>
        <v/>
      </c>
      <c r="W21" s="47" t="str">
        <f t="array" aca="1" ref="W21" ca="1">IFERROR(IF(W$4&lt;$D21,"",
IF(W$4&gt;La_Dernière_Opération,"",
IF(W$4=La_Dernière_Opération,Montant,
IF(W$4=$D21,IF(OR(W$4=Tout_JF_P,NOT(NETWORKDAYS.INTL(W$4,W$4,Chômés))),"*",Montant),
IF(_T_E=W$4,IF(OR(W$4=Tout_JF_P,NOT(NETWORKDAYS.INTL(W$4,W$4,Chômés))),"*",Montant),
IF(AND(OFFSET(W21,,-Sens)&lt;&gt;"",OR(OFFSET(W$4,,-Sens)=Tout_JF_P,NOT(NETWORKDAYS.INTL(OFFSET(W$4,,-Sens),OFFSET(W$4,,-Sens),Chômés)))),IF(OR(W$4=Tout_JF_P,NOT(NETWORKDAYS.INTL(W$4,W$4,Chômés))),"*",Montant),
"")))))),"")</f>
        <v/>
      </c>
      <c r="X21" s="47" t="str">
        <f t="array" aca="1" ref="X21" ca="1">IFERROR(IF(X$4&lt;$D21,"",
IF(X$4&gt;La_Dernière_Opération,"",
IF(X$4=La_Dernière_Opération,Montant,
IF(X$4=$D21,IF(OR(X$4=Tout_JF_P,NOT(NETWORKDAYS.INTL(X$4,X$4,Chômés))),"*",Montant),
IF(_T_E=X$4,IF(OR(X$4=Tout_JF_P,NOT(NETWORKDAYS.INTL(X$4,X$4,Chômés))),"*",Montant),
IF(AND(OFFSET(X21,,-Sens)&lt;&gt;"",OR(OFFSET(X$4,,-Sens)=Tout_JF_P,NOT(NETWORKDAYS.INTL(OFFSET(X$4,,-Sens),OFFSET(X$4,,-Sens),Chômés)))),IF(OR(X$4=Tout_JF_P,NOT(NETWORKDAYS.INTL(X$4,X$4,Chômés))),"*",Montant),
"")))))),"")</f>
        <v/>
      </c>
      <c r="Y21" s="47" t="str">
        <f t="array" aca="1" ref="Y21" ca="1">IFERROR(IF(Y$4&lt;$D21,"",
IF(Y$4&gt;La_Dernière_Opération,"",
IF(Y$4=La_Dernière_Opération,Montant,
IF(Y$4=$D21,IF(OR(Y$4=Tout_JF_P,NOT(NETWORKDAYS.INTL(Y$4,Y$4,Chômés))),"*",Montant),
IF(_T_E=Y$4,IF(OR(Y$4=Tout_JF_P,NOT(NETWORKDAYS.INTL(Y$4,Y$4,Chômés))),"*",Montant),
IF(AND(OFFSET(Y21,,-Sens)&lt;&gt;"",OR(OFFSET(Y$4,,-Sens)=Tout_JF_P,NOT(NETWORKDAYS.INTL(OFFSET(Y$4,,-Sens),OFFSET(Y$4,,-Sens),Chômés)))),IF(OR(Y$4=Tout_JF_P,NOT(NETWORKDAYS.INTL(Y$4,Y$4,Chômés))),"*",Montant),
"")))))),"")</f>
        <v/>
      </c>
      <c r="Z21" s="47" t="str">
        <f t="array" aca="1" ref="Z21" ca="1">IFERROR(IF(Z$4&lt;$D21,"",
IF(Z$4&gt;La_Dernière_Opération,"",
IF(Z$4=La_Dernière_Opération,Montant,
IF(Z$4=$D21,IF(OR(Z$4=Tout_JF_P,NOT(NETWORKDAYS.INTL(Z$4,Z$4,Chômés))),"*",Montant),
IF(_T_E=Z$4,IF(OR(Z$4=Tout_JF_P,NOT(NETWORKDAYS.INTL(Z$4,Z$4,Chômés))),"*",Montant),
IF(AND(OFFSET(Z21,,-Sens)&lt;&gt;"",OR(OFFSET(Z$4,,-Sens)=Tout_JF_P,NOT(NETWORKDAYS.INTL(OFFSET(Z$4,,-Sens),OFFSET(Z$4,,-Sens),Chômés)))),IF(OR(Z$4=Tout_JF_P,NOT(NETWORKDAYS.INTL(Z$4,Z$4,Chômés))),"*",Montant),
"")))))),"")</f>
        <v/>
      </c>
      <c r="AA21" s="47" t="str">
        <f t="array" aca="1" ref="AA21" ca="1">IFERROR(IF(AA$4&lt;$D21,"",
IF(AA$4&gt;La_Dernière_Opération,"",
IF(AA$4=La_Dernière_Opération,Montant,
IF(AA$4=$D21,IF(OR(AA$4=Tout_JF_P,NOT(NETWORKDAYS.INTL(AA$4,AA$4,Chômés))),"*",Montant),
IF(_T_E=AA$4,IF(OR(AA$4=Tout_JF_P,NOT(NETWORKDAYS.INTL(AA$4,AA$4,Chômés))),"*",Montant),
IF(AND(OFFSET(AA21,,-Sens)&lt;&gt;"",OR(OFFSET(AA$4,,-Sens)=Tout_JF_P,NOT(NETWORKDAYS.INTL(OFFSET(AA$4,,-Sens),OFFSET(AA$4,,-Sens),Chômés)))),IF(OR(AA$4=Tout_JF_P,NOT(NETWORKDAYS.INTL(AA$4,AA$4,Chômés))),"*",Montant),
"")))))),"")</f>
        <v/>
      </c>
      <c r="AB21" s="47" t="str">
        <f t="array" aca="1" ref="AB21" ca="1">IFERROR(IF(AB$4&lt;$D21,"",
IF(AB$4&gt;La_Dernière_Opération,"",
IF(AB$4=La_Dernière_Opération,Montant,
IF(AB$4=$D21,IF(OR(AB$4=Tout_JF_P,NOT(NETWORKDAYS.INTL(AB$4,AB$4,Chômés))),"*",Montant),
IF(_T_E=AB$4,IF(OR(AB$4=Tout_JF_P,NOT(NETWORKDAYS.INTL(AB$4,AB$4,Chômés))),"*",Montant),
IF(AND(OFFSET(AB21,,-Sens)&lt;&gt;"",OR(OFFSET(AB$4,,-Sens)=Tout_JF_P,NOT(NETWORKDAYS.INTL(OFFSET(AB$4,,-Sens),OFFSET(AB$4,,-Sens),Chômés)))),IF(OR(AB$4=Tout_JF_P,NOT(NETWORKDAYS.INTL(AB$4,AB$4,Chômés))),"*",Montant),
"")))))),"")</f>
        <v/>
      </c>
      <c r="AC21" s="47" t="str">
        <f t="array" aca="1" ref="AC21" ca="1">IFERROR(IF(AC$4&lt;$D21,"",
IF(AC$4&gt;La_Dernière_Opération,"",
IF(AC$4=La_Dernière_Opération,Montant,
IF(AC$4=$D21,IF(OR(AC$4=Tout_JF_P,NOT(NETWORKDAYS.INTL(AC$4,AC$4,Chômés))),"*",Montant),
IF(_T_E=AC$4,IF(OR(AC$4=Tout_JF_P,NOT(NETWORKDAYS.INTL(AC$4,AC$4,Chômés))),"*",Montant),
IF(AND(OFFSET(AC21,,-Sens)&lt;&gt;"",OR(OFFSET(AC$4,,-Sens)=Tout_JF_P,NOT(NETWORKDAYS.INTL(OFFSET(AC$4,,-Sens),OFFSET(AC$4,,-Sens),Chômés)))),IF(OR(AC$4=Tout_JF_P,NOT(NETWORKDAYS.INTL(AC$4,AC$4,Chômés))),"*",Montant),
"")))))),"")</f>
        <v/>
      </c>
      <c r="AD21" s="47" t="str">
        <f t="array" aca="1" ref="AD21" ca="1">IFERROR(IF(AD$4&lt;$D21,"",
IF(AD$4&gt;La_Dernière_Opération,"",
IF(AD$4=La_Dernière_Opération,Montant,
IF(AD$4=$D21,IF(OR(AD$4=Tout_JF_P,NOT(NETWORKDAYS.INTL(AD$4,AD$4,Chômés))),"*",Montant),
IF(_T_E=AD$4,IF(OR(AD$4=Tout_JF_P,NOT(NETWORKDAYS.INTL(AD$4,AD$4,Chômés))),"*",Montant),
IF(AND(OFFSET(AD21,,-Sens)&lt;&gt;"",OR(OFFSET(AD$4,,-Sens)=Tout_JF_P,NOT(NETWORKDAYS.INTL(OFFSET(AD$4,,-Sens),OFFSET(AD$4,,-Sens),Chômés)))),IF(OR(AD$4=Tout_JF_P,NOT(NETWORKDAYS.INTL(AD$4,AD$4,Chômés))),"*",Montant),
"")))))),"")</f>
        <v/>
      </c>
      <c r="AE21" s="47" t="str">
        <f t="array" aca="1" ref="AE21" ca="1">IFERROR(IF(AE$4&lt;$D21,"",
IF(AE$4&gt;La_Dernière_Opération,"",
IF(AE$4=La_Dernière_Opération,Montant,
IF(AE$4=$D21,IF(OR(AE$4=Tout_JF_P,NOT(NETWORKDAYS.INTL(AE$4,AE$4,Chômés))),"*",Montant),
IF(_T_E=AE$4,IF(OR(AE$4=Tout_JF_P,NOT(NETWORKDAYS.INTL(AE$4,AE$4,Chômés))),"*",Montant),
IF(AND(OFFSET(AE21,,-Sens)&lt;&gt;"",OR(OFFSET(AE$4,,-Sens)=Tout_JF_P,NOT(NETWORKDAYS.INTL(OFFSET(AE$4,,-Sens),OFFSET(AE$4,,-Sens),Chômés)))),IF(OR(AE$4=Tout_JF_P,NOT(NETWORKDAYS.INTL(AE$4,AE$4,Chômés))),"*",Montant),
"")))))),"")</f>
        <v/>
      </c>
      <c r="AF21" s="47" t="str">
        <f t="array" aca="1" ref="AF21" ca="1">IFERROR(IF(AF$4&lt;$D21,"",
IF(AF$4&gt;La_Dernière_Opération,"",
IF(AF$4=La_Dernière_Opération,Montant,
IF(AF$4=$D21,IF(OR(AF$4=Tout_JF_P,NOT(NETWORKDAYS.INTL(AF$4,AF$4,Chômés))),"*",Montant),
IF(_T_E=AF$4,IF(OR(AF$4=Tout_JF_P,NOT(NETWORKDAYS.INTL(AF$4,AF$4,Chômés))),"*",Montant),
IF(AND(OFFSET(AF21,,-Sens)&lt;&gt;"",OR(OFFSET(AF$4,,-Sens)=Tout_JF_P,NOT(NETWORKDAYS.INTL(OFFSET(AF$4,,-Sens),OFFSET(AF$4,,-Sens),Chômés)))),IF(OR(AF$4=Tout_JF_P,NOT(NETWORKDAYS.INTL(AF$4,AF$4,Chômés))),"*",Montant),
"")))))),"")</f>
        <v/>
      </c>
      <c r="AG21" s="47" t="str">
        <f t="array" aca="1" ref="AG21" ca="1">IFERROR(IF(AG$4&lt;$D21,"",
IF(AG$4&gt;La_Dernière_Opération,"",
IF(AG$4=La_Dernière_Opération,Montant,
IF(AG$4=$D21,IF(OR(AG$4=Tout_JF_P,NOT(NETWORKDAYS.INTL(AG$4,AG$4,Chômés))),"*",Montant),
IF(_T_E=AG$4,IF(OR(AG$4=Tout_JF_P,NOT(NETWORKDAYS.INTL(AG$4,AG$4,Chômés))),"*",Montant),
IF(AND(OFFSET(AG21,,-Sens)&lt;&gt;"",OR(OFFSET(AG$4,,-Sens)=Tout_JF_P,NOT(NETWORKDAYS.INTL(OFFSET(AG$4,,-Sens),OFFSET(AG$4,,-Sens),Chômés)))),IF(OR(AG$4=Tout_JF_P,NOT(NETWORKDAYS.INTL(AG$4,AG$4,Chômés))),"*",Montant),
"")))))),"")</f>
        <v/>
      </c>
      <c r="AH21" s="47" t="str">
        <f t="array" aca="1" ref="AH21" ca="1">IFERROR(IF(AH$4&lt;$D21,"",
IF(AH$4&gt;La_Dernière_Opération,"",
IF(AH$4=La_Dernière_Opération,Montant,
IF(AH$4=$D21,IF(OR(AH$4=Tout_JF_P,NOT(NETWORKDAYS.INTL(AH$4,AH$4,Chômés))),"*",Montant),
IF(_T_E=AH$4,IF(OR(AH$4=Tout_JF_P,NOT(NETWORKDAYS.INTL(AH$4,AH$4,Chômés))),"*",Montant),
IF(AND(OFFSET(AH21,,-Sens)&lt;&gt;"",OR(OFFSET(AH$4,,-Sens)=Tout_JF_P,NOT(NETWORKDAYS.INTL(OFFSET(AH$4,,-Sens),OFFSET(AH$4,,-Sens),Chômés)))),IF(OR(AH$4=Tout_JF_P,NOT(NETWORKDAYS.INTL(AH$4,AH$4,Chômés))),"*",Montant),
"")))))),"")</f>
        <v/>
      </c>
      <c r="AI21" s="47" t="str">
        <f t="array" aca="1" ref="AI21" ca="1">IFERROR(IF(AI$4&lt;$D21,"",
IF(AI$4&gt;La_Dernière_Opération,"",
IF(AI$4=La_Dernière_Opération,Montant,
IF(AI$4=$D21,IF(OR(AI$4=Tout_JF_P,NOT(NETWORKDAYS.INTL(AI$4,AI$4,Chômés))),"*",Montant),
IF(_T_E=AI$4,IF(OR(AI$4=Tout_JF_P,NOT(NETWORKDAYS.INTL(AI$4,AI$4,Chômés))),"*",Montant),
IF(AND(OFFSET(AI21,,-Sens)&lt;&gt;"",OR(OFFSET(AI$4,,-Sens)=Tout_JF_P,NOT(NETWORKDAYS.INTL(OFFSET(AI$4,,-Sens),OFFSET(AI$4,,-Sens),Chômés)))),IF(OR(AI$4=Tout_JF_P,NOT(NETWORKDAYS.INTL(AI$4,AI$4,Chômés))),"*",Montant),
"")))))),"")</f>
        <v/>
      </c>
      <c r="AJ21" s="47" t="str">
        <f t="array" aca="1" ref="AJ21" ca="1">IFERROR(IF(AJ$4&lt;$D21,"",
IF(AJ$4&gt;La_Dernière_Opération,"",
IF(AJ$4=La_Dernière_Opération,Montant,
IF(AJ$4=$D21,IF(OR(AJ$4=Tout_JF_P,NOT(NETWORKDAYS.INTL(AJ$4,AJ$4,Chômés))),"*",Montant),
IF(_T_E=AJ$4,IF(OR(AJ$4=Tout_JF_P,NOT(NETWORKDAYS.INTL(AJ$4,AJ$4,Chômés))),"*",Montant),
IF(AND(OFFSET(AJ21,,-Sens)&lt;&gt;"",OR(OFFSET(AJ$4,,-Sens)=Tout_JF_P,NOT(NETWORKDAYS.INTL(OFFSET(AJ$4,,-Sens),OFFSET(AJ$4,,-Sens),Chômés)))),IF(OR(AJ$4=Tout_JF_P,NOT(NETWORKDAYS.INTL(AJ$4,AJ$4,Chômés))),"*",Montant),
"")))))),"")</f>
        <v/>
      </c>
      <c r="AK21" s="47" t="str">
        <f t="array" aca="1" ref="AK21" ca="1">IFERROR(IF(AK$4&lt;$D21,"",
IF(AK$4&gt;La_Dernière_Opération,"",
IF(AK$4=La_Dernière_Opération,Montant,
IF(AK$4=$D21,IF(OR(AK$4=Tout_JF_P,NOT(NETWORKDAYS.INTL(AK$4,AK$4,Chômés))),"*",Montant),
IF(_T_E=AK$4,IF(OR(AK$4=Tout_JF_P,NOT(NETWORKDAYS.INTL(AK$4,AK$4,Chômés))),"*",Montant),
IF(AND(OFFSET(AK21,,-Sens)&lt;&gt;"",OR(OFFSET(AK$4,,-Sens)=Tout_JF_P,NOT(NETWORKDAYS.INTL(OFFSET(AK$4,,-Sens),OFFSET(AK$4,,-Sens),Chômés)))),IF(OR(AK$4=Tout_JF_P,NOT(NETWORKDAYS.INTL(AK$4,AK$4,Chômés))),"*",Montant),
"")))))),"")</f>
        <v/>
      </c>
      <c r="AL21" s="47" t="str">
        <f t="array" aca="1" ref="AL21" ca="1">IFERROR(IF(AL$4&lt;$D21,"",
IF(AL$4&gt;La_Dernière_Opération,"",
IF(AL$4=La_Dernière_Opération,Montant,
IF(AL$4=$D21,IF(OR(AL$4=Tout_JF_P,NOT(NETWORKDAYS.INTL(AL$4,AL$4,Chômés))),"*",Montant),
IF(_T_E=AL$4,IF(OR(AL$4=Tout_JF_P,NOT(NETWORKDAYS.INTL(AL$4,AL$4,Chômés))),"*",Montant),
IF(AND(OFFSET(AL21,,-Sens)&lt;&gt;"",OR(OFFSET(AL$4,,-Sens)=Tout_JF_P,NOT(NETWORKDAYS.INTL(OFFSET(AL$4,,-Sens),OFFSET(AL$4,,-Sens),Chômés)))),IF(OR(AL$4=Tout_JF_P,NOT(NETWORKDAYS.INTL(AL$4,AL$4,Chômés))),"*",Montant),
"")))))),"")</f>
        <v/>
      </c>
      <c r="AM21" s="47" t="str">
        <f t="array" aca="1" ref="AM21" ca="1">IFERROR(IF(AM$4&lt;$D21,"",
IF(AM$4&gt;La_Dernière_Opération,"",
IF(AM$4=La_Dernière_Opération,Montant,
IF(AM$4=$D21,IF(OR(AM$4=Tout_JF_P,NOT(NETWORKDAYS.INTL(AM$4,AM$4,Chômés))),"*",Montant),
IF(_T_E=AM$4,IF(OR(AM$4=Tout_JF_P,NOT(NETWORKDAYS.INTL(AM$4,AM$4,Chômés))),"*",Montant),
IF(AND(OFFSET(AM21,,-Sens)&lt;&gt;"",OR(OFFSET(AM$4,,-Sens)=Tout_JF_P,NOT(NETWORKDAYS.INTL(OFFSET(AM$4,,-Sens),OFFSET(AM$4,,-Sens),Chômés)))),IF(OR(AM$4=Tout_JF_P,NOT(NETWORKDAYS.INTL(AM$4,AM$4,Chômés))),"*",Montant),
"")))))),"")</f>
        <v/>
      </c>
      <c r="AN21" s="47" t="str">
        <f t="array" aca="1" ref="AN21" ca="1">IFERROR(IF(AN$4&lt;$D21,"",
IF(AN$4&gt;La_Dernière_Opération,"",
IF(AN$4=La_Dernière_Opération,Montant,
IF(AN$4=$D21,IF(OR(AN$4=Tout_JF_P,NOT(NETWORKDAYS.INTL(AN$4,AN$4,Chômés))),"*",Montant),
IF(_T_E=AN$4,IF(OR(AN$4=Tout_JF_P,NOT(NETWORKDAYS.INTL(AN$4,AN$4,Chômés))),"*",Montant),
IF(AND(OFFSET(AN21,,-Sens)&lt;&gt;"",OR(OFFSET(AN$4,,-Sens)=Tout_JF_P,NOT(NETWORKDAYS.INTL(OFFSET(AN$4,,-Sens),OFFSET(AN$4,,-Sens),Chômés)))),IF(OR(AN$4=Tout_JF_P,NOT(NETWORKDAYS.INTL(AN$4,AN$4,Chômés))),"*",Montant),
"")))))),"")</f>
        <v/>
      </c>
      <c r="AO21" s="47" t="str">
        <f t="array" aca="1" ref="AO21" ca="1">IFERROR(IF(AO$4&lt;$D21,"",
IF(AO$4&gt;La_Dernière_Opération,"",
IF(AO$4=La_Dernière_Opération,Montant,
IF(AO$4=$D21,IF(OR(AO$4=Tout_JF_P,NOT(NETWORKDAYS.INTL(AO$4,AO$4,Chômés))),"*",Montant),
IF(_T_E=AO$4,IF(OR(AO$4=Tout_JF_P,NOT(NETWORKDAYS.INTL(AO$4,AO$4,Chômés))),"*",Montant),
IF(AND(OFFSET(AO21,,-Sens)&lt;&gt;"",OR(OFFSET(AO$4,,-Sens)=Tout_JF_P,NOT(NETWORKDAYS.INTL(OFFSET(AO$4,,-Sens),OFFSET(AO$4,,-Sens),Chômés)))),IF(OR(AO$4=Tout_JF_P,NOT(NETWORKDAYS.INTL(AO$4,AO$4,Chômés))),"*",Montant),
"")))))),"")</f>
        <v/>
      </c>
      <c r="AP21" s="47" t="str">
        <f t="array" aca="1" ref="AP21" ca="1">IFERROR(IF(AP$4&lt;$D21,"",
IF(AP$4&gt;La_Dernière_Opération,"",
IF(AP$4=La_Dernière_Opération,Montant,
IF(AP$4=$D21,IF(OR(AP$4=Tout_JF_P,NOT(NETWORKDAYS.INTL(AP$4,AP$4,Chômés))),"*",Montant),
IF(_T_E=AP$4,IF(OR(AP$4=Tout_JF_P,NOT(NETWORKDAYS.INTL(AP$4,AP$4,Chômés))),"*",Montant),
IF(AND(OFFSET(AP21,,-Sens)&lt;&gt;"",OR(OFFSET(AP$4,,-Sens)=Tout_JF_P,NOT(NETWORKDAYS.INTL(OFFSET(AP$4,,-Sens),OFFSET(AP$4,,-Sens),Chômés)))),IF(OR(AP$4=Tout_JF_P,NOT(NETWORKDAYS.INTL(AP$4,AP$4,Chômés))),"*",Montant),
"")))))),"")</f>
        <v/>
      </c>
      <c r="AQ21" s="47" t="str">
        <f t="array" aca="1" ref="AQ21" ca="1">IFERROR(IF(AQ$4&lt;$D21,"",
IF(AQ$4&gt;La_Dernière_Opération,"",
IF(AQ$4=La_Dernière_Opération,Montant,
IF(AQ$4=$D21,IF(OR(AQ$4=Tout_JF_P,NOT(NETWORKDAYS.INTL(AQ$4,AQ$4,Chômés))),"*",Montant),
IF(_T_E=AQ$4,IF(OR(AQ$4=Tout_JF_P,NOT(NETWORKDAYS.INTL(AQ$4,AQ$4,Chômés))),"*",Montant),
IF(AND(OFFSET(AQ21,,-Sens)&lt;&gt;"",OR(OFFSET(AQ$4,,-Sens)=Tout_JF_P,NOT(NETWORKDAYS.INTL(OFFSET(AQ$4,,-Sens),OFFSET(AQ$4,,-Sens),Chômés)))),IF(OR(AQ$4=Tout_JF_P,NOT(NETWORKDAYS.INTL(AQ$4,AQ$4,Chômés))),"*",Montant),
"")))))),"")</f>
        <v/>
      </c>
      <c r="AR21" s="47" t="str">
        <f t="array" aca="1" ref="AR21" ca="1">IFERROR(IF(AR$4&lt;$D21,"",
IF(AR$4&gt;La_Dernière_Opération,"",
IF(AR$4=La_Dernière_Opération,Montant,
IF(AR$4=$D21,IF(OR(AR$4=Tout_JF_P,NOT(NETWORKDAYS.INTL(AR$4,AR$4,Chômés))),"*",Montant),
IF(_T_E=AR$4,IF(OR(AR$4=Tout_JF_P,NOT(NETWORKDAYS.INTL(AR$4,AR$4,Chômés))),"*",Montant),
IF(AND(OFFSET(AR21,,-Sens)&lt;&gt;"",OR(OFFSET(AR$4,,-Sens)=Tout_JF_P,NOT(NETWORKDAYS.INTL(OFFSET(AR$4,,-Sens),OFFSET(AR$4,,-Sens),Chômés)))),IF(OR(AR$4=Tout_JF_P,NOT(NETWORKDAYS.INTL(AR$4,AR$4,Chômés))),"*",Montant),
"")))))),"")</f>
        <v/>
      </c>
      <c r="AS21" s="47" t="str">
        <f t="array" aca="1" ref="AS21" ca="1">IFERROR(IF(AS$4&lt;$D21,"",
IF(AS$4&gt;La_Dernière_Opération,"",
IF(AS$4=La_Dernière_Opération,Montant,
IF(AS$4=$D21,IF(OR(AS$4=Tout_JF_P,NOT(NETWORKDAYS.INTL(AS$4,AS$4,Chômés))),"*",Montant),
IF(_T_E=AS$4,IF(OR(AS$4=Tout_JF_P,NOT(NETWORKDAYS.INTL(AS$4,AS$4,Chômés))),"*",Montant),
IF(AND(OFFSET(AS21,,-Sens)&lt;&gt;"",OR(OFFSET(AS$4,,-Sens)=Tout_JF_P,NOT(NETWORKDAYS.INTL(OFFSET(AS$4,,-Sens),OFFSET(AS$4,,-Sens),Chômés)))),IF(OR(AS$4=Tout_JF_P,NOT(NETWORKDAYS.INTL(AS$4,AS$4,Chômés))),"*",Montant),
"")))))),"")</f>
        <v/>
      </c>
      <c r="AT21" s="47" t="str">
        <f t="array" aca="1" ref="AT21" ca="1">IFERROR(IF(AT$4&lt;$D21,"",
IF(AT$4&gt;La_Dernière_Opération,"",
IF(AT$4=La_Dernière_Opération,Montant,
IF(AT$4=$D21,IF(OR(AT$4=Tout_JF_P,NOT(NETWORKDAYS.INTL(AT$4,AT$4,Chômés))),"*",Montant),
IF(_T_E=AT$4,IF(OR(AT$4=Tout_JF_P,NOT(NETWORKDAYS.INTL(AT$4,AT$4,Chômés))),"*",Montant),
IF(AND(OFFSET(AT21,,-Sens)&lt;&gt;"",OR(OFFSET(AT$4,,-Sens)=Tout_JF_P,NOT(NETWORKDAYS.INTL(OFFSET(AT$4,,-Sens),OFFSET(AT$4,,-Sens),Chômés)))),IF(OR(AT$4=Tout_JF_P,NOT(NETWORKDAYS.INTL(AT$4,AT$4,Chômés))),"*",Montant),
"")))))),"")</f>
        <v/>
      </c>
      <c r="AU21" s="47" t="str">
        <f t="array" aca="1" ref="AU21" ca="1">IFERROR(IF(AU$4&lt;$D21,"",
IF(AU$4&gt;La_Dernière_Opération,"",
IF(AU$4=La_Dernière_Opération,Montant,
IF(AU$4=$D21,IF(OR(AU$4=Tout_JF_P,NOT(NETWORKDAYS.INTL(AU$4,AU$4,Chômés))),"*",Montant),
IF(_T_E=AU$4,IF(OR(AU$4=Tout_JF_P,NOT(NETWORKDAYS.INTL(AU$4,AU$4,Chômés))),"*",Montant),
IF(AND(OFFSET(AU21,,-Sens)&lt;&gt;"",OR(OFFSET(AU$4,,-Sens)=Tout_JF_P,NOT(NETWORKDAYS.INTL(OFFSET(AU$4,,-Sens),OFFSET(AU$4,,-Sens),Chômés)))),IF(OR(AU$4=Tout_JF_P,NOT(NETWORKDAYS.INTL(AU$4,AU$4,Chômés))),"*",Montant),
"")))))),"")</f>
        <v/>
      </c>
      <c r="AV21" s="47" t="str">
        <f t="array" aca="1" ref="AV21" ca="1">IFERROR(IF(AV$4&lt;$D21,"",
IF(AV$4&gt;La_Dernière_Opération,"",
IF(AV$4=La_Dernière_Opération,Montant,
IF(AV$4=$D21,IF(OR(AV$4=Tout_JF_P,NOT(NETWORKDAYS.INTL(AV$4,AV$4,Chômés))),"*",Montant),
IF(_T_E=AV$4,IF(OR(AV$4=Tout_JF_P,NOT(NETWORKDAYS.INTL(AV$4,AV$4,Chômés))),"*",Montant),
IF(AND(OFFSET(AV21,,-Sens)&lt;&gt;"",OR(OFFSET(AV$4,,-Sens)=Tout_JF_P,NOT(NETWORKDAYS.INTL(OFFSET(AV$4,,-Sens),OFFSET(AV$4,,-Sens),Chômés)))),IF(OR(AV$4=Tout_JF_P,NOT(NETWORKDAYS.INTL(AV$4,AV$4,Chômés))),"*",Montant),
"")))))),"")</f>
        <v/>
      </c>
      <c r="AW21" s="47" t="str">
        <f t="array" aca="1" ref="AW21" ca="1">IFERROR(IF(AW$4&lt;$D21,"",
IF(AW$4&gt;La_Dernière_Opération,"",
IF(AW$4=La_Dernière_Opération,Montant,
IF(AW$4=$D21,IF(OR(AW$4=Tout_JF_P,NOT(NETWORKDAYS.INTL(AW$4,AW$4,Chômés))),"*",Montant),
IF(_T_E=AW$4,IF(OR(AW$4=Tout_JF_P,NOT(NETWORKDAYS.INTL(AW$4,AW$4,Chômés))),"*",Montant),
IF(AND(OFFSET(AW21,,-Sens)&lt;&gt;"",OR(OFFSET(AW$4,,-Sens)=Tout_JF_P,NOT(NETWORKDAYS.INTL(OFFSET(AW$4,,-Sens),OFFSET(AW$4,,-Sens),Chômés)))),IF(OR(AW$4=Tout_JF_P,NOT(NETWORKDAYS.INTL(AW$4,AW$4,Chômés))),"*",Montant),
"")))))),"")</f>
        <v/>
      </c>
      <c r="AX21" s="47" t="str">
        <f t="array" aca="1" ref="AX21" ca="1">IFERROR(IF(AX$4&lt;$D21,"",
IF(AX$4&gt;La_Dernière_Opération,"",
IF(AX$4=La_Dernière_Opération,Montant,
IF(AX$4=$D21,IF(OR(AX$4=Tout_JF_P,NOT(NETWORKDAYS.INTL(AX$4,AX$4,Chômés))),"*",Montant),
IF(_T_E=AX$4,IF(OR(AX$4=Tout_JF_P,NOT(NETWORKDAYS.INTL(AX$4,AX$4,Chômés))),"*",Montant),
IF(AND(OFFSET(AX21,,-Sens)&lt;&gt;"",OR(OFFSET(AX$4,,-Sens)=Tout_JF_P,NOT(NETWORKDAYS.INTL(OFFSET(AX$4,,-Sens),OFFSET(AX$4,,-Sens),Chômés)))),IF(OR(AX$4=Tout_JF_P,NOT(NETWORKDAYS.INTL(AX$4,AX$4,Chômés))),"*",Montant),
"")))))),"")</f>
        <v/>
      </c>
      <c r="AY21" s="47" t="str">
        <f t="array" aca="1" ref="AY21" ca="1">IFERROR(IF(AY$4&lt;$D21,"",
IF(AY$4&gt;La_Dernière_Opération,"",
IF(AY$4=La_Dernière_Opération,Montant,
IF(AY$4=$D21,IF(OR(AY$4=Tout_JF_P,NOT(NETWORKDAYS.INTL(AY$4,AY$4,Chômés))),"*",Montant),
IF(_T_E=AY$4,IF(OR(AY$4=Tout_JF_P,NOT(NETWORKDAYS.INTL(AY$4,AY$4,Chômés))),"*",Montant),
IF(AND(OFFSET(AY21,,-Sens)&lt;&gt;"",OR(OFFSET(AY$4,,-Sens)=Tout_JF_P,NOT(NETWORKDAYS.INTL(OFFSET(AY$4,,-Sens),OFFSET(AY$4,,-Sens),Chômés)))),IF(OR(AY$4=Tout_JF_P,NOT(NETWORKDAYS.INTL(AY$4,AY$4,Chômés))),"*",Montant),
"")))))),"")</f>
        <v/>
      </c>
      <c r="AZ21" s="47" t="str">
        <f t="array" aca="1" ref="AZ21" ca="1">IFERROR(IF(AZ$4&lt;$D21,"",
IF(AZ$4&gt;La_Dernière_Opération,"",
IF(AZ$4=La_Dernière_Opération,Montant,
IF(AZ$4=$D21,IF(OR(AZ$4=Tout_JF_P,NOT(NETWORKDAYS.INTL(AZ$4,AZ$4,Chômés))),"*",Montant),
IF(_T_E=AZ$4,IF(OR(AZ$4=Tout_JF_P,NOT(NETWORKDAYS.INTL(AZ$4,AZ$4,Chômés))),"*",Montant),
IF(AND(OFFSET(AZ21,,-Sens)&lt;&gt;"",OR(OFFSET(AZ$4,,-Sens)=Tout_JF_P,NOT(NETWORKDAYS.INTL(OFFSET(AZ$4,,-Sens),OFFSET(AZ$4,,-Sens),Chômés)))),IF(OR(AZ$4=Tout_JF_P,NOT(NETWORKDAYS.INTL(AZ$4,AZ$4,Chômés))),"*",Montant),
"")))))),"")</f>
        <v/>
      </c>
      <c r="BA21" s="47" t="str">
        <f t="array" aca="1" ref="BA21" ca="1">IFERROR(IF(BA$4&lt;$D21,"",
IF(BA$4&gt;La_Dernière_Opération,"",
IF(BA$4=La_Dernière_Opération,Montant,
IF(BA$4=$D21,IF(OR(BA$4=Tout_JF_P,NOT(NETWORKDAYS.INTL(BA$4,BA$4,Chômés))),"*",Montant),
IF(_T_E=BA$4,IF(OR(BA$4=Tout_JF_P,NOT(NETWORKDAYS.INTL(BA$4,BA$4,Chômés))),"*",Montant),
IF(AND(OFFSET(BA21,,-Sens)&lt;&gt;"",OR(OFFSET(BA$4,,-Sens)=Tout_JF_P,NOT(NETWORKDAYS.INTL(OFFSET(BA$4,,-Sens),OFFSET(BA$4,,-Sens),Chômés)))),IF(OR(BA$4=Tout_JF_P,NOT(NETWORKDAYS.INTL(BA$4,BA$4,Chômés))),"*",Montant),
"")))))),"")</f>
        <v/>
      </c>
      <c r="BB21" s="47" t="str">
        <f t="array" aca="1" ref="BB21" ca="1">IFERROR(IF(BB$4&lt;$D21,"",
IF(BB$4&gt;La_Dernière_Opération,"",
IF(BB$4=La_Dernière_Opération,Montant,
IF(BB$4=$D21,IF(OR(BB$4=Tout_JF_P,NOT(NETWORKDAYS.INTL(BB$4,BB$4,Chômés))),"*",Montant),
IF(_T_E=BB$4,IF(OR(BB$4=Tout_JF_P,NOT(NETWORKDAYS.INTL(BB$4,BB$4,Chômés))),"*",Montant),
IF(AND(OFFSET(BB21,,-Sens)&lt;&gt;"",OR(OFFSET(BB$4,,-Sens)=Tout_JF_P,NOT(NETWORKDAYS.INTL(OFFSET(BB$4,,-Sens),OFFSET(BB$4,,-Sens),Chômés)))),IF(OR(BB$4=Tout_JF_P,NOT(NETWORKDAYS.INTL(BB$4,BB$4,Chômés))),"*",Montant),
"")))))),"")</f>
        <v/>
      </c>
      <c r="BC21" s="47" t="str">
        <f t="array" aca="1" ref="BC21" ca="1">IFERROR(IF(BC$4&lt;$D21,"",
IF(BC$4&gt;La_Dernière_Opération,"",
IF(BC$4=La_Dernière_Opération,Montant,
IF(BC$4=$D21,IF(OR(BC$4=Tout_JF_P,NOT(NETWORKDAYS.INTL(BC$4,BC$4,Chômés))),"*",Montant),
IF(_T_E=BC$4,IF(OR(BC$4=Tout_JF_P,NOT(NETWORKDAYS.INTL(BC$4,BC$4,Chômés))),"*",Montant),
IF(AND(OFFSET(BC21,,-Sens)&lt;&gt;"",OR(OFFSET(BC$4,,-Sens)=Tout_JF_P,NOT(NETWORKDAYS.INTL(OFFSET(BC$4,,-Sens),OFFSET(BC$4,,-Sens),Chômés)))),IF(OR(BC$4=Tout_JF_P,NOT(NETWORKDAYS.INTL(BC$4,BC$4,Chômés))),"*",Montant),
"")))))),"")</f>
        <v/>
      </c>
      <c r="BD21" s="47" t="str">
        <f t="array" aca="1" ref="BD21" ca="1">IFERROR(IF(BD$4&lt;$D21,"",
IF(BD$4&gt;La_Dernière_Opération,"",
IF(BD$4=La_Dernière_Opération,Montant,
IF(BD$4=$D21,IF(OR(BD$4=Tout_JF_P,NOT(NETWORKDAYS.INTL(BD$4,BD$4,Chômés))),"*",Montant),
IF(_T_E=BD$4,IF(OR(BD$4=Tout_JF_P,NOT(NETWORKDAYS.INTL(BD$4,BD$4,Chômés))),"*",Montant),
IF(AND(OFFSET(BD21,,-Sens)&lt;&gt;"",OR(OFFSET(BD$4,,-Sens)=Tout_JF_P,NOT(NETWORKDAYS.INTL(OFFSET(BD$4,,-Sens),OFFSET(BD$4,,-Sens),Chômés)))),IF(OR(BD$4=Tout_JF_P,NOT(NETWORKDAYS.INTL(BD$4,BD$4,Chômés))),"*",Montant),
"")))))),"")</f>
        <v/>
      </c>
      <c r="BE21" s="47" t="str">
        <f t="array" aca="1" ref="BE21" ca="1">IFERROR(IF(BE$4&lt;$D21,"",
IF(BE$4&gt;La_Dernière_Opération,"",
IF(BE$4=La_Dernière_Opération,Montant,
IF(BE$4=$D21,IF(OR(BE$4=Tout_JF_P,NOT(NETWORKDAYS.INTL(BE$4,BE$4,Chômés))),"*",Montant),
IF(_T_E=BE$4,IF(OR(BE$4=Tout_JF_P,NOT(NETWORKDAYS.INTL(BE$4,BE$4,Chômés))),"*",Montant),
IF(AND(OFFSET(BE21,,-Sens)&lt;&gt;"",OR(OFFSET(BE$4,,-Sens)=Tout_JF_P,NOT(NETWORKDAYS.INTL(OFFSET(BE$4,,-Sens),OFFSET(BE$4,,-Sens),Chômés)))),IF(OR(BE$4=Tout_JF_P,NOT(NETWORKDAYS.INTL(BE$4,BE$4,Chômés))),"*",Montant),
"")))))),"")</f>
        <v/>
      </c>
      <c r="BF21" s="47" t="str">
        <f t="array" aca="1" ref="BF21" ca="1">IFERROR(IF(BF$4&lt;$D21,"",
IF(BF$4&gt;La_Dernière_Opération,"",
IF(BF$4=La_Dernière_Opération,Montant,
IF(BF$4=$D21,IF(OR(BF$4=Tout_JF_P,NOT(NETWORKDAYS.INTL(BF$4,BF$4,Chômés))),"*",Montant),
IF(_T_E=BF$4,IF(OR(BF$4=Tout_JF_P,NOT(NETWORKDAYS.INTL(BF$4,BF$4,Chômés))),"*",Montant),
IF(AND(OFFSET(BF21,,-Sens)&lt;&gt;"",OR(OFFSET(BF$4,,-Sens)=Tout_JF_P,NOT(NETWORKDAYS.INTL(OFFSET(BF$4,,-Sens),OFFSET(BF$4,,-Sens),Chômés)))),IF(OR(BF$4=Tout_JF_P,NOT(NETWORKDAYS.INTL(BF$4,BF$4,Chômés))),"*",Montant),
"")))))),"")</f>
        <v/>
      </c>
      <c r="BG21" s="47" t="str">
        <f t="array" aca="1" ref="BG21" ca="1">IFERROR(IF(BG$4&lt;$D21,"",
IF(BG$4&gt;La_Dernière_Opération,"",
IF(BG$4=La_Dernière_Opération,Montant,
IF(BG$4=$D21,IF(OR(BG$4=Tout_JF_P,NOT(NETWORKDAYS.INTL(BG$4,BG$4,Chômés))),"*",Montant),
IF(_T_E=BG$4,IF(OR(BG$4=Tout_JF_P,NOT(NETWORKDAYS.INTL(BG$4,BG$4,Chômés))),"*",Montant),
IF(AND(OFFSET(BG21,,-Sens)&lt;&gt;"",OR(OFFSET(BG$4,,-Sens)=Tout_JF_P,NOT(NETWORKDAYS.INTL(OFFSET(BG$4,,-Sens),OFFSET(BG$4,,-Sens),Chômés)))),IF(OR(BG$4=Tout_JF_P,NOT(NETWORKDAYS.INTL(BG$4,BG$4,Chômés))),"*",Montant),
"")))))),"")</f>
        <v/>
      </c>
      <c r="BH21" s="42" t="str">
        <f t="array" aca="1" ref="BH21" ca="1">IFERROR(IF(BH$4&lt;$D21,"",
IF(BH$4&gt;La_Dernière_Opération,"",
IF(BH$4=La_Dernière_Opération,Montant,
IF(BH$4=$D21,IF(OR(BH$4=Tout_JF_P,NOT(NETWORKDAYS.INTL(BH$4,BH$4,Chômés))),"*",Montant),
IF(_T_E=BH$4,IF(OR(BH$4=Tout_JF_P,NOT(NETWORKDAYS.INTL(BH$4,BH$4,Chômés))),"*",Montant),
IF(AND(OFFSET(BH21,,-Sens)&lt;&gt;"",OR(OFFSET(BH$4,,-Sens)=Tout_JF_P,NOT(NETWORKDAYS.INTL(OFFSET(BH$4,,-Sens),OFFSET(BH$4,,-Sens),Chômés)))),IF(OR(BH$4=Tout_JF_P,NOT(NETWORKDAYS.INTL(BH$4,BH$4,Chômés))),"*",Montant),
"")))))),"")</f>
        <v/>
      </c>
    </row>
    <row r="22" spans="1:60" x14ac:dyDescent="0.25">
      <c r="A22" s="32" t="s">
        <v>132</v>
      </c>
      <c r="B22" s="47"/>
      <c r="C22" s="37"/>
      <c r="D22" s="59"/>
      <c r="E22" s="32"/>
      <c r="F22" s="32"/>
      <c r="G22" s="37"/>
      <c r="H22" s="59" t="str">
        <f t="array" aca="1" ref="H22" ca="1">IF(OR($D22=Fériés,$D22=Ponts,NOT(NETWORKDAYS.INTL($D22,$D22,Chômés))),"Erreur de",IF($D22="","Absence de",IFERROR(
IF($I22="Terminé","Opération",
IF(TODAY()&lt;=$D22,$D22,
IF($I22&lt;WORKDAY.INTL(Prochaine_Echéance,IF(OR(WORKDAY.INTL(Prochaine_Echéance,0,Chômés,Tout_JF_P)=Tout_JF_P),1,0)*Sens,Chômés,Tout_JF_P),
$I22,
WORKDAY.INTL(Prochaine_Echéance,IF(OR(WORKDAY.INTL(Prochaine_Echéance,0,Chômés,Tout_JF_P)=Tout_JF_P),1,0)*Sens,Chômés,Tout_JF_P))
)),
IF($D22="","Absence de","Erreur de"))))</f>
        <v>Erreur de</v>
      </c>
      <c r="I22" s="63" t="str">
        <f t="array" aca="1" ref="I22" ca="1">IF(OR($D22=Fériés,$D22=Ponts,NOT(NETWORKDAYS.INTL($D22,$D22,Chômés))),"date de début",IFERROR(
IF(La_Dernière_Opération&gt;EDATE($D22,100),"Perpétuel",
IF(La_Dernière_Opération&lt;TODAY(),"Terminé",La_Dernière_Opération)),IF(AND(ISNUMBER($D22),$E22=""),"périodicité","date de début")))</f>
        <v>date de début</v>
      </c>
      <c r="J22" s="42" t="str">
        <f t="array" aca="1" ref="J22" ca="1">IFERROR(IF(J$4&lt;$D22,"",
IF(J$4&gt;La_Dernière_Opération,"",
IF(J$4=La_Dernière_Opération,Montant,
IF(J$4=$D22,IF(OR(J$4=Tout_JF_P,NOT(NETWORKDAYS.INTL(J$4,J$4,Chômés))),"*",Montant),
IF(_T_E=J$4,IF(OR(J$4=Tout_JF_P,NOT(NETWORKDAYS.INTL(J$4,J$4,Chômés))),"*",Montant),
IF(AND(OFFSET(J22,,-Sens)&lt;&gt;"",OR(OFFSET(J$4,,-Sens)=Tout_JF_P,NOT(NETWORKDAYS.INTL(OFFSET(J$4,,-Sens),OFFSET(J$4,,-Sens),Chômés)))),IF(OR(J$4=Tout_JF_P,NOT(NETWORKDAYS.INTL(J$4,J$4,Chômés))),"*",Montant),
"")))))),"")</f>
        <v/>
      </c>
      <c r="K22" s="42" t="str">
        <f t="array" aca="1" ref="K22" ca="1">IFERROR(IF(K$4&lt;$D22,"",
IF(K$4&gt;La_Dernière_Opération,"",
IF(K$4=La_Dernière_Opération,Montant,
IF(K$4=$D22,IF(OR(K$4=Tout_JF_P,NOT(NETWORKDAYS.INTL(K$4,K$4,Chômés))),"*",Montant),
IF(_T_E=K$4,IF(OR(K$4=Tout_JF_P,NOT(NETWORKDAYS.INTL(K$4,K$4,Chômés))),"*",Montant),
IF(AND(OFFSET(K22,,-Sens)&lt;&gt;"",OR(OFFSET(K$4,,-Sens)=Tout_JF_P,NOT(NETWORKDAYS.INTL(OFFSET(K$4,,-Sens),OFFSET(K$4,,-Sens),Chômés)))),IF(OR(K$4=Tout_JF_P,NOT(NETWORKDAYS.INTL(K$4,K$4,Chômés))),"*",Montant),
"")))))),"")</f>
        <v/>
      </c>
      <c r="L22" s="42" t="str">
        <f t="array" aca="1" ref="L22" ca="1">IFERROR(IF(L$4&lt;$D22,"",
IF(L$4&gt;La_Dernière_Opération,"",
IF(L$4=La_Dernière_Opération,Montant,
IF(L$4=$D22,IF(OR(L$4=Tout_JF_P,NOT(NETWORKDAYS.INTL(L$4,L$4,Chômés))),"*",Montant),
IF(_T_E=L$4,IF(OR(L$4=Tout_JF_P,NOT(NETWORKDAYS.INTL(L$4,L$4,Chômés))),"*",Montant),
IF(AND(OFFSET(L22,,-Sens)&lt;&gt;"",OR(OFFSET(L$4,,-Sens)=Tout_JF_P,NOT(NETWORKDAYS.INTL(OFFSET(L$4,,-Sens),OFFSET(L$4,,-Sens),Chômés)))),IF(OR(L$4=Tout_JF_P,NOT(NETWORKDAYS.INTL(L$4,L$4,Chômés))),"*",Montant),
"")))))),"")</f>
        <v/>
      </c>
      <c r="M22" s="42" t="str">
        <f t="array" aca="1" ref="M22" ca="1">IFERROR(IF(M$4&lt;$D22,"",
IF(M$4&gt;La_Dernière_Opération,"",
IF(M$4=La_Dernière_Opération,Montant,
IF(M$4=$D22,IF(OR(M$4=Tout_JF_P,NOT(NETWORKDAYS.INTL(M$4,M$4,Chômés))),"*",Montant),
IF(_T_E=M$4,IF(OR(M$4=Tout_JF_P,NOT(NETWORKDAYS.INTL(M$4,M$4,Chômés))),"*",Montant),
IF(AND(OFFSET(M22,,-Sens)&lt;&gt;"",OR(OFFSET(M$4,,-Sens)=Tout_JF_P,NOT(NETWORKDAYS.INTL(OFFSET(M$4,,-Sens),OFFSET(M$4,,-Sens),Chômés)))),IF(OR(M$4=Tout_JF_P,NOT(NETWORKDAYS.INTL(M$4,M$4,Chômés))),"*",Montant),
"")))))),"")</f>
        <v/>
      </c>
      <c r="N22" s="42" t="str">
        <f t="array" aca="1" ref="N22" ca="1">IFERROR(IF(N$4&lt;$D22,"",
IF(N$4&gt;La_Dernière_Opération,"",
IF(N$4=La_Dernière_Opération,Montant,
IF(N$4=$D22,IF(OR(N$4=Tout_JF_P,NOT(NETWORKDAYS.INTL(N$4,N$4,Chômés))),"*",Montant),
IF(_T_E=N$4,IF(OR(N$4=Tout_JF_P,NOT(NETWORKDAYS.INTL(N$4,N$4,Chômés))),"*",Montant),
IF(AND(OFFSET(N22,,-Sens)&lt;&gt;"",OR(OFFSET(N$4,,-Sens)=Tout_JF_P,NOT(NETWORKDAYS.INTL(OFFSET(N$4,,-Sens),OFFSET(N$4,,-Sens),Chômés)))),IF(OR(N$4=Tout_JF_P,NOT(NETWORKDAYS.INTL(N$4,N$4,Chômés))),"*",Montant),
"")))))),"")</f>
        <v/>
      </c>
      <c r="O22" s="42" t="str">
        <f t="array" aca="1" ref="O22" ca="1">IFERROR(IF(O$4&lt;$D22,"",
IF(O$4&gt;La_Dernière_Opération,"",
IF(O$4=La_Dernière_Opération,Montant,
IF(O$4=$D22,IF(OR(O$4=Tout_JF_P,NOT(NETWORKDAYS.INTL(O$4,O$4,Chômés))),"*",Montant),
IF(_T_E=O$4,IF(OR(O$4=Tout_JF_P,NOT(NETWORKDAYS.INTL(O$4,O$4,Chômés))),"*",Montant),
IF(AND(OFFSET(O22,,-Sens)&lt;&gt;"",OR(OFFSET(O$4,,-Sens)=Tout_JF_P,NOT(NETWORKDAYS.INTL(OFFSET(O$4,,-Sens),OFFSET(O$4,,-Sens),Chômés)))),IF(OR(O$4=Tout_JF_P,NOT(NETWORKDAYS.INTL(O$4,O$4,Chômés))),"*",Montant),
"")))))),"")</f>
        <v/>
      </c>
      <c r="P22" s="42" t="str">
        <f t="array" aca="1" ref="P22" ca="1">IFERROR(IF(P$4&lt;$D22,"",
IF(P$4&gt;La_Dernière_Opération,"",
IF(P$4=La_Dernière_Opération,Montant,
IF(P$4=$D22,IF(OR(P$4=Tout_JF_P,NOT(NETWORKDAYS.INTL(P$4,P$4,Chômés))),"*",Montant),
IF(_T_E=P$4,IF(OR(P$4=Tout_JF_P,NOT(NETWORKDAYS.INTL(P$4,P$4,Chômés))),"*",Montant),
IF(AND(OFFSET(P22,,-Sens)&lt;&gt;"",OR(OFFSET(P$4,,-Sens)=Tout_JF_P,NOT(NETWORKDAYS.INTL(OFFSET(P$4,,-Sens),OFFSET(P$4,,-Sens),Chômés)))),IF(OR(P$4=Tout_JF_P,NOT(NETWORKDAYS.INTL(P$4,P$4,Chômés))),"*",Montant),
"")))))),"")</f>
        <v/>
      </c>
      <c r="Q22" s="42" t="str">
        <f t="array" aca="1" ref="Q22" ca="1">IFERROR(IF(Q$4&lt;$D22,"",
IF(Q$4&gt;La_Dernière_Opération,"",
IF(Q$4=La_Dernière_Opération,Montant,
IF(Q$4=$D22,IF(OR(Q$4=Tout_JF_P,NOT(NETWORKDAYS.INTL(Q$4,Q$4,Chômés))),"*",Montant),
IF(_T_E=Q$4,IF(OR(Q$4=Tout_JF_P,NOT(NETWORKDAYS.INTL(Q$4,Q$4,Chômés))),"*",Montant),
IF(AND(OFFSET(Q22,,-Sens)&lt;&gt;"",OR(OFFSET(Q$4,,-Sens)=Tout_JF_P,NOT(NETWORKDAYS.INTL(OFFSET(Q$4,,-Sens),OFFSET(Q$4,,-Sens),Chômés)))),IF(OR(Q$4=Tout_JF_P,NOT(NETWORKDAYS.INTL(Q$4,Q$4,Chômés))),"*",Montant),
"")))))),"")</f>
        <v/>
      </c>
      <c r="R22" s="47" t="str">
        <f t="array" aca="1" ref="R22" ca="1">IFERROR(IF(R$4&lt;$D22,"",
IF(R$4&gt;La_Dernière_Opération,"",
IF(R$4=La_Dernière_Opération,Montant,
IF(R$4=$D22,IF(OR(R$4=Tout_JF_P,NOT(NETWORKDAYS.INTL(R$4,R$4,Chômés))),"*",Montant),
IF(_T_E=R$4,IF(OR(R$4=Tout_JF_P,NOT(NETWORKDAYS.INTL(R$4,R$4,Chômés))),"*",Montant),
IF(AND(OFFSET(R22,,-Sens)&lt;&gt;"",OR(OFFSET(R$4,,-Sens)=Tout_JF_P,NOT(NETWORKDAYS.INTL(OFFSET(R$4,,-Sens),OFFSET(R$4,,-Sens),Chômés)))),IF(OR(R$4=Tout_JF_P,NOT(NETWORKDAYS.INTL(R$4,R$4,Chômés))),"*",Montant),
"")))))),"")</f>
        <v/>
      </c>
      <c r="S22" s="47" t="str">
        <f t="array" aca="1" ref="S22" ca="1">IFERROR(IF(S$4&lt;$D22,"",
IF(S$4&gt;La_Dernière_Opération,"",
IF(S$4=La_Dernière_Opération,Montant,
IF(S$4=$D22,IF(OR(S$4=Tout_JF_P,NOT(NETWORKDAYS.INTL(S$4,S$4,Chômés))),"*",Montant),
IF(_T_E=S$4,IF(OR(S$4=Tout_JF_P,NOT(NETWORKDAYS.INTL(S$4,S$4,Chômés))),"*",Montant),
IF(AND(OFFSET(S22,,-Sens)&lt;&gt;"",OR(OFFSET(S$4,,-Sens)=Tout_JF_P,NOT(NETWORKDAYS.INTL(OFFSET(S$4,,-Sens),OFFSET(S$4,,-Sens),Chômés)))),IF(OR(S$4=Tout_JF_P,NOT(NETWORKDAYS.INTL(S$4,S$4,Chômés))),"*",Montant),
"")))))),"")</f>
        <v/>
      </c>
      <c r="T22" s="47" t="str">
        <f t="array" aca="1" ref="T22" ca="1">IFERROR(IF(T$4&lt;$D22,"",
IF(T$4&gt;La_Dernière_Opération,"",
IF(T$4=La_Dernière_Opération,Montant,
IF(T$4=$D22,IF(OR(T$4=Tout_JF_P,NOT(NETWORKDAYS.INTL(T$4,T$4,Chômés))),"*",Montant),
IF(_T_E=T$4,IF(OR(T$4=Tout_JF_P,NOT(NETWORKDAYS.INTL(T$4,T$4,Chômés))),"*",Montant),
IF(AND(OFFSET(T22,,-Sens)&lt;&gt;"",OR(OFFSET(T$4,,-Sens)=Tout_JF_P,NOT(NETWORKDAYS.INTL(OFFSET(T$4,,-Sens),OFFSET(T$4,,-Sens),Chômés)))),IF(OR(T$4=Tout_JF_P,NOT(NETWORKDAYS.INTL(T$4,T$4,Chômés))),"*",Montant),
"")))))),"")</f>
        <v/>
      </c>
      <c r="U22" s="47" t="str">
        <f t="array" aca="1" ref="U22" ca="1">IFERROR(IF(U$4&lt;$D22,"",
IF(U$4&gt;La_Dernière_Opération,"",
IF(U$4=La_Dernière_Opération,Montant,
IF(U$4=$D22,IF(OR(U$4=Tout_JF_P,NOT(NETWORKDAYS.INTL(U$4,U$4,Chômés))),"*",Montant),
IF(_T_E=U$4,IF(OR(U$4=Tout_JF_P,NOT(NETWORKDAYS.INTL(U$4,U$4,Chômés))),"*",Montant),
IF(AND(OFFSET(U22,,-Sens)&lt;&gt;"",OR(OFFSET(U$4,,-Sens)=Tout_JF_P,NOT(NETWORKDAYS.INTL(OFFSET(U$4,,-Sens),OFFSET(U$4,,-Sens),Chômés)))),IF(OR(U$4=Tout_JF_P,NOT(NETWORKDAYS.INTL(U$4,U$4,Chômés))),"*",Montant),
"")))))),"")</f>
        <v/>
      </c>
      <c r="V22" s="47" t="str">
        <f t="array" aca="1" ref="V22" ca="1">IFERROR(IF(V$4&lt;$D22,"",
IF(V$4&gt;La_Dernière_Opération,"",
IF(V$4=La_Dernière_Opération,Montant,
IF(V$4=$D22,IF(OR(V$4=Tout_JF_P,NOT(NETWORKDAYS.INTL(V$4,V$4,Chômés))),"*",Montant),
IF(_T_E=V$4,IF(OR(V$4=Tout_JF_P,NOT(NETWORKDAYS.INTL(V$4,V$4,Chômés))),"*",Montant),
IF(AND(OFFSET(V22,,-Sens)&lt;&gt;"",OR(OFFSET(V$4,,-Sens)=Tout_JF_P,NOT(NETWORKDAYS.INTL(OFFSET(V$4,,-Sens),OFFSET(V$4,,-Sens),Chômés)))),IF(OR(V$4=Tout_JF_P,NOT(NETWORKDAYS.INTL(V$4,V$4,Chômés))),"*",Montant),
"")))))),"")</f>
        <v/>
      </c>
      <c r="W22" s="47" t="str">
        <f t="array" aca="1" ref="W22" ca="1">IFERROR(IF(W$4&lt;$D22,"",
IF(W$4&gt;La_Dernière_Opération,"",
IF(W$4=La_Dernière_Opération,Montant,
IF(W$4=$D22,IF(OR(W$4=Tout_JF_P,NOT(NETWORKDAYS.INTL(W$4,W$4,Chômés))),"*",Montant),
IF(_T_E=W$4,IF(OR(W$4=Tout_JF_P,NOT(NETWORKDAYS.INTL(W$4,W$4,Chômés))),"*",Montant),
IF(AND(OFFSET(W22,,-Sens)&lt;&gt;"",OR(OFFSET(W$4,,-Sens)=Tout_JF_P,NOT(NETWORKDAYS.INTL(OFFSET(W$4,,-Sens),OFFSET(W$4,,-Sens),Chômés)))),IF(OR(W$4=Tout_JF_P,NOT(NETWORKDAYS.INTL(W$4,W$4,Chômés))),"*",Montant),
"")))))),"")</f>
        <v/>
      </c>
      <c r="X22" s="47" t="str">
        <f t="array" aca="1" ref="X22" ca="1">IFERROR(IF(X$4&lt;$D22,"",
IF(X$4&gt;La_Dernière_Opération,"",
IF(X$4=La_Dernière_Opération,Montant,
IF(X$4=$D22,IF(OR(X$4=Tout_JF_P,NOT(NETWORKDAYS.INTL(X$4,X$4,Chômés))),"*",Montant),
IF(_T_E=X$4,IF(OR(X$4=Tout_JF_P,NOT(NETWORKDAYS.INTL(X$4,X$4,Chômés))),"*",Montant),
IF(AND(OFFSET(X22,,-Sens)&lt;&gt;"",OR(OFFSET(X$4,,-Sens)=Tout_JF_P,NOT(NETWORKDAYS.INTL(OFFSET(X$4,,-Sens),OFFSET(X$4,,-Sens),Chômés)))),IF(OR(X$4=Tout_JF_P,NOT(NETWORKDAYS.INTL(X$4,X$4,Chômés))),"*",Montant),
"")))))),"")</f>
        <v/>
      </c>
      <c r="Y22" s="47" t="str">
        <f t="array" aca="1" ref="Y22" ca="1">IFERROR(IF(Y$4&lt;$D22,"",
IF(Y$4&gt;La_Dernière_Opération,"",
IF(Y$4=La_Dernière_Opération,Montant,
IF(Y$4=$D22,IF(OR(Y$4=Tout_JF_P,NOT(NETWORKDAYS.INTL(Y$4,Y$4,Chômés))),"*",Montant),
IF(_T_E=Y$4,IF(OR(Y$4=Tout_JF_P,NOT(NETWORKDAYS.INTL(Y$4,Y$4,Chômés))),"*",Montant),
IF(AND(OFFSET(Y22,,-Sens)&lt;&gt;"",OR(OFFSET(Y$4,,-Sens)=Tout_JF_P,NOT(NETWORKDAYS.INTL(OFFSET(Y$4,,-Sens),OFFSET(Y$4,,-Sens),Chômés)))),IF(OR(Y$4=Tout_JF_P,NOT(NETWORKDAYS.INTL(Y$4,Y$4,Chômés))),"*",Montant),
"")))))),"")</f>
        <v/>
      </c>
      <c r="Z22" s="47" t="str">
        <f t="array" aca="1" ref="Z22" ca="1">IFERROR(IF(Z$4&lt;$D22,"",
IF(Z$4&gt;La_Dernière_Opération,"",
IF(Z$4=La_Dernière_Opération,Montant,
IF(Z$4=$D22,IF(OR(Z$4=Tout_JF_P,NOT(NETWORKDAYS.INTL(Z$4,Z$4,Chômés))),"*",Montant),
IF(_T_E=Z$4,IF(OR(Z$4=Tout_JF_P,NOT(NETWORKDAYS.INTL(Z$4,Z$4,Chômés))),"*",Montant),
IF(AND(OFFSET(Z22,,-Sens)&lt;&gt;"",OR(OFFSET(Z$4,,-Sens)=Tout_JF_P,NOT(NETWORKDAYS.INTL(OFFSET(Z$4,,-Sens),OFFSET(Z$4,,-Sens),Chômés)))),IF(OR(Z$4=Tout_JF_P,NOT(NETWORKDAYS.INTL(Z$4,Z$4,Chômés))),"*",Montant),
"")))))),"")</f>
        <v/>
      </c>
      <c r="AA22" s="47" t="str">
        <f t="array" aca="1" ref="AA22" ca="1">IFERROR(IF(AA$4&lt;$D22,"",
IF(AA$4&gt;La_Dernière_Opération,"",
IF(AA$4=La_Dernière_Opération,Montant,
IF(AA$4=$D22,IF(OR(AA$4=Tout_JF_P,NOT(NETWORKDAYS.INTL(AA$4,AA$4,Chômés))),"*",Montant),
IF(_T_E=AA$4,IF(OR(AA$4=Tout_JF_P,NOT(NETWORKDAYS.INTL(AA$4,AA$4,Chômés))),"*",Montant),
IF(AND(OFFSET(AA22,,-Sens)&lt;&gt;"",OR(OFFSET(AA$4,,-Sens)=Tout_JF_P,NOT(NETWORKDAYS.INTL(OFFSET(AA$4,,-Sens),OFFSET(AA$4,,-Sens),Chômés)))),IF(OR(AA$4=Tout_JF_P,NOT(NETWORKDAYS.INTL(AA$4,AA$4,Chômés))),"*",Montant),
"")))))),"")</f>
        <v/>
      </c>
      <c r="AB22" s="47" t="str">
        <f t="array" aca="1" ref="AB22" ca="1">IFERROR(IF(AB$4&lt;$D22,"",
IF(AB$4&gt;La_Dernière_Opération,"",
IF(AB$4=La_Dernière_Opération,Montant,
IF(AB$4=$D22,IF(OR(AB$4=Tout_JF_P,NOT(NETWORKDAYS.INTL(AB$4,AB$4,Chômés))),"*",Montant),
IF(_T_E=AB$4,IF(OR(AB$4=Tout_JF_P,NOT(NETWORKDAYS.INTL(AB$4,AB$4,Chômés))),"*",Montant),
IF(AND(OFFSET(AB22,,-Sens)&lt;&gt;"",OR(OFFSET(AB$4,,-Sens)=Tout_JF_P,NOT(NETWORKDAYS.INTL(OFFSET(AB$4,,-Sens),OFFSET(AB$4,,-Sens),Chômés)))),IF(OR(AB$4=Tout_JF_P,NOT(NETWORKDAYS.INTL(AB$4,AB$4,Chômés))),"*",Montant),
"")))))),"")</f>
        <v/>
      </c>
      <c r="AC22" s="47" t="str">
        <f t="array" aca="1" ref="AC22" ca="1">IFERROR(IF(AC$4&lt;$D22,"",
IF(AC$4&gt;La_Dernière_Opération,"",
IF(AC$4=La_Dernière_Opération,Montant,
IF(AC$4=$D22,IF(OR(AC$4=Tout_JF_P,NOT(NETWORKDAYS.INTL(AC$4,AC$4,Chômés))),"*",Montant),
IF(_T_E=AC$4,IF(OR(AC$4=Tout_JF_P,NOT(NETWORKDAYS.INTL(AC$4,AC$4,Chômés))),"*",Montant),
IF(AND(OFFSET(AC22,,-Sens)&lt;&gt;"",OR(OFFSET(AC$4,,-Sens)=Tout_JF_P,NOT(NETWORKDAYS.INTL(OFFSET(AC$4,,-Sens),OFFSET(AC$4,,-Sens),Chômés)))),IF(OR(AC$4=Tout_JF_P,NOT(NETWORKDAYS.INTL(AC$4,AC$4,Chômés))),"*",Montant),
"")))))),"")</f>
        <v/>
      </c>
      <c r="AD22" s="47" t="str">
        <f t="array" aca="1" ref="AD22" ca="1">IFERROR(IF(AD$4&lt;$D22,"",
IF(AD$4&gt;La_Dernière_Opération,"",
IF(AD$4=La_Dernière_Opération,Montant,
IF(AD$4=$D22,IF(OR(AD$4=Tout_JF_P,NOT(NETWORKDAYS.INTL(AD$4,AD$4,Chômés))),"*",Montant),
IF(_T_E=AD$4,IF(OR(AD$4=Tout_JF_P,NOT(NETWORKDAYS.INTL(AD$4,AD$4,Chômés))),"*",Montant),
IF(AND(OFFSET(AD22,,-Sens)&lt;&gt;"",OR(OFFSET(AD$4,,-Sens)=Tout_JF_P,NOT(NETWORKDAYS.INTL(OFFSET(AD$4,,-Sens),OFFSET(AD$4,,-Sens),Chômés)))),IF(OR(AD$4=Tout_JF_P,NOT(NETWORKDAYS.INTL(AD$4,AD$4,Chômés))),"*",Montant),
"")))))),"")</f>
        <v/>
      </c>
      <c r="AE22" s="47" t="str">
        <f t="array" aca="1" ref="AE22" ca="1">IFERROR(IF(AE$4&lt;$D22,"",
IF(AE$4&gt;La_Dernière_Opération,"",
IF(AE$4=La_Dernière_Opération,Montant,
IF(AE$4=$D22,IF(OR(AE$4=Tout_JF_P,NOT(NETWORKDAYS.INTL(AE$4,AE$4,Chômés))),"*",Montant),
IF(_T_E=AE$4,IF(OR(AE$4=Tout_JF_P,NOT(NETWORKDAYS.INTL(AE$4,AE$4,Chômés))),"*",Montant),
IF(AND(OFFSET(AE22,,-Sens)&lt;&gt;"",OR(OFFSET(AE$4,,-Sens)=Tout_JF_P,NOT(NETWORKDAYS.INTL(OFFSET(AE$4,,-Sens),OFFSET(AE$4,,-Sens),Chômés)))),IF(OR(AE$4=Tout_JF_P,NOT(NETWORKDAYS.INTL(AE$4,AE$4,Chômés))),"*",Montant),
"")))))),"")</f>
        <v/>
      </c>
      <c r="AF22" s="47" t="str">
        <f t="array" aca="1" ref="AF22" ca="1">IFERROR(IF(AF$4&lt;$D22,"",
IF(AF$4&gt;La_Dernière_Opération,"",
IF(AF$4=La_Dernière_Opération,Montant,
IF(AF$4=$D22,IF(OR(AF$4=Tout_JF_P,NOT(NETWORKDAYS.INTL(AF$4,AF$4,Chômés))),"*",Montant),
IF(_T_E=AF$4,IF(OR(AF$4=Tout_JF_P,NOT(NETWORKDAYS.INTL(AF$4,AF$4,Chômés))),"*",Montant),
IF(AND(OFFSET(AF22,,-Sens)&lt;&gt;"",OR(OFFSET(AF$4,,-Sens)=Tout_JF_P,NOT(NETWORKDAYS.INTL(OFFSET(AF$4,,-Sens),OFFSET(AF$4,,-Sens),Chômés)))),IF(OR(AF$4=Tout_JF_P,NOT(NETWORKDAYS.INTL(AF$4,AF$4,Chômés))),"*",Montant),
"")))))),"")</f>
        <v/>
      </c>
      <c r="AG22" s="47" t="str">
        <f t="array" aca="1" ref="AG22" ca="1">IFERROR(IF(AG$4&lt;$D22,"",
IF(AG$4&gt;La_Dernière_Opération,"",
IF(AG$4=La_Dernière_Opération,Montant,
IF(AG$4=$D22,IF(OR(AG$4=Tout_JF_P,NOT(NETWORKDAYS.INTL(AG$4,AG$4,Chômés))),"*",Montant),
IF(_T_E=AG$4,IF(OR(AG$4=Tout_JF_P,NOT(NETWORKDAYS.INTL(AG$4,AG$4,Chômés))),"*",Montant),
IF(AND(OFFSET(AG22,,-Sens)&lt;&gt;"",OR(OFFSET(AG$4,,-Sens)=Tout_JF_P,NOT(NETWORKDAYS.INTL(OFFSET(AG$4,,-Sens),OFFSET(AG$4,,-Sens),Chômés)))),IF(OR(AG$4=Tout_JF_P,NOT(NETWORKDAYS.INTL(AG$4,AG$4,Chômés))),"*",Montant),
"")))))),"")</f>
        <v/>
      </c>
      <c r="AH22" s="47" t="str">
        <f t="array" aca="1" ref="AH22" ca="1">IFERROR(IF(AH$4&lt;$D22,"",
IF(AH$4&gt;La_Dernière_Opération,"",
IF(AH$4=La_Dernière_Opération,Montant,
IF(AH$4=$D22,IF(OR(AH$4=Tout_JF_P,NOT(NETWORKDAYS.INTL(AH$4,AH$4,Chômés))),"*",Montant),
IF(_T_E=AH$4,IF(OR(AH$4=Tout_JF_P,NOT(NETWORKDAYS.INTL(AH$4,AH$4,Chômés))),"*",Montant),
IF(AND(OFFSET(AH22,,-Sens)&lt;&gt;"",OR(OFFSET(AH$4,,-Sens)=Tout_JF_P,NOT(NETWORKDAYS.INTL(OFFSET(AH$4,,-Sens),OFFSET(AH$4,,-Sens),Chômés)))),IF(OR(AH$4=Tout_JF_P,NOT(NETWORKDAYS.INTL(AH$4,AH$4,Chômés))),"*",Montant),
"")))))),"")</f>
        <v/>
      </c>
      <c r="AI22" s="47" t="str">
        <f t="array" aca="1" ref="AI22" ca="1">IFERROR(IF(AI$4&lt;$D22,"",
IF(AI$4&gt;La_Dernière_Opération,"",
IF(AI$4=La_Dernière_Opération,Montant,
IF(AI$4=$D22,IF(OR(AI$4=Tout_JF_P,NOT(NETWORKDAYS.INTL(AI$4,AI$4,Chômés))),"*",Montant),
IF(_T_E=AI$4,IF(OR(AI$4=Tout_JF_P,NOT(NETWORKDAYS.INTL(AI$4,AI$4,Chômés))),"*",Montant),
IF(AND(OFFSET(AI22,,-Sens)&lt;&gt;"",OR(OFFSET(AI$4,,-Sens)=Tout_JF_P,NOT(NETWORKDAYS.INTL(OFFSET(AI$4,,-Sens),OFFSET(AI$4,,-Sens),Chômés)))),IF(OR(AI$4=Tout_JF_P,NOT(NETWORKDAYS.INTL(AI$4,AI$4,Chômés))),"*",Montant),
"")))))),"")</f>
        <v/>
      </c>
      <c r="AJ22" s="47" t="str">
        <f t="array" aca="1" ref="AJ22" ca="1">IFERROR(IF(AJ$4&lt;$D22,"",
IF(AJ$4&gt;La_Dernière_Opération,"",
IF(AJ$4=La_Dernière_Opération,Montant,
IF(AJ$4=$D22,IF(OR(AJ$4=Tout_JF_P,NOT(NETWORKDAYS.INTL(AJ$4,AJ$4,Chômés))),"*",Montant),
IF(_T_E=AJ$4,IF(OR(AJ$4=Tout_JF_P,NOT(NETWORKDAYS.INTL(AJ$4,AJ$4,Chômés))),"*",Montant),
IF(AND(OFFSET(AJ22,,-Sens)&lt;&gt;"",OR(OFFSET(AJ$4,,-Sens)=Tout_JF_P,NOT(NETWORKDAYS.INTL(OFFSET(AJ$4,,-Sens),OFFSET(AJ$4,,-Sens),Chômés)))),IF(OR(AJ$4=Tout_JF_P,NOT(NETWORKDAYS.INTL(AJ$4,AJ$4,Chômés))),"*",Montant),
"")))))),"")</f>
        <v/>
      </c>
      <c r="AK22" s="47" t="str">
        <f t="array" aca="1" ref="AK22" ca="1">IFERROR(IF(AK$4&lt;$D22,"",
IF(AK$4&gt;La_Dernière_Opération,"",
IF(AK$4=La_Dernière_Opération,Montant,
IF(AK$4=$D22,IF(OR(AK$4=Tout_JF_P,NOT(NETWORKDAYS.INTL(AK$4,AK$4,Chômés))),"*",Montant),
IF(_T_E=AK$4,IF(OR(AK$4=Tout_JF_P,NOT(NETWORKDAYS.INTL(AK$4,AK$4,Chômés))),"*",Montant),
IF(AND(OFFSET(AK22,,-Sens)&lt;&gt;"",OR(OFFSET(AK$4,,-Sens)=Tout_JF_P,NOT(NETWORKDAYS.INTL(OFFSET(AK$4,,-Sens),OFFSET(AK$4,,-Sens),Chômés)))),IF(OR(AK$4=Tout_JF_P,NOT(NETWORKDAYS.INTL(AK$4,AK$4,Chômés))),"*",Montant),
"")))))),"")</f>
        <v/>
      </c>
      <c r="AL22" s="47" t="str">
        <f t="array" aca="1" ref="AL22" ca="1">IFERROR(IF(AL$4&lt;$D22,"",
IF(AL$4&gt;La_Dernière_Opération,"",
IF(AL$4=La_Dernière_Opération,Montant,
IF(AL$4=$D22,IF(OR(AL$4=Tout_JF_P,NOT(NETWORKDAYS.INTL(AL$4,AL$4,Chômés))),"*",Montant),
IF(_T_E=AL$4,IF(OR(AL$4=Tout_JF_P,NOT(NETWORKDAYS.INTL(AL$4,AL$4,Chômés))),"*",Montant),
IF(AND(OFFSET(AL22,,-Sens)&lt;&gt;"",OR(OFFSET(AL$4,,-Sens)=Tout_JF_P,NOT(NETWORKDAYS.INTL(OFFSET(AL$4,,-Sens),OFFSET(AL$4,,-Sens),Chômés)))),IF(OR(AL$4=Tout_JF_P,NOT(NETWORKDAYS.INTL(AL$4,AL$4,Chômés))),"*",Montant),
"")))))),"")</f>
        <v/>
      </c>
      <c r="AM22" s="47" t="str">
        <f t="array" aca="1" ref="AM22" ca="1">IFERROR(IF(AM$4&lt;$D22,"",
IF(AM$4&gt;La_Dernière_Opération,"",
IF(AM$4=La_Dernière_Opération,Montant,
IF(AM$4=$D22,IF(OR(AM$4=Tout_JF_P,NOT(NETWORKDAYS.INTL(AM$4,AM$4,Chômés))),"*",Montant),
IF(_T_E=AM$4,IF(OR(AM$4=Tout_JF_P,NOT(NETWORKDAYS.INTL(AM$4,AM$4,Chômés))),"*",Montant),
IF(AND(OFFSET(AM22,,-Sens)&lt;&gt;"",OR(OFFSET(AM$4,,-Sens)=Tout_JF_P,NOT(NETWORKDAYS.INTL(OFFSET(AM$4,,-Sens),OFFSET(AM$4,,-Sens),Chômés)))),IF(OR(AM$4=Tout_JF_P,NOT(NETWORKDAYS.INTL(AM$4,AM$4,Chômés))),"*",Montant),
"")))))),"")</f>
        <v/>
      </c>
      <c r="AN22" s="47" t="str">
        <f t="array" aca="1" ref="AN22" ca="1">IFERROR(IF(AN$4&lt;$D22,"",
IF(AN$4&gt;La_Dernière_Opération,"",
IF(AN$4=La_Dernière_Opération,Montant,
IF(AN$4=$D22,IF(OR(AN$4=Tout_JF_P,NOT(NETWORKDAYS.INTL(AN$4,AN$4,Chômés))),"*",Montant),
IF(_T_E=AN$4,IF(OR(AN$4=Tout_JF_P,NOT(NETWORKDAYS.INTL(AN$4,AN$4,Chômés))),"*",Montant),
IF(AND(OFFSET(AN22,,-Sens)&lt;&gt;"",OR(OFFSET(AN$4,,-Sens)=Tout_JF_P,NOT(NETWORKDAYS.INTL(OFFSET(AN$4,,-Sens),OFFSET(AN$4,,-Sens),Chômés)))),IF(OR(AN$4=Tout_JF_P,NOT(NETWORKDAYS.INTL(AN$4,AN$4,Chômés))),"*",Montant),
"")))))),"")</f>
        <v/>
      </c>
      <c r="AO22" s="47" t="str">
        <f t="array" aca="1" ref="AO22" ca="1">IFERROR(IF(AO$4&lt;$D22,"",
IF(AO$4&gt;La_Dernière_Opération,"",
IF(AO$4=La_Dernière_Opération,Montant,
IF(AO$4=$D22,IF(OR(AO$4=Tout_JF_P,NOT(NETWORKDAYS.INTL(AO$4,AO$4,Chômés))),"*",Montant),
IF(_T_E=AO$4,IF(OR(AO$4=Tout_JF_P,NOT(NETWORKDAYS.INTL(AO$4,AO$4,Chômés))),"*",Montant),
IF(AND(OFFSET(AO22,,-Sens)&lt;&gt;"",OR(OFFSET(AO$4,,-Sens)=Tout_JF_P,NOT(NETWORKDAYS.INTL(OFFSET(AO$4,,-Sens),OFFSET(AO$4,,-Sens),Chômés)))),IF(OR(AO$4=Tout_JF_P,NOT(NETWORKDAYS.INTL(AO$4,AO$4,Chômés))),"*",Montant),
"")))))),"")</f>
        <v/>
      </c>
      <c r="AP22" s="47" t="str">
        <f t="array" aca="1" ref="AP22" ca="1">IFERROR(IF(AP$4&lt;$D22,"",
IF(AP$4&gt;La_Dernière_Opération,"",
IF(AP$4=La_Dernière_Opération,Montant,
IF(AP$4=$D22,IF(OR(AP$4=Tout_JF_P,NOT(NETWORKDAYS.INTL(AP$4,AP$4,Chômés))),"*",Montant),
IF(_T_E=AP$4,IF(OR(AP$4=Tout_JF_P,NOT(NETWORKDAYS.INTL(AP$4,AP$4,Chômés))),"*",Montant),
IF(AND(OFFSET(AP22,,-Sens)&lt;&gt;"",OR(OFFSET(AP$4,,-Sens)=Tout_JF_P,NOT(NETWORKDAYS.INTL(OFFSET(AP$4,,-Sens),OFFSET(AP$4,,-Sens),Chômés)))),IF(OR(AP$4=Tout_JF_P,NOT(NETWORKDAYS.INTL(AP$4,AP$4,Chômés))),"*",Montant),
"")))))),"")</f>
        <v/>
      </c>
      <c r="AQ22" s="47" t="str">
        <f t="array" aca="1" ref="AQ22" ca="1">IFERROR(IF(AQ$4&lt;$D22,"",
IF(AQ$4&gt;La_Dernière_Opération,"",
IF(AQ$4=La_Dernière_Opération,Montant,
IF(AQ$4=$D22,IF(OR(AQ$4=Tout_JF_P,NOT(NETWORKDAYS.INTL(AQ$4,AQ$4,Chômés))),"*",Montant),
IF(_T_E=AQ$4,IF(OR(AQ$4=Tout_JF_P,NOT(NETWORKDAYS.INTL(AQ$4,AQ$4,Chômés))),"*",Montant),
IF(AND(OFFSET(AQ22,,-Sens)&lt;&gt;"",OR(OFFSET(AQ$4,,-Sens)=Tout_JF_P,NOT(NETWORKDAYS.INTL(OFFSET(AQ$4,,-Sens),OFFSET(AQ$4,,-Sens),Chômés)))),IF(OR(AQ$4=Tout_JF_P,NOT(NETWORKDAYS.INTL(AQ$4,AQ$4,Chômés))),"*",Montant),
"")))))),"")</f>
        <v/>
      </c>
      <c r="AR22" s="47" t="str">
        <f t="array" aca="1" ref="AR22" ca="1">IFERROR(IF(AR$4&lt;$D22,"",
IF(AR$4&gt;La_Dernière_Opération,"",
IF(AR$4=La_Dernière_Opération,Montant,
IF(AR$4=$D22,IF(OR(AR$4=Tout_JF_P,NOT(NETWORKDAYS.INTL(AR$4,AR$4,Chômés))),"*",Montant),
IF(_T_E=AR$4,IF(OR(AR$4=Tout_JF_P,NOT(NETWORKDAYS.INTL(AR$4,AR$4,Chômés))),"*",Montant),
IF(AND(OFFSET(AR22,,-Sens)&lt;&gt;"",OR(OFFSET(AR$4,,-Sens)=Tout_JF_P,NOT(NETWORKDAYS.INTL(OFFSET(AR$4,,-Sens),OFFSET(AR$4,,-Sens),Chômés)))),IF(OR(AR$4=Tout_JF_P,NOT(NETWORKDAYS.INTL(AR$4,AR$4,Chômés))),"*",Montant),
"")))))),"")</f>
        <v/>
      </c>
      <c r="AS22" s="47" t="str">
        <f t="array" aca="1" ref="AS22" ca="1">IFERROR(IF(AS$4&lt;$D22,"",
IF(AS$4&gt;La_Dernière_Opération,"",
IF(AS$4=La_Dernière_Opération,Montant,
IF(AS$4=$D22,IF(OR(AS$4=Tout_JF_P,NOT(NETWORKDAYS.INTL(AS$4,AS$4,Chômés))),"*",Montant),
IF(_T_E=AS$4,IF(OR(AS$4=Tout_JF_P,NOT(NETWORKDAYS.INTL(AS$4,AS$4,Chômés))),"*",Montant),
IF(AND(OFFSET(AS22,,-Sens)&lt;&gt;"",OR(OFFSET(AS$4,,-Sens)=Tout_JF_P,NOT(NETWORKDAYS.INTL(OFFSET(AS$4,,-Sens),OFFSET(AS$4,,-Sens),Chômés)))),IF(OR(AS$4=Tout_JF_P,NOT(NETWORKDAYS.INTL(AS$4,AS$4,Chômés))),"*",Montant),
"")))))),"")</f>
        <v/>
      </c>
      <c r="AT22" s="47" t="str">
        <f t="array" aca="1" ref="AT22" ca="1">IFERROR(IF(AT$4&lt;$D22,"",
IF(AT$4&gt;La_Dernière_Opération,"",
IF(AT$4=La_Dernière_Opération,Montant,
IF(AT$4=$D22,IF(OR(AT$4=Tout_JF_P,NOT(NETWORKDAYS.INTL(AT$4,AT$4,Chômés))),"*",Montant),
IF(_T_E=AT$4,IF(OR(AT$4=Tout_JF_P,NOT(NETWORKDAYS.INTL(AT$4,AT$4,Chômés))),"*",Montant),
IF(AND(OFFSET(AT22,,-Sens)&lt;&gt;"",OR(OFFSET(AT$4,,-Sens)=Tout_JF_P,NOT(NETWORKDAYS.INTL(OFFSET(AT$4,,-Sens),OFFSET(AT$4,,-Sens),Chômés)))),IF(OR(AT$4=Tout_JF_P,NOT(NETWORKDAYS.INTL(AT$4,AT$4,Chômés))),"*",Montant),
"")))))),"")</f>
        <v/>
      </c>
      <c r="AU22" s="47" t="str">
        <f t="array" aca="1" ref="AU22" ca="1">IFERROR(IF(AU$4&lt;$D22,"",
IF(AU$4&gt;La_Dernière_Opération,"",
IF(AU$4=La_Dernière_Opération,Montant,
IF(AU$4=$D22,IF(OR(AU$4=Tout_JF_P,NOT(NETWORKDAYS.INTL(AU$4,AU$4,Chômés))),"*",Montant),
IF(_T_E=AU$4,IF(OR(AU$4=Tout_JF_P,NOT(NETWORKDAYS.INTL(AU$4,AU$4,Chômés))),"*",Montant),
IF(AND(OFFSET(AU22,,-Sens)&lt;&gt;"",OR(OFFSET(AU$4,,-Sens)=Tout_JF_P,NOT(NETWORKDAYS.INTL(OFFSET(AU$4,,-Sens),OFFSET(AU$4,,-Sens),Chômés)))),IF(OR(AU$4=Tout_JF_P,NOT(NETWORKDAYS.INTL(AU$4,AU$4,Chômés))),"*",Montant),
"")))))),"")</f>
        <v/>
      </c>
      <c r="AV22" s="47" t="str">
        <f t="array" aca="1" ref="AV22" ca="1">IFERROR(IF(AV$4&lt;$D22,"",
IF(AV$4&gt;La_Dernière_Opération,"",
IF(AV$4=La_Dernière_Opération,Montant,
IF(AV$4=$D22,IF(OR(AV$4=Tout_JF_P,NOT(NETWORKDAYS.INTL(AV$4,AV$4,Chômés))),"*",Montant),
IF(_T_E=AV$4,IF(OR(AV$4=Tout_JF_P,NOT(NETWORKDAYS.INTL(AV$4,AV$4,Chômés))),"*",Montant),
IF(AND(OFFSET(AV22,,-Sens)&lt;&gt;"",OR(OFFSET(AV$4,,-Sens)=Tout_JF_P,NOT(NETWORKDAYS.INTL(OFFSET(AV$4,,-Sens),OFFSET(AV$4,,-Sens),Chômés)))),IF(OR(AV$4=Tout_JF_P,NOT(NETWORKDAYS.INTL(AV$4,AV$4,Chômés))),"*",Montant),
"")))))),"")</f>
        <v/>
      </c>
      <c r="AW22" s="47" t="str">
        <f t="array" aca="1" ref="AW22" ca="1">IFERROR(IF(AW$4&lt;$D22,"",
IF(AW$4&gt;La_Dernière_Opération,"",
IF(AW$4=La_Dernière_Opération,Montant,
IF(AW$4=$D22,IF(OR(AW$4=Tout_JF_P,NOT(NETWORKDAYS.INTL(AW$4,AW$4,Chômés))),"*",Montant),
IF(_T_E=AW$4,IF(OR(AW$4=Tout_JF_P,NOT(NETWORKDAYS.INTL(AW$4,AW$4,Chômés))),"*",Montant),
IF(AND(OFFSET(AW22,,-Sens)&lt;&gt;"",OR(OFFSET(AW$4,,-Sens)=Tout_JF_P,NOT(NETWORKDAYS.INTL(OFFSET(AW$4,,-Sens),OFFSET(AW$4,,-Sens),Chômés)))),IF(OR(AW$4=Tout_JF_P,NOT(NETWORKDAYS.INTL(AW$4,AW$4,Chômés))),"*",Montant),
"")))))),"")</f>
        <v/>
      </c>
      <c r="AX22" s="47" t="str">
        <f t="array" aca="1" ref="AX22" ca="1">IFERROR(IF(AX$4&lt;$D22,"",
IF(AX$4&gt;La_Dernière_Opération,"",
IF(AX$4=La_Dernière_Opération,Montant,
IF(AX$4=$D22,IF(OR(AX$4=Tout_JF_P,NOT(NETWORKDAYS.INTL(AX$4,AX$4,Chômés))),"*",Montant),
IF(_T_E=AX$4,IF(OR(AX$4=Tout_JF_P,NOT(NETWORKDAYS.INTL(AX$4,AX$4,Chômés))),"*",Montant),
IF(AND(OFFSET(AX22,,-Sens)&lt;&gt;"",OR(OFFSET(AX$4,,-Sens)=Tout_JF_P,NOT(NETWORKDAYS.INTL(OFFSET(AX$4,,-Sens),OFFSET(AX$4,,-Sens),Chômés)))),IF(OR(AX$4=Tout_JF_P,NOT(NETWORKDAYS.INTL(AX$4,AX$4,Chômés))),"*",Montant),
"")))))),"")</f>
        <v/>
      </c>
      <c r="AY22" s="47" t="str">
        <f t="array" aca="1" ref="AY22" ca="1">IFERROR(IF(AY$4&lt;$D22,"",
IF(AY$4&gt;La_Dernière_Opération,"",
IF(AY$4=La_Dernière_Opération,Montant,
IF(AY$4=$D22,IF(OR(AY$4=Tout_JF_P,NOT(NETWORKDAYS.INTL(AY$4,AY$4,Chômés))),"*",Montant),
IF(_T_E=AY$4,IF(OR(AY$4=Tout_JF_P,NOT(NETWORKDAYS.INTL(AY$4,AY$4,Chômés))),"*",Montant),
IF(AND(OFFSET(AY22,,-Sens)&lt;&gt;"",OR(OFFSET(AY$4,,-Sens)=Tout_JF_P,NOT(NETWORKDAYS.INTL(OFFSET(AY$4,,-Sens),OFFSET(AY$4,,-Sens),Chômés)))),IF(OR(AY$4=Tout_JF_P,NOT(NETWORKDAYS.INTL(AY$4,AY$4,Chômés))),"*",Montant),
"")))))),"")</f>
        <v/>
      </c>
      <c r="AZ22" s="47" t="str">
        <f t="array" aca="1" ref="AZ22" ca="1">IFERROR(IF(AZ$4&lt;$D22,"",
IF(AZ$4&gt;La_Dernière_Opération,"",
IF(AZ$4=La_Dernière_Opération,Montant,
IF(AZ$4=$D22,IF(OR(AZ$4=Tout_JF_P,NOT(NETWORKDAYS.INTL(AZ$4,AZ$4,Chômés))),"*",Montant),
IF(_T_E=AZ$4,IF(OR(AZ$4=Tout_JF_P,NOT(NETWORKDAYS.INTL(AZ$4,AZ$4,Chômés))),"*",Montant),
IF(AND(OFFSET(AZ22,,-Sens)&lt;&gt;"",OR(OFFSET(AZ$4,,-Sens)=Tout_JF_P,NOT(NETWORKDAYS.INTL(OFFSET(AZ$4,,-Sens),OFFSET(AZ$4,,-Sens),Chômés)))),IF(OR(AZ$4=Tout_JF_P,NOT(NETWORKDAYS.INTL(AZ$4,AZ$4,Chômés))),"*",Montant),
"")))))),"")</f>
        <v/>
      </c>
      <c r="BA22" s="47" t="str">
        <f t="array" aca="1" ref="BA22" ca="1">IFERROR(IF(BA$4&lt;$D22,"",
IF(BA$4&gt;La_Dernière_Opération,"",
IF(BA$4=La_Dernière_Opération,Montant,
IF(BA$4=$D22,IF(OR(BA$4=Tout_JF_P,NOT(NETWORKDAYS.INTL(BA$4,BA$4,Chômés))),"*",Montant),
IF(_T_E=BA$4,IF(OR(BA$4=Tout_JF_P,NOT(NETWORKDAYS.INTL(BA$4,BA$4,Chômés))),"*",Montant),
IF(AND(OFFSET(BA22,,-Sens)&lt;&gt;"",OR(OFFSET(BA$4,,-Sens)=Tout_JF_P,NOT(NETWORKDAYS.INTL(OFFSET(BA$4,,-Sens),OFFSET(BA$4,,-Sens),Chômés)))),IF(OR(BA$4=Tout_JF_P,NOT(NETWORKDAYS.INTL(BA$4,BA$4,Chômés))),"*",Montant),
"")))))),"")</f>
        <v/>
      </c>
      <c r="BB22" s="47" t="str">
        <f t="array" aca="1" ref="BB22" ca="1">IFERROR(IF(BB$4&lt;$D22,"",
IF(BB$4&gt;La_Dernière_Opération,"",
IF(BB$4=La_Dernière_Opération,Montant,
IF(BB$4=$D22,IF(OR(BB$4=Tout_JF_P,NOT(NETWORKDAYS.INTL(BB$4,BB$4,Chômés))),"*",Montant),
IF(_T_E=BB$4,IF(OR(BB$4=Tout_JF_P,NOT(NETWORKDAYS.INTL(BB$4,BB$4,Chômés))),"*",Montant),
IF(AND(OFFSET(BB22,,-Sens)&lt;&gt;"",OR(OFFSET(BB$4,,-Sens)=Tout_JF_P,NOT(NETWORKDAYS.INTL(OFFSET(BB$4,,-Sens),OFFSET(BB$4,,-Sens),Chômés)))),IF(OR(BB$4=Tout_JF_P,NOT(NETWORKDAYS.INTL(BB$4,BB$4,Chômés))),"*",Montant),
"")))))),"")</f>
        <v/>
      </c>
      <c r="BC22" s="47" t="str">
        <f t="array" aca="1" ref="BC22" ca="1">IFERROR(IF(BC$4&lt;$D22,"",
IF(BC$4&gt;La_Dernière_Opération,"",
IF(BC$4=La_Dernière_Opération,Montant,
IF(BC$4=$D22,IF(OR(BC$4=Tout_JF_P,NOT(NETWORKDAYS.INTL(BC$4,BC$4,Chômés))),"*",Montant),
IF(_T_E=BC$4,IF(OR(BC$4=Tout_JF_P,NOT(NETWORKDAYS.INTL(BC$4,BC$4,Chômés))),"*",Montant),
IF(AND(OFFSET(BC22,,-Sens)&lt;&gt;"",OR(OFFSET(BC$4,,-Sens)=Tout_JF_P,NOT(NETWORKDAYS.INTL(OFFSET(BC$4,,-Sens),OFFSET(BC$4,,-Sens),Chômés)))),IF(OR(BC$4=Tout_JF_P,NOT(NETWORKDAYS.INTL(BC$4,BC$4,Chômés))),"*",Montant),
"")))))),"")</f>
        <v/>
      </c>
      <c r="BD22" s="47" t="str">
        <f t="array" aca="1" ref="BD22" ca="1">IFERROR(IF(BD$4&lt;$D22,"",
IF(BD$4&gt;La_Dernière_Opération,"",
IF(BD$4=La_Dernière_Opération,Montant,
IF(BD$4=$D22,IF(OR(BD$4=Tout_JF_P,NOT(NETWORKDAYS.INTL(BD$4,BD$4,Chômés))),"*",Montant),
IF(_T_E=BD$4,IF(OR(BD$4=Tout_JF_P,NOT(NETWORKDAYS.INTL(BD$4,BD$4,Chômés))),"*",Montant),
IF(AND(OFFSET(BD22,,-Sens)&lt;&gt;"",OR(OFFSET(BD$4,,-Sens)=Tout_JF_P,NOT(NETWORKDAYS.INTL(OFFSET(BD$4,,-Sens),OFFSET(BD$4,,-Sens),Chômés)))),IF(OR(BD$4=Tout_JF_P,NOT(NETWORKDAYS.INTL(BD$4,BD$4,Chômés))),"*",Montant),
"")))))),"")</f>
        <v/>
      </c>
      <c r="BE22" s="47" t="str">
        <f t="array" aca="1" ref="BE22" ca="1">IFERROR(IF(BE$4&lt;$D22,"",
IF(BE$4&gt;La_Dernière_Opération,"",
IF(BE$4=La_Dernière_Opération,Montant,
IF(BE$4=$D22,IF(OR(BE$4=Tout_JF_P,NOT(NETWORKDAYS.INTL(BE$4,BE$4,Chômés))),"*",Montant),
IF(_T_E=BE$4,IF(OR(BE$4=Tout_JF_P,NOT(NETWORKDAYS.INTL(BE$4,BE$4,Chômés))),"*",Montant),
IF(AND(OFFSET(BE22,,-Sens)&lt;&gt;"",OR(OFFSET(BE$4,,-Sens)=Tout_JF_P,NOT(NETWORKDAYS.INTL(OFFSET(BE$4,,-Sens),OFFSET(BE$4,,-Sens),Chômés)))),IF(OR(BE$4=Tout_JF_P,NOT(NETWORKDAYS.INTL(BE$4,BE$4,Chômés))),"*",Montant),
"")))))),"")</f>
        <v/>
      </c>
      <c r="BF22" s="47" t="str">
        <f t="array" aca="1" ref="BF22" ca="1">IFERROR(IF(BF$4&lt;$D22,"",
IF(BF$4&gt;La_Dernière_Opération,"",
IF(BF$4=La_Dernière_Opération,Montant,
IF(BF$4=$D22,IF(OR(BF$4=Tout_JF_P,NOT(NETWORKDAYS.INTL(BF$4,BF$4,Chômés))),"*",Montant),
IF(_T_E=BF$4,IF(OR(BF$4=Tout_JF_P,NOT(NETWORKDAYS.INTL(BF$4,BF$4,Chômés))),"*",Montant),
IF(AND(OFFSET(BF22,,-Sens)&lt;&gt;"",OR(OFFSET(BF$4,,-Sens)=Tout_JF_P,NOT(NETWORKDAYS.INTL(OFFSET(BF$4,,-Sens),OFFSET(BF$4,,-Sens),Chômés)))),IF(OR(BF$4=Tout_JF_P,NOT(NETWORKDAYS.INTL(BF$4,BF$4,Chômés))),"*",Montant),
"")))))),"")</f>
        <v/>
      </c>
      <c r="BG22" s="47" t="str">
        <f t="array" aca="1" ref="BG22" ca="1">IFERROR(IF(BG$4&lt;$D22,"",
IF(BG$4&gt;La_Dernière_Opération,"",
IF(BG$4=La_Dernière_Opération,Montant,
IF(BG$4=$D22,IF(OR(BG$4=Tout_JF_P,NOT(NETWORKDAYS.INTL(BG$4,BG$4,Chômés))),"*",Montant),
IF(_T_E=BG$4,IF(OR(BG$4=Tout_JF_P,NOT(NETWORKDAYS.INTL(BG$4,BG$4,Chômés))),"*",Montant),
IF(AND(OFFSET(BG22,,-Sens)&lt;&gt;"",OR(OFFSET(BG$4,,-Sens)=Tout_JF_P,NOT(NETWORKDAYS.INTL(OFFSET(BG$4,,-Sens),OFFSET(BG$4,,-Sens),Chômés)))),IF(OR(BG$4=Tout_JF_P,NOT(NETWORKDAYS.INTL(BG$4,BG$4,Chômés))),"*",Montant),
"")))))),"")</f>
        <v/>
      </c>
      <c r="BH22" s="42" t="str">
        <f t="array" aca="1" ref="BH22" ca="1">IFERROR(IF(BH$4&lt;$D22,"",
IF(BH$4&gt;La_Dernière_Opération,"",
IF(BH$4=La_Dernière_Opération,Montant,
IF(BH$4=$D22,IF(OR(BH$4=Tout_JF_P,NOT(NETWORKDAYS.INTL(BH$4,BH$4,Chômés))),"*",Montant),
IF(_T_E=BH$4,IF(OR(BH$4=Tout_JF_P,NOT(NETWORKDAYS.INTL(BH$4,BH$4,Chômés))),"*",Montant),
IF(AND(OFFSET(BH22,,-Sens)&lt;&gt;"",OR(OFFSET(BH$4,,-Sens)=Tout_JF_P,NOT(NETWORKDAYS.INTL(OFFSET(BH$4,,-Sens),OFFSET(BH$4,,-Sens),Chômés)))),IF(OR(BH$4=Tout_JF_P,NOT(NETWORKDAYS.INTL(BH$4,BH$4,Chômés))),"*",Montant),
"")))))),"")</f>
        <v/>
      </c>
    </row>
    <row r="23" spans="1:60" x14ac:dyDescent="0.25">
      <c r="A23" s="32" t="s">
        <v>133</v>
      </c>
      <c r="B23" s="47"/>
      <c r="C23" s="37"/>
      <c r="D23" s="59"/>
      <c r="E23" s="32"/>
      <c r="F23" s="32"/>
      <c r="G23" s="37"/>
      <c r="H23" s="59" t="str">
        <f t="array" aca="1" ref="H23" ca="1">IF(OR($D23=Fériés,$D23=Ponts,NOT(NETWORKDAYS.INTL($D23,$D23,Chômés))),"Erreur de",IF($D23="","Absence de",IFERROR(
IF($I23="Terminé","Opération",
IF(TODAY()&lt;=$D23,$D23,
IF($I23&lt;WORKDAY.INTL(Prochaine_Echéance,IF(OR(WORKDAY.INTL(Prochaine_Echéance,0,Chômés,Tout_JF_P)=Tout_JF_P),1,0)*Sens,Chômés,Tout_JF_P),
$I23,
WORKDAY.INTL(Prochaine_Echéance,IF(OR(WORKDAY.INTL(Prochaine_Echéance,0,Chômés,Tout_JF_P)=Tout_JF_P),1,0)*Sens,Chômés,Tout_JF_P))
)),
IF($D23="","Absence de","Erreur de"))))</f>
        <v>Erreur de</v>
      </c>
      <c r="I23" s="63" t="str">
        <f t="array" aca="1" ref="I23" ca="1">IF(OR($D23=Fériés,$D23=Ponts,NOT(NETWORKDAYS.INTL($D23,$D23,Chômés))),"date de début",IFERROR(
IF(La_Dernière_Opération&gt;EDATE($D23,100),"Perpétuel",
IF(La_Dernière_Opération&lt;TODAY(),"Terminé",La_Dernière_Opération)),IF(AND(ISNUMBER($D23),$E23=""),"périodicité","date de début")))</f>
        <v>date de début</v>
      </c>
      <c r="J23" s="42" t="str">
        <f t="array" aca="1" ref="J23" ca="1">IFERROR(IF(J$4&lt;$D23,"",
IF(J$4&gt;La_Dernière_Opération,"",
IF(J$4=La_Dernière_Opération,Montant,
IF(J$4=$D23,IF(OR(J$4=Tout_JF_P,NOT(NETWORKDAYS.INTL(J$4,J$4,Chômés))),"*",Montant),
IF(_T_E=J$4,IF(OR(J$4=Tout_JF_P,NOT(NETWORKDAYS.INTL(J$4,J$4,Chômés))),"*",Montant),
IF(AND(OFFSET(J23,,-Sens)&lt;&gt;"",OR(OFFSET(J$4,,-Sens)=Tout_JF_P,NOT(NETWORKDAYS.INTL(OFFSET(J$4,,-Sens),OFFSET(J$4,,-Sens),Chômés)))),IF(OR(J$4=Tout_JF_P,NOT(NETWORKDAYS.INTL(J$4,J$4,Chômés))),"*",Montant),
"")))))),"")</f>
        <v/>
      </c>
      <c r="K23" s="42" t="str">
        <f t="array" aca="1" ref="K23" ca="1">IFERROR(IF(K$4&lt;$D23,"",
IF(K$4&gt;La_Dernière_Opération,"",
IF(K$4=La_Dernière_Opération,Montant,
IF(K$4=$D23,IF(OR(K$4=Tout_JF_P,NOT(NETWORKDAYS.INTL(K$4,K$4,Chômés))),"*",Montant),
IF(_T_E=K$4,IF(OR(K$4=Tout_JF_P,NOT(NETWORKDAYS.INTL(K$4,K$4,Chômés))),"*",Montant),
IF(AND(OFFSET(K23,,-Sens)&lt;&gt;"",OR(OFFSET(K$4,,-Sens)=Tout_JF_P,NOT(NETWORKDAYS.INTL(OFFSET(K$4,,-Sens),OFFSET(K$4,,-Sens),Chômés)))),IF(OR(K$4=Tout_JF_P,NOT(NETWORKDAYS.INTL(K$4,K$4,Chômés))),"*",Montant),
"")))))),"")</f>
        <v/>
      </c>
      <c r="L23" s="42" t="str">
        <f t="array" aca="1" ref="L23" ca="1">IFERROR(IF(L$4&lt;$D23,"",
IF(L$4&gt;La_Dernière_Opération,"",
IF(L$4=La_Dernière_Opération,Montant,
IF(L$4=$D23,IF(OR(L$4=Tout_JF_P,NOT(NETWORKDAYS.INTL(L$4,L$4,Chômés))),"*",Montant),
IF(_T_E=L$4,IF(OR(L$4=Tout_JF_P,NOT(NETWORKDAYS.INTL(L$4,L$4,Chômés))),"*",Montant),
IF(AND(OFFSET(L23,,-Sens)&lt;&gt;"",OR(OFFSET(L$4,,-Sens)=Tout_JF_P,NOT(NETWORKDAYS.INTL(OFFSET(L$4,,-Sens),OFFSET(L$4,,-Sens),Chômés)))),IF(OR(L$4=Tout_JF_P,NOT(NETWORKDAYS.INTL(L$4,L$4,Chômés))),"*",Montant),
"")))))),"")</f>
        <v/>
      </c>
      <c r="M23" s="42" t="str">
        <f t="array" aca="1" ref="M23" ca="1">IFERROR(IF(M$4&lt;$D23,"",
IF(M$4&gt;La_Dernière_Opération,"",
IF(M$4=La_Dernière_Opération,Montant,
IF(M$4=$D23,IF(OR(M$4=Tout_JF_P,NOT(NETWORKDAYS.INTL(M$4,M$4,Chômés))),"*",Montant),
IF(_T_E=M$4,IF(OR(M$4=Tout_JF_P,NOT(NETWORKDAYS.INTL(M$4,M$4,Chômés))),"*",Montant),
IF(AND(OFFSET(M23,,-Sens)&lt;&gt;"",OR(OFFSET(M$4,,-Sens)=Tout_JF_P,NOT(NETWORKDAYS.INTL(OFFSET(M$4,,-Sens),OFFSET(M$4,,-Sens),Chômés)))),IF(OR(M$4=Tout_JF_P,NOT(NETWORKDAYS.INTL(M$4,M$4,Chômés))),"*",Montant),
"")))))),"")</f>
        <v/>
      </c>
      <c r="N23" s="42" t="str">
        <f t="array" aca="1" ref="N23" ca="1">IFERROR(IF(N$4&lt;$D23,"",
IF(N$4&gt;La_Dernière_Opération,"",
IF(N$4=La_Dernière_Opération,Montant,
IF(N$4=$D23,IF(OR(N$4=Tout_JF_P,NOT(NETWORKDAYS.INTL(N$4,N$4,Chômés))),"*",Montant),
IF(_T_E=N$4,IF(OR(N$4=Tout_JF_P,NOT(NETWORKDAYS.INTL(N$4,N$4,Chômés))),"*",Montant),
IF(AND(OFFSET(N23,,-Sens)&lt;&gt;"",OR(OFFSET(N$4,,-Sens)=Tout_JF_P,NOT(NETWORKDAYS.INTL(OFFSET(N$4,,-Sens),OFFSET(N$4,,-Sens),Chômés)))),IF(OR(N$4=Tout_JF_P,NOT(NETWORKDAYS.INTL(N$4,N$4,Chômés))),"*",Montant),
"")))))),"")</f>
        <v/>
      </c>
      <c r="O23" s="42" t="str">
        <f t="array" aca="1" ref="O23" ca="1">IFERROR(IF(O$4&lt;$D23,"",
IF(O$4&gt;La_Dernière_Opération,"",
IF(O$4=La_Dernière_Opération,Montant,
IF(O$4=$D23,IF(OR(O$4=Tout_JF_P,NOT(NETWORKDAYS.INTL(O$4,O$4,Chômés))),"*",Montant),
IF(_T_E=O$4,IF(OR(O$4=Tout_JF_P,NOT(NETWORKDAYS.INTL(O$4,O$4,Chômés))),"*",Montant),
IF(AND(OFFSET(O23,,-Sens)&lt;&gt;"",OR(OFFSET(O$4,,-Sens)=Tout_JF_P,NOT(NETWORKDAYS.INTL(OFFSET(O$4,,-Sens),OFFSET(O$4,,-Sens),Chômés)))),IF(OR(O$4=Tout_JF_P,NOT(NETWORKDAYS.INTL(O$4,O$4,Chômés))),"*",Montant),
"")))))),"")</f>
        <v/>
      </c>
      <c r="P23" s="42" t="str">
        <f t="array" aca="1" ref="P23" ca="1">IFERROR(IF(P$4&lt;$D23,"",
IF(P$4&gt;La_Dernière_Opération,"",
IF(P$4=La_Dernière_Opération,Montant,
IF(P$4=$D23,IF(OR(P$4=Tout_JF_P,NOT(NETWORKDAYS.INTL(P$4,P$4,Chômés))),"*",Montant),
IF(_T_E=P$4,IF(OR(P$4=Tout_JF_P,NOT(NETWORKDAYS.INTL(P$4,P$4,Chômés))),"*",Montant),
IF(AND(OFFSET(P23,,-Sens)&lt;&gt;"",OR(OFFSET(P$4,,-Sens)=Tout_JF_P,NOT(NETWORKDAYS.INTL(OFFSET(P$4,,-Sens),OFFSET(P$4,,-Sens),Chômés)))),IF(OR(P$4=Tout_JF_P,NOT(NETWORKDAYS.INTL(P$4,P$4,Chômés))),"*",Montant),
"")))))),"")</f>
        <v/>
      </c>
      <c r="Q23" s="42" t="str">
        <f t="array" aca="1" ref="Q23" ca="1">IFERROR(IF(Q$4&lt;$D23,"",
IF(Q$4&gt;La_Dernière_Opération,"",
IF(Q$4=La_Dernière_Opération,Montant,
IF(Q$4=$D23,IF(OR(Q$4=Tout_JF_P,NOT(NETWORKDAYS.INTL(Q$4,Q$4,Chômés))),"*",Montant),
IF(_T_E=Q$4,IF(OR(Q$4=Tout_JF_P,NOT(NETWORKDAYS.INTL(Q$4,Q$4,Chômés))),"*",Montant),
IF(AND(OFFSET(Q23,,-Sens)&lt;&gt;"",OR(OFFSET(Q$4,,-Sens)=Tout_JF_P,NOT(NETWORKDAYS.INTL(OFFSET(Q$4,,-Sens),OFFSET(Q$4,,-Sens),Chômés)))),IF(OR(Q$4=Tout_JF_P,NOT(NETWORKDAYS.INTL(Q$4,Q$4,Chômés))),"*",Montant),
"")))))),"")</f>
        <v/>
      </c>
      <c r="R23" s="47" t="str">
        <f t="array" aca="1" ref="R23" ca="1">IFERROR(IF(R$4&lt;$D23,"",
IF(R$4&gt;La_Dernière_Opération,"",
IF(R$4=La_Dernière_Opération,Montant,
IF(R$4=$D23,IF(OR(R$4=Tout_JF_P,NOT(NETWORKDAYS.INTL(R$4,R$4,Chômés))),"*",Montant),
IF(_T_E=R$4,IF(OR(R$4=Tout_JF_P,NOT(NETWORKDAYS.INTL(R$4,R$4,Chômés))),"*",Montant),
IF(AND(OFFSET(R23,,-Sens)&lt;&gt;"",OR(OFFSET(R$4,,-Sens)=Tout_JF_P,NOT(NETWORKDAYS.INTL(OFFSET(R$4,,-Sens),OFFSET(R$4,,-Sens),Chômés)))),IF(OR(R$4=Tout_JF_P,NOT(NETWORKDAYS.INTL(R$4,R$4,Chômés))),"*",Montant),
"")))))),"")</f>
        <v/>
      </c>
      <c r="S23" s="47" t="str">
        <f t="array" aca="1" ref="S23" ca="1">IFERROR(IF(S$4&lt;$D23,"",
IF(S$4&gt;La_Dernière_Opération,"",
IF(S$4=La_Dernière_Opération,Montant,
IF(S$4=$D23,IF(OR(S$4=Tout_JF_P,NOT(NETWORKDAYS.INTL(S$4,S$4,Chômés))),"*",Montant),
IF(_T_E=S$4,IF(OR(S$4=Tout_JF_P,NOT(NETWORKDAYS.INTL(S$4,S$4,Chômés))),"*",Montant),
IF(AND(OFFSET(S23,,-Sens)&lt;&gt;"",OR(OFFSET(S$4,,-Sens)=Tout_JF_P,NOT(NETWORKDAYS.INTL(OFFSET(S$4,,-Sens),OFFSET(S$4,,-Sens),Chômés)))),IF(OR(S$4=Tout_JF_P,NOT(NETWORKDAYS.INTL(S$4,S$4,Chômés))),"*",Montant),
"")))))),"")</f>
        <v/>
      </c>
      <c r="T23" s="47" t="str">
        <f t="array" aca="1" ref="T23" ca="1">IFERROR(IF(T$4&lt;$D23,"",
IF(T$4&gt;La_Dernière_Opération,"",
IF(T$4=La_Dernière_Opération,Montant,
IF(T$4=$D23,IF(OR(T$4=Tout_JF_P,NOT(NETWORKDAYS.INTL(T$4,T$4,Chômés))),"*",Montant),
IF(_T_E=T$4,IF(OR(T$4=Tout_JF_P,NOT(NETWORKDAYS.INTL(T$4,T$4,Chômés))),"*",Montant),
IF(AND(OFFSET(T23,,-Sens)&lt;&gt;"",OR(OFFSET(T$4,,-Sens)=Tout_JF_P,NOT(NETWORKDAYS.INTL(OFFSET(T$4,,-Sens),OFFSET(T$4,,-Sens),Chômés)))),IF(OR(T$4=Tout_JF_P,NOT(NETWORKDAYS.INTL(T$4,T$4,Chômés))),"*",Montant),
"")))))),"")</f>
        <v/>
      </c>
      <c r="U23" s="47" t="str">
        <f t="array" aca="1" ref="U23" ca="1">IFERROR(IF(U$4&lt;$D23,"",
IF(U$4&gt;La_Dernière_Opération,"",
IF(U$4=La_Dernière_Opération,Montant,
IF(U$4=$D23,IF(OR(U$4=Tout_JF_P,NOT(NETWORKDAYS.INTL(U$4,U$4,Chômés))),"*",Montant),
IF(_T_E=U$4,IF(OR(U$4=Tout_JF_P,NOT(NETWORKDAYS.INTL(U$4,U$4,Chômés))),"*",Montant),
IF(AND(OFFSET(U23,,-Sens)&lt;&gt;"",OR(OFFSET(U$4,,-Sens)=Tout_JF_P,NOT(NETWORKDAYS.INTL(OFFSET(U$4,,-Sens),OFFSET(U$4,,-Sens),Chômés)))),IF(OR(U$4=Tout_JF_P,NOT(NETWORKDAYS.INTL(U$4,U$4,Chômés))),"*",Montant),
"")))))),"")</f>
        <v/>
      </c>
      <c r="V23" s="47" t="str">
        <f t="array" aca="1" ref="V23" ca="1">IFERROR(IF(V$4&lt;$D23,"",
IF(V$4&gt;La_Dernière_Opération,"",
IF(V$4=La_Dernière_Opération,Montant,
IF(V$4=$D23,IF(OR(V$4=Tout_JF_P,NOT(NETWORKDAYS.INTL(V$4,V$4,Chômés))),"*",Montant),
IF(_T_E=V$4,IF(OR(V$4=Tout_JF_P,NOT(NETWORKDAYS.INTL(V$4,V$4,Chômés))),"*",Montant),
IF(AND(OFFSET(V23,,-Sens)&lt;&gt;"",OR(OFFSET(V$4,,-Sens)=Tout_JF_P,NOT(NETWORKDAYS.INTL(OFFSET(V$4,,-Sens),OFFSET(V$4,,-Sens),Chômés)))),IF(OR(V$4=Tout_JF_P,NOT(NETWORKDAYS.INTL(V$4,V$4,Chômés))),"*",Montant),
"")))))),"")</f>
        <v/>
      </c>
      <c r="W23" s="47" t="str">
        <f t="array" aca="1" ref="W23" ca="1">IFERROR(IF(W$4&lt;$D23,"",
IF(W$4&gt;La_Dernière_Opération,"",
IF(W$4=La_Dernière_Opération,Montant,
IF(W$4=$D23,IF(OR(W$4=Tout_JF_P,NOT(NETWORKDAYS.INTL(W$4,W$4,Chômés))),"*",Montant),
IF(_T_E=W$4,IF(OR(W$4=Tout_JF_P,NOT(NETWORKDAYS.INTL(W$4,W$4,Chômés))),"*",Montant),
IF(AND(OFFSET(W23,,-Sens)&lt;&gt;"",OR(OFFSET(W$4,,-Sens)=Tout_JF_P,NOT(NETWORKDAYS.INTL(OFFSET(W$4,,-Sens),OFFSET(W$4,,-Sens),Chômés)))),IF(OR(W$4=Tout_JF_P,NOT(NETWORKDAYS.INTL(W$4,W$4,Chômés))),"*",Montant),
"")))))),"")</f>
        <v/>
      </c>
      <c r="X23" s="47" t="str">
        <f t="array" aca="1" ref="X23" ca="1">IFERROR(IF(X$4&lt;$D23,"",
IF(X$4&gt;La_Dernière_Opération,"",
IF(X$4=La_Dernière_Opération,Montant,
IF(X$4=$D23,IF(OR(X$4=Tout_JF_P,NOT(NETWORKDAYS.INTL(X$4,X$4,Chômés))),"*",Montant),
IF(_T_E=X$4,IF(OR(X$4=Tout_JF_P,NOT(NETWORKDAYS.INTL(X$4,X$4,Chômés))),"*",Montant),
IF(AND(OFFSET(X23,,-Sens)&lt;&gt;"",OR(OFFSET(X$4,,-Sens)=Tout_JF_P,NOT(NETWORKDAYS.INTL(OFFSET(X$4,,-Sens),OFFSET(X$4,,-Sens),Chômés)))),IF(OR(X$4=Tout_JF_P,NOT(NETWORKDAYS.INTL(X$4,X$4,Chômés))),"*",Montant),
"")))))),"")</f>
        <v/>
      </c>
      <c r="Y23" s="47" t="str">
        <f t="array" aca="1" ref="Y23" ca="1">IFERROR(IF(Y$4&lt;$D23,"",
IF(Y$4&gt;La_Dernière_Opération,"",
IF(Y$4=La_Dernière_Opération,Montant,
IF(Y$4=$D23,IF(OR(Y$4=Tout_JF_P,NOT(NETWORKDAYS.INTL(Y$4,Y$4,Chômés))),"*",Montant),
IF(_T_E=Y$4,IF(OR(Y$4=Tout_JF_P,NOT(NETWORKDAYS.INTL(Y$4,Y$4,Chômés))),"*",Montant),
IF(AND(OFFSET(Y23,,-Sens)&lt;&gt;"",OR(OFFSET(Y$4,,-Sens)=Tout_JF_P,NOT(NETWORKDAYS.INTL(OFFSET(Y$4,,-Sens),OFFSET(Y$4,,-Sens),Chômés)))),IF(OR(Y$4=Tout_JF_P,NOT(NETWORKDAYS.INTL(Y$4,Y$4,Chômés))),"*",Montant),
"")))))),"")</f>
        <v/>
      </c>
      <c r="Z23" s="47" t="str">
        <f t="array" aca="1" ref="Z23" ca="1">IFERROR(IF(Z$4&lt;$D23,"",
IF(Z$4&gt;La_Dernière_Opération,"",
IF(Z$4=La_Dernière_Opération,Montant,
IF(Z$4=$D23,IF(OR(Z$4=Tout_JF_P,NOT(NETWORKDAYS.INTL(Z$4,Z$4,Chômés))),"*",Montant),
IF(_T_E=Z$4,IF(OR(Z$4=Tout_JF_P,NOT(NETWORKDAYS.INTL(Z$4,Z$4,Chômés))),"*",Montant),
IF(AND(OFFSET(Z23,,-Sens)&lt;&gt;"",OR(OFFSET(Z$4,,-Sens)=Tout_JF_P,NOT(NETWORKDAYS.INTL(OFFSET(Z$4,,-Sens),OFFSET(Z$4,,-Sens),Chômés)))),IF(OR(Z$4=Tout_JF_P,NOT(NETWORKDAYS.INTL(Z$4,Z$4,Chômés))),"*",Montant),
"")))))),"")</f>
        <v/>
      </c>
      <c r="AA23" s="47" t="str">
        <f t="array" aca="1" ref="AA23" ca="1">IFERROR(IF(AA$4&lt;$D23,"",
IF(AA$4&gt;La_Dernière_Opération,"",
IF(AA$4=La_Dernière_Opération,Montant,
IF(AA$4=$D23,IF(OR(AA$4=Tout_JF_P,NOT(NETWORKDAYS.INTL(AA$4,AA$4,Chômés))),"*",Montant),
IF(_T_E=AA$4,IF(OR(AA$4=Tout_JF_P,NOT(NETWORKDAYS.INTL(AA$4,AA$4,Chômés))),"*",Montant),
IF(AND(OFFSET(AA23,,-Sens)&lt;&gt;"",OR(OFFSET(AA$4,,-Sens)=Tout_JF_P,NOT(NETWORKDAYS.INTL(OFFSET(AA$4,,-Sens),OFFSET(AA$4,,-Sens),Chômés)))),IF(OR(AA$4=Tout_JF_P,NOT(NETWORKDAYS.INTL(AA$4,AA$4,Chômés))),"*",Montant),
"")))))),"")</f>
        <v/>
      </c>
      <c r="AB23" s="47" t="str">
        <f t="array" aca="1" ref="AB23" ca="1">IFERROR(IF(AB$4&lt;$D23,"",
IF(AB$4&gt;La_Dernière_Opération,"",
IF(AB$4=La_Dernière_Opération,Montant,
IF(AB$4=$D23,IF(OR(AB$4=Tout_JF_P,NOT(NETWORKDAYS.INTL(AB$4,AB$4,Chômés))),"*",Montant),
IF(_T_E=AB$4,IF(OR(AB$4=Tout_JF_P,NOT(NETWORKDAYS.INTL(AB$4,AB$4,Chômés))),"*",Montant),
IF(AND(OFFSET(AB23,,-Sens)&lt;&gt;"",OR(OFFSET(AB$4,,-Sens)=Tout_JF_P,NOT(NETWORKDAYS.INTL(OFFSET(AB$4,,-Sens),OFFSET(AB$4,,-Sens),Chômés)))),IF(OR(AB$4=Tout_JF_P,NOT(NETWORKDAYS.INTL(AB$4,AB$4,Chômés))),"*",Montant),
"")))))),"")</f>
        <v/>
      </c>
      <c r="AC23" s="47" t="str">
        <f t="array" aca="1" ref="AC23" ca="1">IFERROR(IF(AC$4&lt;$D23,"",
IF(AC$4&gt;La_Dernière_Opération,"",
IF(AC$4=La_Dernière_Opération,Montant,
IF(AC$4=$D23,IF(OR(AC$4=Tout_JF_P,NOT(NETWORKDAYS.INTL(AC$4,AC$4,Chômés))),"*",Montant),
IF(_T_E=AC$4,IF(OR(AC$4=Tout_JF_P,NOT(NETWORKDAYS.INTL(AC$4,AC$4,Chômés))),"*",Montant),
IF(AND(OFFSET(AC23,,-Sens)&lt;&gt;"",OR(OFFSET(AC$4,,-Sens)=Tout_JF_P,NOT(NETWORKDAYS.INTL(OFFSET(AC$4,,-Sens),OFFSET(AC$4,,-Sens),Chômés)))),IF(OR(AC$4=Tout_JF_P,NOT(NETWORKDAYS.INTL(AC$4,AC$4,Chômés))),"*",Montant),
"")))))),"")</f>
        <v/>
      </c>
      <c r="AD23" s="47" t="str">
        <f t="array" aca="1" ref="AD23" ca="1">IFERROR(IF(AD$4&lt;$D23,"",
IF(AD$4&gt;La_Dernière_Opération,"",
IF(AD$4=La_Dernière_Opération,Montant,
IF(AD$4=$D23,IF(OR(AD$4=Tout_JF_P,NOT(NETWORKDAYS.INTL(AD$4,AD$4,Chômés))),"*",Montant),
IF(_T_E=AD$4,IF(OR(AD$4=Tout_JF_P,NOT(NETWORKDAYS.INTL(AD$4,AD$4,Chômés))),"*",Montant),
IF(AND(OFFSET(AD23,,-Sens)&lt;&gt;"",OR(OFFSET(AD$4,,-Sens)=Tout_JF_P,NOT(NETWORKDAYS.INTL(OFFSET(AD$4,,-Sens),OFFSET(AD$4,,-Sens),Chômés)))),IF(OR(AD$4=Tout_JF_P,NOT(NETWORKDAYS.INTL(AD$4,AD$4,Chômés))),"*",Montant),
"")))))),"")</f>
        <v/>
      </c>
      <c r="AE23" s="47" t="str">
        <f t="array" aca="1" ref="AE23" ca="1">IFERROR(IF(AE$4&lt;$D23,"",
IF(AE$4&gt;La_Dernière_Opération,"",
IF(AE$4=La_Dernière_Opération,Montant,
IF(AE$4=$D23,IF(OR(AE$4=Tout_JF_P,NOT(NETWORKDAYS.INTL(AE$4,AE$4,Chômés))),"*",Montant),
IF(_T_E=AE$4,IF(OR(AE$4=Tout_JF_P,NOT(NETWORKDAYS.INTL(AE$4,AE$4,Chômés))),"*",Montant),
IF(AND(OFFSET(AE23,,-Sens)&lt;&gt;"",OR(OFFSET(AE$4,,-Sens)=Tout_JF_P,NOT(NETWORKDAYS.INTL(OFFSET(AE$4,,-Sens),OFFSET(AE$4,,-Sens),Chômés)))),IF(OR(AE$4=Tout_JF_P,NOT(NETWORKDAYS.INTL(AE$4,AE$4,Chômés))),"*",Montant),
"")))))),"")</f>
        <v/>
      </c>
      <c r="AF23" s="47" t="str">
        <f t="array" aca="1" ref="AF23" ca="1">IFERROR(IF(AF$4&lt;$D23,"",
IF(AF$4&gt;La_Dernière_Opération,"",
IF(AF$4=La_Dernière_Opération,Montant,
IF(AF$4=$D23,IF(OR(AF$4=Tout_JF_P,NOT(NETWORKDAYS.INTL(AF$4,AF$4,Chômés))),"*",Montant),
IF(_T_E=AF$4,IF(OR(AF$4=Tout_JF_P,NOT(NETWORKDAYS.INTL(AF$4,AF$4,Chômés))),"*",Montant),
IF(AND(OFFSET(AF23,,-Sens)&lt;&gt;"",OR(OFFSET(AF$4,,-Sens)=Tout_JF_P,NOT(NETWORKDAYS.INTL(OFFSET(AF$4,,-Sens),OFFSET(AF$4,,-Sens),Chômés)))),IF(OR(AF$4=Tout_JF_P,NOT(NETWORKDAYS.INTL(AF$4,AF$4,Chômés))),"*",Montant),
"")))))),"")</f>
        <v/>
      </c>
      <c r="AG23" s="47" t="str">
        <f t="array" aca="1" ref="AG23" ca="1">IFERROR(IF(AG$4&lt;$D23,"",
IF(AG$4&gt;La_Dernière_Opération,"",
IF(AG$4=La_Dernière_Opération,Montant,
IF(AG$4=$D23,IF(OR(AG$4=Tout_JF_P,NOT(NETWORKDAYS.INTL(AG$4,AG$4,Chômés))),"*",Montant),
IF(_T_E=AG$4,IF(OR(AG$4=Tout_JF_P,NOT(NETWORKDAYS.INTL(AG$4,AG$4,Chômés))),"*",Montant),
IF(AND(OFFSET(AG23,,-Sens)&lt;&gt;"",OR(OFFSET(AG$4,,-Sens)=Tout_JF_P,NOT(NETWORKDAYS.INTL(OFFSET(AG$4,,-Sens),OFFSET(AG$4,,-Sens),Chômés)))),IF(OR(AG$4=Tout_JF_P,NOT(NETWORKDAYS.INTL(AG$4,AG$4,Chômés))),"*",Montant),
"")))))),"")</f>
        <v/>
      </c>
      <c r="AH23" s="47" t="str">
        <f t="array" aca="1" ref="AH23" ca="1">IFERROR(IF(AH$4&lt;$D23,"",
IF(AH$4&gt;La_Dernière_Opération,"",
IF(AH$4=La_Dernière_Opération,Montant,
IF(AH$4=$D23,IF(OR(AH$4=Tout_JF_P,NOT(NETWORKDAYS.INTL(AH$4,AH$4,Chômés))),"*",Montant),
IF(_T_E=AH$4,IF(OR(AH$4=Tout_JF_P,NOT(NETWORKDAYS.INTL(AH$4,AH$4,Chômés))),"*",Montant),
IF(AND(OFFSET(AH23,,-Sens)&lt;&gt;"",OR(OFFSET(AH$4,,-Sens)=Tout_JF_P,NOT(NETWORKDAYS.INTL(OFFSET(AH$4,,-Sens),OFFSET(AH$4,,-Sens),Chômés)))),IF(OR(AH$4=Tout_JF_P,NOT(NETWORKDAYS.INTL(AH$4,AH$4,Chômés))),"*",Montant),
"")))))),"")</f>
        <v/>
      </c>
      <c r="AI23" s="47" t="str">
        <f t="array" aca="1" ref="AI23" ca="1">IFERROR(IF(AI$4&lt;$D23,"",
IF(AI$4&gt;La_Dernière_Opération,"",
IF(AI$4=La_Dernière_Opération,Montant,
IF(AI$4=$D23,IF(OR(AI$4=Tout_JF_P,NOT(NETWORKDAYS.INTL(AI$4,AI$4,Chômés))),"*",Montant),
IF(_T_E=AI$4,IF(OR(AI$4=Tout_JF_P,NOT(NETWORKDAYS.INTL(AI$4,AI$4,Chômés))),"*",Montant),
IF(AND(OFFSET(AI23,,-Sens)&lt;&gt;"",OR(OFFSET(AI$4,,-Sens)=Tout_JF_P,NOT(NETWORKDAYS.INTL(OFFSET(AI$4,,-Sens),OFFSET(AI$4,,-Sens),Chômés)))),IF(OR(AI$4=Tout_JF_P,NOT(NETWORKDAYS.INTL(AI$4,AI$4,Chômés))),"*",Montant),
"")))))),"")</f>
        <v/>
      </c>
      <c r="AJ23" s="47" t="str">
        <f t="array" aca="1" ref="AJ23" ca="1">IFERROR(IF(AJ$4&lt;$D23,"",
IF(AJ$4&gt;La_Dernière_Opération,"",
IF(AJ$4=La_Dernière_Opération,Montant,
IF(AJ$4=$D23,IF(OR(AJ$4=Tout_JF_P,NOT(NETWORKDAYS.INTL(AJ$4,AJ$4,Chômés))),"*",Montant),
IF(_T_E=AJ$4,IF(OR(AJ$4=Tout_JF_P,NOT(NETWORKDAYS.INTL(AJ$4,AJ$4,Chômés))),"*",Montant),
IF(AND(OFFSET(AJ23,,-Sens)&lt;&gt;"",OR(OFFSET(AJ$4,,-Sens)=Tout_JF_P,NOT(NETWORKDAYS.INTL(OFFSET(AJ$4,,-Sens),OFFSET(AJ$4,,-Sens),Chômés)))),IF(OR(AJ$4=Tout_JF_P,NOT(NETWORKDAYS.INTL(AJ$4,AJ$4,Chômés))),"*",Montant),
"")))))),"")</f>
        <v/>
      </c>
      <c r="AK23" s="47" t="str">
        <f t="array" aca="1" ref="AK23" ca="1">IFERROR(IF(AK$4&lt;$D23,"",
IF(AK$4&gt;La_Dernière_Opération,"",
IF(AK$4=La_Dernière_Opération,Montant,
IF(AK$4=$D23,IF(OR(AK$4=Tout_JF_P,NOT(NETWORKDAYS.INTL(AK$4,AK$4,Chômés))),"*",Montant),
IF(_T_E=AK$4,IF(OR(AK$4=Tout_JF_P,NOT(NETWORKDAYS.INTL(AK$4,AK$4,Chômés))),"*",Montant),
IF(AND(OFFSET(AK23,,-Sens)&lt;&gt;"",OR(OFFSET(AK$4,,-Sens)=Tout_JF_P,NOT(NETWORKDAYS.INTL(OFFSET(AK$4,,-Sens),OFFSET(AK$4,,-Sens),Chômés)))),IF(OR(AK$4=Tout_JF_P,NOT(NETWORKDAYS.INTL(AK$4,AK$4,Chômés))),"*",Montant),
"")))))),"")</f>
        <v/>
      </c>
      <c r="AL23" s="47" t="str">
        <f t="array" aca="1" ref="AL23" ca="1">IFERROR(IF(AL$4&lt;$D23,"",
IF(AL$4&gt;La_Dernière_Opération,"",
IF(AL$4=La_Dernière_Opération,Montant,
IF(AL$4=$D23,IF(OR(AL$4=Tout_JF_P,NOT(NETWORKDAYS.INTL(AL$4,AL$4,Chômés))),"*",Montant),
IF(_T_E=AL$4,IF(OR(AL$4=Tout_JF_P,NOT(NETWORKDAYS.INTL(AL$4,AL$4,Chômés))),"*",Montant),
IF(AND(OFFSET(AL23,,-Sens)&lt;&gt;"",OR(OFFSET(AL$4,,-Sens)=Tout_JF_P,NOT(NETWORKDAYS.INTL(OFFSET(AL$4,,-Sens),OFFSET(AL$4,,-Sens),Chômés)))),IF(OR(AL$4=Tout_JF_P,NOT(NETWORKDAYS.INTL(AL$4,AL$4,Chômés))),"*",Montant),
"")))))),"")</f>
        <v/>
      </c>
      <c r="AM23" s="47" t="str">
        <f t="array" aca="1" ref="AM23" ca="1">IFERROR(IF(AM$4&lt;$D23,"",
IF(AM$4&gt;La_Dernière_Opération,"",
IF(AM$4=La_Dernière_Opération,Montant,
IF(AM$4=$D23,IF(OR(AM$4=Tout_JF_P,NOT(NETWORKDAYS.INTL(AM$4,AM$4,Chômés))),"*",Montant),
IF(_T_E=AM$4,IF(OR(AM$4=Tout_JF_P,NOT(NETWORKDAYS.INTL(AM$4,AM$4,Chômés))),"*",Montant),
IF(AND(OFFSET(AM23,,-Sens)&lt;&gt;"",OR(OFFSET(AM$4,,-Sens)=Tout_JF_P,NOT(NETWORKDAYS.INTL(OFFSET(AM$4,,-Sens),OFFSET(AM$4,,-Sens),Chômés)))),IF(OR(AM$4=Tout_JF_P,NOT(NETWORKDAYS.INTL(AM$4,AM$4,Chômés))),"*",Montant),
"")))))),"")</f>
        <v/>
      </c>
      <c r="AN23" s="47" t="str">
        <f t="array" aca="1" ref="AN23" ca="1">IFERROR(IF(AN$4&lt;$D23,"",
IF(AN$4&gt;La_Dernière_Opération,"",
IF(AN$4=La_Dernière_Opération,Montant,
IF(AN$4=$D23,IF(OR(AN$4=Tout_JF_P,NOT(NETWORKDAYS.INTL(AN$4,AN$4,Chômés))),"*",Montant),
IF(_T_E=AN$4,IF(OR(AN$4=Tout_JF_P,NOT(NETWORKDAYS.INTL(AN$4,AN$4,Chômés))),"*",Montant),
IF(AND(OFFSET(AN23,,-Sens)&lt;&gt;"",OR(OFFSET(AN$4,,-Sens)=Tout_JF_P,NOT(NETWORKDAYS.INTL(OFFSET(AN$4,,-Sens),OFFSET(AN$4,,-Sens),Chômés)))),IF(OR(AN$4=Tout_JF_P,NOT(NETWORKDAYS.INTL(AN$4,AN$4,Chômés))),"*",Montant),
"")))))),"")</f>
        <v/>
      </c>
      <c r="AO23" s="47" t="str">
        <f t="array" aca="1" ref="AO23" ca="1">IFERROR(IF(AO$4&lt;$D23,"",
IF(AO$4&gt;La_Dernière_Opération,"",
IF(AO$4=La_Dernière_Opération,Montant,
IF(AO$4=$D23,IF(OR(AO$4=Tout_JF_P,NOT(NETWORKDAYS.INTL(AO$4,AO$4,Chômés))),"*",Montant),
IF(_T_E=AO$4,IF(OR(AO$4=Tout_JF_P,NOT(NETWORKDAYS.INTL(AO$4,AO$4,Chômés))),"*",Montant),
IF(AND(OFFSET(AO23,,-Sens)&lt;&gt;"",OR(OFFSET(AO$4,,-Sens)=Tout_JF_P,NOT(NETWORKDAYS.INTL(OFFSET(AO$4,,-Sens),OFFSET(AO$4,,-Sens),Chômés)))),IF(OR(AO$4=Tout_JF_P,NOT(NETWORKDAYS.INTL(AO$4,AO$4,Chômés))),"*",Montant),
"")))))),"")</f>
        <v/>
      </c>
      <c r="AP23" s="47" t="str">
        <f t="array" aca="1" ref="AP23" ca="1">IFERROR(IF(AP$4&lt;$D23,"",
IF(AP$4&gt;La_Dernière_Opération,"",
IF(AP$4=La_Dernière_Opération,Montant,
IF(AP$4=$D23,IF(OR(AP$4=Tout_JF_P,NOT(NETWORKDAYS.INTL(AP$4,AP$4,Chômés))),"*",Montant),
IF(_T_E=AP$4,IF(OR(AP$4=Tout_JF_P,NOT(NETWORKDAYS.INTL(AP$4,AP$4,Chômés))),"*",Montant),
IF(AND(OFFSET(AP23,,-Sens)&lt;&gt;"",OR(OFFSET(AP$4,,-Sens)=Tout_JF_P,NOT(NETWORKDAYS.INTL(OFFSET(AP$4,,-Sens),OFFSET(AP$4,,-Sens),Chômés)))),IF(OR(AP$4=Tout_JF_P,NOT(NETWORKDAYS.INTL(AP$4,AP$4,Chômés))),"*",Montant),
"")))))),"")</f>
        <v/>
      </c>
      <c r="AQ23" s="47" t="str">
        <f t="array" aca="1" ref="AQ23" ca="1">IFERROR(IF(AQ$4&lt;$D23,"",
IF(AQ$4&gt;La_Dernière_Opération,"",
IF(AQ$4=La_Dernière_Opération,Montant,
IF(AQ$4=$D23,IF(OR(AQ$4=Tout_JF_P,NOT(NETWORKDAYS.INTL(AQ$4,AQ$4,Chômés))),"*",Montant),
IF(_T_E=AQ$4,IF(OR(AQ$4=Tout_JF_P,NOT(NETWORKDAYS.INTL(AQ$4,AQ$4,Chômés))),"*",Montant),
IF(AND(OFFSET(AQ23,,-Sens)&lt;&gt;"",OR(OFFSET(AQ$4,,-Sens)=Tout_JF_P,NOT(NETWORKDAYS.INTL(OFFSET(AQ$4,,-Sens),OFFSET(AQ$4,,-Sens),Chômés)))),IF(OR(AQ$4=Tout_JF_P,NOT(NETWORKDAYS.INTL(AQ$4,AQ$4,Chômés))),"*",Montant),
"")))))),"")</f>
        <v/>
      </c>
      <c r="AR23" s="47" t="str">
        <f t="array" aca="1" ref="AR23" ca="1">IFERROR(IF(AR$4&lt;$D23,"",
IF(AR$4&gt;La_Dernière_Opération,"",
IF(AR$4=La_Dernière_Opération,Montant,
IF(AR$4=$D23,IF(OR(AR$4=Tout_JF_P,NOT(NETWORKDAYS.INTL(AR$4,AR$4,Chômés))),"*",Montant),
IF(_T_E=AR$4,IF(OR(AR$4=Tout_JF_P,NOT(NETWORKDAYS.INTL(AR$4,AR$4,Chômés))),"*",Montant),
IF(AND(OFFSET(AR23,,-Sens)&lt;&gt;"",OR(OFFSET(AR$4,,-Sens)=Tout_JF_P,NOT(NETWORKDAYS.INTL(OFFSET(AR$4,,-Sens),OFFSET(AR$4,,-Sens),Chômés)))),IF(OR(AR$4=Tout_JF_P,NOT(NETWORKDAYS.INTL(AR$4,AR$4,Chômés))),"*",Montant),
"")))))),"")</f>
        <v/>
      </c>
      <c r="AS23" s="47" t="str">
        <f t="array" aca="1" ref="AS23" ca="1">IFERROR(IF(AS$4&lt;$D23,"",
IF(AS$4&gt;La_Dernière_Opération,"",
IF(AS$4=La_Dernière_Opération,Montant,
IF(AS$4=$D23,IF(OR(AS$4=Tout_JF_P,NOT(NETWORKDAYS.INTL(AS$4,AS$4,Chômés))),"*",Montant),
IF(_T_E=AS$4,IF(OR(AS$4=Tout_JF_P,NOT(NETWORKDAYS.INTL(AS$4,AS$4,Chômés))),"*",Montant),
IF(AND(OFFSET(AS23,,-Sens)&lt;&gt;"",OR(OFFSET(AS$4,,-Sens)=Tout_JF_P,NOT(NETWORKDAYS.INTL(OFFSET(AS$4,,-Sens),OFFSET(AS$4,,-Sens),Chômés)))),IF(OR(AS$4=Tout_JF_P,NOT(NETWORKDAYS.INTL(AS$4,AS$4,Chômés))),"*",Montant),
"")))))),"")</f>
        <v/>
      </c>
      <c r="AT23" s="47" t="str">
        <f t="array" aca="1" ref="AT23" ca="1">IFERROR(IF(AT$4&lt;$D23,"",
IF(AT$4&gt;La_Dernière_Opération,"",
IF(AT$4=La_Dernière_Opération,Montant,
IF(AT$4=$D23,IF(OR(AT$4=Tout_JF_P,NOT(NETWORKDAYS.INTL(AT$4,AT$4,Chômés))),"*",Montant),
IF(_T_E=AT$4,IF(OR(AT$4=Tout_JF_P,NOT(NETWORKDAYS.INTL(AT$4,AT$4,Chômés))),"*",Montant),
IF(AND(OFFSET(AT23,,-Sens)&lt;&gt;"",OR(OFFSET(AT$4,,-Sens)=Tout_JF_P,NOT(NETWORKDAYS.INTL(OFFSET(AT$4,,-Sens),OFFSET(AT$4,,-Sens),Chômés)))),IF(OR(AT$4=Tout_JF_P,NOT(NETWORKDAYS.INTL(AT$4,AT$4,Chômés))),"*",Montant),
"")))))),"")</f>
        <v/>
      </c>
      <c r="AU23" s="47" t="str">
        <f t="array" aca="1" ref="AU23" ca="1">IFERROR(IF(AU$4&lt;$D23,"",
IF(AU$4&gt;La_Dernière_Opération,"",
IF(AU$4=La_Dernière_Opération,Montant,
IF(AU$4=$D23,IF(OR(AU$4=Tout_JF_P,NOT(NETWORKDAYS.INTL(AU$4,AU$4,Chômés))),"*",Montant),
IF(_T_E=AU$4,IF(OR(AU$4=Tout_JF_P,NOT(NETWORKDAYS.INTL(AU$4,AU$4,Chômés))),"*",Montant),
IF(AND(OFFSET(AU23,,-Sens)&lt;&gt;"",OR(OFFSET(AU$4,,-Sens)=Tout_JF_P,NOT(NETWORKDAYS.INTL(OFFSET(AU$4,,-Sens),OFFSET(AU$4,,-Sens),Chômés)))),IF(OR(AU$4=Tout_JF_P,NOT(NETWORKDAYS.INTL(AU$4,AU$4,Chômés))),"*",Montant),
"")))))),"")</f>
        <v/>
      </c>
      <c r="AV23" s="47" t="str">
        <f t="array" aca="1" ref="AV23" ca="1">IFERROR(IF(AV$4&lt;$D23,"",
IF(AV$4&gt;La_Dernière_Opération,"",
IF(AV$4=La_Dernière_Opération,Montant,
IF(AV$4=$D23,IF(OR(AV$4=Tout_JF_P,NOT(NETWORKDAYS.INTL(AV$4,AV$4,Chômés))),"*",Montant),
IF(_T_E=AV$4,IF(OR(AV$4=Tout_JF_P,NOT(NETWORKDAYS.INTL(AV$4,AV$4,Chômés))),"*",Montant),
IF(AND(OFFSET(AV23,,-Sens)&lt;&gt;"",OR(OFFSET(AV$4,,-Sens)=Tout_JF_P,NOT(NETWORKDAYS.INTL(OFFSET(AV$4,,-Sens),OFFSET(AV$4,,-Sens),Chômés)))),IF(OR(AV$4=Tout_JF_P,NOT(NETWORKDAYS.INTL(AV$4,AV$4,Chômés))),"*",Montant),
"")))))),"")</f>
        <v/>
      </c>
      <c r="AW23" s="47" t="str">
        <f t="array" aca="1" ref="AW23" ca="1">IFERROR(IF(AW$4&lt;$D23,"",
IF(AW$4&gt;La_Dernière_Opération,"",
IF(AW$4=La_Dernière_Opération,Montant,
IF(AW$4=$D23,IF(OR(AW$4=Tout_JF_P,NOT(NETWORKDAYS.INTL(AW$4,AW$4,Chômés))),"*",Montant),
IF(_T_E=AW$4,IF(OR(AW$4=Tout_JF_P,NOT(NETWORKDAYS.INTL(AW$4,AW$4,Chômés))),"*",Montant),
IF(AND(OFFSET(AW23,,-Sens)&lt;&gt;"",OR(OFFSET(AW$4,,-Sens)=Tout_JF_P,NOT(NETWORKDAYS.INTL(OFFSET(AW$4,,-Sens),OFFSET(AW$4,,-Sens),Chômés)))),IF(OR(AW$4=Tout_JF_P,NOT(NETWORKDAYS.INTL(AW$4,AW$4,Chômés))),"*",Montant),
"")))))),"")</f>
        <v/>
      </c>
      <c r="AX23" s="47" t="str">
        <f t="array" aca="1" ref="AX23" ca="1">IFERROR(IF(AX$4&lt;$D23,"",
IF(AX$4&gt;La_Dernière_Opération,"",
IF(AX$4=La_Dernière_Opération,Montant,
IF(AX$4=$D23,IF(OR(AX$4=Tout_JF_P,NOT(NETWORKDAYS.INTL(AX$4,AX$4,Chômés))),"*",Montant),
IF(_T_E=AX$4,IF(OR(AX$4=Tout_JF_P,NOT(NETWORKDAYS.INTL(AX$4,AX$4,Chômés))),"*",Montant),
IF(AND(OFFSET(AX23,,-Sens)&lt;&gt;"",OR(OFFSET(AX$4,,-Sens)=Tout_JF_P,NOT(NETWORKDAYS.INTL(OFFSET(AX$4,,-Sens),OFFSET(AX$4,,-Sens),Chômés)))),IF(OR(AX$4=Tout_JF_P,NOT(NETWORKDAYS.INTL(AX$4,AX$4,Chômés))),"*",Montant),
"")))))),"")</f>
        <v/>
      </c>
      <c r="AY23" s="47" t="str">
        <f t="array" aca="1" ref="AY23" ca="1">IFERROR(IF(AY$4&lt;$D23,"",
IF(AY$4&gt;La_Dernière_Opération,"",
IF(AY$4=La_Dernière_Opération,Montant,
IF(AY$4=$D23,IF(OR(AY$4=Tout_JF_P,NOT(NETWORKDAYS.INTL(AY$4,AY$4,Chômés))),"*",Montant),
IF(_T_E=AY$4,IF(OR(AY$4=Tout_JF_P,NOT(NETWORKDAYS.INTL(AY$4,AY$4,Chômés))),"*",Montant),
IF(AND(OFFSET(AY23,,-Sens)&lt;&gt;"",OR(OFFSET(AY$4,,-Sens)=Tout_JF_P,NOT(NETWORKDAYS.INTL(OFFSET(AY$4,,-Sens),OFFSET(AY$4,,-Sens),Chômés)))),IF(OR(AY$4=Tout_JF_P,NOT(NETWORKDAYS.INTL(AY$4,AY$4,Chômés))),"*",Montant),
"")))))),"")</f>
        <v/>
      </c>
      <c r="AZ23" s="47" t="str">
        <f t="array" aca="1" ref="AZ23" ca="1">IFERROR(IF(AZ$4&lt;$D23,"",
IF(AZ$4&gt;La_Dernière_Opération,"",
IF(AZ$4=La_Dernière_Opération,Montant,
IF(AZ$4=$D23,IF(OR(AZ$4=Tout_JF_P,NOT(NETWORKDAYS.INTL(AZ$4,AZ$4,Chômés))),"*",Montant),
IF(_T_E=AZ$4,IF(OR(AZ$4=Tout_JF_P,NOT(NETWORKDAYS.INTL(AZ$4,AZ$4,Chômés))),"*",Montant),
IF(AND(OFFSET(AZ23,,-Sens)&lt;&gt;"",OR(OFFSET(AZ$4,,-Sens)=Tout_JF_P,NOT(NETWORKDAYS.INTL(OFFSET(AZ$4,,-Sens),OFFSET(AZ$4,,-Sens),Chômés)))),IF(OR(AZ$4=Tout_JF_P,NOT(NETWORKDAYS.INTL(AZ$4,AZ$4,Chômés))),"*",Montant),
"")))))),"")</f>
        <v/>
      </c>
      <c r="BA23" s="47" t="str">
        <f t="array" aca="1" ref="BA23" ca="1">IFERROR(IF(BA$4&lt;$D23,"",
IF(BA$4&gt;La_Dernière_Opération,"",
IF(BA$4=La_Dernière_Opération,Montant,
IF(BA$4=$D23,IF(OR(BA$4=Tout_JF_P,NOT(NETWORKDAYS.INTL(BA$4,BA$4,Chômés))),"*",Montant),
IF(_T_E=BA$4,IF(OR(BA$4=Tout_JF_P,NOT(NETWORKDAYS.INTL(BA$4,BA$4,Chômés))),"*",Montant),
IF(AND(OFFSET(BA23,,-Sens)&lt;&gt;"",OR(OFFSET(BA$4,,-Sens)=Tout_JF_P,NOT(NETWORKDAYS.INTL(OFFSET(BA$4,,-Sens),OFFSET(BA$4,,-Sens),Chômés)))),IF(OR(BA$4=Tout_JF_P,NOT(NETWORKDAYS.INTL(BA$4,BA$4,Chômés))),"*",Montant),
"")))))),"")</f>
        <v/>
      </c>
      <c r="BB23" s="47" t="str">
        <f t="array" aca="1" ref="BB23" ca="1">IFERROR(IF(BB$4&lt;$D23,"",
IF(BB$4&gt;La_Dernière_Opération,"",
IF(BB$4=La_Dernière_Opération,Montant,
IF(BB$4=$D23,IF(OR(BB$4=Tout_JF_P,NOT(NETWORKDAYS.INTL(BB$4,BB$4,Chômés))),"*",Montant),
IF(_T_E=BB$4,IF(OR(BB$4=Tout_JF_P,NOT(NETWORKDAYS.INTL(BB$4,BB$4,Chômés))),"*",Montant),
IF(AND(OFFSET(BB23,,-Sens)&lt;&gt;"",OR(OFFSET(BB$4,,-Sens)=Tout_JF_P,NOT(NETWORKDAYS.INTL(OFFSET(BB$4,,-Sens),OFFSET(BB$4,,-Sens),Chômés)))),IF(OR(BB$4=Tout_JF_P,NOT(NETWORKDAYS.INTL(BB$4,BB$4,Chômés))),"*",Montant),
"")))))),"")</f>
        <v/>
      </c>
      <c r="BC23" s="47" t="str">
        <f t="array" aca="1" ref="BC23" ca="1">IFERROR(IF(BC$4&lt;$D23,"",
IF(BC$4&gt;La_Dernière_Opération,"",
IF(BC$4=La_Dernière_Opération,Montant,
IF(BC$4=$D23,IF(OR(BC$4=Tout_JF_P,NOT(NETWORKDAYS.INTL(BC$4,BC$4,Chômés))),"*",Montant),
IF(_T_E=BC$4,IF(OR(BC$4=Tout_JF_P,NOT(NETWORKDAYS.INTL(BC$4,BC$4,Chômés))),"*",Montant),
IF(AND(OFFSET(BC23,,-Sens)&lt;&gt;"",OR(OFFSET(BC$4,,-Sens)=Tout_JF_P,NOT(NETWORKDAYS.INTL(OFFSET(BC$4,,-Sens),OFFSET(BC$4,,-Sens),Chômés)))),IF(OR(BC$4=Tout_JF_P,NOT(NETWORKDAYS.INTL(BC$4,BC$4,Chômés))),"*",Montant),
"")))))),"")</f>
        <v/>
      </c>
      <c r="BD23" s="47" t="str">
        <f t="array" aca="1" ref="BD23" ca="1">IFERROR(IF(BD$4&lt;$D23,"",
IF(BD$4&gt;La_Dernière_Opération,"",
IF(BD$4=La_Dernière_Opération,Montant,
IF(BD$4=$D23,IF(OR(BD$4=Tout_JF_P,NOT(NETWORKDAYS.INTL(BD$4,BD$4,Chômés))),"*",Montant),
IF(_T_E=BD$4,IF(OR(BD$4=Tout_JF_P,NOT(NETWORKDAYS.INTL(BD$4,BD$4,Chômés))),"*",Montant),
IF(AND(OFFSET(BD23,,-Sens)&lt;&gt;"",OR(OFFSET(BD$4,,-Sens)=Tout_JF_P,NOT(NETWORKDAYS.INTL(OFFSET(BD$4,,-Sens),OFFSET(BD$4,,-Sens),Chômés)))),IF(OR(BD$4=Tout_JF_P,NOT(NETWORKDAYS.INTL(BD$4,BD$4,Chômés))),"*",Montant),
"")))))),"")</f>
        <v/>
      </c>
      <c r="BE23" s="47" t="str">
        <f t="array" aca="1" ref="BE23" ca="1">IFERROR(IF(BE$4&lt;$D23,"",
IF(BE$4&gt;La_Dernière_Opération,"",
IF(BE$4=La_Dernière_Opération,Montant,
IF(BE$4=$D23,IF(OR(BE$4=Tout_JF_P,NOT(NETWORKDAYS.INTL(BE$4,BE$4,Chômés))),"*",Montant),
IF(_T_E=BE$4,IF(OR(BE$4=Tout_JF_P,NOT(NETWORKDAYS.INTL(BE$4,BE$4,Chômés))),"*",Montant),
IF(AND(OFFSET(BE23,,-Sens)&lt;&gt;"",OR(OFFSET(BE$4,,-Sens)=Tout_JF_P,NOT(NETWORKDAYS.INTL(OFFSET(BE$4,,-Sens),OFFSET(BE$4,,-Sens),Chômés)))),IF(OR(BE$4=Tout_JF_P,NOT(NETWORKDAYS.INTL(BE$4,BE$4,Chômés))),"*",Montant),
"")))))),"")</f>
        <v/>
      </c>
      <c r="BF23" s="47" t="str">
        <f t="array" aca="1" ref="BF23" ca="1">IFERROR(IF(BF$4&lt;$D23,"",
IF(BF$4&gt;La_Dernière_Opération,"",
IF(BF$4=La_Dernière_Opération,Montant,
IF(BF$4=$D23,IF(OR(BF$4=Tout_JF_P,NOT(NETWORKDAYS.INTL(BF$4,BF$4,Chômés))),"*",Montant),
IF(_T_E=BF$4,IF(OR(BF$4=Tout_JF_P,NOT(NETWORKDAYS.INTL(BF$4,BF$4,Chômés))),"*",Montant),
IF(AND(OFFSET(BF23,,-Sens)&lt;&gt;"",OR(OFFSET(BF$4,,-Sens)=Tout_JF_P,NOT(NETWORKDAYS.INTL(OFFSET(BF$4,,-Sens),OFFSET(BF$4,,-Sens),Chômés)))),IF(OR(BF$4=Tout_JF_P,NOT(NETWORKDAYS.INTL(BF$4,BF$4,Chômés))),"*",Montant),
"")))))),"")</f>
        <v/>
      </c>
      <c r="BG23" s="47" t="str">
        <f t="array" aca="1" ref="BG23" ca="1">IFERROR(IF(BG$4&lt;$D23,"",
IF(BG$4&gt;La_Dernière_Opération,"",
IF(BG$4=La_Dernière_Opération,Montant,
IF(BG$4=$D23,IF(OR(BG$4=Tout_JF_P,NOT(NETWORKDAYS.INTL(BG$4,BG$4,Chômés))),"*",Montant),
IF(_T_E=BG$4,IF(OR(BG$4=Tout_JF_P,NOT(NETWORKDAYS.INTL(BG$4,BG$4,Chômés))),"*",Montant),
IF(AND(OFFSET(BG23,,-Sens)&lt;&gt;"",OR(OFFSET(BG$4,,-Sens)=Tout_JF_P,NOT(NETWORKDAYS.INTL(OFFSET(BG$4,,-Sens),OFFSET(BG$4,,-Sens),Chômés)))),IF(OR(BG$4=Tout_JF_P,NOT(NETWORKDAYS.INTL(BG$4,BG$4,Chômés))),"*",Montant),
"")))))),"")</f>
        <v/>
      </c>
      <c r="BH23" s="42" t="str">
        <f t="array" aca="1" ref="BH23" ca="1">IFERROR(IF(BH$4&lt;$D23,"",
IF(BH$4&gt;La_Dernière_Opération,"",
IF(BH$4=La_Dernière_Opération,Montant,
IF(BH$4=$D23,IF(OR(BH$4=Tout_JF_P,NOT(NETWORKDAYS.INTL(BH$4,BH$4,Chômés))),"*",Montant),
IF(_T_E=BH$4,IF(OR(BH$4=Tout_JF_P,NOT(NETWORKDAYS.INTL(BH$4,BH$4,Chômés))),"*",Montant),
IF(AND(OFFSET(BH23,,-Sens)&lt;&gt;"",OR(OFFSET(BH$4,,-Sens)=Tout_JF_P,NOT(NETWORKDAYS.INTL(OFFSET(BH$4,,-Sens),OFFSET(BH$4,,-Sens),Chômés)))),IF(OR(BH$4=Tout_JF_P,NOT(NETWORKDAYS.INTL(BH$4,BH$4,Chômés))),"*",Montant),
"")))))),"")</f>
        <v/>
      </c>
    </row>
    <row r="24" spans="1:60" x14ac:dyDescent="0.25">
      <c r="A24" s="32" t="s">
        <v>134</v>
      </c>
      <c r="B24" s="47"/>
      <c r="C24" s="37"/>
      <c r="D24" s="59"/>
      <c r="E24" s="32"/>
      <c r="F24" s="32"/>
      <c r="G24" s="37"/>
      <c r="H24" s="59" t="str">
        <f t="array" aca="1" ref="H24" ca="1">IF(OR($D24=Fériés,$D24=Ponts,NOT(NETWORKDAYS.INTL($D24,$D24,Chômés))),"Erreur de",IF($D24="","Absence de",IFERROR(
IF($I24="Terminé","Opération",
IF(TODAY()&lt;=$D24,$D24,
IF($I24&lt;WORKDAY.INTL(Prochaine_Echéance,IF(OR(WORKDAY.INTL(Prochaine_Echéance,0,Chômés,Tout_JF_P)=Tout_JF_P),1,0)*Sens,Chômés,Tout_JF_P),
$I24,
WORKDAY.INTL(Prochaine_Echéance,IF(OR(WORKDAY.INTL(Prochaine_Echéance,0,Chômés,Tout_JF_P)=Tout_JF_P),1,0)*Sens,Chômés,Tout_JF_P))
)),
IF($D24="","Absence de","Erreur de"))))</f>
        <v>Erreur de</v>
      </c>
      <c r="I24" s="63" t="str">
        <f t="array" aca="1" ref="I24" ca="1">IF(OR($D24=Fériés,$D24=Ponts,NOT(NETWORKDAYS.INTL($D24,$D24,Chômés))),"date de début",IFERROR(
IF(La_Dernière_Opération&gt;EDATE($D24,100),"Perpétuel",
IF(La_Dernière_Opération&lt;TODAY(),"Terminé",La_Dernière_Opération)),IF(AND(ISNUMBER($D24),$E24=""),"périodicité","date de début")))</f>
        <v>date de début</v>
      </c>
      <c r="J24" s="42" t="str">
        <f t="array" aca="1" ref="J24" ca="1">IFERROR(IF(J$4&lt;$D24,"",
IF(J$4&gt;La_Dernière_Opération,"",
IF(J$4=La_Dernière_Opération,Montant,
IF(J$4=$D24,IF(OR(J$4=Tout_JF_P,NOT(NETWORKDAYS.INTL(J$4,J$4,Chômés))),"*",Montant),
IF(_T_E=J$4,IF(OR(J$4=Tout_JF_P,NOT(NETWORKDAYS.INTL(J$4,J$4,Chômés))),"*",Montant),
IF(AND(OFFSET(J24,,-Sens)&lt;&gt;"",OR(OFFSET(J$4,,-Sens)=Tout_JF_P,NOT(NETWORKDAYS.INTL(OFFSET(J$4,,-Sens),OFFSET(J$4,,-Sens),Chômés)))),IF(OR(J$4=Tout_JF_P,NOT(NETWORKDAYS.INTL(J$4,J$4,Chômés))),"*",Montant),
"")))))),"")</f>
        <v/>
      </c>
      <c r="K24" s="42" t="str">
        <f t="array" aca="1" ref="K24" ca="1">IFERROR(IF(K$4&lt;$D24,"",
IF(K$4&gt;La_Dernière_Opération,"",
IF(K$4=La_Dernière_Opération,Montant,
IF(K$4=$D24,IF(OR(K$4=Tout_JF_P,NOT(NETWORKDAYS.INTL(K$4,K$4,Chômés))),"*",Montant),
IF(_T_E=K$4,IF(OR(K$4=Tout_JF_P,NOT(NETWORKDAYS.INTL(K$4,K$4,Chômés))),"*",Montant),
IF(AND(OFFSET(K24,,-Sens)&lt;&gt;"",OR(OFFSET(K$4,,-Sens)=Tout_JF_P,NOT(NETWORKDAYS.INTL(OFFSET(K$4,,-Sens),OFFSET(K$4,,-Sens),Chômés)))),IF(OR(K$4=Tout_JF_P,NOT(NETWORKDAYS.INTL(K$4,K$4,Chômés))),"*",Montant),
"")))))),"")</f>
        <v/>
      </c>
      <c r="L24" s="42" t="str">
        <f t="array" aca="1" ref="L24" ca="1">IFERROR(IF(L$4&lt;$D24,"",
IF(L$4&gt;La_Dernière_Opération,"",
IF(L$4=La_Dernière_Opération,Montant,
IF(L$4=$D24,IF(OR(L$4=Tout_JF_P,NOT(NETWORKDAYS.INTL(L$4,L$4,Chômés))),"*",Montant),
IF(_T_E=L$4,IF(OR(L$4=Tout_JF_P,NOT(NETWORKDAYS.INTL(L$4,L$4,Chômés))),"*",Montant),
IF(AND(OFFSET(L24,,-Sens)&lt;&gt;"",OR(OFFSET(L$4,,-Sens)=Tout_JF_P,NOT(NETWORKDAYS.INTL(OFFSET(L$4,,-Sens),OFFSET(L$4,,-Sens),Chômés)))),IF(OR(L$4=Tout_JF_P,NOT(NETWORKDAYS.INTL(L$4,L$4,Chômés))),"*",Montant),
"")))))),"")</f>
        <v/>
      </c>
      <c r="M24" s="42" t="str">
        <f t="array" aca="1" ref="M24" ca="1">IFERROR(IF(M$4&lt;$D24,"",
IF(M$4&gt;La_Dernière_Opération,"",
IF(M$4=La_Dernière_Opération,Montant,
IF(M$4=$D24,IF(OR(M$4=Tout_JF_P,NOT(NETWORKDAYS.INTL(M$4,M$4,Chômés))),"*",Montant),
IF(_T_E=M$4,IF(OR(M$4=Tout_JF_P,NOT(NETWORKDAYS.INTL(M$4,M$4,Chômés))),"*",Montant),
IF(AND(OFFSET(M24,,-Sens)&lt;&gt;"",OR(OFFSET(M$4,,-Sens)=Tout_JF_P,NOT(NETWORKDAYS.INTL(OFFSET(M$4,,-Sens),OFFSET(M$4,,-Sens),Chômés)))),IF(OR(M$4=Tout_JF_P,NOT(NETWORKDAYS.INTL(M$4,M$4,Chômés))),"*",Montant),
"")))))),"")</f>
        <v/>
      </c>
      <c r="N24" s="42" t="str">
        <f t="array" aca="1" ref="N24" ca="1">IFERROR(IF(N$4&lt;$D24,"",
IF(N$4&gt;La_Dernière_Opération,"",
IF(N$4=La_Dernière_Opération,Montant,
IF(N$4=$D24,IF(OR(N$4=Tout_JF_P,NOT(NETWORKDAYS.INTL(N$4,N$4,Chômés))),"*",Montant),
IF(_T_E=N$4,IF(OR(N$4=Tout_JF_P,NOT(NETWORKDAYS.INTL(N$4,N$4,Chômés))),"*",Montant),
IF(AND(OFFSET(N24,,-Sens)&lt;&gt;"",OR(OFFSET(N$4,,-Sens)=Tout_JF_P,NOT(NETWORKDAYS.INTL(OFFSET(N$4,,-Sens),OFFSET(N$4,,-Sens),Chômés)))),IF(OR(N$4=Tout_JF_P,NOT(NETWORKDAYS.INTL(N$4,N$4,Chômés))),"*",Montant),
"")))))),"")</f>
        <v/>
      </c>
      <c r="O24" s="42" t="str">
        <f t="array" aca="1" ref="O24" ca="1">IFERROR(IF(O$4&lt;$D24,"",
IF(O$4&gt;La_Dernière_Opération,"",
IF(O$4=La_Dernière_Opération,Montant,
IF(O$4=$D24,IF(OR(O$4=Tout_JF_P,NOT(NETWORKDAYS.INTL(O$4,O$4,Chômés))),"*",Montant),
IF(_T_E=O$4,IF(OR(O$4=Tout_JF_P,NOT(NETWORKDAYS.INTL(O$4,O$4,Chômés))),"*",Montant),
IF(AND(OFFSET(O24,,-Sens)&lt;&gt;"",OR(OFFSET(O$4,,-Sens)=Tout_JF_P,NOT(NETWORKDAYS.INTL(OFFSET(O$4,,-Sens),OFFSET(O$4,,-Sens),Chômés)))),IF(OR(O$4=Tout_JF_P,NOT(NETWORKDAYS.INTL(O$4,O$4,Chômés))),"*",Montant),
"")))))),"")</f>
        <v/>
      </c>
      <c r="P24" s="42" t="str">
        <f t="array" aca="1" ref="P24" ca="1">IFERROR(IF(P$4&lt;$D24,"",
IF(P$4&gt;La_Dernière_Opération,"",
IF(P$4=La_Dernière_Opération,Montant,
IF(P$4=$D24,IF(OR(P$4=Tout_JF_P,NOT(NETWORKDAYS.INTL(P$4,P$4,Chômés))),"*",Montant),
IF(_T_E=P$4,IF(OR(P$4=Tout_JF_P,NOT(NETWORKDAYS.INTL(P$4,P$4,Chômés))),"*",Montant),
IF(AND(OFFSET(P24,,-Sens)&lt;&gt;"",OR(OFFSET(P$4,,-Sens)=Tout_JF_P,NOT(NETWORKDAYS.INTL(OFFSET(P$4,,-Sens),OFFSET(P$4,,-Sens),Chômés)))),IF(OR(P$4=Tout_JF_P,NOT(NETWORKDAYS.INTL(P$4,P$4,Chômés))),"*",Montant),
"")))))),"")</f>
        <v/>
      </c>
      <c r="Q24" s="42" t="str">
        <f t="array" aca="1" ref="Q24" ca="1">IFERROR(IF(Q$4&lt;$D24,"",
IF(Q$4&gt;La_Dernière_Opération,"",
IF(Q$4=La_Dernière_Opération,Montant,
IF(Q$4=$D24,IF(OR(Q$4=Tout_JF_P,NOT(NETWORKDAYS.INTL(Q$4,Q$4,Chômés))),"*",Montant),
IF(_T_E=Q$4,IF(OR(Q$4=Tout_JF_P,NOT(NETWORKDAYS.INTL(Q$4,Q$4,Chômés))),"*",Montant),
IF(AND(OFFSET(Q24,,-Sens)&lt;&gt;"",OR(OFFSET(Q$4,,-Sens)=Tout_JF_P,NOT(NETWORKDAYS.INTL(OFFSET(Q$4,,-Sens),OFFSET(Q$4,,-Sens),Chômés)))),IF(OR(Q$4=Tout_JF_P,NOT(NETWORKDAYS.INTL(Q$4,Q$4,Chômés))),"*",Montant),
"")))))),"")</f>
        <v/>
      </c>
      <c r="R24" s="47" t="str">
        <f t="array" aca="1" ref="R24" ca="1">IFERROR(IF(R$4&lt;$D24,"",
IF(R$4&gt;La_Dernière_Opération,"",
IF(R$4=La_Dernière_Opération,Montant,
IF(R$4=$D24,IF(OR(R$4=Tout_JF_P,NOT(NETWORKDAYS.INTL(R$4,R$4,Chômés))),"*",Montant),
IF(_T_E=R$4,IF(OR(R$4=Tout_JF_P,NOT(NETWORKDAYS.INTL(R$4,R$4,Chômés))),"*",Montant),
IF(AND(OFFSET(R24,,-Sens)&lt;&gt;"",OR(OFFSET(R$4,,-Sens)=Tout_JF_P,NOT(NETWORKDAYS.INTL(OFFSET(R$4,,-Sens),OFFSET(R$4,,-Sens),Chômés)))),IF(OR(R$4=Tout_JF_P,NOT(NETWORKDAYS.INTL(R$4,R$4,Chômés))),"*",Montant),
"")))))),"")</f>
        <v/>
      </c>
      <c r="S24" s="47" t="str">
        <f t="array" aca="1" ref="S24" ca="1">IFERROR(IF(S$4&lt;$D24,"",
IF(S$4&gt;La_Dernière_Opération,"",
IF(S$4=La_Dernière_Opération,Montant,
IF(S$4=$D24,IF(OR(S$4=Tout_JF_P,NOT(NETWORKDAYS.INTL(S$4,S$4,Chômés))),"*",Montant),
IF(_T_E=S$4,IF(OR(S$4=Tout_JF_P,NOT(NETWORKDAYS.INTL(S$4,S$4,Chômés))),"*",Montant),
IF(AND(OFFSET(S24,,-Sens)&lt;&gt;"",OR(OFFSET(S$4,,-Sens)=Tout_JF_P,NOT(NETWORKDAYS.INTL(OFFSET(S$4,,-Sens),OFFSET(S$4,,-Sens),Chômés)))),IF(OR(S$4=Tout_JF_P,NOT(NETWORKDAYS.INTL(S$4,S$4,Chômés))),"*",Montant),
"")))))),"")</f>
        <v/>
      </c>
      <c r="T24" s="47" t="str">
        <f t="array" aca="1" ref="T24" ca="1">IFERROR(IF(T$4&lt;$D24,"",
IF(T$4&gt;La_Dernière_Opération,"",
IF(T$4=La_Dernière_Opération,Montant,
IF(T$4=$D24,IF(OR(T$4=Tout_JF_P,NOT(NETWORKDAYS.INTL(T$4,T$4,Chômés))),"*",Montant),
IF(_T_E=T$4,IF(OR(T$4=Tout_JF_P,NOT(NETWORKDAYS.INTL(T$4,T$4,Chômés))),"*",Montant),
IF(AND(OFFSET(T24,,-Sens)&lt;&gt;"",OR(OFFSET(T$4,,-Sens)=Tout_JF_P,NOT(NETWORKDAYS.INTL(OFFSET(T$4,,-Sens),OFFSET(T$4,,-Sens),Chômés)))),IF(OR(T$4=Tout_JF_P,NOT(NETWORKDAYS.INTL(T$4,T$4,Chômés))),"*",Montant),
"")))))),"")</f>
        <v/>
      </c>
      <c r="U24" s="47" t="str">
        <f t="array" aca="1" ref="U24" ca="1">IFERROR(IF(U$4&lt;$D24,"",
IF(U$4&gt;La_Dernière_Opération,"",
IF(U$4=La_Dernière_Opération,Montant,
IF(U$4=$D24,IF(OR(U$4=Tout_JF_P,NOT(NETWORKDAYS.INTL(U$4,U$4,Chômés))),"*",Montant),
IF(_T_E=U$4,IF(OR(U$4=Tout_JF_P,NOT(NETWORKDAYS.INTL(U$4,U$4,Chômés))),"*",Montant),
IF(AND(OFFSET(U24,,-Sens)&lt;&gt;"",OR(OFFSET(U$4,,-Sens)=Tout_JF_P,NOT(NETWORKDAYS.INTL(OFFSET(U$4,,-Sens),OFFSET(U$4,,-Sens),Chômés)))),IF(OR(U$4=Tout_JF_P,NOT(NETWORKDAYS.INTL(U$4,U$4,Chômés))),"*",Montant),
"")))))),"")</f>
        <v/>
      </c>
      <c r="V24" s="47" t="str">
        <f t="array" aca="1" ref="V24" ca="1">IFERROR(IF(V$4&lt;$D24,"",
IF(V$4&gt;La_Dernière_Opération,"",
IF(V$4=La_Dernière_Opération,Montant,
IF(V$4=$D24,IF(OR(V$4=Tout_JF_P,NOT(NETWORKDAYS.INTL(V$4,V$4,Chômés))),"*",Montant),
IF(_T_E=V$4,IF(OR(V$4=Tout_JF_P,NOT(NETWORKDAYS.INTL(V$4,V$4,Chômés))),"*",Montant),
IF(AND(OFFSET(V24,,-Sens)&lt;&gt;"",OR(OFFSET(V$4,,-Sens)=Tout_JF_P,NOT(NETWORKDAYS.INTL(OFFSET(V$4,,-Sens),OFFSET(V$4,,-Sens),Chômés)))),IF(OR(V$4=Tout_JF_P,NOT(NETWORKDAYS.INTL(V$4,V$4,Chômés))),"*",Montant),
"")))))),"")</f>
        <v/>
      </c>
      <c r="W24" s="47" t="str">
        <f t="array" aca="1" ref="W24" ca="1">IFERROR(IF(W$4&lt;$D24,"",
IF(W$4&gt;La_Dernière_Opération,"",
IF(W$4=La_Dernière_Opération,Montant,
IF(W$4=$D24,IF(OR(W$4=Tout_JF_P,NOT(NETWORKDAYS.INTL(W$4,W$4,Chômés))),"*",Montant),
IF(_T_E=W$4,IF(OR(W$4=Tout_JF_P,NOT(NETWORKDAYS.INTL(W$4,W$4,Chômés))),"*",Montant),
IF(AND(OFFSET(W24,,-Sens)&lt;&gt;"",OR(OFFSET(W$4,,-Sens)=Tout_JF_P,NOT(NETWORKDAYS.INTL(OFFSET(W$4,,-Sens),OFFSET(W$4,,-Sens),Chômés)))),IF(OR(W$4=Tout_JF_P,NOT(NETWORKDAYS.INTL(W$4,W$4,Chômés))),"*",Montant),
"")))))),"")</f>
        <v/>
      </c>
      <c r="X24" s="47" t="str">
        <f t="array" aca="1" ref="X24" ca="1">IFERROR(IF(X$4&lt;$D24,"",
IF(X$4&gt;La_Dernière_Opération,"",
IF(X$4=La_Dernière_Opération,Montant,
IF(X$4=$D24,IF(OR(X$4=Tout_JF_P,NOT(NETWORKDAYS.INTL(X$4,X$4,Chômés))),"*",Montant),
IF(_T_E=X$4,IF(OR(X$4=Tout_JF_P,NOT(NETWORKDAYS.INTL(X$4,X$4,Chômés))),"*",Montant),
IF(AND(OFFSET(X24,,-Sens)&lt;&gt;"",OR(OFFSET(X$4,,-Sens)=Tout_JF_P,NOT(NETWORKDAYS.INTL(OFFSET(X$4,,-Sens),OFFSET(X$4,,-Sens),Chômés)))),IF(OR(X$4=Tout_JF_P,NOT(NETWORKDAYS.INTL(X$4,X$4,Chômés))),"*",Montant),
"")))))),"")</f>
        <v/>
      </c>
      <c r="Y24" s="47" t="str">
        <f t="array" aca="1" ref="Y24" ca="1">IFERROR(IF(Y$4&lt;$D24,"",
IF(Y$4&gt;La_Dernière_Opération,"",
IF(Y$4=La_Dernière_Opération,Montant,
IF(Y$4=$D24,IF(OR(Y$4=Tout_JF_P,NOT(NETWORKDAYS.INTL(Y$4,Y$4,Chômés))),"*",Montant),
IF(_T_E=Y$4,IF(OR(Y$4=Tout_JF_P,NOT(NETWORKDAYS.INTL(Y$4,Y$4,Chômés))),"*",Montant),
IF(AND(OFFSET(Y24,,-Sens)&lt;&gt;"",OR(OFFSET(Y$4,,-Sens)=Tout_JF_P,NOT(NETWORKDAYS.INTL(OFFSET(Y$4,,-Sens),OFFSET(Y$4,,-Sens),Chômés)))),IF(OR(Y$4=Tout_JF_P,NOT(NETWORKDAYS.INTL(Y$4,Y$4,Chômés))),"*",Montant),
"")))))),"")</f>
        <v/>
      </c>
      <c r="Z24" s="47" t="str">
        <f t="array" aca="1" ref="Z24" ca="1">IFERROR(IF(Z$4&lt;$D24,"",
IF(Z$4&gt;La_Dernière_Opération,"",
IF(Z$4=La_Dernière_Opération,Montant,
IF(Z$4=$D24,IF(OR(Z$4=Tout_JF_P,NOT(NETWORKDAYS.INTL(Z$4,Z$4,Chômés))),"*",Montant),
IF(_T_E=Z$4,IF(OR(Z$4=Tout_JF_P,NOT(NETWORKDAYS.INTL(Z$4,Z$4,Chômés))),"*",Montant),
IF(AND(OFFSET(Z24,,-Sens)&lt;&gt;"",OR(OFFSET(Z$4,,-Sens)=Tout_JF_P,NOT(NETWORKDAYS.INTL(OFFSET(Z$4,,-Sens),OFFSET(Z$4,,-Sens),Chômés)))),IF(OR(Z$4=Tout_JF_P,NOT(NETWORKDAYS.INTL(Z$4,Z$4,Chômés))),"*",Montant),
"")))))),"")</f>
        <v/>
      </c>
      <c r="AA24" s="47" t="str">
        <f t="array" aca="1" ref="AA24" ca="1">IFERROR(IF(AA$4&lt;$D24,"",
IF(AA$4&gt;La_Dernière_Opération,"",
IF(AA$4=La_Dernière_Opération,Montant,
IF(AA$4=$D24,IF(OR(AA$4=Tout_JF_P,NOT(NETWORKDAYS.INTL(AA$4,AA$4,Chômés))),"*",Montant),
IF(_T_E=AA$4,IF(OR(AA$4=Tout_JF_P,NOT(NETWORKDAYS.INTL(AA$4,AA$4,Chômés))),"*",Montant),
IF(AND(OFFSET(AA24,,-Sens)&lt;&gt;"",OR(OFFSET(AA$4,,-Sens)=Tout_JF_P,NOT(NETWORKDAYS.INTL(OFFSET(AA$4,,-Sens),OFFSET(AA$4,,-Sens),Chômés)))),IF(OR(AA$4=Tout_JF_P,NOT(NETWORKDAYS.INTL(AA$4,AA$4,Chômés))),"*",Montant),
"")))))),"")</f>
        <v/>
      </c>
      <c r="AB24" s="47" t="str">
        <f t="array" aca="1" ref="AB24" ca="1">IFERROR(IF(AB$4&lt;$D24,"",
IF(AB$4&gt;La_Dernière_Opération,"",
IF(AB$4=La_Dernière_Opération,Montant,
IF(AB$4=$D24,IF(OR(AB$4=Tout_JF_P,NOT(NETWORKDAYS.INTL(AB$4,AB$4,Chômés))),"*",Montant),
IF(_T_E=AB$4,IF(OR(AB$4=Tout_JF_P,NOT(NETWORKDAYS.INTL(AB$4,AB$4,Chômés))),"*",Montant),
IF(AND(OFFSET(AB24,,-Sens)&lt;&gt;"",OR(OFFSET(AB$4,,-Sens)=Tout_JF_P,NOT(NETWORKDAYS.INTL(OFFSET(AB$4,,-Sens),OFFSET(AB$4,,-Sens),Chômés)))),IF(OR(AB$4=Tout_JF_P,NOT(NETWORKDAYS.INTL(AB$4,AB$4,Chômés))),"*",Montant),
"")))))),"")</f>
        <v/>
      </c>
      <c r="AC24" s="47" t="str">
        <f t="array" aca="1" ref="AC24" ca="1">IFERROR(IF(AC$4&lt;$D24,"",
IF(AC$4&gt;La_Dernière_Opération,"",
IF(AC$4=La_Dernière_Opération,Montant,
IF(AC$4=$D24,IF(OR(AC$4=Tout_JF_P,NOT(NETWORKDAYS.INTL(AC$4,AC$4,Chômés))),"*",Montant),
IF(_T_E=AC$4,IF(OR(AC$4=Tout_JF_P,NOT(NETWORKDAYS.INTL(AC$4,AC$4,Chômés))),"*",Montant),
IF(AND(OFFSET(AC24,,-Sens)&lt;&gt;"",OR(OFFSET(AC$4,,-Sens)=Tout_JF_P,NOT(NETWORKDAYS.INTL(OFFSET(AC$4,,-Sens),OFFSET(AC$4,,-Sens),Chômés)))),IF(OR(AC$4=Tout_JF_P,NOT(NETWORKDAYS.INTL(AC$4,AC$4,Chômés))),"*",Montant),
"")))))),"")</f>
        <v/>
      </c>
      <c r="AD24" s="47" t="str">
        <f t="array" aca="1" ref="AD24" ca="1">IFERROR(IF(AD$4&lt;$D24,"",
IF(AD$4&gt;La_Dernière_Opération,"",
IF(AD$4=La_Dernière_Opération,Montant,
IF(AD$4=$D24,IF(OR(AD$4=Tout_JF_P,NOT(NETWORKDAYS.INTL(AD$4,AD$4,Chômés))),"*",Montant),
IF(_T_E=AD$4,IF(OR(AD$4=Tout_JF_P,NOT(NETWORKDAYS.INTL(AD$4,AD$4,Chômés))),"*",Montant),
IF(AND(OFFSET(AD24,,-Sens)&lt;&gt;"",OR(OFFSET(AD$4,,-Sens)=Tout_JF_P,NOT(NETWORKDAYS.INTL(OFFSET(AD$4,,-Sens),OFFSET(AD$4,,-Sens),Chômés)))),IF(OR(AD$4=Tout_JF_P,NOT(NETWORKDAYS.INTL(AD$4,AD$4,Chômés))),"*",Montant),
"")))))),"")</f>
        <v/>
      </c>
      <c r="AE24" s="47" t="str">
        <f t="array" aca="1" ref="AE24" ca="1">IFERROR(IF(AE$4&lt;$D24,"",
IF(AE$4&gt;La_Dernière_Opération,"",
IF(AE$4=La_Dernière_Opération,Montant,
IF(AE$4=$D24,IF(OR(AE$4=Tout_JF_P,NOT(NETWORKDAYS.INTL(AE$4,AE$4,Chômés))),"*",Montant),
IF(_T_E=AE$4,IF(OR(AE$4=Tout_JF_P,NOT(NETWORKDAYS.INTL(AE$4,AE$4,Chômés))),"*",Montant),
IF(AND(OFFSET(AE24,,-Sens)&lt;&gt;"",OR(OFFSET(AE$4,,-Sens)=Tout_JF_P,NOT(NETWORKDAYS.INTL(OFFSET(AE$4,,-Sens),OFFSET(AE$4,,-Sens),Chômés)))),IF(OR(AE$4=Tout_JF_P,NOT(NETWORKDAYS.INTL(AE$4,AE$4,Chômés))),"*",Montant),
"")))))),"")</f>
        <v/>
      </c>
      <c r="AF24" s="47" t="str">
        <f t="array" aca="1" ref="AF24" ca="1">IFERROR(IF(AF$4&lt;$D24,"",
IF(AF$4&gt;La_Dernière_Opération,"",
IF(AF$4=La_Dernière_Opération,Montant,
IF(AF$4=$D24,IF(OR(AF$4=Tout_JF_P,NOT(NETWORKDAYS.INTL(AF$4,AF$4,Chômés))),"*",Montant),
IF(_T_E=AF$4,IF(OR(AF$4=Tout_JF_P,NOT(NETWORKDAYS.INTL(AF$4,AF$4,Chômés))),"*",Montant),
IF(AND(OFFSET(AF24,,-Sens)&lt;&gt;"",OR(OFFSET(AF$4,,-Sens)=Tout_JF_P,NOT(NETWORKDAYS.INTL(OFFSET(AF$4,,-Sens),OFFSET(AF$4,,-Sens),Chômés)))),IF(OR(AF$4=Tout_JF_P,NOT(NETWORKDAYS.INTL(AF$4,AF$4,Chômés))),"*",Montant),
"")))))),"")</f>
        <v/>
      </c>
      <c r="AG24" s="47" t="str">
        <f t="array" aca="1" ref="AG24" ca="1">IFERROR(IF(AG$4&lt;$D24,"",
IF(AG$4&gt;La_Dernière_Opération,"",
IF(AG$4=La_Dernière_Opération,Montant,
IF(AG$4=$D24,IF(OR(AG$4=Tout_JF_P,NOT(NETWORKDAYS.INTL(AG$4,AG$4,Chômés))),"*",Montant),
IF(_T_E=AG$4,IF(OR(AG$4=Tout_JF_P,NOT(NETWORKDAYS.INTL(AG$4,AG$4,Chômés))),"*",Montant),
IF(AND(OFFSET(AG24,,-Sens)&lt;&gt;"",OR(OFFSET(AG$4,,-Sens)=Tout_JF_P,NOT(NETWORKDAYS.INTL(OFFSET(AG$4,,-Sens),OFFSET(AG$4,,-Sens),Chômés)))),IF(OR(AG$4=Tout_JF_P,NOT(NETWORKDAYS.INTL(AG$4,AG$4,Chômés))),"*",Montant),
"")))))),"")</f>
        <v/>
      </c>
      <c r="AH24" s="47" t="str">
        <f t="array" aca="1" ref="AH24" ca="1">IFERROR(IF(AH$4&lt;$D24,"",
IF(AH$4&gt;La_Dernière_Opération,"",
IF(AH$4=La_Dernière_Opération,Montant,
IF(AH$4=$D24,IF(OR(AH$4=Tout_JF_P,NOT(NETWORKDAYS.INTL(AH$4,AH$4,Chômés))),"*",Montant),
IF(_T_E=AH$4,IF(OR(AH$4=Tout_JF_P,NOT(NETWORKDAYS.INTL(AH$4,AH$4,Chômés))),"*",Montant),
IF(AND(OFFSET(AH24,,-Sens)&lt;&gt;"",OR(OFFSET(AH$4,,-Sens)=Tout_JF_P,NOT(NETWORKDAYS.INTL(OFFSET(AH$4,,-Sens),OFFSET(AH$4,,-Sens),Chômés)))),IF(OR(AH$4=Tout_JF_P,NOT(NETWORKDAYS.INTL(AH$4,AH$4,Chômés))),"*",Montant),
"")))))),"")</f>
        <v/>
      </c>
      <c r="AI24" s="47" t="str">
        <f t="array" aca="1" ref="AI24" ca="1">IFERROR(IF(AI$4&lt;$D24,"",
IF(AI$4&gt;La_Dernière_Opération,"",
IF(AI$4=La_Dernière_Opération,Montant,
IF(AI$4=$D24,IF(OR(AI$4=Tout_JF_P,NOT(NETWORKDAYS.INTL(AI$4,AI$4,Chômés))),"*",Montant),
IF(_T_E=AI$4,IF(OR(AI$4=Tout_JF_P,NOT(NETWORKDAYS.INTL(AI$4,AI$4,Chômés))),"*",Montant),
IF(AND(OFFSET(AI24,,-Sens)&lt;&gt;"",OR(OFFSET(AI$4,,-Sens)=Tout_JF_P,NOT(NETWORKDAYS.INTL(OFFSET(AI$4,,-Sens),OFFSET(AI$4,,-Sens),Chômés)))),IF(OR(AI$4=Tout_JF_P,NOT(NETWORKDAYS.INTL(AI$4,AI$4,Chômés))),"*",Montant),
"")))))),"")</f>
        <v/>
      </c>
      <c r="AJ24" s="47" t="str">
        <f t="array" aca="1" ref="AJ24" ca="1">IFERROR(IF(AJ$4&lt;$D24,"",
IF(AJ$4&gt;La_Dernière_Opération,"",
IF(AJ$4=La_Dernière_Opération,Montant,
IF(AJ$4=$D24,IF(OR(AJ$4=Tout_JF_P,NOT(NETWORKDAYS.INTL(AJ$4,AJ$4,Chômés))),"*",Montant),
IF(_T_E=AJ$4,IF(OR(AJ$4=Tout_JF_P,NOT(NETWORKDAYS.INTL(AJ$4,AJ$4,Chômés))),"*",Montant),
IF(AND(OFFSET(AJ24,,-Sens)&lt;&gt;"",OR(OFFSET(AJ$4,,-Sens)=Tout_JF_P,NOT(NETWORKDAYS.INTL(OFFSET(AJ$4,,-Sens),OFFSET(AJ$4,,-Sens),Chômés)))),IF(OR(AJ$4=Tout_JF_P,NOT(NETWORKDAYS.INTL(AJ$4,AJ$4,Chômés))),"*",Montant),
"")))))),"")</f>
        <v/>
      </c>
      <c r="AK24" s="47" t="str">
        <f t="array" aca="1" ref="AK24" ca="1">IFERROR(IF(AK$4&lt;$D24,"",
IF(AK$4&gt;La_Dernière_Opération,"",
IF(AK$4=La_Dernière_Opération,Montant,
IF(AK$4=$D24,IF(OR(AK$4=Tout_JF_P,NOT(NETWORKDAYS.INTL(AK$4,AK$4,Chômés))),"*",Montant),
IF(_T_E=AK$4,IF(OR(AK$4=Tout_JF_P,NOT(NETWORKDAYS.INTL(AK$4,AK$4,Chômés))),"*",Montant),
IF(AND(OFFSET(AK24,,-Sens)&lt;&gt;"",OR(OFFSET(AK$4,,-Sens)=Tout_JF_P,NOT(NETWORKDAYS.INTL(OFFSET(AK$4,,-Sens),OFFSET(AK$4,,-Sens),Chômés)))),IF(OR(AK$4=Tout_JF_P,NOT(NETWORKDAYS.INTL(AK$4,AK$4,Chômés))),"*",Montant),
"")))))),"")</f>
        <v/>
      </c>
      <c r="AL24" s="47" t="str">
        <f t="array" aca="1" ref="AL24" ca="1">IFERROR(IF(AL$4&lt;$D24,"",
IF(AL$4&gt;La_Dernière_Opération,"",
IF(AL$4=La_Dernière_Opération,Montant,
IF(AL$4=$D24,IF(OR(AL$4=Tout_JF_P,NOT(NETWORKDAYS.INTL(AL$4,AL$4,Chômés))),"*",Montant),
IF(_T_E=AL$4,IF(OR(AL$4=Tout_JF_P,NOT(NETWORKDAYS.INTL(AL$4,AL$4,Chômés))),"*",Montant),
IF(AND(OFFSET(AL24,,-Sens)&lt;&gt;"",OR(OFFSET(AL$4,,-Sens)=Tout_JF_P,NOT(NETWORKDAYS.INTL(OFFSET(AL$4,,-Sens),OFFSET(AL$4,,-Sens),Chômés)))),IF(OR(AL$4=Tout_JF_P,NOT(NETWORKDAYS.INTL(AL$4,AL$4,Chômés))),"*",Montant),
"")))))),"")</f>
        <v/>
      </c>
      <c r="AM24" s="47" t="str">
        <f t="array" aca="1" ref="AM24" ca="1">IFERROR(IF(AM$4&lt;$D24,"",
IF(AM$4&gt;La_Dernière_Opération,"",
IF(AM$4=La_Dernière_Opération,Montant,
IF(AM$4=$D24,IF(OR(AM$4=Tout_JF_P,NOT(NETWORKDAYS.INTL(AM$4,AM$4,Chômés))),"*",Montant),
IF(_T_E=AM$4,IF(OR(AM$4=Tout_JF_P,NOT(NETWORKDAYS.INTL(AM$4,AM$4,Chômés))),"*",Montant),
IF(AND(OFFSET(AM24,,-Sens)&lt;&gt;"",OR(OFFSET(AM$4,,-Sens)=Tout_JF_P,NOT(NETWORKDAYS.INTL(OFFSET(AM$4,,-Sens),OFFSET(AM$4,,-Sens),Chômés)))),IF(OR(AM$4=Tout_JF_P,NOT(NETWORKDAYS.INTL(AM$4,AM$4,Chômés))),"*",Montant),
"")))))),"")</f>
        <v/>
      </c>
      <c r="AN24" s="47" t="str">
        <f t="array" aca="1" ref="AN24" ca="1">IFERROR(IF(AN$4&lt;$D24,"",
IF(AN$4&gt;La_Dernière_Opération,"",
IF(AN$4=La_Dernière_Opération,Montant,
IF(AN$4=$D24,IF(OR(AN$4=Tout_JF_P,NOT(NETWORKDAYS.INTL(AN$4,AN$4,Chômés))),"*",Montant),
IF(_T_E=AN$4,IF(OR(AN$4=Tout_JF_P,NOT(NETWORKDAYS.INTL(AN$4,AN$4,Chômés))),"*",Montant),
IF(AND(OFFSET(AN24,,-Sens)&lt;&gt;"",OR(OFFSET(AN$4,,-Sens)=Tout_JF_P,NOT(NETWORKDAYS.INTL(OFFSET(AN$4,,-Sens),OFFSET(AN$4,,-Sens),Chômés)))),IF(OR(AN$4=Tout_JF_P,NOT(NETWORKDAYS.INTL(AN$4,AN$4,Chômés))),"*",Montant),
"")))))),"")</f>
        <v/>
      </c>
      <c r="AO24" s="47" t="str">
        <f t="array" aca="1" ref="AO24" ca="1">IFERROR(IF(AO$4&lt;$D24,"",
IF(AO$4&gt;La_Dernière_Opération,"",
IF(AO$4=La_Dernière_Opération,Montant,
IF(AO$4=$D24,IF(OR(AO$4=Tout_JF_P,NOT(NETWORKDAYS.INTL(AO$4,AO$4,Chômés))),"*",Montant),
IF(_T_E=AO$4,IF(OR(AO$4=Tout_JF_P,NOT(NETWORKDAYS.INTL(AO$4,AO$4,Chômés))),"*",Montant),
IF(AND(OFFSET(AO24,,-Sens)&lt;&gt;"",OR(OFFSET(AO$4,,-Sens)=Tout_JF_P,NOT(NETWORKDAYS.INTL(OFFSET(AO$4,,-Sens),OFFSET(AO$4,,-Sens),Chômés)))),IF(OR(AO$4=Tout_JF_P,NOT(NETWORKDAYS.INTL(AO$4,AO$4,Chômés))),"*",Montant),
"")))))),"")</f>
        <v/>
      </c>
      <c r="AP24" s="47" t="str">
        <f t="array" aca="1" ref="AP24" ca="1">IFERROR(IF(AP$4&lt;$D24,"",
IF(AP$4&gt;La_Dernière_Opération,"",
IF(AP$4=La_Dernière_Opération,Montant,
IF(AP$4=$D24,IF(OR(AP$4=Tout_JF_P,NOT(NETWORKDAYS.INTL(AP$4,AP$4,Chômés))),"*",Montant),
IF(_T_E=AP$4,IF(OR(AP$4=Tout_JF_P,NOT(NETWORKDAYS.INTL(AP$4,AP$4,Chômés))),"*",Montant),
IF(AND(OFFSET(AP24,,-Sens)&lt;&gt;"",OR(OFFSET(AP$4,,-Sens)=Tout_JF_P,NOT(NETWORKDAYS.INTL(OFFSET(AP$4,,-Sens),OFFSET(AP$4,,-Sens),Chômés)))),IF(OR(AP$4=Tout_JF_P,NOT(NETWORKDAYS.INTL(AP$4,AP$4,Chômés))),"*",Montant),
"")))))),"")</f>
        <v/>
      </c>
      <c r="AQ24" s="47" t="str">
        <f t="array" aca="1" ref="AQ24" ca="1">IFERROR(IF(AQ$4&lt;$D24,"",
IF(AQ$4&gt;La_Dernière_Opération,"",
IF(AQ$4=La_Dernière_Opération,Montant,
IF(AQ$4=$D24,IF(OR(AQ$4=Tout_JF_P,NOT(NETWORKDAYS.INTL(AQ$4,AQ$4,Chômés))),"*",Montant),
IF(_T_E=AQ$4,IF(OR(AQ$4=Tout_JF_P,NOT(NETWORKDAYS.INTL(AQ$4,AQ$4,Chômés))),"*",Montant),
IF(AND(OFFSET(AQ24,,-Sens)&lt;&gt;"",OR(OFFSET(AQ$4,,-Sens)=Tout_JF_P,NOT(NETWORKDAYS.INTL(OFFSET(AQ$4,,-Sens),OFFSET(AQ$4,,-Sens),Chômés)))),IF(OR(AQ$4=Tout_JF_P,NOT(NETWORKDAYS.INTL(AQ$4,AQ$4,Chômés))),"*",Montant),
"")))))),"")</f>
        <v/>
      </c>
      <c r="AR24" s="47" t="str">
        <f t="array" aca="1" ref="AR24" ca="1">IFERROR(IF(AR$4&lt;$D24,"",
IF(AR$4&gt;La_Dernière_Opération,"",
IF(AR$4=La_Dernière_Opération,Montant,
IF(AR$4=$D24,IF(OR(AR$4=Tout_JF_P,NOT(NETWORKDAYS.INTL(AR$4,AR$4,Chômés))),"*",Montant),
IF(_T_E=AR$4,IF(OR(AR$4=Tout_JF_P,NOT(NETWORKDAYS.INTL(AR$4,AR$4,Chômés))),"*",Montant),
IF(AND(OFFSET(AR24,,-Sens)&lt;&gt;"",OR(OFFSET(AR$4,,-Sens)=Tout_JF_P,NOT(NETWORKDAYS.INTL(OFFSET(AR$4,,-Sens),OFFSET(AR$4,,-Sens),Chômés)))),IF(OR(AR$4=Tout_JF_P,NOT(NETWORKDAYS.INTL(AR$4,AR$4,Chômés))),"*",Montant),
"")))))),"")</f>
        <v/>
      </c>
      <c r="AS24" s="47" t="str">
        <f t="array" aca="1" ref="AS24" ca="1">IFERROR(IF(AS$4&lt;$D24,"",
IF(AS$4&gt;La_Dernière_Opération,"",
IF(AS$4=La_Dernière_Opération,Montant,
IF(AS$4=$D24,IF(OR(AS$4=Tout_JF_P,NOT(NETWORKDAYS.INTL(AS$4,AS$4,Chômés))),"*",Montant),
IF(_T_E=AS$4,IF(OR(AS$4=Tout_JF_P,NOT(NETWORKDAYS.INTL(AS$4,AS$4,Chômés))),"*",Montant),
IF(AND(OFFSET(AS24,,-Sens)&lt;&gt;"",OR(OFFSET(AS$4,,-Sens)=Tout_JF_P,NOT(NETWORKDAYS.INTL(OFFSET(AS$4,,-Sens),OFFSET(AS$4,,-Sens),Chômés)))),IF(OR(AS$4=Tout_JF_P,NOT(NETWORKDAYS.INTL(AS$4,AS$4,Chômés))),"*",Montant),
"")))))),"")</f>
        <v/>
      </c>
      <c r="AT24" s="47" t="str">
        <f t="array" aca="1" ref="AT24" ca="1">IFERROR(IF(AT$4&lt;$D24,"",
IF(AT$4&gt;La_Dernière_Opération,"",
IF(AT$4=La_Dernière_Opération,Montant,
IF(AT$4=$D24,IF(OR(AT$4=Tout_JF_P,NOT(NETWORKDAYS.INTL(AT$4,AT$4,Chômés))),"*",Montant),
IF(_T_E=AT$4,IF(OR(AT$4=Tout_JF_P,NOT(NETWORKDAYS.INTL(AT$4,AT$4,Chômés))),"*",Montant),
IF(AND(OFFSET(AT24,,-Sens)&lt;&gt;"",OR(OFFSET(AT$4,,-Sens)=Tout_JF_P,NOT(NETWORKDAYS.INTL(OFFSET(AT$4,,-Sens),OFFSET(AT$4,,-Sens),Chômés)))),IF(OR(AT$4=Tout_JF_P,NOT(NETWORKDAYS.INTL(AT$4,AT$4,Chômés))),"*",Montant),
"")))))),"")</f>
        <v/>
      </c>
      <c r="AU24" s="47" t="str">
        <f t="array" aca="1" ref="AU24" ca="1">IFERROR(IF(AU$4&lt;$D24,"",
IF(AU$4&gt;La_Dernière_Opération,"",
IF(AU$4=La_Dernière_Opération,Montant,
IF(AU$4=$D24,IF(OR(AU$4=Tout_JF_P,NOT(NETWORKDAYS.INTL(AU$4,AU$4,Chômés))),"*",Montant),
IF(_T_E=AU$4,IF(OR(AU$4=Tout_JF_P,NOT(NETWORKDAYS.INTL(AU$4,AU$4,Chômés))),"*",Montant),
IF(AND(OFFSET(AU24,,-Sens)&lt;&gt;"",OR(OFFSET(AU$4,,-Sens)=Tout_JF_P,NOT(NETWORKDAYS.INTL(OFFSET(AU$4,,-Sens),OFFSET(AU$4,,-Sens),Chômés)))),IF(OR(AU$4=Tout_JF_P,NOT(NETWORKDAYS.INTL(AU$4,AU$4,Chômés))),"*",Montant),
"")))))),"")</f>
        <v/>
      </c>
      <c r="AV24" s="47" t="str">
        <f t="array" aca="1" ref="AV24" ca="1">IFERROR(IF(AV$4&lt;$D24,"",
IF(AV$4&gt;La_Dernière_Opération,"",
IF(AV$4=La_Dernière_Opération,Montant,
IF(AV$4=$D24,IF(OR(AV$4=Tout_JF_P,NOT(NETWORKDAYS.INTL(AV$4,AV$4,Chômés))),"*",Montant),
IF(_T_E=AV$4,IF(OR(AV$4=Tout_JF_P,NOT(NETWORKDAYS.INTL(AV$4,AV$4,Chômés))),"*",Montant),
IF(AND(OFFSET(AV24,,-Sens)&lt;&gt;"",OR(OFFSET(AV$4,,-Sens)=Tout_JF_P,NOT(NETWORKDAYS.INTL(OFFSET(AV$4,,-Sens),OFFSET(AV$4,,-Sens),Chômés)))),IF(OR(AV$4=Tout_JF_P,NOT(NETWORKDAYS.INTL(AV$4,AV$4,Chômés))),"*",Montant),
"")))))),"")</f>
        <v/>
      </c>
      <c r="AW24" s="47" t="str">
        <f t="array" aca="1" ref="AW24" ca="1">IFERROR(IF(AW$4&lt;$D24,"",
IF(AW$4&gt;La_Dernière_Opération,"",
IF(AW$4=La_Dernière_Opération,Montant,
IF(AW$4=$D24,IF(OR(AW$4=Tout_JF_P,NOT(NETWORKDAYS.INTL(AW$4,AW$4,Chômés))),"*",Montant),
IF(_T_E=AW$4,IF(OR(AW$4=Tout_JF_P,NOT(NETWORKDAYS.INTL(AW$4,AW$4,Chômés))),"*",Montant),
IF(AND(OFFSET(AW24,,-Sens)&lt;&gt;"",OR(OFFSET(AW$4,,-Sens)=Tout_JF_P,NOT(NETWORKDAYS.INTL(OFFSET(AW$4,,-Sens),OFFSET(AW$4,,-Sens),Chômés)))),IF(OR(AW$4=Tout_JF_P,NOT(NETWORKDAYS.INTL(AW$4,AW$4,Chômés))),"*",Montant),
"")))))),"")</f>
        <v/>
      </c>
      <c r="AX24" s="47" t="str">
        <f t="array" aca="1" ref="AX24" ca="1">IFERROR(IF(AX$4&lt;$D24,"",
IF(AX$4&gt;La_Dernière_Opération,"",
IF(AX$4=La_Dernière_Opération,Montant,
IF(AX$4=$D24,IF(OR(AX$4=Tout_JF_P,NOT(NETWORKDAYS.INTL(AX$4,AX$4,Chômés))),"*",Montant),
IF(_T_E=AX$4,IF(OR(AX$4=Tout_JF_P,NOT(NETWORKDAYS.INTL(AX$4,AX$4,Chômés))),"*",Montant),
IF(AND(OFFSET(AX24,,-Sens)&lt;&gt;"",OR(OFFSET(AX$4,,-Sens)=Tout_JF_P,NOT(NETWORKDAYS.INTL(OFFSET(AX$4,,-Sens),OFFSET(AX$4,,-Sens),Chômés)))),IF(OR(AX$4=Tout_JF_P,NOT(NETWORKDAYS.INTL(AX$4,AX$4,Chômés))),"*",Montant),
"")))))),"")</f>
        <v/>
      </c>
      <c r="AY24" s="47" t="str">
        <f t="array" aca="1" ref="AY24" ca="1">IFERROR(IF(AY$4&lt;$D24,"",
IF(AY$4&gt;La_Dernière_Opération,"",
IF(AY$4=La_Dernière_Opération,Montant,
IF(AY$4=$D24,IF(OR(AY$4=Tout_JF_P,NOT(NETWORKDAYS.INTL(AY$4,AY$4,Chômés))),"*",Montant),
IF(_T_E=AY$4,IF(OR(AY$4=Tout_JF_P,NOT(NETWORKDAYS.INTL(AY$4,AY$4,Chômés))),"*",Montant),
IF(AND(OFFSET(AY24,,-Sens)&lt;&gt;"",OR(OFFSET(AY$4,,-Sens)=Tout_JF_P,NOT(NETWORKDAYS.INTL(OFFSET(AY$4,,-Sens),OFFSET(AY$4,,-Sens),Chômés)))),IF(OR(AY$4=Tout_JF_P,NOT(NETWORKDAYS.INTL(AY$4,AY$4,Chômés))),"*",Montant),
"")))))),"")</f>
        <v/>
      </c>
      <c r="AZ24" s="47" t="str">
        <f t="array" aca="1" ref="AZ24" ca="1">IFERROR(IF(AZ$4&lt;$D24,"",
IF(AZ$4&gt;La_Dernière_Opération,"",
IF(AZ$4=La_Dernière_Opération,Montant,
IF(AZ$4=$D24,IF(OR(AZ$4=Tout_JF_P,NOT(NETWORKDAYS.INTL(AZ$4,AZ$4,Chômés))),"*",Montant),
IF(_T_E=AZ$4,IF(OR(AZ$4=Tout_JF_P,NOT(NETWORKDAYS.INTL(AZ$4,AZ$4,Chômés))),"*",Montant),
IF(AND(OFFSET(AZ24,,-Sens)&lt;&gt;"",OR(OFFSET(AZ$4,,-Sens)=Tout_JF_P,NOT(NETWORKDAYS.INTL(OFFSET(AZ$4,,-Sens),OFFSET(AZ$4,,-Sens),Chômés)))),IF(OR(AZ$4=Tout_JF_P,NOT(NETWORKDAYS.INTL(AZ$4,AZ$4,Chômés))),"*",Montant),
"")))))),"")</f>
        <v/>
      </c>
      <c r="BA24" s="47" t="str">
        <f t="array" aca="1" ref="BA24" ca="1">IFERROR(IF(BA$4&lt;$D24,"",
IF(BA$4&gt;La_Dernière_Opération,"",
IF(BA$4=La_Dernière_Opération,Montant,
IF(BA$4=$D24,IF(OR(BA$4=Tout_JF_P,NOT(NETWORKDAYS.INTL(BA$4,BA$4,Chômés))),"*",Montant),
IF(_T_E=BA$4,IF(OR(BA$4=Tout_JF_P,NOT(NETWORKDAYS.INTL(BA$4,BA$4,Chômés))),"*",Montant),
IF(AND(OFFSET(BA24,,-Sens)&lt;&gt;"",OR(OFFSET(BA$4,,-Sens)=Tout_JF_P,NOT(NETWORKDAYS.INTL(OFFSET(BA$4,,-Sens),OFFSET(BA$4,,-Sens),Chômés)))),IF(OR(BA$4=Tout_JF_P,NOT(NETWORKDAYS.INTL(BA$4,BA$4,Chômés))),"*",Montant),
"")))))),"")</f>
        <v/>
      </c>
      <c r="BB24" s="47" t="str">
        <f t="array" aca="1" ref="BB24" ca="1">IFERROR(IF(BB$4&lt;$D24,"",
IF(BB$4&gt;La_Dernière_Opération,"",
IF(BB$4=La_Dernière_Opération,Montant,
IF(BB$4=$D24,IF(OR(BB$4=Tout_JF_P,NOT(NETWORKDAYS.INTL(BB$4,BB$4,Chômés))),"*",Montant),
IF(_T_E=BB$4,IF(OR(BB$4=Tout_JF_P,NOT(NETWORKDAYS.INTL(BB$4,BB$4,Chômés))),"*",Montant),
IF(AND(OFFSET(BB24,,-Sens)&lt;&gt;"",OR(OFFSET(BB$4,,-Sens)=Tout_JF_P,NOT(NETWORKDAYS.INTL(OFFSET(BB$4,,-Sens),OFFSET(BB$4,,-Sens),Chômés)))),IF(OR(BB$4=Tout_JF_P,NOT(NETWORKDAYS.INTL(BB$4,BB$4,Chômés))),"*",Montant),
"")))))),"")</f>
        <v/>
      </c>
      <c r="BC24" s="47" t="str">
        <f t="array" aca="1" ref="BC24" ca="1">IFERROR(IF(BC$4&lt;$D24,"",
IF(BC$4&gt;La_Dernière_Opération,"",
IF(BC$4=La_Dernière_Opération,Montant,
IF(BC$4=$D24,IF(OR(BC$4=Tout_JF_P,NOT(NETWORKDAYS.INTL(BC$4,BC$4,Chômés))),"*",Montant),
IF(_T_E=BC$4,IF(OR(BC$4=Tout_JF_P,NOT(NETWORKDAYS.INTL(BC$4,BC$4,Chômés))),"*",Montant),
IF(AND(OFFSET(BC24,,-Sens)&lt;&gt;"",OR(OFFSET(BC$4,,-Sens)=Tout_JF_P,NOT(NETWORKDAYS.INTL(OFFSET(BC$4,,-Sens),OFFSET(BC$4,,-Sens),Chômés)))),IF(OR(BC$4=Tout_JF_P,NOT(NETWORKDAYS.INTL(BC$4,BC$4,Chômés))),"*",Montant),
"")))))),"")</f>
        <v/>
      </c>
      <c r="BD24" s="47" t="str">
        <f t="array" aca="1" ref="BD24" ca="1">IFERROR(IF(BD$4&lt;$D24,"",
IF(BD$4&gt;La_Dernière_Opération,"",
IF(BD$4=La_Dernière_Opération,Montant,
IF(BD$4=$D24,IF(OR(BD$4=Tout_JF_P,NOT(NETWORKDAYS.INTL(BD$4,BD$4,Chômés))),"*",Montant),
IF(_T_E=BD$4,IF(OR(BD$4=Tout_JF_P,NOT(NETWORKDAYS.INTL(BD$4,BD$4,Chômés))),"*",Montant),
IF(AND(OFFSET(BD24,,-Sens)&lt;&gt;"",OR(OFFSET(BD$4,,-Sens)=Tout_JF_P,NOT(NETWORKDAYS.INTL(OFFSET(BD$4,,-Sens),OFFSET(BD$4,,-Sens),Chômés)))),IF(OR(BD$4=Tout_JF_P,NOT(NETWORKDAYS.INTL(BD$4,BD$4,Chômés))),"*",Montant),
"")))))),"")</f>
        <v/>
      </c>
      <c r="BE24" s="47" t="str">
        <f t="array" aca="1" ref="BE24" ca="1">IFERROR(IF(BE$4&lt;$D24,"",
IF(BE$4&gt;La_Dernière_Opération,"",
IF(BE$4=La_Dernière_Opération,Montant,
IF(BE$4=$D24,IF(OR(BE$4=Tout_JF_P,NOT(NETWORKDAYS.INTL(BE$4,BE$4,Chômés))),"*",Montant),
IF(_T_E=BE$4,IF(OR(BE$4=Tout_JF_P,NOT(NETWORKDAYS.INTL(BE$4,BE$4,Chômés))),"*",Montant),
IF(AND(OFFSET(BE24,,-Sens)&lt;&gt;"",OR(OFFSET(BE$4,,-Sens)=Tout_JF_P,NOT(NETWORKDAYS.INTL(OFFSET(BE$4,,-Sens),OFFSET(BE$4,,-Sens),Chômés)))),IF(OR(BE$4=Tout_JF_P,NOT(NETWORKDAYS.INTL(BE$4,BE$4,Chômés))),"*",Montant),
"")))))),"")</f>
        <v/>
      </c>
      <c r="BF24" s="47" t="str">
        <f t="array" aca="1" ref="BF24" ca="1">IFERROR(IF(BF$4&lt;$D24,"",
IF(BF$4&gt;La_Dernière_Opération,"",
IF(BF$4=La_Dernière_Opération,Montant,
IF(BF$4=$D24,IF(OR(BF$4=Tout_JF_P,NOT(NETWORKDAYS.INTL(BF$4,BF$4,Chômés))),"*",Montant),
IF(_T_E=BF$4,IF(OR(BF$4=Tout_JF_P,NOT(NETWORKDAYS.INTL(BF$4,BF$4,Chômés))),"*",Montant),
IF(AND(OFFSET(BF24,,-Sens)&lt;&gt;"",OR(OFFSET(BF$4,,-Sens)=Tout_JF_P,NOT(NETWORKDAYS.INTL(OFFSET(BF$4,,-Sens),OFFSET(BF$4,,-Sens),Chômés)))),IF(OR(BF$4=Tout_JF_P,NOT(NETWORKDAYS.INTL(BF$4,BF$4,Chômés))),"*",Montant),
"")))))),"")</f>
        <v/>
      </c>
      <c r="BG24" s="47" t="str">
        <f t="array" aca="1" ref="BG24" ca="1">IFERROR(IF(BG$4&lt;$D24,"",
IF(BG$4&gt;La_Dernière_Opération,"",
IF(BG$4=La_Dernière_Opération,Montant,
IF(BG$4=$D24,IF(OR(BG$4=Tout_JF_P,NOT(NETWORKDAYS.INTL(BG$4,BG$4,Chômés))),"*",Montant),
IF(_T_E=BG$4,IF(OR(BG$4=Tout_JF_P,NOT(NETWORKDAYS.INTL(BG$4,BG$4,Chômés))),"*",Montant),
IF(AND(OFFSET(BG24,,-Sens)&lt;&gt;"",OR(OFFSET(BG$4,,-Sens)=Tout_JF_P,NOT(NETWORKDAYS.INTL(OFFSET(BG$4,,-Sens),OFFSET(BG$4,,-Sens),Chômés)))),IF(OR(BG$4=Tout_JF_P,NOT(NETWORKDAYS.INTL(BG$4,BG$4,Chômés))),"*",Montant),
"")))))),"")</f>
        <v/>
      </c>
      <c r="BH24" s="42" t="str">
        <f t="array" aca="1" ref="BH24" ca="1">IFERROR(IF(BH$4&lt;$D24,"",
IF(BH$4&gt;La_Dernière_Opération,"",
IF(BH$4=La_Dernière_Opération,Montant,
IF(BH$4=$D24,IF(OR(BH$4=Tout_JF_P,NOT(NETWORKDAYS.INTL(BH$4,BH$4,Chômés))),"*",Montant),
IF(_T_E=BH$4,IF(OR(BH$4=Tout_JF_P,NOT(NETWORKDAYS.INTL(BH$4,BH$4,Chômés))),"*",Montant),
IF(AND(OFFSET(BH24,,-Sens)&lt;&gt;"",OR(OFFSET(BH$4,,-Sens)=Tout_JF_P,NOT(NETWORKDAYS.INTL(OFFSET(BH$4,,-Sens),OFFSET(BH$4,,-Sens),Chômés)))),IF(OR(BH$4=Tout_JF_P,NOT(NETWORKDAYS.INTL(BH$4,BH$4,Chômés))),"*",Montant),
"")))))),"")</f>
        <v/>
      </c>
    </row>
  </sheetData>
  <mergeCells count="2">
    <mergeCell ref="A2:I2"/>
    <mergeCell ref="A1:I1"/>
  </mergeCells>
  <conditionalFormatting sqref="S1:BA1">
    <cfRule type="expression" dxfId="100" priority="48">
      <formula>AND(MONTH(S4)&lt;&gt;MONTH(R4))</formula>
    </cfRule>
    <cfRule type="expression" dxfId="99" priority="50">
      <formula>AND(ISEVEN(MONTH(S4)))</formula>
    </cfRule>
  </conditionalFormatting>
  <conditionalFormatting sqref="S2:BA2">
    <cfRule type="expression" dxfId="98" priority="47">
      <formula>AND(WEEKNUM(S4,T_SE)&lt;&gt;WEEKNUM(R4,T_SE))</formula>
    </cfRule>
    <cfRule type="expression" dxfId="97" priority="51">
      <formula>AND(ISEVEN(WEEKNUM(S4,T_SE)))</formula>
    </cfRule>
  </conditionalFormatting>
  <conditionalFormatting sqref="R2">
    <cfRule type="expression" dxfId="96" priority="43">
      <formula>AND(ISEVEN(WEEKNUM(R4,T_SE)))</formula>
    </cfRule>
  </conditionalFormatting>
  <conditionalFormatting sqref="R1">
    <cfRule type="expression" dxfId="95" priority="42">
      <formula>AND(ISEVEN(MONTH(R4)))</formula>
    </cfRule>
  </conditionalFormatting>
  <conditionalFormatting sqref="D6:D24">
    <cfRule type="expression" dxfId="94" priority="41">
      <formula>AND(NOT(ISNUMBER($D6)))</formula>
    </cfRule>
  </conditionalFormatting>
  <conditionalFormatting sqref="E6:E24">
    <cfRule type="expression" dxfId="93" priority="40">
      <formula>AND($F6&lt;&gt;"",$E6="")</formula>
    </cfRule>
  </conditionalFormatting>
  <conditionalFormatting sqref="R3:BA4 R6:BA24">
    <cfRule type="expression" dxfId="92" priority="53">
      <formula>OR(R$4=Ponts)</formula>
    </cfRule>
    <cfRule type="expression" dxfId="91" priority="54">
      <formula>OR(R$4=Fériés)</formula>
    </cfRule>
    <cfRule type="expression" dxfId="90" priority="55">
      <formula>NOT(NETWORKDAYS.INTL(R$4,R$4,Chômés))</formula>
    </cfRule>
  </conditionalFormatting>
  <conditionalFormatting sqref="R3:BA4">
    <cfRule type="expression" dxfId="89" priority="44">
      <formula>OR(ROW($Q3)=4,ROW($Q3)=3)</formula>
    </cfRule>
    <cfRule type="expression" dxfId="88" priority="52">
      <formula>AND(R$4=TODAY())</formula>
    </cfRule>
  </conditionalFormatting>
  <conditionalFormatting sqref="R6:BA24">
    <cfRule type="expression" dxfId="87" priority="6">
      <formula>AND(R6=0,ISNUMBER(R6))</formula>
    </cfRule>
    <cfRule type="expression" dxfId="86" priority="7">
      <formula>AND(R6&gt;0,ISNUMBER(R6))</formula>
    </cfRule>
    <cfRule type="expression" dxfId="85" priority="37">
      <formula>AND(R6&lt;0,ISNUMBER(R6))</formula>
    </cfRule>
    <cfRule type="expression" dxfId="84" priority="38">
      <formula>AND(NOT(ISNUMBER(R6)),R6&lt;&gt;"",R6&lt;&gt;"*")</formula>
    </cfRule>
  </conditionalFormatting>
  <conditionalFormatting sqref="C6:C24">
    <cfRule type="expression" dxfId="83" priority="5">
      <formula>OR(NOT(ISNUMBER($B6)))</formula>
    </cfRule>
  </conditionalFormatting>
  <conditionalFormatting sqref="H6:I24">
    <cfRule type="expression" dxfId="82" priority="2">
      <formula>AND($H6="Opération")</formula>
    </cfRule>
    <cfRule type="expression" dxfId="81" priority="3">
      <formula>AND($H6="Erreur de")</formula>
    </cfRule>
  </conditionalFormatting>
  <conditionalFormatting sqref="D6:D24 H6:I24">
    <cfRule type="expression" dxfId="80" priority="4">
      <formula>OR($D6=Fériés,$D6=Ponts,NOT(NETWORKDAYS.INTL($D6,$D6,Chômés)))</formula>
    </cfRule>
  </conditionalFormatting>
  <conditionalFormatting sqref="A6:A24">
    <cfRule type="expression" dxfId="79" priority="1">
      <formula>AND($H6=TODAY())</formula>
    </cfRule>
  </conditionalFormatting>
  <dataValidations count="3">
    <dataValidation type="list" allowBlank="1" showInputMessage="1" showErrorMessage="1" sqref="E6:E24">
      <formula1>Liste_Fréquences</formula1>
    </dataValidation>
    <dataValidation type="list" allowBlank="1" showInputMessage="1" showErrorMessage="1" sqref="C6:C24">
      <formula1>"Crédit,Débit"</formula1>
    </dataValidation>
    <dataValidation type="list" allowBlank="1" showInputMessage="1" showErrorMessage="1" sqref="G6:G24">
      <formula1>"Avancer,Reculer"</formula1>
    </dataValidation>
  </dataValidations>
  <printOptions horizontalCentered="1"/>
  <pageMargins left="0" right="0" top="0" bottom="0" header="0" footer="0"/>
  <pageSetup paperSize="9" scale="56" orientation="landscape" r:id="rId1"/>
  <drawing r:id="rId2"/>
  <legacyDrawing r:id="rId3"/>
  <controls>
    <mc:AlternateContent xmlns:mc="http://schemas.openxmlformats.org/markup-compatibility/2006">
      <mc:Choice Requires="x14">
        <control shapeId="1028" r:id="rId4" name="ScrollBar1">
          <controlPr defaultSize="0" autoLine="0" r:id="rId5">
            <anchor moveWithCells="1">
              <from>
                <xdr:col>0</xdr:col>
                <xdr:colOff>352425</xdr:colOff>
                <xdr:row>2</xdr:row>
                <xdr:rowOff>19050</xdr:rowOff>
              </from>
              <to>
                <xdr:col>9</xdr:col>
                <xdr:colOff>0</xdr:colOff>
                <xdr:row>4</xdr:row>
                <xdr:rowOff>0</xdr:rowOff>
              </to>
            </anchor>
          </controlPr>
        </control>
      </mc:Choice>
      <mc:Fallback>
        <control shapeId="1028" r:id="rId4" name="ScrollBar1"/>
      </mc:Fallback>
    </mc:AlternateContent>
    <mc:AlternateContent xmlns:mc="http://schemas.openxmlformats.org/markup-compatibility/2006">
      <mc:Choice Requires="x14">
        <control shapeId="1029" r:id="rId6" name="SpinButton1">
          <controlPr defaultSize="0" autoLine="0" r:id="rId7">
            <anchor moveWithCells="1">
              <from>
                <xdr:col>0</xdr:col>
                <xdr:colOff>19050</xdr:colOff>
                <xdr:row>2</xdr:row>
                <xdr:rowOff>19050</xdr:rowOff>
              </from>
              <to>
                <xdr:col>0</xdr:col>
                <xdr:colOff>342900</xdr:colOff>
                <xdr:row>4</xdr:row>
                <xdr:rowOff>0</xdr:rowOff>
              </to>
            </anchor>
          </controlPr>
        </control>
      </mc:Choice>
      <mc:Fallback>
        <control shapeId="1029" r:id="rId6" name="SpinButton1"/>
      </mc:Fallback>
    </mc:AlternateContent>
  </controls>
  <tableParts count="1">
    <tablePart r:id="rId8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Paramètres"/>
  <dimension ref="A1:N354"/>
  <sheetViews>
    <sheetView showGridLines="0" workbookViewId="0">
      <selection activeCell="E14" sqref="E14"/>
    </sheetView>
  </sheetViews>
  <sheetFormatPr baseColWidth="10" defaultColWidth="11.42578125" defaultRowHeight="15" x14ac:dyDescent="0.25"/>
  <cols>
    <col min="1" max="1" width="18.5703125" customWidth="1"/>
    <col min="2" max="2" width="13.5703125" customWidth="1"/>
    <col min="3" max="3" width="13.5703125" hidden="1" customWidth="1"/>
    <col min="4" max="4" width="4.28515625" customWidth="1"/>
    <col min="5" max="5" width="30.140625" customWidth="1"/>
    <col min="6" max="6" width="17.42578125" customWidth="1"/>
    <col min="7" max="7" width="10.140625" customWidth="1"/>
    <col min="8" max="8" width="18.5703125" customWidth="1"/>
    <col min="9" max="9" width="11.42578125" customWidth="1"/>
    <col min="10" max="10" width="15.85546875" customWidth="1"/>
    <col min="11" max="11" width="8.7109375" customWidth="1"/>
    <col min="12" max="12" width="37.5703125" customWidth="1"/>
    <col min="13" max="13" width="15.7109375" customWidth="1"/>
    <col min="14" max="14" width="11.85546875" customWidth="1"/>
    <col min="15" max="26" width="11.42578125" customWidth="1"/>
  </cols>
  <sheetData>
    <row r="1" spans="1:14" ht="45" customHeight="1" x14ac:dyDescent="0.25">
      <c r="A1" s="18" t="s">
        <v>0</v>
      </c>
      <c r="B1" s="18" t="s">
        <v>2</v>
      </c>
      <c r="C1" s="56" t="s">
        <v>106</v>
      </c>
      <c r="D1" s="70" t="s">
        <v>1</v>
      </c>
      <c r="E1" s="71"/>
      <c r="F1" s="18" t="s">
        <v>3</v>
      </c>
      <c r="G1" s="18" t="s">
        <v>46</v>
      </c>
      <c r="H1" s="18" t="s">
        <v>47</v>
      </c>
      <c r="I1" s="18" t="s">
        <v>72</v>
      </c>
      <c r="J1" s="31" t="s">
        <v>48</v>
      </c>
      <c r="K1" s="33" t="s">
        <v>92</v>
      </c>
      <c r="L1" s="33" t="s">
        <v>59</v>
      </c>
      <c r="M1" s="41" t="s">
        <v>73</v>
      </c>
      <c r="N1" s="5"/>
    </row>
    <row r="2" spans="1:14" x14ac:dyDescent="0.25">
      <c r="A2" s="40">
        <v>0</v>
      </c>
      <c r="B2" s="3" t="b">
        <v>0</v>
      </c>
      <c r="C2" s="3" t="str">
        <f>IF(B2,"Lundi","")</f>
        <v/>
      </c>
      <c r="D2" s="4" t="b">
        <v>1</v>
      </c>
      <c r="E2" s="62">
        <f ca="1">IF($D2,DATE(IF(Date_Deb&gt;DATE(YEAR(Date_Deb),1,1),YEAR(Date_Deb)+1,YEAR(Date_Deb)),1,1),"")</f>
        <v>43466</v>
      </c>
      <c r="F2" s="29"/>
      <c r="G2" s="30" t="b">
        <v>0</v>
      </c>
      <c r="H2" s="35" t="str">
        <f t="shared" ref="H2:H32" si="0">IF($F2&lt;&gt;"",IF($G2,DATE(IF(Date_Deb&gt;DATE(YEAR(Date_Deb),MONTH(F2),DAY(F2)),YEAR(Date_Deb)+1,YEAR(Date_Deb)),MONTH(F2),DAY(F2)),$F2),"")</f>
        <v/>
      </c>
      <c r="I2" s="36">
        <f t="shared" ref="I2:I7" ca="1" si="1">IF(E2="",DATE(1901,1,1),E2)</f>
        <v>43466</v>
      </c>
      <c r="J2" s="49" t="s">
        <v>51</v>
      </c>
      <c r="K2" s="51">
        <v>1</v>
      </c>
      <c r="L2" s="54" t="s">
        <v>97</v>
      </c>
      <c r="M2" s="38" t="s">
        <v>45</v>
      </c>
    </row>
    <row r="3" spans="1:14" x14ac:dyDescent="0.25">
      <c r="A3" s="40">
        <v>0</v>
      </c>
      <c r="B3" s="3" t="b">
        <v>0</v>
      </c>
      <c r="C3" s="3" t="str">
        <f>IF(B3,"Mardi","")</f>
        <v/>
      </c>
      <c r="D3" s="3" t="b">
        <v>1</v>
      </c>
      <c r="E3" s="62">
        <f ca="1">IF($D3,IF(AND(Date_Deb&gt;Pâq_Année_N+1,Date_Deb&lt;=Pâq_Année_N1),Pâq_Année_N1+1,Pâq_Année_N+1),"")</f>
        <v>43577</v>
      </c>
      <c r="F3" s="29"/>
      <c r="G3" s="30" t="b">
        <v>0</v>
      </c>
      <c r="H3" s="35" t="str">
        <f t="shared" si="0"/>
        <v/>
      </c>
      <c r="I3" s="36">
        <f t="shared" ca="1" si="1"/>
        <v>43577</v>
      </c>
      <c r="J3" s="49" t="s">
        <v>49</v>
      </c>
      <c r="K3" s="51">
        <v>7</v>
      </c>
      <c r="L3" s="54" t="s">
        <v>62</v>
      </c>
      <c r="M3" s="39">
        <f>LOOKUP(M2,{"Dimanche";"Jeudi";"Lundi";"Mardi";"Mercredi";"Samedi";"Vendredi"},{17;14;11;12;13;16;15})</f>
        <v>11</v>
      </c>
    </row>
    <row r="4" spans="1:14" x14ac:dyDescent="0.25">
      <c r="A4" s="19" t="s">
        <v>4</v>
      </c>
      <c r="B4" s="3" t="b">
        <v>0</v>
      </c>
      <c r="C4" s="3" t="str">
        <f>IF(B4,"Mercredi","")</f>
        <v/>
      </c>
      <c r="D4" s="3" t="b">
        <v>1</v>
      </c>
      <c r="E4" s="62">
        <f ca="1">IF($D4,DATE(IF(Date_Deb&gt;DATE(YEAR(Date_Deb),5,1),YEAR(Date_Deb)+1,YEAR(Date_Deb)),5,1),"")</f>
        <v>43586</v>
      </c>
      <c r="F4" s="29"/>
      <c r="G4" s="30" t="b">
        <v>0</v>
      </c>
      <c r="H4" s="35" t="str">
        <f t="shared" si="0"/>
        <v/>
      </c>
      <c r="I4" s="36">
        <f t="shared" ca="1" si="1"/>
        <v>43586</v>
      </c>
      <c r="J4" s="49" t="s">
        <v>60</v>
      </c>
      <c r="K4" s="51">
        <v>14</v>
      </c>
      <c r="L4" s="54" t="s">
        <v>63</v>
      </c>
    </row>
    <row r="5" spans="1:14" x14ac:dyDescent="0.25">
      <c r="A5" s="20" t="s">
        <v>5</v>
      </c>
      <c r="B5" s="3" t="b">
        <v>0</v>
      </c>
      <c r="C5" s="3" t="str">
        <f>IF(B5,"Jeudi","")</f>
        <v/>
      </c>
      <c r="D5" s="3" t="b">
        <v>1</v>
      </c>
      <c r="E5" s="62">
        <f ca="1">IF($D5,IF(AND(Date_Deb&gt;Pâq_Année_N+39,Date_Deb&lt;=Pâq_Année_N1),Pâq_Année_N1+39,Pâq_Année_N+39),"")</f>
        <v>43615</v>
      </c>
      <c r="F5" s="29"/>
      <c r="G5" s="30" t="b">
        <v>0</v>
      </c>
      <c r="H5" s="35" t="str">
        <f t="shared" si="0"/>
        <v/>
      </c>
      <c r="I5" s="36">
        <f t="shared" ca="1" si="1"/>
        <v>43615</v>
      </c>
      <c r="J5" s="49" t="s">
        <v>61</v>
      </c>
      <c r="K5" s="51">
        <v>28</v>
      </c>
      <c r="L5" s="54" t="s">
        <v>64</v>
      </c>
    </row>
    <row r="6" spans="1:14" x14ac:dyDescent="0.25">
      <c r="A6" s="21" t="s">
        <v>6</v>
      </c>
      <c r="B6" s="3" t="b">
        <v>0</v>
      </c>
      <c r="C6" s="3" t="str">
        <f>IF(B6,"Vendredi","")</f>
        <v/>
      </c>
      <c r="D6" s="3" t="b">
        <v>1</v>
      </c>
      <c r="E6" s="62">
        <f ca="1">IF($D6,IF(AND(Date_Deb&gt;Pâq_Année_N+40,Date_Deb&lt;=Pâq_Année_N1),Pâq_Année_N1+40,Pâq_Année_N+40),"")</f>
        <v>43616</v>
      </c>
      <c r="F6" s="29"/>
      <c r="G6" s="30" t="b">
        <v>0</v>
      </c>
      <c r="H6" s="35" t="str">
        <f t="shared" si="0"/>
        <v/>
      </c>
      <c r="I6" s="36">
        <f t="shared" ca="1" si="1"/>
        <v>43616</v>
      </c>
      <c r="J6" s="49" t="s">
        <v>52</v>
      </c>
      <c r="K6" s="52">
        <v>1</v>
      </c>
      <c r="L6" s="54" t="s">
        <v>65</v>
      </c>
    </row>
    <row r="7" spans="1:14" x14ac:dyDescent="0.25">
      <c r="A7" s="6">
        <v>10</v>
      </c>
      <c r="B7" s="3" t="b">
        <v>0</v>
      </c>
      <c r="C7" s="3" t="str">
        <f>IF(B7,"Samedi","")</f>
        <v/>
      </c>
      <c r="D7" s="3" t="b">
        <v>1</v>
      </c>
      <c r="E7" s="62">
        <f ca="1">IF($D7,DATE(IF(Date_Deb&gt;DATE(YEAR(Date_Deb),5,8),YEAR(Date_Deb)+1,YEAR(Date_Deb)),5,8),"")</f>
        <v>43593</v>
      </c>
      <c r="F7" s="29"/>
      <c r="G7" s="30" t="b">
        <v>0</v>
      </c>
      <c r="H7" s="35" t="str">
        <f t="shared" si="0"/>
        <v/>
      </c>
      <c r="I7" s="36">
        <f t="shared" ca="1" si="1"/>
        <v>43593</v>
      </c>
      <c r="J7" s="49" t="s">
        <v>53</v>
      </c>
      <c r="K7" s="52">
        <v>2</v>
      </c>
      <c r="L7" s="54" t="s">
        <v>66</v>
      </c>
    </row>
    <row r="8" spans="1:14" x14ac:dyDescent="0.25">
      <c r="B8" s="3" t="b">
        <v>1</v>
      </c>
      <c r="C8" s="3" t="str">
        <f>IF(B8,"Dimanche","")</f>
        <v>Dimanche</v>
      </c>
      <c r="D8" s="3" t="b">
        <v>1</v>
      </c>
      <c r="E8" s="62">
        <f ca="1">IF($D8,IF(AND(Date_Deb&gt;Pâq_Année_N+50,Date_Deb&lt;=Pâq_Année_N1),Pâq_Année_N1+50,Pâq_Année_N+50),"")</f>
        <v>43626</v>
      </c>
      <c r="F8" s="29"/>
      <c r="G8" s="30" t="b">
        <v>0</v>
      </c>
      <c r="H8" s="35" t="str">
        <f t="shared" si="0"/>
        <v/>
      </c>
      <c r="I8" s="36">
        <f t="shared" ref="I8:I14" ca="1" si="2">IF(E8="",DATE(1901,1,1),E8)</f>
        <v>43626</v>
      </c>
      <c r="J8" s="49" t="s">
        <v>54</v>
      </c>
      <c r="K8" s="52">
        <v>3</v>
      </c>
      <c r="L8" s="54" t="s">
        <v>67</v>
      </c>
    </row>
    <row r="9" spans="1:14" x14ac:dyDescent="0.25">
      <c r="B9" s="1" t="str">
        <f>CONCATENATE(B2*1,B3*1,B4*1,B5*1,B6*1,B7*1,B8*1)</f>
        <v>0000001</v>
      </c>
      <c r="C9" s="1" t="str">
        <f>CONCATENATE(C2,C3,C4,C5,C6,C7,C8)</f>
        <v>Dimanche</v>
      </c>
      <c r="D9" s="3" t="b">
        <v>1</v>
      </c>
      <c r="E9" s="62">
        <f ca="1">IF($D9,DATE(IF(Date_Deb&gt;DATE(YEAR(Date_Deb),7,14),YEAR(Date_Deb)+1,YEAR(Date_Deb)),7,14),"")</f>
        <v>43295</v>
      </c>
      <c r="F9" s="29"/>
      <c r="G9" s="30" t="b">
        <v>0</v>
      </c>
      <c r="H9" s="35" t="str">
        <f t="shared" si="0"/>
        <v/>
      </c>
      <c r="I9" s="36">
        <f t="shared" ca="1" si="2"/>
        <v>43295</v>
      </c>
      <c r="J9" s="49" t="s">
        <v>55</v>
      </c>
      <c r="K9" s="52">
        <v>4</v>
      </c>
      <c r="L9" s="54" t="s">
        <v>68</v>
      </c>
    </row>
    <row r="10" spans="1:14" x14ac:dyDescent="0.25">
      <c r="D10" s="3" t="b">
        <v>1</v>
      </c>
      <c r="E10" s="62">
        <f ca="1">IF($D10,DATE(IF(Date_Deb&gt;DATE(YEAR(Date_Deb),8,15),YEAR(Date_Deb)+1,YEAR(Date_Deb)),8,15),"")</f>
        <v>43327</v>
      </c>
      <c r="F10" s="29"/>
      <c r="G10" s="30" t="b">
        <v>0</v>
      </c>
      <c r="H10" s="35" t="str">
        <f t="shared" si="0"/>
        <v/>
      </c>
      <c r="I10" s="36">
        <f t="shared" ca="1" si="2"/>
        <v>43327</v>
      </c>
      <c r="J10" s="49" t="s">
        <v>56</v>
      </c>
      <c r="K10" s="52">
        <v>6</v>
      </c>
      <c r="L10" s="54" t="s">
        <v>69</v>
      </c>
    </row>
    <row r="11" spans="1:14" x14ac:dyDescent="0.25">
      <c r="D11" s="3" t="b">
        <v>1</v>
      </c>
      <c r="E11" s="62">
        <f ca="1">IF($D11,DATE(IF(Date_Deb&gt;DATE(YEAR(Date_Deb),11,1),YEAR(Date_Deb)+1,YEAR(Date_Deb)),11,1),"")</f>
        <v>43405</v>
      </c>
      <c r="F11" s="29"/>
      <c r="G11" s="30" t="b">
        <v>0</v>
      </c>
      <c r="H11" s="35" t="str">
        <f t="shared" si="0"/>
        <v/>
      </c>
      <c r="I11" s="36">
        <f t="shared" ca="1" si="2"/>
        <v>43405</v>
      </c>
      <c r="J11" s="49" t="s">
        <v>57</v>
      </c>
      <c r="K11" s="52">
        <v>12</v>
      </c>
      <c r="L11" s="54" t="s">
        <v>70</v>
      </c>
    </row>
    <row r="12" spans="1:14" x14ac:dyDescent="0.25">
      <c r="D12" s="3" t="b">
        <v>1</v>
      </c>
      <c r="E12" s="62">
        <f ca="1">IF($D12,DATE(IF(Date_Deb&gt;DATE(YEAR(Date_Deb),11,11),YEAR(Date_Deb)+1,YEAR(Date_Deb)),11,11),"")</f>
        <v>43415</v>
      </c>
      <c r="F12" s="29"/>
      <c r="G12" s="30" t="b">
        <v>0</v>
      </c>
      <c r="H12" s="35" t="str">
        <f t="shared" si="0"/>
        <v/>
      </c>
      <c r="I12" s="36">
        <f t="shared" ca="1" si="2"/>
        <v>43415</v>
      </c>
      <c r="J12" s="50" t="s">
        <v>90</v>
      </c>
      <c r="K12" s="53">
        <v>18</v>
      </c>
      <c r="L12" s="55" t="s">
        <v>91</v>
      </c>
    </row>
    <row r="13" spans="1:14" x14ac:dyDescent="0.25">
      <c r="D13" s="3" t="b">
        <v>1</v>
      </c>
      <c r="E13" s="62">
        <f ca="1">IF($D13,DATE(IF(Date_Deb&gt;DATE(YEAR(Date_Deb),12,25),YEAR(Date_Deb)+1,YEAR(Date_Deb)),12,25),"")</f>
        <v>43459</v>
      </c>
      <c r="F13" s="29"/>
      <c r="G13" s="30" t="b">
        <v>0</v>
      </c>
      <c r="H13" s="35" t="str">
        <f t="shared" si="0"/>
        <v/>
      </c>
      <c r="I13" s="36">
        <f t="shared" ca="1" si="2"/>
        <v>43459</v>
      </c>
      <c r="J13" s="50" t="s">
        <v>58</v>
      </c>
      <c r="K13" s="53">
        <v>24</v>
      </c>
      <c r="L13" s="55" t="s">
        <v>71</v>
      </c>
    </row>
    <row r="14" spans="1:14" x14ac:dyDescent="0.25">
      <c r="D14" s="3" t="b">
        <v>1</v>
      </c>
      <c r="E14" s="62">
        <f ca="1">IF($D14,DATE(IF(Date_Deb&gt;DATE(YEAR(Date_Deb),12,26),YEAR(Date_Deb)+1,YEAR(Date_Deb)),12,26),"")</f>
        <v>43460</v>
      </c>
      <c r="F14" s="29"/>
      <c r="G14" s="30" t="b">
        <v>0</v>
      </c>
      <c r="H14" s="35" t="str">
        <f t="shared" si="0"/>
        <v/>
      </c>
      <c r="I14" s="36">
        <f t="shared" ca="1" si="2"/>
        <v>43460</v>
      </c>
      <c r="J14" s="2"/>
      <c r="K14" s="27"/>
      <c r="L14" s="28"/>
    </row>
    <row r="15" spans="1:14" x14ac:dyDescent="0.25">
      <c r="D15" s="2"/>
      <c r="E15" s="22"/>
      <c r="F15" s="29"/>
      <c r="G15" s="30" t="b">
        <v>0</v>
      </c>
      <c r="H15" s="35" t="str">
        <f t="shared" si="0"/>
        <v/>
      </c>
      <c r="I15" s="36">
        <f>IF(H2="",DATE(1901,1,1),H2)</f>
        <v>367</v>
      </c>
    </row>
    <row r="16" spans="1:14" x14ac:dyDescent="0.25">
      <c r="F16" s="29"/>
      <c r="G16" s="30" t="b">
        <v>0</v>
      </c>
      <c r="H16" s="35" t="str">
        <f t="shared" si="0"/>
        <v/>
      </c>
      <c r="I16" s="36">
        <f t="shared" ref="I16:I45" si="3">IF(H3="",DATE(1901,1,1),H3)</f>
        <v>367</v>
      </c>
    </row>
    <row r="17" spans="6:9" x14ac:dyDescent="0.25">
      <c r="F17" s="29"/>
      <c r="G17" s="30" t="b">
        <v>0</v>
      </c>
      <c r="H17" s="35" t="str">
        <f t="shared" si="0"/>
        <v/>
      </c>
      <c r="I17" s="36">
        <f t="shared" si="3"/>
        <v>367</v>
      </c>
    </row>
    <row r="18" spans="6:9" x14ac:dyDescent="0.25">
      <c r="F18" s="29"/>
      <c r="G18" s="30" t="b">
        <v>0</v>
      </c>
      <c r="H18" s="35" t="str">
        <f t="shared" si="0"/>
        <v/>
      </c>
      <c r="I18" s="36">
        <f t="shared" si="3"/>
        <v>367</v>
      </c>
    </row>
    <row r="19" spans="6:9" x14ac:dyDescent="0.25">
      <c r="F19" s="29"/>
      <c r="G19" s="30" t="b">
        <v>0</v>
      </c>
      <c r="H19" s="35" t="str">
        <f t="shared" si="0"/>
        <v/>
      </c>
      <c r="I19" s="36">
        <f t="shared" si="3"/>
        <v>367</v>
      </c>
    </row>
    <row r="20" spans="6:9" x14ac:dyDescent="0.25">
      <c r="F20" s="29"/>
      <c r="G20" s="30" t="b">
        <v>0</v>
      </c>
      <c r="H20" s="35" t="str">
        <f t="shared" si="0"/>
        <v/>
      </c>
      <c r="I20" s="36">
        <f t="shared" si="3"/>
        <v>367</v>
      </c>
    </row>
    <row r="21" spans="6:9" x14ac:dyDescent="0.25">
      <c r="F21" s="29"/>
      <c r="G21" s="30" t="b">
        <v>0</v>
      </c>
      <c r="H21" s="35" t="str">
        <f t="shared" si="0"/>
        <v/>
      </c>
      <c r="I21" s="36">
        <f t="shared" si="3"/>
        <v>367</v>
      </c>
    </row>
    <row r="22" spans="6:9" x14ac:dyDescent="0.25">
      <c r="F22" s="29"/>
      <c r="G22" s="30" t="b">
        <v>0</v>
      </c>
      <c r="H22" s="35" t="str">
        <f t="shared" si="0"/>
        <v/>
      </c>
      <c r="I22" s="36">
        <f t="shared" si="3"/>
        <v>367</v>
      </c>
    </row>
    <row r="23" spans="6:9" x14ac:dyDescent="0.25">
      <c r="F23" s="29"/>
      <c r="G23" s="30" t="b">
        <v>0</v>
      </c>
      <c r="H23" s="35" t="str">
        <f t="shared" si="0"/>
        <v/>
      </c>
      <c r="I23" s="36">
        <f t="shared" si="3"/>
        <v>367</v>
      </c>
    </row>
    <row r="24" spans="6:9" x14ac:dyDescent="0.25">
      <c r="F24" s="29"/>
      <c r="G24" s="30" t="b">
        <v>0</v>
      </c>
      <c r="H24" s="35" t="str">
        <f t="shared" si="0"/>
        <v/>
      </c>
      <c r="I24" s="36">
        <f t="shared" si="3"/>
        <v>367</v>
      </c>
    </row>
    <row r="25" spans="6:9" x14ac:dyDescent="0.25">
      <c r="F25" s="29"/>
      <c r="G25" s="30" t="b">
        <v>0</v>
      </c>
      <c r="H25" s="35" t="str">
        <f t="shared" si="0"/>
        <v/>
      </c>
      <c r="I25" s="36">
        <f t="shared" si="3"/>
        <v>367</v>
      </c>
    </row>
    <row r="26" spans="6:9" x14ac:dyDescent="0.25">
      <c r="F26" s="29"/>
      <c r="G26" s="30" t="b">
        <v>0</v>
      </c>
      <c r="H26" s="35" t="str">
        <f t="shared" si="0"/>
        <v/>
      </c>
      <c r="I26" s="36">
        <f t="shared" si="3"/>
        <v>367</v>
      </c>
    </row>
    <row r="27" spans="6:9" x14ac:dyDescent="0.25">
      <c r="F27" s="29"/>
      <c r="G27" s="30" t="b">
        <v>0</v>
      </c>
      <c r="H27" s="35" t="str">
        <f t="shared" si="0"/>
        <v/>
      </c>
      <c r="I27" s="36">
        <f t="shared" si="3"/>
        <v>367</v>
      </c>
    </row>
    <row r="28" spans="6:9" x14ac:dyDescent="0.25">
      <c r="F28" s="29"/>
      <c r="G28" s="30" t="b">
        <v>0</v>
      </c>
      <c r="H28" s="35" t="str">
        <f t="shared" si="0"/>
        <v/>
      </c>
      <c r="I28" s="36">
        <f t="shared" si="3"/>
        <v>367</v>
      </c>
    </row>
    <row r="29" spans="6:9" x14ac:dyDescent="0.25">
      <c r="F29" s="29"/>
      <c r="G29" s="30" t="b">
        <v>0</v>
      </c>
      <c r="H29" s="35" t="str">
        <f t="shared" si="0"/>
        <v/>
      </c>
      <c r="I29" s="36">
        <f t="shared" si="3"/>
        <v>367</v>
      </c>
    </row>
    <row r="30" spans="6:9" x14ac:dyDescent="0.25">
      <c r="F30" s="29"/>
      <c r="G30" s="30" t="b">
        <v>0</v>
      </c>
      <c r="H30" s="35" t="str">
        <f t="shared" si="0"/>
        <v/>
      </c>
      <c r="I30" s="36">
        <f t="shared" si="3"/>
        <v>367</v>
      </c>
    </row>
    <row r="31" spans="6:9" x14ac:dyDescent="0.25">
      <c r="F31" s="29"/>
      <c r="G31" s="30" t="b">
        <v>0</v>
      </c>
      <c r="H31" s="35" t="str">
        <f t="shared" si="0"/>
        <v/>
      </c>
      <c r="I31" s="36">
        <f t="shared" si="3"/>
        <v>367</v>
      </c>
    </row>
    <row r="32" spans="6:9" x14ac:dyDescent="0.25">
      <c r="F32" s="29"/>
      <c r="G32" s="30" t="b">
        <v>0</v>
      </c>
      <c r="H32" s="35" t="str">
        <f t="shared" si="0"/>
        <v/>
      </c>
      <c r="I32" s="36">
        <f t="shared" si="3"/>
        <v>367</v>
      </c>
    </row>
    <row r="33" spans="6:10" x14ac:dyDescent="0.25">
      <c r="F33" s="2"/>
      <c r="G33" s="27"/>
      <c r="H33" s="27"/>
      <c r="I33" s="36">
        <f t="shared" si="3"/>
        <v>367</v>
      </c>
    </row>
    <row r="34" spans="6:10" x14ac:dyDescent="0.25">
      <c r="I34" s="36">
        <f t="shared" si="3"/>
        <v>367</v>
      </c>
    </row>
    <row r="35" spans="6:10" x14ac:dyDescent="0.25">
      <c r="I35" s="36">
        <f t="shared" si="3"/>
        <v>367</v>
      </c>
    </row>
    <row r="36" spans="6:10" x14ac:dyDescent="0.25">
      <c r="I36" s="36">
        <f t="shared" si="3"/>
        <v>367</v>
      </c>
    </row>
    <row r="37" spans="6:10" x14ac:dyDescent="0.25">
      <c r="I37" s="36">
        <f t="shared" si="3"/>
        <v>367</v>
      </c>
    </row>
    <row r="38" spans="6:10" x14ac:dyDescent="0.25">
      <c r="I38" s="36">
        <f t="shared" si="3"/>
        <v>367</v>
      </c>
    </row>
    <row r="39" spans="6:10" x14ac:dyDescent="0.25">
      <c r="I39" s="36">
        <f t="shared" si="3"/>
        <v>367</v>
      </c>
    </row>
    <row r="40" spans="6:10" x14ac:dyDescent="0.25">
      <c r="I40" s="36">
        <f t="shared" si="3"/>
        <v>367</v>
      </c>
    </row>
    <row r="41" spans="6:10" x14ac:dyDescent="0.25">
      <c r="I41" s="36">
        <f t="shared" si="3"/>
        <v>367</v>
      </c>
    </row>
    <row r="42" spans="6:10" x14ac:dyDescent="0.25">
      <c r="I42" s="36">
        <f t="shared" si="3"/>
        <v>367</v>
      </c>
    </row>
    <row r="43" spans="6:10" x14ac:dyDescent="0.25">
      <c r="I43" s="36">
        <f t="shared" si="3"/>
        <v>367</v>
      </c>
    </row>
    <row r="44" spans="6:10" x14ac:dyDescent="0.25">
      <c r="I44" s="36">
        <f t="shared" si="3"/>
        <v>367</v>
      </c>
    </row>
    <row r="45" spans="6:10" x14ac:dyDescent="0.25">
      <c r="I45" s="36">
        <f t="shared" si="3"/>
        <v>367</v>
      </c>
    </row>
    <row r="46" spans="6:10" x14ac:dyDescent="0.25">
      <c r="I46" s="57">
        <f ca="1">DATE(YEAR(I2)+1,MONTH(I2),DAY(I2))</f>
        <v>43831</v>
      </c>
      <c r="J46" s="58" t="s">
        <v>101</v>
      </c>
    </row>
    <row r="47" spans="6:10" x14ac:dyDescent="0.25">
      <c r="I47" s="57">
        <f t="shared" ref="I47:I110" ca="1" si="4">DATE(YEAR(I3)+1,MONTH(I3),DAY(I3))</f>
        <v>43943</v>
      </c>
    </row>
    <row r="48" spans="6:10" x14ac:dyDescent="0.25">
      <c r="I48" s="57">
        <f t="shared" ca="1" si="4"/>
        <v>43952</v>
      </c>
    </row>
    <row r="49" spans="9:9" x14ac:dyDescent="0.25">
      <c r="I49" s="57">
        <f t="shared" ca="1" si="4"/>
        <v>43981</v>
      </c>
    </row>
    <row r="50" spans="9:9" x14ac:dyDescent="0.25">
      <c r="I50" s="57">
        <f t="shared" ca="1" si="4"/>
        <v>43982</v>
      </c>
    </row>
    <row r="51" spans="9:9" x14ac:dyDescent="0.25">
      <c r="I51" s="57">
        <f t="shared" ca="1" si="4"/>
        <v>43959</v>
      </c>
    </row>
    <row r="52" spans="9:9" x14ac:dyDescent="0.25">
      <c r="I52" s="57">
        <f t="shared" ca="1" si="4"/>
        <v>43992</v>
      </c>
    </row>
    <row r="53" spans="9:9" x14ac:dyDescent="0.25">
      <c r="I53" s="57">
        <f t="shared" ca="1" si="4"/>
        <v>43660</v>
      </c>
    </row>
    <row r="54" spans="9:9" x14ac:dyDescent="0.25">
      <c r="I54" s="57">
        <f t="shared" ca="1" si="4"/>
        <v>43692</v>
      </c>
    </row>
    <row r="55" spans="9:9" x14ac:dyDescent="0.25">
      <c r="I55" s="57">
        <f t="shared" ca="1" si="4"/>
        <v>43770</v>
      </c>
    </row>
    <row r="56" spans="9:9" x14ac:dyDescent="0.25">
      <c r="I56" s="57">
        <f t="shared" ca="1" si="4"/>
        <v>43780</v>
      </c>
    </row>
    <row r="57" spans="9:9" x14ac:dyDescent="0.25">
      <c r="I57" s="57">
        <f t="shared" ca="1" si="4"/>
        <v>43824</v>
      </c>
    </row>
    <row r="58" spans="9:9" x14ac:dyDescent="0.25">
      <c r="I58" s="57">
        <f t="shared" ca="1" si="4"/>
        <v>43825</v>
      </c>
    </row>
    <row r="59" spans="9:9" x14ac:dyDescent="0.25">
      <c r="I59" s="57">
        <f t="shared" si="4"/>
        <v>732</v>
      </c>
    </row>
    <row r="60" spans="9:9" x14ac:dyDescent="0.25">
      <c r="I60" s="57">
        <f t="shared" si="4"/>
        <v>732</v>
      </c>
    </row>
    <row r="61" spans="9:9" x14ac:dyDescent="0.25">
      <c r="I61" s="57">
        <f t="shared" si="4"/>
        <v>732</v>
      </c>
    </row>
    <row r="62" spans="9:9" x14ac:dyDescent="0.25">
      <c r="I62" s="57">
        <f t="shared" si="4"/>
        <v>732</v>
      </c>
    </row>
    <row r="63" spans="9:9" x14ac:dyDescent="0.25">
      <c r="I63" s="57">
        <f t="shared" si="4"/>
        <v>732</v>
      </c>
    </row>
    <row r="64" spans="9:9" x14ac:dyDescent="0.25">
      <c r="I64" s="57">
        <f t="shared" si="4"/>
        <v>732</v>
      </c>
    </row>
    <row r="65" spans="9:9" x14ac:dyDescent="0.25">
      <c r="I65" s="57">
        <f t="shared" si="4"/>
        <v>732</v>
      </c>
    </row>
    <row r="66" spans="9:9" x14ac:dyDescent="0.25">
      <c r="I66" s="57">
        <f t="shared" si="4"/>
        <v>732</v>
      </c>
    </row>
    <row r="67" spans="9:9" x14ac:dyDescent="0.25">
      <c r="I67" s="57">
        <f t="shared" si="4"/>
        <v>732</v>
      </c>
    </row>
    <row r="68" spans="9:9" x14ac:dyDescent="0.25">
      <c r="I68" s="57">
        <f t="shared" si="4"/>
        <v>732</v>
      </c>
    </row>
    <row r="69" spans="9:9" x14ac:dyDescent="0.25">
      <c r="I69" s="57">
        <f t="shared" si="4"/>
        <v>732</v>
      </c>
    </row>
    <row r="70" spans="9:9" x14ac:dyDescent="0.25">
      <c r="I70" s="57">
        <f t="shared" si="4"/>
        <v>732</v>
      </c>
    </row>
    <row r="71" spans="9:9" x14ac:dyDescent="0.25">
      <c r="I71" s="57">
        <f t="shared" si="4"/>
        <v>732</v>
      </c>
    </row>
    <row r="72" spans="9:9" x14ac:dyDescent="0.25">
      <c r="I72" s="57">
        <f t="shared" si="4"/>
        <v>732</v>
      </c>
    </row>
    <row r="73" spans="9:9" x14ac:dyDescent="0.25">
      <c r="I73" s="57">
        <f t="shared" si="4"/>
        <v>732</v>
      </c>
    </row>
    <row r="74" spans="9:9" x14ac:dyDescent="0.25">
      <c r="I74" s="57">
        <f t="shared" si="4"/>
        <v>732</v>
      </c>
    </row>
    <row r="75" spans="9:9" x14ac:dyDescent="0.25">
      <c r="I75" s="57">
        <f t="shared" si="4"/>
        <v>732</v>
      </c>
    </row>
    <row r="76" spans="9:9" x14ac:dyDescent="0.25">
      <c r="I76" s="57">
        <f t="shared" si="4"/>
        <v>732</v>
      </c>
    </row>
    <row r="77" spans="9:9" x14ac:dyDescent="0.25">
      <c r="I77" s="57">
        <f t="shared" si="4"/>
        <v>732</v>
      </c>
    </row>
    <row r="78" spans="9:9" x14ac:dyDescent="0.25">
      <c r="I78" s="57">
        <f t="shared" si="4"/>
        <v>732</v>
      </c>
    </row>
    <row r="79" spans="9:9" x14ac:dyDescent="0.25">
      <c r="I79" s="57">
        <f t="shared" si="4"/>
        <v>732</v>
      </c>
    </row>
    <row r="80" spans="9:9" x14ac:dyDescent="0.25">
      <c r="I80" s="57">
        <f t="shared" si="4"/>
        <v>732</v>
      </c>
    </row>
    <row r="81" spans="9:10" x14ac:dyDescent="0.25">
      <c r="I81" s="57">
        <f t="shared" si="4"/>
        <v>732</v>
      </c>
    </row>
    <row r="82" spans="9:10" x14ac:dyDescent="0.25">
      <c r="I82" s="57">
        <f t="shared" si="4"/>
        <v>732</v>
      </c>
    </row>
    <row r="83" spans="9:10" x14ac:dyDescent="0.25">
      <c r="I83" s="57">
        <f t="shared" si="4"/>
        <v>732</v>
      </c>
    </row>
    <row r="84" spans="9:10" x14ac:dyDescent="0.25">
      <c r="I84" s="57">
        <f t="shared" si="4"/>
        <v>732</v>
      </c>
    </row>
    <row r="85" spans="9:10" x14ac:dyDescent="0.25">
      <c r="I85" s="57">
        <f t="shared" si="4"/>
        <v>732</v>
      </c>
    </row>
    <row r="86" spans="9:10" x14ac:dyDescent="0.25">
      <c r="I86" s="57">
        <f t="shared" si="4"/>
        <v>732</v>
      </c>
    </row>
    <row r="87" spans="9:10" x14ac:dyDescent="0.25">
      <c r="I87" s="57">
        <f t="shared" si="4"/>
        <v>732</v>
      </c>
    </row>
    <row r="88" spans="9:10" x14ac:dyDescent="0.25">
      <c r="I88" s="57">
        <f t="shared" si="4"/>
        <v>732</v>
      </c>
    </row>
    <row r="89" spans="9:10" x14ac:dyDescent="0.25">
      <c r="I89" s="57">
        <f t="shared" si="4"/>
        <v>732</v>
      </c>
    </row>
    <row r="90" spans="9:10" x14ac:dyDescent="0.25">
      <c r="I90" s="57">
        <f t="shared" ca="1" si="4"/>
        <v>44197</v>
      </c>
      <c r="J90" s="58" t="s">
        <v>102</v>
      </c>
    </row>
    <row r="91" spans="9:10" x14ac:dyDescent="0.25">
      <c r="I91" s="57">
        <f t="shared" ca="1" si="4"/>
        <v>44308</v>
      </c>
    </row>
    <row r="92" spans="9:10" x14ac:dyDescent="0.25">
      <c r="I92" s="57">
        <f t="shared" ca="1" si="4"/>
        <v>44317</v>
      </c>
    </row>
    <row r="93" spans="9:10" x14ac:dyDescent="0.25">
      <c r="I93" s="57">
        <f t="shared" ca="1" si="4"/>
        <v>44346</v>
      </c>
    </row>
    <row r="94" spans="9:10" x14ac:dyDescent="0.25">
      <c r="I94" s="57">
        <f t="shared" ca="1" si="4"/>
        <v>44347</v>
      </c>
    </row>
    <row r="95" spans="9:10" x14ac:dyDescent="0.25">
      <c r="I95" s="57">
        <f t="shared" ca="1" si="4"/>
        <v>44324</v>
      </c>
    </row>
    <row r="96" spans="9:10" x14ac:dyDescent="0.25">
      <c r="I96" s="57">
        <f t="shared" ca="1" si="4"/>
        <v>44357</v>
      </c>
    </row>
    <row r="97" spans="9:9" x14ac:dyDescent="0.25">
      <c r="I97" s="57">
        <f t="shared" ca="1" si="4"/>
        <v>44026</v>
      </c>
    </row>
    <row r="98" spans="9:9" x14ac:dyDescent="0.25">
      <c r="I98" s="57">
        <f t="shared" ca="1" si="4"/>
        <v>44058</v>
      </c>
    </row>
    <row r="99" spans="9:9" x14ac:dyDescent="0.25">
      <c r="I99" s="57">
        <f t="shared" ca="1" si="4"/>
        <v>44136</v>
      </c>
    </row>
    <row r="100" spans="9:9" x14ac:dyDescent="0.25">
      <c r="I100" s="57">
        <f t="shared" ca="1" si="4"/>
        <v>44146</v>
      </c>
    </row>
    <row r="101" spans="9:9" x14ac:dyDescent="0.25">
      <c r="I101" s="57">
        <f t="shared" ca="1" si="4"/>
        <v>44190</v>
      </c>
    </row>
    <row r="102" spans="9:9" x14ac:dyDescent="0.25">
      <c r="I102" s="57">
        <f t="shared" ca="1" si="4"/>
        <v>44191</v>
      </c>
    </row>
    <row r="103" spans="9:9" x14ac:dyDescent="0.25">
      <c r="I103" s="57">
        <f t="shared" si="4"/>
        <v>1097</v>
      </c>
    </row>
    <row r="104" spans="9:9" x14ac:dyDescent="0.25">
      <c r="I104" s="57">
        <f t="shared" si="4"/>
        <v>1097</v>
      </c>
    </row>
    <row r="105" spans="9:9" x14ac:dyDescent="0.25">
      <c r="I105" s="57">
        <f t="shared" si="4"/>
        <v>1097</v>
      </c>
    </row>
    <row r="106" spans="9:9" x14ac:dyDescent="0.25">
      <c r="I106" s="57">
        <f t="shared" si="4"/>
        <v>1097</v>
      </c>
    </row>
    <row r="107" spans="9:9" x14ac:dyDescent="0.25">
      <c r="I107" s="57">
        <f t="shared" si="4"/>
        <v>1097</v>
      </c>
    </row>
    <row r="108" spans="9:9" x14ac:dyDescent="0.25">
      <c r="I108" s="57">
        <f t="shared" si="4"/>
        <v>1097</v>
      </c>
    </row>
    <row r="109" spans="9:9" x14ac:dyDescent="0.25">
      <c r="I109" s="57">
        <f t="shared" si="4"/>
        <v>1097</v>
      </c>
    </row>
    <row r="110" spans="9:9" x14ac:dyDescent="0.25">
      <c r="I110" s="57">
        <f t="shared" si="4"/>
        <v>1097</v>
      </c>
    </row>
    <row r="111" spans="9:9" x14ac:dyDescent="0.25">
      <c r="I111" s="57">
        <f t="shared" ref="I111:I174" si="5">DATE(YEAR(I67)+1,MONTH(I67),DAY(I67))</f>
        <v>1097</v>
      </c>
    </row>
    <row r="112" spans="9:9" x14ac:dyDescent="0.25">
      <c r="I112" s="57">
        <f t="shared" si="5"/>
        <v>1097</v>
      </c>
    </row>
    <row r="113" spans="9:9" x14ac:dyDescent="0.25">
      <c r="I113" s="57">
        <f t="shared" si="5"/>
        <v>1097</v>
      </c>
    </row>
    <row r="114" spans="9:9" x14ac:dyDescent="0.25">
      <c r="I114" s="57">
        <f t="shared" si="5"/>
        <v>1097</v>
      </c>
    </row>
    <row r="115" spans="9:9" x14ac:dyDescent="0.25">
      <c r="I115" s="57">
        <f t="shared" si="5"/>
        <v>1097</v>
      </c>
    </row>
    <row r="116" spans="9:9" x14ac:dyDescent="0.25">
      <c r="I116" s="57">
        <f t="shared" si="5"/>
        <v>1097</v>
      </c>
    </row>
    <row r="117" spans="9:9" x14ac:dyDescent="0.25">
      <c r="I117" s="57">
        <f t="shared" si="5"/>
        <v>1097</v>
      </c>
    </row>
    <row r="118" spans="9:9" x14ac:dyDescent="0.25">
      <c r="I118" s="57">
        <f t="shared" si="5"/>
        <v>1097</v>
      </c>
    </row>
    <row r="119" spans="9:9" x14ac:dyDescent="0.25">
      <c r="I119" s="57">
        <f t="shared" si="5"/>
        <v>1097</v>
      </c>
    </row>
    <row r="120" spans="9:9" x14ac:dyDescent="0.25">
      <c r="I120" s="57">
        <f t="shared" si="5"/>
        <v>1097</v>
      </c>
    </row>
    <row r="121" spans="9:9" x14ac:dyDescent="0.25">
      <c r="I121" s="57">
        <f t="shared" si="5"/>
        <v>1097</v>
      </c>
    </row>
    <row r="122" spans="9:9" x14ac:dyDescent="0.25">
      <c r="I122" s="57">
        <f t="shared" si="5"/>
        <v>1097</v>
      </c>
    </row>
    <row r="123" spans="9:9" x14ac:dyDescent="0.25">
      <c r="I123" s="57">
        <f t="shared" si="5"/>
        <v>1097</v>
      </c>
    </row>
    <row r="124" spans="9:9" x14ac:dyDescent="0.25">
      <c r="I124" s="57">
        <f t="shared" si="5"/>
        <v>1097</v>
      </c>
    </row>
    <row r="125" spans="9:9" x14ac:dyDescent="0.25">
      <c r="I125" s="57">
        <f t="shared" si="5"/>
        <v>1097</v>
      </c>
    </row>
    <row r="126" spans="9:9" x14ac:dyDescent="0.25">
      <c r="I126" s="57">
        <f t="shared" si="5"/>
        <v>1097</v>
      </c>
    </row>
    <row r="127" spans="9:9" x14ac:dyDescent="0.25">
      <c r="I127" s="57">
        <f t="shared" si="5"/>
        <v>1097</v>
      </c>
    </row>
    <row r="128" spans="9:9" x14ac:dyDescent="0.25">
      <c r="I128" s="57">
        <f t="shared" si="5"/>
        <v>1097</v>
      </c>
    </row>
    <row r="129" spans="9:10" x14ac:dyDescent="0.25">
      <c r="I129" s="57">
        <f t="shared" si="5"/>
        <v>1097</v>
      </c>
    </row>
    <row r="130" spans="9:10" x14ac:dyDescent="0.25">
      <c r="I130" s="57">
        <f t="shared" si="5"/>
        <v>1097</v>
      </c>
    </row>
    <row r="131" spans="9:10" x14ac:dyDescent="0.25">
      <c r="I131" s="57">
        <f t="shared" si="5"/>
        <v>1097</v>
      </c>
    </row>
    <row r="132" spans="9:10" x14ac:dyDescent="0.25">
      <c r="I132" s="57">
        <f t="shared" si="5"/>
        <v>1097</v>
      </c>
    </row>
    <row r="133" spans="9:10" x14ac:dyDescent="0.25">
      <c r="I133" s="57">
        <f t="shared" si="5"/>
        <v>1097</v>
      </c>
    </row>
    <row r="134" spans="9:10" x14ac:dyDescent="0.25">
      <c r="I134" s="57">
        <f t="shared" ca="1" si="5"/>
        <v>44562</v>
      </c>
      <c r="J134" s="58" t="s">
        <v>103</v>
      </c>
    </row>
    <row r="135" spans="9:10" x14ac:dyDescent="0.25">
      <c r="I135" s="57">
        <f t="shared" ca="1" si="5"/>
        <v>44673</v>
      </c>
    </row>
    <row r="136" spans="9:10" x14ac:dyDescent="0.25">
      <c r="I136" s="57">
        <f t="shared" ca="1" si="5"/>
        <v>44682</v>
      </c>
    </row>
    <row r="137" spans="9:10" x14ac:dyDescent="0.25">
      <c r="I137" s="57">
        <f t="shared" ca="1" si="5"/>
        <v>44711</v>
      </c>
    </row>
    <row r="138" spans="9:10" x14ac:dyDescent="0.25">
      <c r="I138" s="57">
        <f t="shared" ca="1" si="5"/>
        <v>44712</v>
      </c>
    </row>
    <row r="139" spans="9:10" x14ac:dyDescent="0.25">
      <c r="I139" s="57">
        <f t="shared" ca="1" si="5"/>
        <v>44689</v>
      </c>
    </row>
    <row r="140" spans="9:10" x14ac:dyDescent="0.25">
      <c r="I140" s="57">
        <f t="shared" ca="1" si="5"/>
        <v>44722</v>
      </c>
    </row>
    <row r="141" spans="9:10" x14ac:dyDescent="0.25">
      <c r="I141" s="57">
        <f t="shared" ca="1" si="5"/>
        <v>44391</v>
      </c>
    </row>
    <row r="142" spans="9:10" x14ac:dyDescent="0.25">
      <c r="I142" s="57">
        <f t="shared" ca="1" si="5"/>
        <v>44423</v>
      </c>
    </row>
    <row r="143" spans="9:10" x14ac:dyDescent="0.25">
      <c r="I143" s="57">
        <f t="shared" ca="1" si="5"/>
        <v>44501</v>
      </c>
    </row>
    <row r="144" spans="9:10" x14ac:dyDescent="0.25">
      <c r="I144" s="57">
        <f t="shared" ca="1" si="5"/>
        <v>44511</v>
      </c>
    </row>
    <row r="145" spans="9:9" x14ac:dyDescent="0.25">
      <c r="I145" s="57">
        <f t="shared" ca="1" si="5"/>
        <v>44555</v>
      </c>
    </row>
    <row r="146" spans="9:9" x14ac:dyDescent="0.25">
      <c r="I146" s="57">
        <f t="shared" ca="1" si="5"/>
        <v>44556</v>
      </c>
    </row>
    <row r="147" spans="9:9" x14ac:dyDescent="0.25">
      <c r="I147" s="57">
        <f t="shared" si="5"/>
        <v>1462</v>
      </c>
    </row>
    <row r="148" spans="9:9" x14ac:dyDescent="0.25">
      <c r="I148" s="57">
        <f t="shared" si="5"/>
        <v>1462</v>
      </c>
    </row>
    <row r="149" spans="9:9" x14ac:dyDescent="0.25">
      <c r="I149" s="57">
        <f t="shared" si="5"/>
        <v>1462</v>
      </c>
    </row>
    <row r="150" spans="9:9" x14ac:dyDescent="0.25">
      <c r="I150" s="57">
        <f t="shared" si="5"/>
        <v>1462</v>
      </c>
    </row>
    <row r="151" spans="9:9" x14ac:dyDescent="0.25">
      <c r="I151" s="57">
        <f t="shared" si="5"/>
        <v>1462</v>
      </c>
    </row>
    <row r="152" spans="9:9" x14ac:dyDescent="0.25">
      <c r="I152" s="57">
        <f t="shared" si="5"/>
        <v>1462</v>
      </c>
    </row>
    <row r="153" spans="9:9" x14ac:dyDescent="0.25">
      <c r="I153" s="57">
        <f t="shared" si="5"/>
        <v>1462</v>
      </c>
    </row>
    <row r="154" spans="9:9" x14ac:dyDescent="0.25">
      <c r="I154" s="57">
        <f t="shared" si="5"/>
        <v>1462</v>
      </c>
    </row>
    <row r="155" spans="9:9" x14ac:dyDescent="0.25">
      <c r="I155" s="57">
        <f t="shared" si="5"/>
        <v>1462</v>
      </c>
    </row>
    <row r="156" spans="9:9" x14ac:dyDescent="0.25">
      <c r="I156" s="57">
        <f t="shared" si="5"/>
        <v>1462</v>
      </c>
    </row>
    <row r="157" spans="9:9" x14ac:dyDescent="0.25">
      <c r="I157" s="57">
        <f t="shared" si="5"/>
        <v>1462</v>
      </c>
    </row>
    <row r="158" spans="9:9" x14ac:dyDescent="0.25">
      <c r="I158" s="57">
        <f t="shared" si="5"/>
        <v>1462</v>
      </c>
    </row>
    <row r="159" spans="9:9" x14ac:dyDescent="0.25">
      <c r="I159" s="57">
        <f t="shared" si="5"/>
        <v>1462</v>
      </c>
    </row>
    <row r="160" spans="9:9" x14ac:dyDescent="0.25">
      <c r="I160" s="57">
        <f t="shared" si="5"/>
        <v>1462</v>
      </c>
    </row>
    <row r="161" spans="9:9" x14ac:dyDescent="0.25">
      <c r="I161" s="57">
        <f t="shared" si="5"/>
        <v>1462</v>
      </c>
    </row>
    <row r="162" spans="9:9" x14ac:dyDescent="0.25">
      <c r="I162" s="57">
        <f t="shared" si="5"/>
        <v>1462</v>
      </c>
    </row>
    <row r="163" spans="9:9" x14ac:dyDescent="0.25">
      <c r="I163" s="57">
        <f t="shared" si="5"/>
        <v>1462</v>
      </c>
    </row>
    <row r="164" spans="9:9" x14ac:dyDescent="0.25">
      <c r="I164" s="57">
        <f t="shared" si="5"/>
        <v>1462</v>
      </c>
    </row>
    <row r="165" spans="9:9" x14ac:dyDescent="0.25">
      <c r="I165" s="57">
        <f t="shared" si="5"/>
        <v>1462</v>
      </c>
    </row>
    <row r="166" spans="9:9" x14ac:dyDescent="0.25">
      <c r="I166" s="57">
        <f t="shared" si="5"/>
        <v>1462</v>
      </c>
    </row>
    <row r="167" spans="9:9" x14ac:dyDescent="0.25">
      <c r="I167" s="57">
        <f t="shared" si="5"/>
        <v>1462</v>
      </c>
    </row>
    <row r="168" spans="9:9" x14ac:dyDescent="0.25">
      <c r="I168" s="57">
        <f t="shared" si="5"/>
        <v>1462</v>
      </c>
    </row>
    <row r="169" spans="9:9" x14ac:dyDescent="0.25">
      <c r="I169" s="57">
        <f t="shared" si="5"/>
        <v>1462</v>
      </c>
    </row>
    <row r="170" spans="9:9" x14ac:dyDescent="0.25">
      <c r="I170" s="57">
        <f t="shared" si="5"/>
        <v>1462</v>
      </c>
    </row>
    <row r="171" spans="9:9" x14ac:dyDescent="0.25">
      <c r="I171" s="57">
        <f t="shared" si="5"/>
        <v>1462</v>
      </c>
    </row>
    <row r="172" spans="9:9" x14ac:dyDescent="0.25">
      <c r="I172" s="57">
        <f t="shared" si="5"/>
        <v>1462</v>
      </c>
    </row>
    <row r="173" spans="9:9" x14ac:dyDescent="0.25">
      <c r="I173" s="57">
        <f t="shared" si="5"/>
        <v>1462</v>
      </c>
    </row>
    <row r="174" spans="9:9" x14ac:dyDescent="0.25">
      <c r="I174" s="57">
        <f t="shared" si="5"/>
        <v>1462</v>
      </c>
    </row>
    <row r="175" spans="9:9" x14ac:dyDescent="0.25">
      <c r="I175" s="57">
        <f t="shared" ref="I175:I238" si="6">DATE(YEAR(I131)+1,MONTH(I131),DAY(I131))</f>
        <v>1462</v>
      </c>
    </row>
    <row r="176" spans="9:9" x14ac:dyDescent="0.25">
      <c r="I176" s="57">
        <f t="shared" si="6"/>
        <v>1462</v>
      </c>
    </row>
    <row r="177" spans="9:10" x14ac:dyDescent="0.25">
      <c r="I177" s="57">
        <f t="shared" si="6"/>
        <v>1462</v>
      </c>
    </row>
    <row r="178" spans="9:10" x14ac:dyDescent="0.25">
      <c r="I178" s="57">
        <f t="shared" ca="1" si="6"/>
        <v>44927</v>
      </c>
    </row>
    <row r="179" spans="9:10" x14ac:dyDescent="0.25">
      <c r="I179" s="57">
        <f t="shared" ca="1" si="6"/>
        <v>45038</v>
      </c>
      <c r="J179" s="58" t="s">
        <v>104</v>
      </c>
    </row>
    <row r="180" spans="9:10" x14ac:dyDescent="0.25">
      <c r="I180" s="57">
        <f t="shared" ca="1" si="6"/>
        <v>45047</v>
      </c>
    </row>
    <row r="181" spans="9:10" x14ac:dyDescent="0.25">
      <c r="I181" s="57">
        <f t="shared" ca="1" si="6"/>
        <v>45076</v>
      </c>
    </row>
    <row r="182" spans="9:10" x14ac:dyDescent="0.25">
      <c r="I182" s="57">
        <f t="shared" ca="1" si="6"/>
        <v>45077</v>
      </c>
    </row>
    <row r="183" spans="9:10" x14ac:dyDescent="0.25">
      <c r="I183" s="57">
        <f t="shared" ca="1" si="6"/>
        <v>45054</v>
      </c>
    </row>
    <row r="184" spans="9:10" x14ac:dyDescent="0.25">
      <c r="I184" s="57">
        <f t="shared" ca="1" si="6"/>
        <v>45087</v>
      </c>
    </row>
    <row r="185" spans="9:10" x14ac:dyDescent="0.25">
      <c r="I185" s="57">
        <f t="shared" ca="1" si="6"/>
        <v>44756</v>
      </c>
    </row>
    <row r="186" spans="9:10" x14ac:dyDescent="0.25">
      <c r="I186" s="57">
        <f t="shared" ca="1" si="6"/>
        <v>44788</v>
      </c>
    </row>
    <row r="187" spans="9:10" x14ac:dyDescent="0.25">
      <c r="I187" s="57">
        <f t="shared" ca="1" si="6"/>
        <v>44866</v>
      </c>
    </row>
    <row r="188" spans="9:10" x14ac:dyDescent="0.25">
      <c r="I188" s="57">
        <f t="shared" ca="1" si="6"/>
        <v>44876</v>
      </c>
    </row>
    <row r="189" spans="9:10" x14ac:dyDescent="0.25">
      <c r="I189" s="57">
        <f t="shared" ca="1" si="6"/>
        <v>44920</v>
      </c>
    </row>
    <row r="190" spans="9:10" x14ac:dyDescent="0.25">
      <c r="I190" s="57">
        <f t="shared" ca="1" si="6"/>
        <v>44921</v>
      </c>
    </row>
    <row r="191" spans="9:10" x14ac:dyDescent="0.25">
      <c r="I191" s="57">
        <f t="shared" si="6"/>
        <v>1828</v>
      </c>
    </row>
    <row r="192" spans="9:10" x14ac:dyDescent="0.25">
      <c r="I192" s="57">
        <f t="shared" si="6"/>
        <v>1828</v>
      </c>
    </row>
    <row r="193" spans="9:9" x14ac:dyDescent="0.25">
      <c r="I193" s="57">
        <f t="shared" si="6"/>
        <v>1828</v>
      </c>
    </row>
    <row r="194" spans="9:9" x14ac:dyDescent="0.25">
      <c r="I194" s="57">
        <f t="shared" si="6"/>
        <v>1828</v>
      </c>
    </row>
    <row r="195" spans="9:9" x14ac:dyDescent="0.25">
      <c r="I195" s="57">
        <f t="shared" si="6"/>
        <v>1828</v>
      </c>
    </row>
    <row r="196" spans="9:9" x14ac:dyDescent="0.25">
      <c r="I196" s="57">
        <f t="shared" si="6"/>
        <v>1828</v>
      </c>
    </row>
    <row r="197" spans="9:9" x14ac:dyDescent="0.25">
      <c r="I197" s="57">
        <f t="shared" si="6"/>
        <v>1828</v>
      </c>
    </row>
    <row r="198" spans="9:9" x14ac:dyDescent="0.25">
      <c r="I198" s="57">
        <f t="shared" si="6"/>
        <v>1828</v>
      </c>
    </row>
    <row r="199" spans="9:9" x14ac:dyDescent="0.25">
      <c r="I199" s="57">
        <f t="shared" si="6"/>
        <v>1828</v>
      </c>
    </row>
    <row r="200" spans="9:9" x14ac:dyDescent="0.25">
      <c r="I200" s="57">
        <f t="shared" si="6"/>
        <v>1828</v>
      </c>
    </row>
    <row r="201" spans="9:9" x14ac:dyDescent="0.25">
      <c r="I201" s="57">
        <f t="shared" si="6"/>
        <v>1828</v>
      </c>
    </row>
    <row r="202" spans="9:9" x14ac:dyDescent="0.25">
      <c r="I202" s="57">
        <f t="shared" si="6"/>
        <v>1828</v>
      </c>
    </row>
    <row r="203" spans="9:9" x14ac:dyDescent="0.25">
      <c r="I203" s="57">
        <f t="shared" si="6"/>
        <v>1828</v>
      </c>
    </row>
    <row r="204" spans="9:9" x14ac:dyDescent="0.25">
      <c r="I204" s="57">
        <f t="shared" si="6"/>
        <v>1828</v>
      </c>
    </row>
    <row r="205" spans="9:9" x14ac:dyDescent="0.25">
      <c r="I205" s="57">
        <f t="shared" si="6"/>
        <v>1828</v>
      </c>
    </row>
    <row r="206" spans="9:9" x14ac:dyDescent="0.25">
      <c r="I206" s="57">
        <f t="shared" si="6"/>
        <v>1828</v>
      </c>
    </row>
    <row r="207" spans="9:9" x14ac:dyDescent="0.25">
      <c r="I207" s="57">
        <f t="shared" si="6"/>
        <v>1828</v>
      </c>
    </row>
    <row r="208" spans="9:9" x14ac:dyDescent="0.25">
      <c r="I208" s="57">
        <f t="shared" si="6"/>
        <v>1828</v>
      </c>
    </row>
    <row r="209" spans="9:10" x14ac:dyDescent="0.25">
      <c r="I209" s="57">
        <f t="shared" si="6"/>
        <v>1828</v>
      </c>
    </row>
    <row r="210" spans="9:10" x14ac:dyDescent="0.25">
      <c r="I210" s="57">
        <f t="shared" si="6"/>
        <v>1828</v>
      </c>
    </row>
    <row r="211" spans="9:10" x14ac:dyDescent="0.25">
      <c r="I211" s="57">
        <f t="shared" si="6"/>
        <v>1828</v>
      </c>
    </row>
    <row r="212" spans="9:10" x14ac:dyDescent="0.25">
      <c r="I212" s="57">
        <f t="shared" si="6"/>
        <v>1828</v>
      </c>
    </row>
    <row r="213" spans="9:10" x14ac:dyDescent="0.25">
      <c r="I213" s="57">
        <f t="shared" si="6"/>
        <v>1828</v>
      </c>
    </row>
    <row r="214" spans="9:10" x14ac:dyDescent="0.25">
      <c r="I214" s="57">
        <f t="shared" si="6"/>
        <v>1828</v>
      </c>
    </row>
    <row r="215" spans="9:10" x14ac:dyDescent="0.25">
      <c r="I215" s="57">
        <f t="shared" si="6"/>
        <v>1828</v>
      </c>
    </row>
    <row r="216" spans="9:10" x14ac:dyDescent="0.25">
      <c r="I216" s="57">
        <f t="shared" si="6"/>
        <v>1828</v>
      </c>
    </row>
    <row r="217" spans="9:10" x14ac:dyDescent="0.25">
      <c r="I217" s="57">
        <f t="shared" si="6"/>
        <v>1828</v>
      </c>
    </row>
    <row r="218" spans="9:10" x14ac:dyDescent="0.25">
      <c r="I218" s="57">
        <f t="shared" si="6"/>
        <v>1828</v>
      </c>
    </row>
    <row r="219" spans="9:10" x14ac:dyDescent="0.25">
      <c r="I219" s="57">
        <f t="shared" si="6"/>
        <v>1828</v>
      </c>
    </row>
    <row r="220" spans="9:10" x14ac:dyDescent="0.25">
      <c r="I220" s="57">
        <f t="shared" si="6"/>
        <v>1828</v>
      </c>
    </row>
    <row r="221" spans="9:10" x14ac:dyDescent="0.25">
      <c r="I221" s="57">
        <f t="shared" si="6"/>
        <v>1828</v>
      </c>
    </row>
    <row r="222" spans="9:10" x14ac:dyDescent="0.25">
      <c r="I222" s="57">
        <f t="shared" ca="1" si="6"/>
        <v>45292</v>
      </c>
    </row>
    <row r="223" spans="9:10" x14ac:dyDescent="0.25">
      <c r="I223" s="57">
        <f ca="1">DATE(YEAR(I179)+1,MONTH(I179),DAY(I179))</f>
        <v>45404</v>
      </c>
      <c r="J223" s="58" t="s">
        <v>105</v>
      </c>
    </row>
    <row r="224" spans="9:10" x14ac:dyDescent="0.25">
      <c r="I224" s="57">
        <f t="shared" ca="1" si="6"/>
        <v>45413</v>
      </c>
    </row>
    <row r="225" spans="9:9" x14ac:dyDescent="0.25">
      <c r="I225" s="57">
        <f t="shared" ca="1" si="6"/>
        <v>45442</v>
      </c>
    </row>
    <row r="226" spans="9:9" x14ac:dyDescent="0.25">
      <c r="I226" s="57">
        <f t="shared" ca="1" si="6"/>
        <v>45443</v>
      </c>
    </row>
    <row r="227" spans="9:9" x14ac:dyDescent="0.25">
      <c r="I227" s="57">
        <f t="shared" ca="1" si="6"/>
        <v>45420</v>
      </c>
    </row>
    <row r="228" spans="9:9" x14ac:dyDescent="0.25">
      <c r="I228" s="57">
        <f t="shared" ca="1" si="6"/>
        <v>45453</v>
      </c>
    </row>
    <row r="229" spans="9:9" x14ac:dyDescent="0.25">
      <c r="I229" s="57">
        <f t="shared" ca="1" si="6"/>
        <v>45121</v>
      </c>
    </row>
    <row r="230" spans="9:9" x14ac:dyDescent="0.25">
      <c r="I230" s="57">
        <f t="shared" ca="1" si="6"/>
        <v>45153</v>
      </c>
    </row>
    <row r="231" spans="9:9" x14ac:dyDescent="0.25">
      <c r="I231" s="57">
        <f t="shared" ca="1" si="6"/>
        <v>45231</v>
      </c>
    </row>
    <row r="232" spans="9:9" x14ac:dyDescent="0.25">
      <c r="I232" s="57">
        <f t="shared" ca="1" si="6"/>
        <v>45241</v>
      </c>
    </row>
    <row r="233" spans="9:9" x14ac:dyDescent="0.25">
      <c r="I233" s="57">
        <f t="shared" ca="1" si="6"/>
        <v>45285</v>
      </c>
    </row>
    <row r="234" spans="9:9" x14ac:dyDescent="0.25">
      <c r="I234" s="57">
        <f t="shared" ca="1" si="6"/>
        <v>45286</v>
      </c>
    </row>
    <row r="235" spans="9:9" x14ac:dyDescent="0.25">
      <c r="I235" s="57">
        <f t="shared" si="6"/>
        <v>2193</v>
      </c>
    </row>
    <row r="236" spans="9:9" x14ac:dyDescent="0.25">
      <c r="I236" s="57">
        <f t="shared" si="6"/>
        <v>2193</v>
      </c>
    </row>
    <row r="237" spans="9:9" x14ac:dyDescent="0.25">
      <c r="I237" s="57">
        <f t="shared" si="6"/>
        <v>2193</v>
      </c>
    </row>
    <row r="238" spans="9:9" x14ac:dyDescent="0.25">
      <c r="I238" s="57">
        <f t="shared" si="6"/>
        <v>2193</v>
      </c>
    </row>
    <row r="239" spans="9:9" x14ac:dyDescent="0.25">
      <c r="I239" s="57">
        <f t="shared" ref="I239:I266" si="7">DATE(YEAR(I195)+1,MONTH(I195),DAY(I195))</f>
        <v>2193</v>
      </c>
    </row>
    <row r="240" spans="9:9" x14ac:dyDescent="0.25">
      <c r="I240" s="57">
        <f t="shared" si="7"/>
        <v>2193</v>
      </c>
    </row>
    <row r="241" spans="9:9" x14ac:dyDescent="0.25">
      <c r="I241" s="57">
        <f t="shared" si="7"/>
        <v>2193</v>
      </c>
    </row>
    <row r="242" spans="9:9" x14ac:dyDescent="0.25">
      <c r="I242" s="57">
        <f t="shared" si="7"/>
        <v>2193</v>
      </c>
    </row>
    <row r="243" spans="9:9" x14ac:dyDescent="0.25">
      <c r="I243" s="57">
        <f t="shared" si="7"/>
        <v>2193</v>
      </c>
    </row>
    <row r="244" spans="9:9" x14ac:dyDescent="0.25">
      <c r="I244" s="57">
        <f t="shared" si="7"/>
        <v>2193</v>
      </c>
    </row>
    <row r="245" spans="9:9" x14ac:dyDescent="0.25">
      <c r="I245" s="57">
        <f t="shared" si="7"/>
        <v>2193</v>
      </c>
    </row>
    <row r="246" spans="9:9" x14ac:dyDescent="0.25">
      <c r="I246" s="57">
        <f t="shared" si="7"/>
        <v>2193</v>
      </c>
    </row>
    <row r="247" spans="9:9" x14ac:dyDescent="0.25">
      <c r="I247" s="57">
        <f t="shared" si="7"/>
        <v>2193</v>
      </c>
    </row>
    <row r="248" spans="9:9" x14ac:dyDescent="0.25">
      <c r="I248" s="57">
        <f t="shared" si="7"/>
        <v>2193</v>
      </c>
    </row>
    <row r="249" spans="9:9" x14ac:dyDescent="0.25">
      <c r="I249" s="57">
        <f t="shared" si="7"/>
        <v>2193</v>
      </c>
    </row>
    <row r="250" spans="9:9" x14ac:dyDescent="0.25">
      <c r="I250" s="57">
        <f t="shared" si="7"/>
        <v>2193</v>
      </c>
    </row>
    <row r="251" spans="9:9" x14ac:dyDescent="0.25">
      <c r="I251" s="57">
        <f t="shared" si="7"/>
        <v>2193</v>
      </c>
    </row>
    <row r="252" spans="9:9" x14ac:dyDescent="0.25">
      <c r="I252" s="57">
        <f t="shared" si="7"/>
        <v>2193</v>
      </c>
    </row>
    <row r="253" spans="9:9" x14ac:dyDescent="0.25">
      <c r="I253" s="57">
        <f t="shared" si="7"/>
        <v>2193</v>
      </c>
    </row>
    <row r="254" spans="9:9" x14ac:dyDescent="0.25">
      <c r="I254" s="57">
        <f t="shared" si="7"/>
        <v>2193</v>
      </c>
    </row>
    <row r="255" spans="9:9" x14ac:dyDescent="0.25">
      <c r="I255" s="57">
        <f t="shared" si="7"/>
        <v>2193</v>
      </c>
    </row>
    <row r="256" spans="9:9" x14ac:dyDescent="0.25">
      <c r="I256" s="57">
        <f t="shared" si="7"/>
        <v>2193</v>
      </c>
    </row>
    <row r="257" spans="9:10" x14ac:dyDescent="0.25">
      <c r="I257" s="57">
        <f t="shared" si="7"/>
        <v>2193</v>
      </c>
    </row>
    <row r="258" spans="9:10" x14ac:dyDescent="0.25">
      <c r="I258" s="57">
        <f t="shared" si="7"/>
        <v>2193</v>
      </c>
    </row>
    <row r="259" spans="9:10" x14ac:dyDescent="0.25">
      <c r="I259" s="57">
        <f t="shared" si="7"/>
        <v>2193</v>
      </c>
    </row>
    <row r="260" spans="9:10" x14ac:dyDescent="0.25">
      <c r="I260" s="57">
        <f t="shared" si="7"/>
        <v>2193</v>
      </c>
    </row>
    <row r="261" spans="9:10" x14ac:dyDescent="0.25">
      <c r="I261" s="57">
        <f t="shared" si="7"/>
        <v>2193</v>
      </c>
    </row>
    <row r="262" spans="9:10" x14ac:dyDescent="0.25">
      <c r="I262" s="57">
        <f t="shared" si="7"/>
        <v>2193</v>
      </c>
    </row>
    <row r="263" spans="9:10" x14ac:dyDescent="0.25">
      <c r="I263" s="57">
        <f t="shared" si="7"/>
        <v>2193</v>
      </c>
    </row>
    <row r="264" spans="9:10" x14ac:dyDescent="0.25">
      <c r="I264" s="57">
        <f t="shared" si="7"/>
        <v>2193</v>
      </c>
    </row>
    <row r="265" spans="9:10" x14ac:dyDescent="0.25">
      <c r="I265" s="57">
        <f t="shared" si="7"/>
        <v>2193</v>
      </c>
    </row>
    <row r="266" spans="9:10" x14ac:dyDescent="0.25">
      <c r="I266" s="57">
        <f t="shared" ca="1" si="7"/>
        <v>45658</v>
      </c>
    </row>
    <row r="267" spans="9:10" x14ac:dyDescent="0.25">
      <c r="I267" s="61">
        <f ca="1">DATE(YEAR(I2)-1,MONTH(I2),DAY(I2))</f>
        <v>43101</v>
      </c>
      <c r="J267" s="60" t="s">
        <v>107</v>
      </c>
    </row>
    <row r="268" spans="9:10" x14ac:dyDescent="0.25">
      <c r="I268" s="61">
        <f t="shared" ref="I268:I310" ca="1" si="8">DATE(YEAR(I3)-1,MONTH(I3),DAY(I3))</f>
        <v>43212</v>
      </c>
    </row>
    <row r="269" spans="9:10" x14ac:dyDescent="0.25">
      <c r="I269" s="61">
        <f t="shared" ca="1" si="8"/>
        <v>43221</v>
      </c>
    </row>
    <row r="270" spans="9:10" x14ac:dyDescent="0.25">
      <c r="I270" s="61">
        <f t="shared" ca="1" si="8"/>
        <v>43250</v>
      </c>
    </row>
    <row r="271" spans="9:10" x14ac:dyDescent="0.25">
      <c r="I271" s="61">
        <f t="shared" ca="1" si="8"/>
        <v>43251</v>
      </c>
    </row>
    <row r="272" spans="9:10" x14ac:dyDescent="0.25">
      <c r="I272" s="61">
        <f t="shared" ca="1" si="8"/>
        <v>43228</v>
      </c>
    </row>
    <row r="273" spans="9:9" x14ac:dyDescent="0.25">
      <c r="I273" s="61">
        <f t="shared" ca="1" si="8"/>
        <v>43261</v>
      </c>
    </row>
    <row r="274" spans="9:9" x14ac:dyDescent="0.25">
      <c r="I274" s="61">
        <f t="shared" ca="1" si="8"/>
        <v>42930</v>
      </c>
    </row>
    <row r="275" spans="9:9" x14ac:dyDescent="0.25">
      <c r="I275" s="61">
        <f t="shared" ca="1" si="8"/>
        <v>42962</v>
      </c>
    </row>
    <row r="276" spans="9:9" x14ac:dyDescent="0.25">
      <c r="I276" s="61">
        <f t="shared" ca="1" si="8"/>
        <v>43040</v>
      </c>
    </row>
    <row r="277" spans="9:9" x14ac:dyDescent="0.25">
      <c r="I277" s="61">
        <f t="shared" ca="1" si="8"/>
        <v>43050</v>
      </c>
    </row>
    <row r="278" spans="9:9" x14ac:dyDescent="0.25">
      <c r="I278" s="61">
        <f t="shared" ca="1" si="8"/>
        <v>43094</v>
      </c>
    </row>
    <row r="279" spans="9:9" x14ac:dyDescent="0.25">
      <c r="I279" s="61">
        <f t="shared" ca="1" si="8"/>
        <v>43095</v>
      </c>
    </row>
    <row r="280" spans="9:9" x14ac:dyDescent="0.25">
      <c r="I280" s="61">
        <f t="shared" si="8"/>
        <v>1</v>
      </c>
    </row>
    <row r="281" spans="9:9" x14ac:dyDescent="0.25">
      <c r="I281" s="61">
        <f t="shared" si="8"/>
        <v>1</v>
      </c>
    </row>
    <row r="282" spans="9:9" x14ac:dyDescent="0.25">
      <c r="I282" s="61">
        <f t="shared" si="8"/>
        <v>1</v>
      </c>
    </row>
    <row r="283" spans="9:9" x14ac:dyDescent="0.25">
      <c r="I283" s="61">
        <f t="shared" si="8"/>
        <v>1</v>
      </c>
    </row>
    <row r="284" spans="9:9" x14ac:dyDescent="0.25">
      <c r="I284" s="61">
        <f t="shared" si="8"/>
        <v>1</v>
      </c>
    </row>
    <row r="285" spans="9:9" x14ac:dyDescent="0.25">
      <c r="I285" s="61">
        <f t="shared" si="8"/>
        <v>1</v>
      </c>
    </row>
    <row r="286" spans="9:9" x14ac:dyDescent="0.25">
      <c r="I286" s="61">
        <f t="shared" si="8"/>
        <v>1</v>
      </c>
    </row>
    <row r="287" spans="9:9" x14ac:dyDescent="0.25">
      <c r="I287" s="61">
        <f t="shared" si="8"/>
        <v>1</v>
      </c>
    </row>
    <row r="288" spans="9:9" x14ac:dyDescent="0.25">
      <c r="I288" s="61">
        <f t="shared" si="8"/>
        <v>1</v>
      </c>
    </row>
    <row r="289" spans="9:9" x14ac:dyDescent="0.25">
      <c r="I289" s="61">
        <f t="shared" si="8"/>
        <v>1</v>
      </c>
    </row>
    <row r="290" spans="9:9" x14ac:dyDescent="0.25">
      <c r="I290" s="61">
        <f t="shared" si="8"/>
        <v>1</v>
      </c>
    </row>
    <row r="291" spans="9:9" x14ac:dyDescent="0.25">
      <c r="I291" s="61">
        <f t="shared" si="8"/>
        <v>1</v>
      </c>
    </row>
    <row r="292" spans="9:9" x14ac:dyDescent="0.25">
      <c r="I292" s="61">
        <f t="shared" si="8"/>
        <v>1</v>
      </c>
    </row>
    <row r="293" spans="9:9" x14ac:dyDescent="0.25">
      <c r="I293" s="61">
        <f t="shared" si="8"/>
        <v>1</v>
      </c>
    </row>
    <row r="294" spans="9:9" x14ac:dyDescent="0.25">
      <c r="I294" s="61">
        <f t="shared" si="8"/>
        <v>1</v>
      </c>
    </row>
    <row r="295" spans="9:9" x14ac:dyDescent="0.25">
      <c r="I295" s="61">
        <f t="shared" si="8"/>
        <v>1</v>
      </c>
    </row>
    <row r="296" spans="9:9" x14ac:dyDescent="0.25">
      <c r="I296" s="61">
        <f t="shared" si="8"/>
        <v>1</v>
      </c>
    </row>
    <row r="297" spans="9:9" x14ac:dyDescent="0.25">
      <c r="I297" s="61">
        <f t="shared" si="8"/>
        <v>1</v>
      </c>
    </row>
    <row r="298" spans="9:9" x14ac:dyDescent="0.25">
      <c r="I298" s="61">
        <f t="shared" si="8"/>
        <v>1</v>
      </c>
    </row>
    <row r="299" spans="9:9" x14ac:dyDescent="0.25">
      <c r="I299" s="61">
        <f t="shared" si="8"/>
        <v>1</v>
      </c>
    </row>
    <row r="300" spans="9:9" x14ac:dyDescent="0.25">
      <c r="I300" s="61">
        <f t="shared" si="8"/>
        <v>1</v>
      </c>
    </row>
    <row r="301" spans="9:9" x14ac:dyDescent="0.25">
      <c r="I301" s="61">
        <f t="shared" si="8"/>
        <v>1</v>
      </c>
    </row>
    <row r="302" spans="9:9" x14ac:dyDescent="0.25">
      <c r="I302" s="61">
        <f t="shared" si="8"/>
        <v>1</v>
      </c>
    </row>
    <row r="303" spans="9:9" x14ac:dyDescent="0.25">
      <c r="I303" s="61">
        <f t="shared" si="8"/>
        <v>1</v>
      </c>
    </row>
    <row r="304" spans="9:9" x14ac:dyDescent="0.25">
      <c r="I304" s="61">
        <f t="shared" si="8"/>
        <v>1</v>
      </c>
    </row>
    <row r="305" spans="9:10" x14ac:dyDescent="0.25">
      <c r="I305" s="61">
        <f t="shared" si="8"/>
        <v>1</v>
      </c>
    </row>
    <row r="306" spans="9:10" x14ac:dyDescent="0.25">
      <c r="I306" s="61">
        <f t="shared" si="8"/>
        <v>1</v>
      </c>
    </row>
    <row r="307" spans="9:10" x14ac:dyDescent="0.25">
      <c r="I307" s="61">
        <f t="shared" si="8"/>
        <v>1</v>
      </c>
    </row>
    <row r="308" spans="9:10" x14ac:dyDescent="0.25">
      <c r="I308" s="61">
        <f t="shared" si="8"/>
        <v>1</v>
      </c>
    </row>
    <row r="309" spans="9:10" x14ac:dyDescent="0.25">
      <c r="I309" s="61">
        <f t="shared" si="8"/>
        <v>1</v>
      </c>
    </row>
    <row r="310" spans="9:10" x14ac:dyDescent="0.25">
      <c r="I310" s="61">
        <f t="shared" si="8"/>
        <v>1</v>
      </c>
    </row>
    <row r="311" spans="9:10" x14ac:dyDescent="0.25">
      <c r="I311" s="61">
        <f ca="1">DATE(YEAR(I2)-2,MONTH(I2),DAY(I2))</f>
        <v>42736</v>
      </c>
      <c r="J311" s="60" t="s">
        <v>108</v>
      </c>
    </row>
    <row r="312" spans="9:10" x14ac:dyDescent="0.25">
      <c r="I312" s="61">
        <f t="shared" ref="I312:I354" ca="1" si="9">DATE(YEAR(I3)-2,MONTH(I3),DAY(I3))</f>
        <v>42847</v>
      </c>
    </row>
    <row r="313" spans="9:10" x14ac:dyDescent="0.25">
      <c r="I313" s="61">
        <f t="shared" ca="1" si="9"/>
        <v>42856</v>
      </c>
    </row>
    <row r="314" spans="9:10" x14ac:dyDescent="0.25">
      <c r="I314" s="61">
        <f t="shared" ca="1" si="9"/>
        <v>42885</v>
      </c>
    </row>
    <row r="315" spans="9:10" x14ac:dyDescent="0.25">
      <c r="I315" s="61">
        <f t="shared" ca="1" si="9"/>
        <v>42886</v>
      </c>
    </row>
    <row r="316" spans="9:10" x14ac:dyDescent="0.25">
      <c r="I316" s="61">
        <f t="shared" ca="1" si="9"/>
        <v>42863</v>
      </c>
    </row>
    <row r="317" spans="9:10" x14ac:dyDescent="0.25">
      <c r="I317" s="61">
        <f t="shared" ca="1" si="9"/>
        <v>42896</v>
      </c>
    </row>
    <row r="318" spans="9:10" x14ac:dyDescent="0.25">
      <c r="I318" s="61">
        <f t="shared" ca="1" si="9"/>
        <v>42565</v>
      </c>
    </row>
    <row r="319" spans="9:10" x14ac:dyDescent="0.25">
      <c r="I319" s="61">
        <f t="shared" ca="1" si="9"/>
        <v>42597</v>
      </c>
    </row>
    <row r="320" spans="9:10" x14ac:dyDescent="0.25">
      <c r="I320" s="61">
        <f t="shared" ca="1" si="9"/>
        <v>42675</v>
      </c>
    </row>
    <row r="321" spans="9:9" x14ac:dyDescent="0.25">
      <c r="I321" s="61">
        <f t="shared" ca="1" si="9"/>
        <v>42685</v>
      </c>
    </row>
    <row r="322" spans="9:9" x14ac:dyDescent="0.25">
      <c r="I322" s="61">
        <f t="shared" ca="1" si="9"/>
        <v>42729</v>
      </c>
    </row>
    <row r="323" spans="9:9" x14ac:dyDescent="0.25">
      <c r="I323" s="61">
        <f t="shared" ca="1" si="9"/>
        <v>42730</v>
      </c>
    </row>
    <row r="324" spans="9:9" x14ac:dyDescent="0.25">
      <c r="I324" s="61">
        <f t="shared" si="9"/>
        <v>693598</v>
      </c>
    </row>
    <row r="325" spans="9:9" x14ac:dyDescent="0.25">
      <c r="I325" s="61">
        <f t="shared" si="9"/>
        <v>693598</v>
      </c>
    </row>
    <row r="326" spans="9:9" x14ac:dyDescent="0.25">
      <c r="I326" s="61">
        <f t="shared" si="9"/>
        <v>693598</v>
      </c>
    </row>
    <row r="327" spans="9:9" x14ac:dyDescent="0.25">
      <c r="I327" s="61">
        <f t="shared" si="9"/>
        <v>693598</v>
      </c>
    </row>
    <row r="328" spans="9:9" x14ac:dyDescent="0.25">
      <c r="I328" s="61">
        <f t="shared" si="9"/>
        <v>693598</v>
      </c>
    </row>
    <row r="329" spans="9:9" x14ac:dyDescent="0.25">
      <c r="I329" s="61">
        <f t="shared" si="9"/>
        <v>693598</v>
      </c>
    </row>
    <row r="330" spans="9:9" x14ac:dyDescent="0.25">
      <c r="I330" s="61">
        <f t="shared" si="9"/>
        <v>693598</v>
      </c>
    </row>
    <row r="331" spans="9:9" x14ac:dyDescent="0.25">
      <c r="I331" s="61">
        <f t="shared" si="9"/>
        <v>693598</v>
      </c>
    </row>
    <row r="332" spans="9:9" x14ac:dyDescent="0.25">
      <c r="I332" s="61">
        <f t="shared" si="9"/>
        <v>693598</v>
      </c>
    </row>
    <row r="333" spans="9:9" x14ac:dyDescent="0.25">
      <c r="I333" s="61">
        <f t="shared" si="9"/>
        <v>693598</v>
      </c>
    </row>
    <row r="334" spans="9:9" x14ac:dyDescent="0.25">
      <c r="I334" s="61">
        <f t="shared" si="9"/>
        <v>693598</v>
      </c>
    </row>
    <row r="335" spans="9:9" x14ac:dyDescent="0.25">
      <c r="I335" s="61">
        <f t="shared" si="9"/>
        <v>693598</v>
      </c>
    </row>
    <row r="336" spans="9:9" x14ac:dyDescent="0.25">
      <c r="I336" s="61">
        <f t="shared" si="9"/>
        <v>693598</v>
      </c>
    </row>
    <row r="337" spans="9:9" x14ac:dyDescent="0.25">
      <c r="I337" s="61">
        <f t="shared" si="9"/>
        <v>693598</v>
      </c>
    </row>
    <row r="338" spans="9:9" x14ac:dyDescent="0.25">
      <c r="I338" s="61">
        <f t="shared" si="9"/>
        <v>693598</v>
      </c>
    </row>
    <row r="339" spans="9:9" x14ac:dyDescent="0.25">
      <c r="I339" s="61">
        <f t="shared" si="9"/>
        <v>693598</v>
      </c>
    </row>
    <row r="340" spans="9:9" x14ac:dyDescent="0.25">
      <c r="I340" s="61">
        <f t="shared" si="9"/>
        <v>693598</v>
      </c>
    </row>
    <row r="341" spans="9:9" x14ac:dyDescent="0.25">
      <c r="I341" s="61">
        <f t="shared" si="9"/>
        <v>693598</v>
      </c>
    </row>
    <row r="342" spans="9:9" x14ac:dyDescent="0.25">
      <c r="I342" s="61">
        <f t="shared" si="9"/>
        <v>693598</v>
      </c>
    </row>
    <row r="343" spans="9:9" x14ac:dyDescent="0.25">
      <c r="I343" s="61">
        <f t="shared" si="9"/>
        <v>693598</v>
      </c>
    </row>
    <row r="344" spans="9:9" x14ac:dyDescent="0.25">
      <c r="I344" s="61">
        <f t="shared" si="9"/>
        <v>693598</v>
      </c>
    </row>
    <row r="345" spans="9:9" x14ac:dyDescent="0.25">
      <c r="I345" s="61">
        <f t="shared" si="9"/>
        <v>693598</v>
      </c>
    </row>
    <row r="346" spans="9:9" x14ac:dyDescent="0.25">
      <c r="I346" s="61">
        <f t="shared" si="9"/>
        <v>693598</v>
      </c>
    </row>
    <row r="347" spans="9:9" x14ac:dyDescent="0.25">
      <c r="I347" s="61">
        <f t="shared" si="9"/>
        <v>693598</v>
      </c>
    </row>
    <row r="348" spans="9:9" x14ac:dyDescent="0.25">
      <c r="I348" s="61">
        <f t="shared" si="9"/>
        <v>693598</v>
      </c>
    </row>
    <row r="349" spans="9:9" x14ac:dyDescent="0.25">
      <c r="I349" s="61">
        <f t="shared" si="9"/>
        <v>693598</v>
      </c>
    </row>
    <row r="350" spans="9:9" x14ac:dyDescent="0.25">
      <c r="I350" s="61">
        <f t="shared" si="9"/>
        <v>693598</v>
      </c>
    </row>
    <row r="351" spans="9:9" x14ac:dyDescent="0.25">
      <c r="I351" s="61">
        <f t="shared" si="9"/>
        <v>693598</v>
      </c>
    </row>
    <row r="352" spans="9:9" x14ac:dyDescent="0.25">
      <c r="I352" s="61">
        <f t="shared" si="9"/>
        <v>693598</v>
      </c>
    </row>
    <row r="353" spans="9:9" x14ac:dyDescent="0.25">
      <c r="I353" s="61">
        <f t="shared" si="9"/>
        <v>693598</v>
      </c>
    </row>
    <row r="354" spans="9:9" x14ac:dyDescent="0.25">
      <c r="I354" s="61">
        <f t="shared" si="9"/>
        <v>693598</v>
      </c>
    </row>
  </sheetData>
  <mergeCells count="1">
    <mergeCell ref="D1:E1"/>
  </mergeCells>
  <conditionalFormatting sqref="B1:C1">
    <cfRule type="expression" dxfId="67" priority="2">
      <formula>AND($B$9="1111111")</formula>
    </cfRule>
  </conditionalFormatting>
  <conditionalFormatting sqref="F2:F32">
    <cfRule type="expression" dxfId="66" priority="1">
      <formula>AND($G2)</formula>
    </cfRule>
  </conditionalFormatting>
  <dataValidations count="2">
    <dataValidation type="list" allowBlank="1" showInputMessage="1" showErrorMessage="1" sqref="M2">
      <formula1>"Lundi,Mardi,Mercredi,Jeudi,Vendredi,Samedi,Dimanche"</formula1>
    </dataValidation>
    <dataValidation type="list" allowBlank="1" showInputMessage="1" showErrorMessage="1" sqref="G2:G32">
      <formula1>"Oui"</formula1>
    </dataValidation>
  </dataValidation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3155" r:id="rId4" name="Label2">
          <controlPr defaultSize="0" autoLine="0" r:id="rId5">
            <anchor moveWithCells="1">
              <from>
                <xdr:col>0</xdr:col>
                <xdr:colOff>19050</xdr:colOff>
                <xdr:row>2</xdr:row>
                <xdr:rowOff>19050</xdr:rowOff>
              </from>
              <to>
                <xdr:col>1</xdr:col>
                <xdr:colOff>0</xdr:colOff>
                <xdr:row>3</xdr:row>
                <xdr:rowOff>0</xdr:rowOff>
              </to>
            </anchor>
          </controlPr>
        </control>
      </mc:Choice>
      <mc:Fallback>
        <control shapeId="3155" r:id="rId4" name="Label2"/>
      </mc:Fallback>
    </mc:AlternateContent>
    <mc:AlternateContent xmlns:mc="http://schemas.openxmlformats.org/markup-compatibility/2006">
      <mc:Choice Requires="x14">
        <control shapeId="3154" r:id="rId6" name="Label1">
          <controlPr defaultSize="0" autoLine="0" r:id="rId7">
            <anchor moveWithCells="1">
              <from>
                <xdr:col>0</xdr:col>
                <xdr:colOff>19050</xdr:colOff>
                <xdr:row>1</xdr:row>
                <xdr:rowOff>19050</xdr:rowOff>
              </from>
              <to>
                <xdr:col>1</xdr:col>
                <xdr:colOff>0</xdr:colOff>
                <xdr:row>1</xdr:row>
                <xdr:rowOff>180975</xdr:rowOff>
              </to>
            </anchor>
          </controlPr>
        </control>
      </mc:Choice>
      <mc:Fallback>
        <control shapeId="3154" r:id="rId6" name="Label1"/>
      </mc:Fallback>
    </mc:AlternateContent>
    <mc:AlternateContent xmlns:mc="http://schemas.openxmlformats.org/markup-compatibility/2006">
      <mc:Choice Requires="x14">
        <control shapeId="3075" r:id="rId8" name="Check Box 3">
          <controlPr defaultSize="0" autoFill="0" autoLine="0" autoPict="0">
            <anchor moveWithCells="1">
              <from>
                <xdr:col>1</xdr:col>
                <xdr:colOff>38100</xdr:colOff>
                <xdr:row>0</xdr:row>
                <xdr:rowOff>561975</xdr:rowOff>
              </from>
              <to>
                <xdr:col>1</xdr:col>
                <xdr:colOff>742950</xdr:colOff>
                <xdr:row>2</xdr:row>
                <xdr:rowOff>9525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076" r:id="rId9" name="Check Box 4">
          <controlPr defaultSize="0" autoFill="0" autoLine="0" autoPict="0">
            <anchor moveWithCells="1">
              <from>
                <xdr:col>1</xdr:col>
                <xdr:colOff>38100</xdr:colOff>
                <xdr:row>1</xdr:row>
                <xdr:rowOff>180975</xdr:rowOff>
              </from>
              <to>
                <xdr:col>1</xdr:col>
                <xdr:colOff>742950</xdr:colOff>
                <xdr:row>3</xdr:row>
                <xdr:rowOff>9525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077" r:id="rId10" name="Check Box 5">
          <controlPr defaultSize="0" autoFill="0" autoLine="0" autoPict="0">
            <anchor moveWithCells="1">
              <from>
                <xdr:col>1</xdr:col>
                <xdr:colOff>38100</xdr:colOff>
                <xdr:row>2</xdr:row>
                <xdr:rowOff>180975</xdr:rowOff>
              </from>
              <to>
                <xdr:col>1</xdr:col>
                <xdr:colOff>742950</xdr:colOff>
                <xdr:row>4</xdr:row>
                <xdr:rowOff>9525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078" r:id="rId11" name="Check Box 6">
          <controlPr defaultSize="0" autoFill="0" autoLine="0" autoPict="0">
            <anchor moveWithCells="1">
              <from>
                <xdr:col>1</xdr:col>
                <xdr:colOff>38100</xdr:colOff>
                <xdr:row>3</xdr:row>
                <xdr:rowOff>180975</xdr:rowOff>
              </from>
              <to>
                <xdr:col>1</xdr:col>
                <xdr:colOff>742950</xdr:colOff>
                <xdr:row>5</xdr:row>
                <xdr:rowOff>9525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079" r:id="rId12" name="Check Box 7">
          <controlPr defaultSize="0" autoFill="0" autoLine="0" autoPict="0">
            <anchor moveWithCells="1">
              <from>
                <xdr:col>1</xdr:col>
                <xdr:colOff>38100</xdr:colOff>
                <xdr:row>4</xdr:row>
                <xdr:rowOff>180975</xdr:rowOff>
              </from>
              <to>
                <xdr:col>1</xdr:col>
                <xdr:colOff>742950</xdr:colOff>
                <xdr:row>6</xdr:row>
                <xdr:rowOff>9525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080" r:id="rId13" name="Check Box 8">
          <controlPr defaultSize="0" autoFill="0" autoLine="0" autoPict="0">
            <anchor moveWithCells="1">
              <from>
                <xdr:col>1</xdr:col>
                <xdr:colOff>38100</xdr:colOff>
                <xdr:row>5</xdr:row>
                <xdr:rowOff>180975</xdr:rowOff>
              </from>
              <to>
                <xdr:col>1</xdr:col>
                <xdr:colOff>742950</xdr:colOff>
                <xdr:row>7</xdr:row>
                <xdr:rowOff>9525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081" r:id="rId14" name="Check Box 9">
          <controlPr defaultSize="0" autoFill="0" autoLine="0" autoPict="0">
            <anchor moveWithCells="1">
              <from>
                <xdr:col>1</xdr:col>
                <xdr:colOff>38100</xdr:colOff>
                <xdr:row>6</xdr:row>
                <xdr:rowOff>180975</xdr:rowOff>
              </from>
              <to>
                <xdr:col>1</xdr:col>
                <xdr:colOff>742950</xdr:colOff>
                <xdr:row>8</xdr:row>
                <xdr:rowOff>9525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098" r:id="rId15" name="Check Box 26">
          <controlPr defaultSize="0" autoFill="0" autoLine="0" autoPict="0">
            <anchor moveWithCells="1">
              <from>
                <xdr:col>3</xdr:col>
                <xdr:colOff>9525</xdr:colOff>
                <xdr:row>0</xdr:row>
                <xdr:rowOff>561975</xdr:rowOff>
              </from>
              <to>
                <xdr:col>4</xdr:col>
                <xdr:colOff>733425</xdr:colOff>
                <xdr:row>2</xdr:row>
                <xdr:rowOff>9525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106" r:id="rId16" name="Check Box 34">
          <controlPr defaultSize="0" autoFill="0" autoLine="0" autoPict="0">
            <anchor moveWithCells="1">
              <from>
                <xdr:col>3</xdr:col>
                <xdr:colOff>9525</xdr:colOff>
                <xdr:row>2</xdr:row>
                <xdr:rowOff>0</xdr:rowOff>
              </from>
              <to>
                <xdr:col>4</xdr:col>
                <xdr:colOff>733425</xdr:colOff>
                <xdr:row>3</xdr:row>
                <xdr:rowOff>19050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107" r:id="rId17" name="Check Box 35">
          <controlPr defaultSize="0" autoFill="0" autoLine="0" autoPict="0">
            <anchor moveWithCells="1">
              <from>
                <xdr:col>3</xdr:col>
                <xdr:colOff>9525</xdr:colOff>
                <xdr:row>2</xdr:row>
                <xdr:rowOff>180975</xdr:rowOff>
              </from>
              <to>
                <xdr:col>4</xdr:col>
                <xdr:colOff>733425</xdr:colOff>
                <xdr:row>4</xdr:row>
                <xdr:rowOff>9525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109" r:id="rId18" name="Check Box 37">
          <controlPr defaultSize="0" autoFill="0" autoLine="0" autoPict="0">
            <anchor moveWithCells="1">
              <from>
                <xdr:col>3</xdr:col>
                <xdr:colOff>9525</xdr:colOff>
                <xdr:row>3</xdr:row>
                <xdr:rowOff>161925</xdr:rowOff>
              </from>
              <to>
                <xdr:col>4</xdr:col>
                <xdr:colOff>1038225</xdr:colOff>
                <xdr:row>5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110" r:id="rId19" name="Check Box 38">
          <controlPr defaultSize="0" autoFill="0" autoLine="0" autoPict="0">
            <anchor moveWithCells="1">
              <from>
                <xdr:col>3</xdr:col>
                <xdr:colOff>9525</xdr:colOff>
                <xdr:row>5</xdr:row>
                <xdr:rowOff>180975</xdr:rowOff>
              </from>
              <to>
                <xdr:col>4</xdr:col>
                <xdr:colOff>733425</xdr:colOff>
                <xdr:row>7</xdr:row>
                <xdr:rowOff>9525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111" r:id="rId20" name="Check Box 39">
          <controlPr defaultSize="0" autoFill="0" autoLine="0" autoPict="0">
            <anchor moveWithCells="1">
              <from>
                <xdr:col>3</xdr:col>
                <xdr:colOff>9525</xdr:colOff>
                <xdr:row>7</xdr:row>
                <xdr:rowOff>0</xdr:rowOff>
              </from>
              <to>
                <xdr:col>4</xdr:col>
                <xdr:colOff>733425</xdr:colOff>
                <xdr:row>8</xdr:row>
                <xdr:rowOff>19050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113" r:id="rId21" name="Check Box 41">
          <controlPr defaultSize="0" autoFill="0" autoLine="0" autoPict="0">
            <anchor moveWithCells="1">
              <from>
                <xdr:col>3</xdr:col>
                <xdr:colOff>9525</xdr:colOff>
                <xdr:row>7</xdr:row>
                <xdr:rowOff>180975</xdr:rowOff>
              </from>
              <to>
                <xdr:col>4</xdr:col>
                <xdr:colOff>733425</xdr:colOff>
                <xdr:row>9</xdr:row>
                <xdr:rowOff>9525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114" r:id="rId22" name="Check Box 42">
          <controlPr defaultSize="0" autoFill="0" autoLine="0" autoPict="0">
            <anchor moveWithCells="1">
              <from>
                <xdr:col>3</xdr:col>
                <xdr:colOff>9525</xdr:colOff>
                <xdr:row>8</xdr:row>
                <xdr:rowOff>171450</xdr:rowOff>
              </from>
              <to>
                <xdr:col>4</xdr:col>
                <xdr:colOff>733425</xdr:colOff>
                <xdr:row>10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115" r:id="rId23" name="Check Box 43">
          <controlPr defaultSize="0" autoFill="0" autoLine="0" autoPict="0">
            <anchor moveWithCells="1">
              <from>
                <xdr:col>3</xdr:col>
                <xdr:colOff>9525</xdr:colOff>
                <xdr:row>9</xdr:row>
                <xdr:rowOff>171450</xdr:rowOff>
              </from>
              <to>
                <xdr:col>4</xdr:col>
                <xdr:colOff>733425</xdr:colOff>
                <xdr:row>11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116" r:id="rId24" name="Check Box 44">
          <controlPr defaultSize="0" autoFill="0" autoLine="0" autoPict="0">
            <anchor moveWithCells="1">
              <from>
                <xdr:col>3</xdr:col>
                <xdr:colOff>9525</xdr:colOff>
                <xdr:row>10</xdr:row>
                <xdr:rowOff>180975</xdr:rowOff>
              </from>
              <to>
                <xdr:col>4</xdr:col>
                <xdr:colOff>1219200</xdr:colOff>
                <xdr:row>12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117" r:id="rId25" name="Check Box 45">
          <controlPr defaultSize="0" autoFill="0" autoLine="0" autoPict="0">
            <anchor moveWithCells="1">
              <from>
                <xdr:col>3</xdr:col>
                <xdr:colOff>9525</xdr:colOff>
                <xdr:row>4</xdr:row>
                <xdr:rowOff>180975</xdr:rowOff>
              </from>
              <to>
                <xdr:col>4</xdr:col>
                <xdr:colOff>733425</xdr:colOff>
                <xdr:row>6</xdr:row>
                <xdr:rowOff>9525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118" r:id="rId26" name="Check Box 46">
          <controlPr defaultSize="0" autoFill="0" autoLine="0" autoPict="0">
            <anchor moveWithCells="1">
              <from>
                <xdr:col>3</xdr:col>
                <xdr:colOff>9525</xdr:colOff>
                <xdr:row>11</xdr:row>
                <xdr:rowOff>180975</xdr:rowOff>
              </from>
              <to>
                <xdr:col>4</xdr:col>
                <xdr:colOff>733425</xdr:colOff>
                <xdr:row>13</xdr:row>
                <xdr:rowOff>9525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119" r:id="rId27" name="Check Box 47">
          <controlPr defaultSize="0" autoFill="0" autoLine="0" autoPict="0">
            <anchor moveWithCells="1">
              <from>
                <xdr:col>3</xdr:col>
                <xdr:colOff>9525</xdr:colOff>
                <xdr:row>12</xdr:row>
                <xdr:rowOff>180975</xdr:rowOff>
              </from>
              <to>
                <xdr:col>4</xdr:col>
                <xdr:colOff>733425</xdr:colOff>
                <xdr:row>14</xdr:row>
                <xdr:rowOff>9525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122" r:id="rId28" name="Check Box 50">
          <controlPr defaultSize="0" autoFill="0" autoLine="0" autoPict="0">
            <anchor moveWithCells="1">
              <from>
                <xdr:col>5</xdr:col>
                <xdr:colOff>923925</xdr:colOff>
                <xdr:row>0</xdr:row>
                <xdr:rowOff>552450</xdr:rowOff>
              </from>
              <to>
                <xdr:col>6</xdr:col>
                <xdr:colOff>66675</xdr:colOff>
                <xdr:row>2</xdr:row>
                <xdr:rowOff>9525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123" r:id="rId29" name="Check Box 51">
          <controlPr defaultSize="0" autoFill="0" autoLine="0" autoPict="0">
            <anchor moveWithCells="1">
              <from>
                <xdr:col>5</xdr:col>
                <xdr:colOff>923925</xdr:colOff>
                <xdr:row>1</xdr:row>
                <xdr:rowOff>171450</xdr:rowOff>
              </from>
              <to>
                <xdr:col>6</xdr:col>
                <xdr:colOff>66675</xdr:colOff>
                <xdr:row>3</xdr:row>
                <xdr:rowOff>9525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124" r:id="rId30" name="Check Box 52">
          <controlPr defaultSize="0" autoFill="0" autoLine="0" autoPict="0">
            <anchor moveWithCells="1">
              <from>
                <xdr:col>5</xdr:col>
                <xdr:colOff>923925</xdr:colOff>
                <xdr:row>2</xdr:row>
                <xdr:rowOff>171450</xdr:rowOff>
              </from>
              <to>
                <xdr:col>6</xdr:col>
                <xdr:colOff>66675</xdr:colOff>
                <xdr:row>4</xdr:row>
                <xdr:rowOff>9525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125" r:id="rId31" name="Check Box 53">
          <controlPr defaultSize="0" autoFill="0" autoLine="0" autoPict="0">
            <anchor moveWithCells="1">
              <from>
                <xdr:col>5</xdr:col>
                <xdr:colOff>923925</xdr:colOff>
                <xdr:row>3</xdr:row>
                <xdr:rowOff>171450</xdr:rowOff>
              </from>
              <to>
                <xdr:col>6</xdr:col>
                <xdr:colOff>66675</xdr:colOff>
                <xdr:row>5</xdr:row>
                <xdr:rowOff>9525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126" r:id="rId32" name="Check Box 54">
          <controlPr defaultSize="0" autoFill="0" autoLine="0" autoPict="0">
            <anchor moveWithCells="1">
              <from>
                <xdr:col>5</xdr:col>
                <xdr:colOff>923925</xdr:colOff>
                <xdr:row>4</xdr:row>
                <xdr:rowOff>171450</xdr:rowOff>
              </from>
              <to>
                <xdr:col>6</xdr:col>
                <xdr:colOff>66675</xdr:colOff>
                <xdr:row>6</xdr:row>
                <xdr:rowOff>9525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127" r:id="rId33" name="Check Box 55">
          <controlPr defaultSize="0" autoFill="0" autoLine="0" autoPict="0">
            <anchor moveWithCells="1">
              <from>
                <xdr:col>5</xdr:col>
                <xdr:colOff>923925</xdr:colOff>
                <xdr:row>5</xdr:row>
                <xdr:rowOff>171450</xdr:rowOff>
              </from>
              <to>
                <xdr:col>6</xdr:col>
                <xdr:colOff>66675</xdr:colOff>
                <xdr:row>7</xdr:row>
                <xdr:rowOff>9525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128" r:id="rId34" name="Check Box 56">
          <controlPr defaultSize="0" autoFill="0" autoLine="0" autoPict="0">
            <anchor moveWithCells="1">
              <from>
                <xdr:col>5</xdr:col>
                <xdr:colOff>923925</xdr:colOff>
                <xdr:row>6</xdr:row>
                <xdr:rowOff>171450</xdr:rowOff>
              </from>
              <to>
                <xdr:col>6</xdr:col>
                <xdr:colOff>66675</xdr:colOff>
                <xdr:row>8</xdr:row>
                <xdr:rowOff>9525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129" r:id="rId35" name="Check Box 57">
          <controlPr defaultSize="0" autoFill="0" autoLine="0" autoPict="0">
            <anchor moveWithCells="1">
              <from>
                <xdr:col>5</xdr:col>
                <xdr:colOff>923925</xdr:colOff>
                <xdr:row>7</xdr:row>
                <xdr:rowOff>171450</xdr:rowOff>
              </from>
              <to>
                <xdr:col>6</xdr:col>
                <xdr:colOff>66675</xdr:colOff>
                <xdr:row>9</xdr:row>
                <xdr:rowOff>9525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130" r:id="rId36" name="Check Box 58">
          <controlPr defaultSize="0" autoFill="0" autoLine="0" autoPict="0">
            <anchor moveWithCells="1">
              <from>
                <xdr:col>5</xdr:col>
                <xdr:colOff>923925</xdr:colOff>
                <xdr:row>8</xdr:row>
                <xdr:rowOff>171450</xdr:rowOff>
              </from>
              <to>
                <xdr:col>6</xdr:col>
                <xdr:colOff>66675</xdr:colOff>
                <xdr:row>10</xdr:row>
                <xdr:rowOff>9525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131" r:id="rId37" name="Check Box 59">
          <controlPr defaultSize="0" autoFill="0" autoLine="0" autoPict="0">
            <anchor moveWithCells="1">
              <from>
                <xdr:col>5</xdr:col>
                <xdr:colOff>923925</xdr:colOff>
                <xdr:row>9</xdr:row>
                <xdr:rowOff>171450</xdr:rowOff>
              </from>
              <to>
                <xdr:col>6</xdr:col>
                <xdr:colOff>66675</xdr:colOff>
                <xdr:row>11</xdr:row>
                <xdr:rowOff>9525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132" r:id="rId38" name="Check Box 60">
          <controlPr defaultSize="0" autoFill="0" autoLine="0" autoPict="0">
            <anchor moveWithCells="1">
              <from>
                <xdr:col>5</xdr:col>
                <xdr:colOff>923925</xdr:colOff>
                <xdr:row>10</xdr:row>
                <xdr:rowOff>171450</xdr:rowOff>
              </from>
              <to>
                <xdr:col>6</xdr:col>
                <xdr:colOff>66675</xdr:colOff>
                <xdr:row>12</xdr:row>
                <xdr:rowOff>9525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133" r:id="rId39" name="Check Box 61">
          <controlPr defaultSize="0" autoFill="0" autoLine="0" autoPict="0">
            <anchor moveWithCells="1">
              <from>
                <xdr:col>5</xdr:col>
                <xdr:colOff>923925</xdr:colOff>
                <xdr:row>11</xdr:row>
                <xdr:rowOff>171450</xdr:rowOff>
              </from>
              <to>
                <xdr:col>6</xdr:col>
                <xdr:colOff>66675</xdr:colOff>
                <xdr:row>13</xdr:row>
                <xdr:rowOff>9525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134" r:id="rId40" name="Check Box 62">
          <controlPr defaultSize="0" autoFill="0" autoLine="0" autoPict="0">
            <anchor moveWithCells="1">
              <from>
                <xdr:col>5</xdr:col>
                <xdr:colOff>923925</xdr:colOff>
                <xdr:row>12</xdr:row>
                <xdr:rowOff>171450</xdr:rowOff>
              </from>
              <to>
                <xdr:col>6</xdr:col>
                <xdr:colOff>66675</xdr:colOff>
                <xdr:row>14</xdr:row>
                <xdr:rowOff>9525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135" r:id="rId41" name="Check Box 63">
          <controlPr defaultSize="0" autoFill="0" autoLine="0" autoPict="0">
            <anchor moveWithCells="1">
              <from>
                <xdr:col>5</xdr:col>
                <xdr:colOff>923925</xdr:colOff>
                <xdr:row>13</xdr:row>
                <xdr:rowOff>171450</xdr:rowOff>
              </from>
              <to>
                <xdr:col>6</xdr:col>
                <xdr:colOff>66675</xdr:colOff>
                <xdr:row>15</xdr:row>
                <xdr:rowOff>9525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136" r:id="rId42" name="Check Box 64">
          <controlPr defaultSize="0" autoFill="0" autoLine="0" autoPict="0">
            <anchor moveWithCells="1">
              <from>
                <xdr:col>5</xdr:col>
                <xdr:colOff>923925</xdr:colOff>
                <xdr:row>14</xdr:row>
                <xdr:rowOff>171450</xdr:rowOff>
              </from>
              <to>
                <xdr:col>6</xdr:col>
                <xdr:colOff>66675</xdr:colOff>
                <xdr:row>16</xdr:row>
                <xdr:rowOff>9525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137" r:id="rId43" name="Check Box 65">
          <controlPr defaultSize="0" autoFill="0" autoLine="0" autoPict="0">
            <anchor moveWithCells="1">
              <from>
                <xdr:col>5</xdr:col>
                <xdr:colOff>923925</xdr:colOff>
                <xdr:row>15</xdr:row>
                <xdr:rowOff>171450</xdr:rowOff>
              </from>
              <to>
                <xdr:col>6</xdr:col>
                <xdr:colOff>66675</xdr:colOff>
                <xdr:row>17</xdr:row>
                <xdr:rowOff>9525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138" r:id="rId44" name="Check Box 66">
          <controlPr defaultSize="0" autoFill="0" autoLine="0" autoPict="0">
            <anchor moveWithCells="1">
              <from>
                <xdr:col>5</xdr:col>
                <xdr:colOff>923925</xdr:colOff>
                <xdr:row>16</xdr:row>
                <xdr:rowOff>171450</xdr:rowOff>
              </from>
              <to>
                <xdr:col>6</xdr:col>
                <xdr:colOff>66675</xdr:colOff>
                <xdr:row>18</xdr:row>
                <xdr:rowOff>9525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139" r:id="rId45" name="Check Box 67">
          <controlPr defaultSize="0" autoFill="0" autoLine="0" autoPict="0">
            <anchor moveWithCells="1">
              <from>
                <xdr:col>5</xdr:col>
                <xdr:colOff>923925</xdr:colOff>
                <xdr:row>17</xdr:row>
                <xdr:rowOff>171450</xdr:rowOff>
              </from>
              <to>
                <xdr:col>6</xdr:col>
                <xdr:colOff>66675</xdr:colOff>
                <xdr:row>19</xdr:row>
                <xdr:rowOff>9525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140" r:id="rId46" name="Check Box 68">
          <controlPr defaultSize="0" autoFill="0" autoLine="0" autoPict="0">
            <anchor moveWithCells="1">
              <from>
                <xdr:col>5</xdr:col>
                <xdr:colOff>923925</xdr:colOff>
                <xdr:row>18</xdr:row>
                <xdr:rowOff>171450</xdr:rowOff>
              </from>
              <to>
                <xdr:col>6</xdr:col>
                <xdr:colOff>66675</xdr:colOff>
                <xdr:row>20</xdr:row>
                <xdr:rowOff>9525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141" r:id="rId47" name="Check Box 69">
          <controlPr defaultSize="0" autoFill="0" autoLine="0" autoPict="0">
            <anchor moveWithCells="1">
              <from>
                <xdr:col>5</xdr:col>
                <xdr:colOff>923925</xdr:colOff>
                <xdr:row>19</xdr:row>
                <xdr:rowOff>171450</xdr:rowOff>
              </from>
              <to>
                <xdr:col>6</xdr:col>
                <xdr:colOff>66675</xdr:colOff>
                <xdr:row>21</xdr:row>
                <xdr:rowOff>9525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142" r:id="rId48" name="Check Box 70">
          <controlPr defaultSize="0" autoFill="0" autoLine="0" autoPict="0">
            <anchor moveWithCells="1">
              <from>
                <xdr:col>5</xdr:col>
                <xdr:colOff>923925</xdr:colOff>
                <xdr:row>20</xdr:row>
                <xdr:rowOff>171450</xdr:rowOff>
              </from>
              <to>
                <xdr:col>6</xdr:col>
                <xdr:colOff>66675</xdr:colOff>
                <xdr:row>22</xdr:row>
                <xdr:rowOff>9525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143" r:id="rId49" name="Check Box 71">
          <controlPr defaultSize="0" autoFill="0" autoLine="0" autoPict="0">
            <anchor moveWithCells="1">
              <from>
                <xdr:col>5</xdr:col>
                <xdr:colOff>923925</xdr:colOff>
                <xdr:row>21</xdr:row>
                <xdr:rowOff>171450</xdr:rowOff>
              </from>
              <to>
                <xdr:col>6</xdr:col>
                <xdr:colOff>66675</xdr:colOff>
                <xdr:row>23</xdr:row>
                <xdr:rowOff>9525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144" r:id="rId50" name="Check Box 72">
          <controlPr defaultSize="0" autoFill="0" autoLine="0" autoPict="0">
            <anchor moveWithCells="1">
              <from>
                <xdr:col>5</xdr:col>
                <xdr:colOff>923925</xdr:colOff>
                <xdr:row>22</xdr:row>
                <xdr:rowOff>171450</xdr:rowOff>
              </from>
              <to>
                <xdr:col>6</xdr:col>
                <xdr:colOff>66675</xdr:colOff>
                <xdr:row>24</xdr:row>
                <xdr:rowOff>9525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145" r:id="rId51" name="Check Box 73">
          <controlPr defaultSize="0" autoFill="0" autoLine="0" autoPict="0">
            <anchor moveWithCells="1">
              <from>
                <xdr:col>5</xdr:col>
                <xdr:colOff>923925</xdr:colOff>
                <xdr:row>23</xdr:row>
                <xdr:rowOff>171450</xdr:rowOff>
              </from>
              <to>
                <xdr:col>6</xdr:col>
                <xdr:colOff>66675</xdr:colOff>
                <xdr:row>25</xdr:row>
                <xdr:rowOff>9525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146" r:id="rId52" name="Check Box 74">
          <controlPr defaultSize="0" autoFill="0" autoLine="0" autoPict="0">
            <anchor moveWithCells="1">
              <from>
                <xdr:col>5</xdr:col>
                <xdr:colOff>923925</xdr:colOff>
                <xdr:row>24</xdr:row>
                <xdr:rowOff>171450</xdr:rowOff>
              </from>
              <to>
                <xdr:col>6</xdr:col>
                <xdr:colOff>66675</xdr:colOff>
                <xdr:row>26</xdr:row>
                <xdr:rowOff>9525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147" r:id="rId53" name="Check Box 75">
          <controlPr defaultSize="0" autoFill="0" autoLine="0" autoPict="0">
            <anchor moveWithCells="1">
              <from>
                <xdr:col>5</xdr:col>
                <xdr:colOff>923925</xdr:colOff>
                <xdr:row>25</xdr:row>
                <xdr:rowOff>171450</xdr:rowOff>
              </from>
              <to>
                <xdr:col>6</xdr:col>
                <xdr:colOff>66675</xdr:colOff>
                <xdr:row>27</xdr:row>
                <xdr:rowOff>9525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148" r:id="rId54" name="Check Box 76">
          <controlPr defaultSize="0" autoFill="0" autoLine="0" autoPict="0">
            <anchor moveWithCells="1">
              <from>
                <xdr:col>5</xdr:col>
                <xdr:colOff>923925</xdr:colOff>
                <xdr:row>26</xdr:row>
                <xdr:rowOff>171450</xdr:rowOff>
              </from>
              <to>
                <xdr:col>6</xdr:col>
                <xdr:colOff>66675</xdr:colOff>
                <xdr:row>28</xdr:row>
                <xdr:rowOff>9525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149" r:id="rId55" name="Check Box 77">
          <controlPr defaultSize="0" autoFill="0" autoLine="0" autoPict="0">
            <anchor moveWithCells="1">
              <from>
                <xdr:col>5</xdr:col>
                <xdr:colOff>923925</xdr:colOff>
                <xdr:row>27</xdr:row>
                <xdr:rowOff>171450</xdr:rowOff>
              </from>
              <to>
                <xdr:col>6</xdr:col>
                <xdr:colOff>66675</xdr:colOff>
                <xdr:row>29</xdr:row>
                <xdr:rowOff>9525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150" r:id="rId56" name="Check Box 78">
          <controlPr defaultSize="0" autoFill="0" autoLine="0" autoPict="0">
            <anchor moveWithCells="1">
              <from>
                <xdr:col>5</xdr:col>
                <xdr:colOff>923925</xdr:colOff>
                <xdr:row>28</xdr:row>
                <xdr:rowOff>171450</xdr:rowOff>
              </from>
              <to>
                <xdr:col>6</xdr:col>
                <xdr:colOff>66675</xdr:colOff>
                <xdr:row>30</xdr:row>
                <xdr:rowOff>9525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151" r:id="rId57" name="Check Box 79">
          <controlPr defaultSize="0" autoFill="0" autoLine="0" autoPict="0">
            <anchor moveWithCells="1">
              <from>
                <xdr:col>5</xdr:col>
                <xdr:colOff>923925</xdr:colOff>
                <xdr:row>29</xdr:row>
                <xdr:rowOff>171450</xdr:rowOff>
              </from>
              <to>
                <xdr:col>6</xdr:col>
                <xdr:colOff>66675</xdr:colOff>
                <xdr:row>31</xdr:row>
                <xdr:rowOff>9525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152" r:id="rId58" name="Check Box 80">
          <controlPr defaultSize="0" autoFill="0" autoLine="0" autoPict="0">
            <anchor moveWithCells="1">
              <from>
                <xdr:col>5</xdr:col>
                <xdr:colOff>923925</xdr:colOff>
                <xdr:row>30</xdr:row>
                <xdr:rowOff>171450</xdr:rowOff>
              </from>
              <to>
                <xdr:col>6</xdr:col>
                <xdr:colOff>66675</xdr:colOff>
                <xdr:row>32</xdr:row>
                <xdr:rowOff>9525</xdr:rowOff>
              </to>
            </anchor>
          </controlPr>
        </control>
      </mc:Choice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11</vt:i4>
      </vt:variant>
    </vt:vector>
  </HeadingPairs>
  <TitlesOfParts>
    <vt:vector size="13" baseType="lpstr">
      <vt:lpstr>Planning Perpétuel</vt:lpstr>
      <vt:lpstr>Paramètres_Application</vt:lpstr>
      <vt:lpstr>_DC</vt:lpstr>
      <vt:lpstr>_P</vt:lpstr>
      <vt:lpstr>_PM</vt:lpstr>
      <vt:lpstr>_SB</vt:lpstr>
      <vt:lpstr>Archive</vt:lpstr>
      <vt:lpstr>Chômés</vt:lpstr>
      <vt:lpstr>Chômés_TXT</vt:lpstr>
      <vt:lpstr>Date_Deb</vt:lpstr>
      <vt:lpstr>Liste_Fréquences</vt:lpstr>
      <vt:lpstr>T_SE</vt:lpstr>
      <vt:lpstr>Tout_JF_P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PITON : Planning InTerventiOn MachiNe</dc:title>
  <dc:subject>Planning perpétuel avec périodicité</dc:subject>
  <dc:creator>LouReeD</dc:creator>
  <cp:keywords>Planning; Calendrier; Périodicité</cp:keywords>
  <cp:lastPrinted>2018-02-23T13:46:25Z</cp:lastPrinted>
  <dcterms:created xsi:type="dcterms:W3CDTF">2018-01-29T20:37:37Z</dcterms:created>
  <dcterms:modified xsi:type="dcterms:W3CDTF">2018-07-16T06:24:37Z</dcterms:modified>
  <cp:category>Calendrier;Planning;Périodicité</cp:category>
</cp:coreProperties>
</file>