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X_Biblio\_XGenBib\Excel\ExcelChamp\"/>
    </mc:Choice>
  </mc:AlternateContent>
  <xr:revisionPtr revIDLastSave="0" documentId="8_{FDAFF0D6-F4B0-4FCC-B393-CABF5B201CF2}" xr6:coauthVersionLast="45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Dashboard" sheetId="1" r:id="rId1"/>
    <sheet name="Janv - Mars" sheetId="2" r:id="rId2"/>
    <sheet name="Avr - Juin" sheetId="3" r:id="rId3"/>
  </sheets>
  <definedNames>
    <definedName name="Z_BF2267FC_FDF4_423D_B467_33FC2546D7F8_.wvu.FilterData" localSheetId="2" hidden="1">'Avr - Juin'!$A$1:$K$2</definedName>
    <definedName name="Z_BF2267FC_FDF4_423D_B467_33FC2546D7F8_.wvu.FilterData" localSheetId="1" hidden="1">'Janv - Mars'!$A$1:$K$2</definedName>
  </definedNames>
  <calcPr calcId="181029"/>
  <customWorkbookViews>
    <customWorkbookView name="Filtre 1" guid="{BF2267FC-FDF4-423D-B467-33FC2546D7F8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" l="1"/>
  <c r="J10" i="1"/>
  <c r="J9" i="1"/>
  <c r="H11" i="1"/>
  <c r="H10" i="1"/>
  <c r="I10" i="1" s="1"/>
  <c r="H18" i="3"/>
  <c r="E18" i="3"/>
  <c r="B18" i="3"/>
  <c r="I9" i="1"/>
  <c r="B10" i="1"/>
  <c r="C10" i="1" s="1"/>
  <c r="D10" i="1" s="1"/>
  <c r="C9" i="1"/>
  <c r="D9" i="1" s="1"/>
  <c r="H18" i="2"/>
  <c r="E18" i="2"/>
  <c r="B18" i="2"/>
  <c r="K18" i="2" s="1"/>
  <c r="K9" i="1"/>
  <c r="K18" i="3" l="1"/>
  <c r="L9" i="1"/>
  <c r="B11" i="1"/>
  <c r="C11" i="1" s="1"/>
  <c r="E11" i="1" s="1"/>
  <c r="E9" i="1"/>
  <c r="F9" i="1" s="1"/>
  <c r="E10" i="1"/>
  <c r="F10" i="1" s="1"/>
  <c r="K10" i="1"/>
  <c r="L10" i="1" l="1"/>
  <c r="D11" i="1"/>
  <c r="F11" i="1" s="1"/>
  <c r="I11" i="1"/>
  <c r="K11" i="1"/>
  <c r="L1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ermus</author>
  </authors>
  <commentList>
    <comment ref="C7" authorId="0" shapeId="0" xr:uid="{453B30B0-B476-42C8-86E4-AA475B27687E}">
      <text>
        <r>
          <rPr>
            <b/>
            <sz val="9"/>
            <color indexed="81"/>
            <rFont val="Tahoma"/>
            <family val="2"/>
          </rPr>
          <t xml:space="preserve">Colonne du Mois
dans la feuille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B3B8AC95-AF9A-42C5-BF66-27C42255A09A}">
      <text>
        <r>
          <rPr>
            <b/>
            <sz val="9"/>
            <color indexed="81"/>
            <rFont val="Tahoma"/>
            <family val="2"/>
          </rPr>
          <t>Nb de "non"
pour Salaire 
par Mois</t>
        </r>
      </text>
    </comment>
    <comment ref="E7" authorId="0" shapeId="0" xr:uid="{5BDB0243-FBB6-4736-A702-C8D616B0FDD8}">
      <text>
        <r>
          <rPr>
            <b/>
            <sz val="9"/>
            <color indexed="81"/>
            <rFont val="Tahoma"/>
            <family val="2"/>
          </rPr>
          <t>Nb de "non"
pour Frais
par Mois</t>
        </r>
      </text>
    </comment>
  </commentList>
</comments>
</file>

<file path=xl/sharedStrings.xml><?xml version="1.0" encoding="utf-8"?>
<sst xmlns="http://schemas.openxmlformats.org/spreadsheetml/2006/main" count="124" uniqueCount="38">
  <si>
    <t>Janvier - Mars 2020 - Partie Facturation</t>
  </si>
  <si>
    <t>Clients</t>
  </si>
  <si>
    <t>Salaire réglé</t>
  </si>
  <si>
    <t>Frais réglés</t>
  </si>
  <si>
    <t>Total Trimestre</t>
  </si>
  <si>
    <t>Client 1</t>
  </si>
  <si>
    <t>Client 2</t>
  </si>
  <si>
    <t>oui</t>
  </si>
  <si>
    <t>Client 3</t>
  </si>
  <si>
    <t>Client 4</t>
  </si>
  <si>
    <t>Client 5</t>
  </si>
  <si>
    <t>non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</si>
  <si>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</si>
  <si>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</si>
  <si>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</si>
  <si>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</si>
  <si>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</si>
  <si>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</si>
  <si>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</si>
  <si>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</si>
  <si>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</si>
  <si>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Total</t>
  </si>
  <si>
    <t>Mois</t>
  </si>
  <si>
    <t>Salaire Non réglé</t>
  </si>
  <si>
    <t>Frais non réglés</t>
  </si>
  <si>
    <t>Impayés ?</t>
  </si>
  <si>
    <t>Trim Deb</t>
  </si>
  <si>
    <t>Trim Fin</t>
  </si>
  <si>
    <t>Onglet</t>
  </si>
  <si>
    <t>* Non Réglé</t>
  </si>
  <si>
    <t>/!\ Impayé</t>
  </si>
  <si>
    <t>libellé si impayé</t>
  </si>
  <si>
    <t>texte à chercher</t>
  </si>
  <si>
    <t>Col</t>
  </si>
  <si>
    <t>Version basique, Analyse par mois</t>
  </si>
  <si>
    <t>Version avancée, Analyse par Trimestre, Onglets dynamiques</t>
  </si>
  <si>
    <t>format date onglet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</si>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</sst>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mm/yyyy"/>
    <numFmt numFmtId="165" formatCode="#,##0\ [$€-1]"/>
    <numFmt numFmtId="166" formatCode="#,##0.00&quot;€&quot;"/>
    <numFmt numFmtId="167" formatCode="#,##0.00\ [$€-1]"/>
  </numFmts>
  <fonts count="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8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E06666"/>
        <bgColor rgb="FFE06666"/>
      </patternFill>
    </fill>
    <fill>
      <patternFill patternType="solid">
        <fgColor rgb="FFF6B26B"/>
        <bgColor rgb="FFF6B26B"/>
      </patternFill>
    </fill>
    <fill>
      <patternFill patternType="solid">
        <fgColor rgb="FFA4C2F4"/>
        <bgColor rgb="FFA4C2F4"/>
      </patternFill>
    </fill>
    <fill>
      <patternFill patternType="solid">
        <fgColor rgb="FF3C78D8"/>
        <bgColor rgb="FF3C78D8"/>
      </patternFill>
    </fill>
    <fill>
      <patternFill patternType="solid">
        <fgColor rgb="FFC27BA0"/>
        <bgColor rgb="FFC27BA0"/>
      </patternFill>
    </fill>
    <fill>
      <patternFill patternType="solid">
        <fgColor rgb="FFB6D7A8"/>
        <bgColor rgb="FFB6D7A8"/>
      </patternFill>
    </fill>
    <fill>
      <patternFill patternType="solid">
        <fgColor rgb="FFCCCCCC"/>
        <bgColor rgb="FFCCCCCC"/>
      </patternFill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rgb="FFF6B26B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rgb="FFF6B26B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3" borderId="4" xfId="0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164" fontId="1" fillId="7" borderId="4" xfId="0" applyNumberFormat="1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2" fillId="9" borderId="4" xfId="0" applyFont="1" applyFill="1" applyBorder="1"/>
    <xf numFmtId="0" fontId="1" fillId="2" borderId="4" xfId="0" applyFont="1" applyFill="1" applyBorder="1" applyAlignment="1">
      <alignment horizontal="center"/>
    </xf>
    <xf numFmtId="165" fontId="2" fillId="0" borderId="4" xfId="0" applyNumberFormat="1" applyFont="1" applyBorder="1" applyAlignment="1"/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1" fillId="4" borderId="4" xfId="0" applyNumberFormat="1" applyFont="1" applyFill="1" applyBorder="1"/>
    <xf numFmtId="0" fontId="1" fillId="10" borderId="4" xfId="0" applyFont="1" applyFill="1" applyBorder="1" applyAlignment="1">
      <alignment horizontal="center" vertical="center"/>
    </xf>
    <xf numFmtId="165" fontId="1" fillId="6" borderId="4" xfId="0" applyNumberFormat="1" applyFont="1" applyFill="1" applyBorder="1"/>
    <xf numFmtId="165" fontId="1" fillId="7" borderId="4" xfId="0" applyNumberFormat="1" applyFont="1" applyFill="1" applyBorder="1"/>
    <xf numFmtId="165" fontId="1" fillId="8" borderId="4" xfId="0" applyNumberFormat="1" applyFont="1" applyFill="1" applyBorder="1"/>
    <xf numFmtId="0" fontId="1" fillId="0" borderId="0" xfId="0" applyFont="1"/>
    <xf numFmtId="0" fontId="1" fillId="11" borderId="0" xfId="0" applyFont="1" applyFill="1"/>
    <xf numFmtId="0" fontId="2" fillId="11" borderId="0" xfId="0" applyFont="1" applyFill="1"/>
    <xf numFmtId="0" fontId="1" fillId="11" borderId="0" xfId="0" applyFont="1" applyFill="1" applyAlignment="1">
      <alignment horizontal="center"/>
    </xf>
    <xf numFmtId="164" fontId="1" fillId="11" borderId="0" xfId="0" applyNumberFormat="1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166" fontId="2" fillId="11" borderId="0" xfId="0" applyNumberFormat="1" applyFont="1" applyFill="1" applyAlignment="1">
      <alignment horizontal="center" vertical="center"/>
    </xf>
    <xf numFmtId="167" fontId="2" fillId="11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0" fillId="0" borderId="0" xfId="0" applyFont="1" applyAlignment="1">
      <alignment vertical="top"/>
    </xf>
    <xf numFmtId="1" fontId="1" fillId="12" borderId="4" xfId="0" applyNumberFormat="1" applyFont="1" applyFill="1" applyBorder="1" applyAlignment="1">
      <alignment horizontal="center" vertical="top"/>
    </xf>
    <xf numFmtId="0" fontId="1" fillId="5" borderId="4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 wrapText="1"/>
    </xf>
    <xf numFmtId="0" fontId="0" fillId="13" borderId="5" xfId="0" applyFont="1" applyFill="1" applyBorder="1" applyAlignment="1">
      <alignment vertical="top"/>
    </xf>
    <xf numFmtId="164" fontId="1" fillId="14" borderId="4" xfId="0" applyNumberFormat="1" applyFont="1" applyFill="1" applyBorder="1" applyAlignment="1">
      <alignment horizontal="center" vertical="top"/>
    </xf>
    <xf numFmtId="0" fontId="1" fillId="5" borderId="3" xfId="0" applyFont="1" applyFill="1" applyBorder="1" applyAlignment="1">
      <alignment horizontal="center" vertical="top" wrapText="1"/>
    </xf>
    <xf numFmtId="0" fontId="0" fillId="15" borderId="5" xfId="0" applyFont="1" applyFill="1" applyBorder="1" applyAlignment="1">
      <alignment vertical="top"/>
    </xf>
    <xf numFmtId="0" fontId="0" fillId="16" borderId="5" xfId="0" applyFont="1" applyFill="1" applyBorder="1" applyAlignment="1">
      <alignment vertical="top"/>
    </xf>
    <xf numFmtId="0" fontId="0" fillId="15" borderId="5" xfId="0" applyFont="1" applyFill="1" applyBorder="1" applyAlignment="1">
      <alignment horizontal="left" vertical="top"/>
    </xf>
    <xf numFmtId="164" fontId="1" fillId="14" borderId="4" xfId="0" applyNumberFormat="1" applyFont="1" applyFill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3" fillId="17" borderId="0" xfId="0" applyFont="1" applyFill="1" applyAlignment="1">
      <alignment vertical="top"/>
    </xf>
    <xf numFmtId="0" fontId="3" fillId="17" borderId="0" xfId="0" applyFont="1" applyFill="1" applyAlignment="1">
      <alignment horizontal="left" vertical="top"/>
    </xf>
    <xf numFmtId="0" fontId="0" fillId="13" borderId="5" xfId="0" applyFont="1" applyFill="1" applyBorder="1" applyAlignment="1">
      <alignment horizontal="left" vertical="top"/>
    </xf>
  </cellXfs>
  <cellStyles count="1">
    <cellStyle name="Normal" xfId="0" builtinId="0"/>
  </cellStyles>
  <dxfs count="26"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A2C4C9"/>
          <bgColor rgb="FFA2C4C9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  <dxf>
      <fill>
        <patternFill patternType="solid">
          <fgColor rgb="FFEBEFF1"/>
          <bgColor rgb="FFEBEFF1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EBEFF1"/>
          <bgColor rgb="FFEBEFF1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78909C"/>
          <bgColor rgb="FF78909C"/>
        </patternFill>
      </fill>
    </dxf>
  </dxfs>
  <tableStyles count="4">
    <tableStyle name="Janvier - Mars-style" pivot="0" count="3" xr9:uid="{00000000-0011-0000-FFFF-FFFF00000000}">
      <tableStyleElement type="headerRow" dxfId="25"/>
      <tableStyleElement type="firstRowStripe" dxfId="24"/>
      <tableStyleElement type="secondRowStripe" dxfId="23"/>
    </tableStyle>
    <tableStyle name="Janvier - Mars-style 2" pivot="0" count="3" xr9:uid="{00000000-0011-0000-FFFF-FFFF01000000}">
      <tableStyleElement type="headerRow" dxfId="22"/>
      <tableStyleElement type="firstRowStripe" dxfId="21"/>
      <tableStyleElement type="secondRowStripe" dxfId="20"/>
    </tableStyle>
    <tableStyle name="Janvier - Mars-style 3" pivot="0" count="2" xr9:uid="{00000000-0011-0000-FFFF-FFFF02000000}">
      <tableStyleElement type="firstRowStripe" dxfId="19"/>
      <tableStyleElement type="secondRowStripe" dxfId="18"/>
    </tableStyle>
    <tableStyle name="MySqlDefault" pivot="0" table="0" count="2" xr9:uid="{AC79241D-6E85-4E5C-9A80-8053B2C03DF5}">
      <tableStyleElement type="wholeTable" dxfId="17"/>
      <tableStyleElement type="headerRow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22:E24" headerRowCount="0">
  <tableColumns count="4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</tableColumns>
  <tableStyleInfo name="Janvier - Mars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B3:K18" headerRowCount="0">
  <tableColumns count="10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  <tableColumn id="5" xr3:uid="{00000000-0010-0000-0100-000005000000}" name="Column5"/>
    <tableColumn id="6" xr3:uid="{00000000-0010-0000-0100-000006000000}" name="Column6"/>
    <tableColumn id="7" xr3:uid="{00000000-0010-0000-0100-000007000000}" name="Column7"/>
    <tableColumn id="8" xr3:uid="{00000000-0010-0000-0100-000008000000}" name="Column8"/>
    <tableColumn id="9" xr3:uid="{00000000-0010-0000-0100-000009000000}" name="Column9"/>
    <tableColumn id="10" xr3:uid="{00000000-0010-0000-0100-00000A000000}" name="Column10"/>
  </tableColumns>
  <tableStyleInfo name="Janvier - Mars-style 2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23:A24" headerRowCount="0">
  <tableColumns count="1">
    <tableColumn id="1" xr3:uid="{00000000-0010-0000-0200-000001000000}" name="Column1"/>
  </tableColumns>
  <tableStyleInfo name="Janvier - Mars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405623E-1044-4A57-9984-5D1CE12CD860}" name="Table_15" displayName="Table_15" ref="B22:E24" headerRowCount="0">
  <tableColumns count="4">
    <tableColumn id="1" xr3:uid="{AE23F0F2-BB93-47FD-B8CA-727F66DD2A71}" name="Column1"/>
    <tableColumn id="2" xr3:uid="{E7305190-3007-4BF4-AB36-CBC325206945}" name="Column2"/>
    <tableColumn id="3" xr3:uid="{7B30CE55-464E-4DF2-939E-A798AA015EBD}" name="Column3"/>
    <tableColumn id="4" xr3:uid="{748168F3-091E-4A02-84C2-3E3A722A1E31}" name="Column4"/>
  </tableColumns>
  <tableStyleInfo name="Janvier - Mars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7B9749-C66C-455B-9E1B-883C6463C16F}" name="Table_26" displayName="Table_26" ref="B3:K18" headerRowCount="0">
  <tableColumns count="10">
    <tableColumn id="1" xr3:uid="{ED941234-9D06-4D15-9E6D-3D12A967C7DB}" name="Column1"/>
    <tableColumn id="2" xr3:uid="{FE97E67F-539B-4425-8065-6F99A0990652}" name="Column2"/>
    <tableColumn id="3" xr3:uid="{9A87678D-7866-4904-B55A-0F085F8F249D}" name="Column3"/>
    <tableColumn id="4" xr3:uid="{56249D17-C129-4ECC-A69D-8DFE980FE88A}" name="Column4"/>
    <tableColumn id="5" xr3:uid="{2E69AFE9-598C-471C-8578-3E8938624811}" name="Column5"/>
    <tableColumn id="6" xr3:uid="{A1777D74-C892-406A-96E9-A5625D4BB9EF}" name="Column6"/>
    <tableColumn id="7" xr3:uid="{92778697-E47C-42E4-A7EF-083C1BE031D3}" name="Column7"/>
    <tableColumn id="8" xr3:uid="{C2270560-F761-4261-8120-1B1FAB5A3B87}" name="Column8"/>
    <tableColumn id="9" xr3:uid="{38B5477A-6D6A-47F8-BECF-DB86AC81917F}" name="Column9"/>
    <tableColumn id="10" xr3:uid="{55EE6D4B-1C92-4DB7-BA68-16F6F136EA77}" name="Column10"/>
  </tableColumns>
  <tableStyleInfo name="Janvier - Mars-style 2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FAB442E-4AF0-4B85-812B-5C09C55EF200}" name="Table_37" displayName="Table_37" ref="A23:A24" headerRowCount="0">
  <tableColumns count="1">
    <tableColumn id="1" xr3:uid="{FE6D904B-3FE0-46AB-B7A2-1D4F67ED3FE8}" name="Column1"/>
  </tableColumns>
  <tableStyleInfo name="Janvier - Mars-style 3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B2:L14"/>
  <sheetViews>
    <sheetView tabSelected="1" workbookViewId="0">
      <selection activeCell="H29" sqref="H29"/>
    </sheetView>
  </sheetViews>
  <sheetFormatPr baseColWidth="10" defaultColWidth="14.42578125" defaultRowHeight="15.75" customHeight="1" x14ac:dyDescent="0.2"/>
  <cols>
    <col min="1" max="1" width="2.28515625" style="32" customWidth="1"/>
    <col min="2" max="2" width="7.5703125" style="32" bestFit="1" customWidth="1"/>
    <col min="3" max="3" width="7.7109375" style="32" bestFit="1" customWidth="1"/>
    <col min="4" max="4" width="9.42578125" style="32" customWidth="1"/>
    <col min="5" max="5" width="11" style="32" customWidth="1"/>
    <col min="6" max="6" width="14.42578125" style="32"/>
    <col min="7" max="7" width="9.7109375" style="32" customWidth="1"/>
    <col min="8" max="8" width="10.42578125" style="32" customWidth="1"/>
    <col min="9" max="9" width="9.28515625" style="32" customWidth="1"/>
    <col min="10" max="10" width="24.28515625" style="43" customWidth="1"/>
    <col min="11" max="11" width="12.7109375" style="32" customWidth="1"/>
    <col min="12" max="12" width="22.140625" style="43" customWidth="1"/>
    <col min="13" max="16384" width="14.42578125" style="32"/>
  </cols>
  <sheetData>
    <row r="2" spans="2:12" ht="15.75" customHeight="1" x14ac:dyDescent="0.2">
      <c r="B2" s="32" t="s">
        <v>34</v>
      </c>
      <c r="H2" s="32" t="s">
        <v>35</v>
      </c>
    </row>
    <row r="4" spans="2:12" s="44" customFormat="1" ht="15.75" customHeight="1" x14ac:dyDescent="0.2">
      <c r="D4" s="44" t="s">
        <v>32</v>
      </c>
      <c r="F4" s="44" t="s">
        <v>31</v>
      </c>
      <c r="J4" s="44" t="s">
        <v>36</v>
      </c>
      <c r="K4" s="44" t="s">
        <v>32</v>
      </c>
      <c r="L4" s="45" t="s">
        <v>31</v>
      </c>
    </row>
    <row r="5" spans="2:12" s="44" customFormat="1" ht="15.75" customHeight="1" x14ac:dyDescent="0.2">
      <c r="D5" s="46" t="s">
        <v>11</v>
      </c>
      <c r="F5" s="46" t="s">
        <v>30</v>
      </c>
      <c r="J5" s="46" t="s">
        <v>37</v>
      </c>
      <c r="K5" s="46" t="s">
        <v>11</v>
      </c>
      <c r="L5" s="47" t="s">
        <v>30</v>
      </c>
    </row>
    <row r="7" spans="2:12" ht="38.25" x14ac:dyDescent="0.2">
      <c r="B7" s="39" t="s">
        <v>22</v>
      </c>
      <c r="C7" s="40" t="s">
        <v>33</v>
      </c>
      <c r="D7" s="38" t="s">
        <v>23</v>
      </c>
      <c r="E7" s="35" t="s">
        <v>24</v>
      </c>
      <c r="F7" s="36" t="s">
        <v>25</v>
      </c>
      <c r="H7" s="39" t="s">
        <v>26</v>
      </c>
      <c r="I7" s="39" t="s">
        <v>27</v>
      </c>
      <c r="J7" s="41" t="s">
        <v>28</v>
      </c>
      <c r="K7" s="38" t="s">
        <v>29</v>
      </c>
      <c r="L7" s="48" t="s">
        <v>25</v>
      </c>
    </row>
    <row r="9" spans="2:12" ht="15.75" customHeight="1" x14ac:dyDescent="0.2">
      <c r="B9" s="37">
        <v>43831</v>
      </c>
      <c r="C9" s="33">
        <f>MATCH(B9,'Janv - Mars'!$2:$2)</f>
        <v>2</v>
      </c>
      <c r="D9" s="34">
        <f ca="1">COUNTIFS(OFFSET('Janv - Mars'!$A:$A,0,$C9),$D$5)</f>
        <v>2</v>
      </c>
      <c r="E9" s="34">
        <f ca="1">COUNTIFS(OFFSET('Janv - Mars'!$A:$A,0,$C9+1),$D$5)</f>
        <v>3</v>
      </c>
      <c r="F9" s="36" t="str">
        <f ca="1">IF(SUM(D9:E9)&gt;0,$F$5,"-")</f>
        <v>/!\ Impayé</v>
      </c>
      <c r="H9" s="37">
        <v>43831</v>
      </c>
      <c r="I9" s="37">
        <f>EDATE(H9,2)</f>
        <v>43891</v>
      </c>
      <c r="J9" s="42" t="str">
        <f>PROPER("'"&amp;TEXT(H9,$J$5)&amp;" - "&amp;TEXT(I9,$J$5)&amp;"'!")</f>
        <v>'Janv - Mars'!</v>
      </c>
      <c r="K9" s="34">
        <f ca="1">IFERROR(COUNTIFS(INDIRECT($J9&amp;"A:H"),$K$5),NA())</f>
        <v>7</v>
      </c>
      <c r="L9" s="48" t="str">
        <f ca="1">IF(K9&gt;0,$L$5,"-")</f>
        <v>/!\ Impayé</v>
      </c>
    </row>
    <row r="10" spans="2:12" ht="15.75" customHeight="1" x14ac:dyDescent="0.2">
      <c r="B10" s="37">
        <f>EDATE(B9,1)</f>
        <v>43862</v>
      </c>
      <c r="C10" s="33">
        <f>MATCH(B10,'Janv - Mars'!$2:$2)</f>
        <v>5</v>
      </c>
      <c r="D10" s="34">
        <f ca="1">COUNTIFS(OFFSET('Janv - Mars'!$A:$A,0,$C10),$D$5)</f>
        <v>1</v>
      </c>
      <c r="E10" s="34">
        <f ca="1">COUNTIFS(OFFSET('Janv - Mars'!$A:$A,0,$C10+1),$D$5)</f>
        <v>1</v>
      </c>
      <c r="F10" s="36" t="str">
        <f ca="1">IF(SUM(D10:E10)&gt;0,$F$5,"-")</f>
        <v>/!\ Impayé</v>
      </c>
      <c r="H10" s="37">
        <f>EDATE(H9,3)</f>
        <v>43922</v>
      </c>
      <c r="I10" s="37">
        <f>EDATE(H10,2)</f>
        <v>43983</v>
      </c>
      <c r="J10" s="42" t="str">
        <f>PROPER("'"&amp;TEXT(H10,$J$5)&amp;" - "&amp;TEXT(I10,$J$5)&amp;"'!")</f>
        <v>'Avr - Juin'!</v>
      </c>
      <c r="K10" s="34">
        <f ca="1">IFERROR(COUNTIFS(INDIRECT($J10&amp;"A:H"),$K$5),NA())</f>
        <v>16</v>
      </c>
      <c r="L10" s="48" t="str">
        <f ca="1">IF(K10&gt;0,$L$5,"-")</f>
        <v>/!\ Impayé</v>
      </c>
    </row>
    <row r="11" spans="2:12" ht="15.75" customHeight="1" x14ac:dyDescent="0.2">
      <c r="B11" s="37">
        <f>EDATE(B10,1)</f>
        <v>43891</v>
      </c>
      <c r="C11" s="33">
        <f>MATCH(B11,'Janv - Mars'!$2:$2)</f>
        <v>8</v>
      </c>
      <c r="D11" s="34">
        <f ca="1">COUNTIFS(OFFSET('Janv - Mars'!$A:$A,0,$C11),$D$5)</f>
        <v>0</v>
      </c>
      <c r="E11" s="34">
        <f ca="1">COUNTIFS(OFFSET('Janv - Mars'!$A:$A,0,$C11+1),$D$5)</f>
        <v>0</v>
      </c>
      <c r="F11" s="36" t="str">
        <f ca="1">IF(SUM(D11:E11)&gt;0,$F$5,"-")</f>
        <v>-</v>
      </c>
      <c r="H11" s="37">
        <f>EDATE(H10,3)</f>
        <v>44013</v>
      </c>
      <c r="I11" s="37">
        <f>EDATE(H11,2)</f>
        <v>44075</v>
      </c>
      <c r="J11" s="42" t="str">
        <f>PROPER("'"&amp;TEXT(H11,$J$5)&amp;" - "&amp;TEXT(I11,$J$5)&amp;"'!")</f>
        <v>'Juil - Sept'!</v>
      </c>
      <c r="K11" s="34" t="e">
        <f ca="1">IFERROR(COUNTIFS(INDIRECT($J11&amp;"A:H"),$K$5),NA())</f>
        <v>#N/A</v>
      </c>
      <c r="L11" s="48" t="e">
        <f ca="1">IF(K11&gt;0,$L$5,"-")</f>
        <v>#N/A</v>
      </c>
    </row>
    <row r="14" spans="2:12" ht="12.75" x14ac:dyDescent="0.2"/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K25"/>
  <sheetViews>
    <sheetView workbookViewId="0">
      <selection activeCell="F21" sqref="F21"/>
    </sheetView>
  </sheetViews>
  <sheetFormatPr baseColWidth="10" defaultColWidth="14.42578125" defaultRowHeight="15.75" customHeight="1" x14ac:dyDescent="0.2"/>
  <sheetData>
    <row r="1" spans="1:11" ht="15.75" customHeight="1" x14ac:dyDescent="0.2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ht="15.75" customHeight="1" x14ac:dyDescent="0.2">
      <c r="A2" s="1" t="s">
        <v>1</v>
      </c>
      <c r="B2" s="2">
        <v>43831</v>
      </c>
      <c r="C2" s="3" t="s">
        <v>2</v>
      </c>
      <c r="D2" s="3" t="s">
        <v>3</v>
      </c>
      <c r="E2" s="4">
        <v>43862</v>
      </c>
      <c r="F2" s="3" t="s">
        <v>2</v>
      </c>
      <c r="G2" s="3" t="s">
        <v>3</v>
      </c>
      <c r="H2" s="5">
        <v>43891</v>
      </c>
      <c r="I2" s="3" t="s">
        <v>2</v>
      </c>
      <c r="J2" s="3" t="s">
        <v>3</v>
      </c>
      <c r="K2" s="6" t="s">
        <v>4</v>
      </c>
    </row>
    <row r="3" spans="1:11" ht="15.75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15.75" customHeight="1" x14ac:dyDescent="0.2">
      <c r="A4" s="9" t="s">
        <v>5</v>
      </c>
      <c r="B4" s="10"/>
      <c r="C4" s="11"/>
      <c r="D4" s="11"/>
      <c r="E4" s="10"/>
      <c r="F4" s="11"/>
      <c r="G4" s="11"/>
      <c r="H4" s="10"/>
      <c r="I4" s="11"/>
      <c r="J4" s="11"/>
      <c r="K4" s="12"/>
    </row>
    <row r="5" spans="1:11" ht="15.75" customHeight="1" x14ac:dyDescent="0.2">
      <c r="A5" s="9" t="s">
        <v>6</v>
      </c>
      <c r="B5" s="10">
        <v>1000</v>
      </c>
      <c r="C5" s="11" t="s">
        <v>7</v>
      </c>
      <c r="D5" s="11" t="s">
        <v>7</v>
      </c>
      <c r="E5" s="12"/>
      <c r="F5" s="13"/>
      <c r="G5" s="13"/>
      <c r="H5" s="12"/>
      <c r="I5" s="13"/>
      <c r="J5" s="13"/>
      <c r="K5" s="12"/>
    </row>
    <row r="6" spans="1:11" ht="15.75" customHeight="1" x14ac:dyDescent="0.2">
      <c r="A6" s="9" t="s">
        <v>8</v>
      </c>
      <c r="B6" s="10">
        <v>850</v>
      </c>
      <c r="C6" s="11" t="s">
        <v>7</v>
      </c>
      <c r="D6" s="11" t="s">
        <v>7</v>
      </c>
      <c r="E6" s="10"/>
      <c r="F6" s="13"/>
      <c r="G6" s="13"/>
      <c r="H6" s="12"/>
      <c r="I6" s="13"/>
      <c r="J6" s="13"/>
      <c r="K6" s="12"/>
    </row>
    <row r="7" spans="1:11" ht="15.75" customHeight="1" x14ac:dyDescent="0.2">
      <c r="A7" s="9" t="s">
        <v>9</v>
      </c>
      <c r="B7" s="10">
        <v>210</v>
      </c>
      <c r="C7" s="11" t="s">
        <v>7</v>
      </c>
      <c r="D7" s="11" t="s">
        <v>7</v>
      </c>
      <c r="E7" s="10"/>
      <c r="F7" s="13"/>
      <c r="G7" s="13"/>
      <c r="H7" s="12"/>
      <c r="I7" s="13"/>
      <c r="J7" s="13"/>
      <c r="K7" s="12"/>
    </row>
    <row r="8" spans="1:11" ht="15.75" customHeight="1" x14ac:dyDescent="0.2">
      <c r="A8" s="9" t="s">
        <v>10</v>
      </c>
      <c r="B8" s="10">
        <v>1400</v>
      </c>
      <c r="C8" s="11" t="s">
        <v>11</v>
      </c>
      <c r="D8" s="11" t="s">
        <v>11</v>
      </c>
      <c r="E8" s="10"/>
      <c r="F8" s="13"/>
      <c r="G8" s="13"/>
      <c r="H8" s="12"/>
      <c r="I8" s="13"/>
      <c r="J8" s="13"/>
      <c r="K8" s="12"/>
    </row>
    <row r="9" spans="1:11" ht="15.75" customHeight="1" x14ac:dyDescent="0.2">
      <c r="A9" s="9" t="s">
        <v>12</v>
      </c>
      <c r="B9" s="10">
        <v>450</v>
      </c>
      <c r="C9" s="11" t="s">
        <v>7</v>
      </c>
      <c r="D9" s="11" t="s">
        <v>11</v>
      </c>
      <c r="E9" s="10"/>
      <c r="F9" s="13"/>
      <c r="G9" s="13"/>
      <c r="H9" s="12"/>
      <c r="I9" s="13"/>
      <c r="J9" s="13"/>
      <c r="K9" s="12"/>
    </row>
    <row r="10" spans="1:11" ht="15.75" customHeight="1" x14ac:dyDescent="0.2">
      <c r="A10" s="9" t="s">
        <v>13</v>
      </c>
      <c r="B10" s="10">
        <v>1200</v>
      </c>
      <c r="C10" s="11" t="s">
        <v>11</v>
      </c>
      <c r="D10" s="11" t="s">
        <v>11</v>
      </c>
      <c r="E10" s="10"/>
      <c r="F10" s="13"/>
      <c r="G10" s="13"/>
      <c r="H10" s="12"/>
      <c r="I10" s="13"/>
      <c r="J10" s="13"/>
      <c r="K10" s="12"/>
    </row>
    <row r="11" spans="1:11" ht="15.75" customHeight="1" x14ac:dyDescent="0.2">
      <c r="A11" s="9" t="s">
        <v>14</v>
      </c>
      <c r="B11" s="12"/>
      <c r="C11" s="13"/>
      <c r="D11" s="13"/>
      <c r="E11" s="10"/>
      <c r="F11" s="13"/>
      <c r="G11" s="13"/>
      <c r="H11" s="12"/>
      <c r="I11" s="13"/>
      <c r="J11" s="13"/>
      <c r="K11" s="12"/>
    </row>
    <row r="12" spans="1:11" ht="15.75" customHeight="1" x14ac:dyDescent="0.2">
      <c r="A12" s="9" t="s">
        <v>15</v>
      </c>
      <c r="B12" s="10"/>
      <c r="C12" s="11"/>
      <c r="D12" s="11"/>
      <c r="E12" s="10"/>
      <c r="F12" s="11"/>
      <c r="G12" s="11"/>
      <c r="H12" s="12"/>
      <c r="I12" s="11"/>
      <c r="J12" s="11"/>
      <c r="K12" s="10"/>
    </row>
    <row r="13" spans="1:11" ht="15.75" customHeight="1" x14ac:dyDescent="0.2">
      <c r="A13" s="9" t="s">
        <v>16</v>
      </c>
      <c r="B13" s="10"/>
      <c r="C13" s="14"/>
      <c r="D13" s="14"/>
      <c r="E13" s="10"/>
      <c r="F13" s="14"/>
      <c r="G13" s="14"/>
      <c r="H13" s="12"/>
      <c r="I13" s="14"/>
      <c r="J13" s="14"/>
      <c r="K13" s="10"/>
    </row>
    <row r="14" spans="1:11" ht="15.75" customHeight="1" x14ac:dyDescent="0.2">
      <c r="A14" s="9" t="s">
        <v>17</v>
      </c>
      <c r="B14" s="10"/>
      <c r="C14" s="11"/>
      <c r="D14" s="11"/>
      <c r="E14" s="10"/>
      <c r="F14" s="11"/>
      <c r="G14" s="11"/>
      <c r="H14" s="10"/>
      <c r="I14" s="11"/>
      <c r="J14" s="11"/>
      <c r="K14" s="12"/>
    </row>
    <row r="15" spans="1:11" ht="15.75" customHeight="1" x14ac:dyDescent="0.2">
      <c r="A15" s="9" t="s">
        <v>18</v>
      </c>
      <c r="B15" s="10"/>
      <c r="C15" s="11"/>
      <c r="D15" s="11"/>
      <c r="E15" s="10">
        <v>2000</v>
      </c>
      <c r="F15" s="11" t="s">
        <v>11</v>
      </c>
      <c r="G15" s="11" t="s">
        <v>11</v>
      </c>
      <c r="H15" s="10"/>
      <c r="I15" s="11"/>
      <c r="J15" s="11"/>
      <c r="K15" s="12"/>
    </row>
    <row r="16" spans="1:11" ht="15.75" customHeight="1" x14ac:dyDescent="0.2">
      <c r="A16" s="9" t="s">
        <v>19</v>
      </c>
      <c r="B16" s="12"/>
      <c r="C16" s="13"/>
      <c r="D16" s="13"/>
      <c r="E16" s="10"/>
      <c r="F16" s="11"/>
      <c r="G16" s="11"/>
      <c r="H16" s="12"/>
      <c r="I16" s="13"/>
      <c r="J16" s="13"/>
      <c r="K16" s="12"/>
    </row>
    <row r="17" spans="1:11" ht="15.75" customHeight="1" x14ac:dyDescent="0.2">
      <c r="A17" s="9" t="s">
        <v>20</v>
      </c>
      <c r="B17" s="12"/>
      <c r="C17" s="13"/>
      <c r="D17" s="13"/>
      <c r="E17" s="12"/>
      <c r="F17" s="13"/>
      <c r="G17" s="13"/>
      <c r="H17" s="10"/>
      <c r="I17" s="11"/>
      <c r="J17" s="11"/>
      <c r="K17" s="12"/>
    </row>
    <row r="18" spans="1:11" ht="15.75" customHeight="1" x14ac:dyDescent="0.2">
      <c r="A18" s="1" t="s">
        <v>21</v>
      </c>
      <c r="B18" s="15">
        <f>SUM(B4:B17)</f>
        <v>5110</v>
      </c>
      <c r="C18" s="16"/>
      <c r="D18" s="16"/>
      <c r="E18" s="17">
        <f>SUM(E4:E17)</f>
        <v>2000</v>
      </c>
      <c r="F18" s="16"/>
      <c r="G18" s="16"/>
      <c r="H18" s="18">
        <f>SUM(H4:H17)</f>
        <v>0</v>
      </c>
      <c r="I18" s="16"/>
      <c r="J18" s="16"/>
      <c r="K18" s="19">
        <f>SUM(B18:H18)</f>
        <v>7110</v>
      </c>
    </row>
    <row r="19" spans="1:11" ht="15.75" customHeight="1" x14ac:dyDescent="0.2">
      <c r="A19" s="20"/>
    </row>
    <row r="20" spans="1:11" ht="15.75" customHeight="1" x14ac:dyDescent="0.2">
      <c r="A20" s="21"/>
      <c r="B20" s="22"/>
      <c r="C20" s="22"/>
      <c r="D20" s="22"/>
      <c r="E20" s="22"/>
    </row>
    <row r="21" spans="1:11" ht="15.75" customHeight="1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ht="12.75" x14ac:dyDescent="0.2">
      <c r="A22" s="24"/>
      <c r="B22" s="24"/>
      <c r="C22" s="24"/>
      <c r="D22" s="24"/>
      <c r="E22" s="25"/>
    </row>
    <row r="23" spans="1:11" ht="12.75" x14ac:dyDescent="0.2">
      <c r="A23" s="26"/>
      <c r="B23" s="26"/>
      <c r="C23" s="27"/>
      <c r="D23" s="28"/>
      <c r="E23" s="28"/>
    </row>
    <row r="24" spans="1:11" ht="12.75" x14ac:dyDescent="0.2">
      <c r="A24" s="26"/>
      <c r="B24" s="26"/>
      <c r="C24" s="26"/>
      <c r="D24" s="26"/>
      <c r="E24" s="26"/>
    </row>
    <row r="25" spans="1:11" ht="12.75" x14ac:dyDescent="0.2">
      <c r="A25" s="21"/>
      <c r="B25" s="22"/>
      <c r="C25" s="22"/>
      <c r="D25" s="22"/>
      <c r="E25" s="22"/>
    </row>
  </sheetData>
  <customSheetViews>
    <customSheetView guid="{BF2267FC-FDF4-423D-B467-33FC2546D7F8}" filter="1" showAutoFilter="1">
      <pageMargins left="0.7" right="0.7" top="0.75" bottom="0.75" header="0.3" footer="0.3"/>
      <autoFilter ref="A1:K2" xr:uid="{00000000-0000-0000-0000-000000000000}"/>
    </customSheetView>
  </customSheetViews>
  <mergeCells count="1">
    <mergeCell ref="A1:K1"/>
  </mergeCells>
  <conditionalFormatting sqref="C4:D18 F4:G18 I4:J18">
    <cfRule type="containsText" dxfId="15" priority="1" operator="containsText" text="oui">
      <formula>NOT(ISERROR(SEARCH(("oui"),(C4))))</formula>
    </cfRule>
  </conditionalFormatting>
  <conditionalFormatting sqref="C4:D18 F4:G18 I4:J18">
    <cfRule type="containsText" dxfId="14" priority="2" operator="containsText" text="non">
      <formula>NOT(ISERROR(SEARCH(("non"),(C4))))</formula>
    </cfRule>
  </conditionalFormatting>
  <dataValidations count="1">
    <dataValidation type="list" allowBlank="1" sqref="C4:D17 F4:G17 I4:J17" xr:uid="{00000000-0002-0000-0100-000000000000}">
      <formula1>"oui,non"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8B33C-7A1E-489C-B05A-B0A879B1A116}">
  <sheetPr codeName="Feuil3">
    <outlinePr summaryBelow="0" summaryRight="0"/>
  </sheetPr>
  <dimension ref="A1:K25"/>
  <sheetViews>
    <sheetView workbookViewId="0">
      <selection activeCell="G28" sqref="G28"/>
    </sheetView>
  </sheetViews>
  <sheetFormatPr baseColWidth="10" defaultColWidth="14.42578125" defaultRowHeight="15.75" customHeight="1" x14ac:dyDescent="0.2"/>
  <sheetData>
    <row r="1" spans="1:11" ht="15.75" customHeight="1" x14ac:dyDescent="0.2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ht="15.75" customHeight="1" x14ac:dyDescent="0.2">
      <c r="A2" s="1" t="s">
        <v>1</v>
      </c>
      <c r="B2" s="2">
        <v>43922</v>
      </c>
      <c r="C2" s="3" t="s">
        <v>2</v>
      </c>
      <c r="D2" s="3" t="s">
        <v>3</v>
      </c>
      <c r="E2" s="4">
        <v>43952</v>
      </c>
      <c r="F2" s="3" t="s">
        <v>2</v>
      </c>
      <c r="G2" s="3" t="s">
        <v>3</v>
      </c>
      <c r="H2" s="5">
        <v>43983</v>
      </c>
      <c r="I2" s="3" t="s">
        <v>2</v>
      </c>
      <c r="J2" s="3" t="s">
        <v>3</v>
      </c>
      <c r="K2" s="6" t="s">
        <v>4</v>
      </c>
    </row>
    <row r="3" spans="1:11" ht="15.75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15.75" customHeight="1" x14ac:dyDescent="0.2">
      <c r="A4" s="9" t="s">
        <v>5</v>
      </c>
      <c r="B4" s="10"/>
      <c r="C4" s="14"/>
      <c r="D4" s="14"/>
      <c r="E4" s="10"/>
      <c r="F4" s="14"/>
      <c r="G4" s="14"/>
      <c r="H4" s="10"/>
      <c r="I4" s="14"/>
      <c r="J4" s="14"/>
      <c r="K4" s="12"/>
    </row>
    <row r="5" spans="1:11" ht="15.75" customHeight="1" x14ac:dyDescent="0.2">
      <c r="A5" s="9" t="s">
        <v>6</v>
      </c>
      <c r="B5" s="10">
        <v>1000</v>
      </c>
      <c r="C5" s="14" t="s">
        <v>7</v>
      </c>
      <c r="D5" s="14" t="s">
        <v>7</v>
      </c>
      <c r="E5" s="12"/>
      <c r="F5" s="14"/>
      <c r="G5" s="14"/>
      <c r="H5" s="12"/>
      <c r="I5" s="14"/>
      <c r="J5" s="14"/>
      <c r="K5" s="12"/>
    </row>
    <row r="6" spans="1:11" ht="15.75" customHeight="1" x14ac:dyDescent="0.2">
      <c r="A6" s="9" t="s">
        <v>8</v>
      </c>
      <c r="B6" s="10">
        <v>850</v>
      </c>
      <c r="C6" s="14" t="s">
        <v>7</v>
      </c>
      <c r="D6" s="14" t="s">
        <v>7</v>
      </c>
      <c r="E6" s="10"/>
      <c r="F6" s="14"/>
      <c r="G6" s="14"/>
      <c r="H6" s="10">
        <v>210</v>
      </c>
      <c r="I6" s="14" t="s">
        <v>7</v>
      </c>
      <c r="J6" s="14" t="s">
        <v>7</v>
      </c>
      <c r="K6" s="12"/>
    </row>
    <row r="7" spans="1:11" ht="15.75" customHeight="1" x14ac:dyDescent="0.2">
      <c r="A7" s="9" t="s">
        <v>9</v>
      </c>
      <c r="B7" s="10">
        <v>210</v>
      </c>
      <c r="C7" s="14" t="s">
        <v>7</v>
      </c>
      <c r="D7" s="14" t="s">
        <v>7</v>
      </c>
      <c r="E7" s="10"/>
      <c r="F7" s="14"/>
      <c r="G7" s="14"/>
      <c r="H7" s="10">
        <v>1400</v>
      </c>
      <c r="I7" s="14" t="s">
        <v>7</v>
      </c>
      <c r="J7" s="14" t="s">
        <v>11</v>
      </c>
      <c r="K7" s="12"/>
    </row>
    <row r="8" spans="1:11" ht="15.75" customHeight="1" x14ac:dyDescent="0.2">
      <c r="A8" s="9" t="s">
        <v>10</v>
      </c>
      <c r="B8" s="10">
        <v>1400</v>
      </c>
      <c r="C8" s="14" t="s">
        <v>11</v>
      </c>
      <c r="D8" s="14" t="s">
        <v>11</v>
      </c>
      <c r="E8" s="10">
        <v>210</v>
      </c>
      <c r="F8" s="14" t="s">
        <v>7</v>
      </c>
      <c r="G8" s="14" t="s">
        <v>7</v>
      </c>
      <c r="H8" s="10">
        <v>450</v>
      </c>
      <c r="I8" s="14" t="s">
        <v>7</v>
      </c>
      <c r="J8" s="14" t="s">
        <v>11</v>
      </c>
      <c r="K8" s="12"/>
    </row>
    <row r="9" spans="1:11" ht="15.75" customHeight="1" x14ac:dyDescent="0.2">
      <c r="A9" s="9" t="s">
        <v>12</v>
      </c>
      <c r="B9" s="10">
        <v>450</v>
      </c>
      <c r="C9" s="14" t="s">
        <v>7</v>
      </c>
      <c r="D9" s="14" t="s">
        <v>11</v>
      </c>
      <c r="E9" s="10">
        <v>1400</v>
      </c>
      <c r="F9" s="14" t="s">
        <v>11</v>
      </c>
      <c r="G9" s="14" t="s">
        <v>11</v>
      </c>
      <c r="H9" s="12"/>
      <c r="I9" s="14"/>
      <c r="J9" s="14"/>
      <c r="K9" s="12"/>
    </row>
    <row r="10" spans="1:11" ht="15.75" customHeight="1" x14ac:dyDescent="0.2">
      <c r="A10" s="9" t="s">
        <v>13</v>
      </c>
      <c r="B10" s="10">
        <v>1200</v>
      </c>
      <c r="C10" s="14" t="s">
        <v>11</v>
      </c>
      <c r="D10" s="14" t="s">
        <v>11</v>
      </c>
      <c r="E10" s="10">
        <v>450</v>
      </c>
      <c r="F10" s="14" t="s">
        <v>7</v>
      </c>
      <c r="G10" s="14" t="s">
        <v>11</v>
      </c>
      <c r="H10" s="12"/>
      <c r="I10" s="14"/>
      <c r="J10" s="14"/>
      <c r="K10" s="12"/>
    </row>
    <row r="11" spans="1:11" ht="15.75" customHeight="1" x14ac:dyDescent="0.2">
      <c r="A11" s="9" t="s">
        <v>14</v>
      </c>
      <c r="B11" s="10">
        <v>210</v>
      </c>
      <c r="C11" s="14" t="s">
        <v>7</v>
      </c>
      <c r="D11" s="14" t="s">
        <v>7</v>
      </c>
      <c r="E11" s="10"/>
      <c r="F11" s="14"/>
      <c r="G11" s="14"/>
      <c r="H11" s="12">
        <v>15</v>
      </c>
      <c r="I11" s="14" t="s">
        <v>11</v>
      </c>
      <c r="J11" s="14" t="s">
        <v>11</v>
      </c>
      <c r="K11" s="12"/>
    </row>
    <row r="12" spans="1:11" ht="15.75" customHeight="1" x14ac:dyDescent="0.2">
      <c r="A12" s="9" t="s">
        <v>15</v>
      </c>
      <c r="B12" s="10">
        <v>1400</v>
      </c>
      <c r="C12" s="14" t="s">
        <v>11</v>
      </c>
      <c r="D12" s="14" t="s">
        <v>11</v>
      </c>
      <c r="E12" s="10"/>
      <c r="F12" s="14"/>
      <c r="G12" s="14"/>
      <c r="H12" s="12"/>
      <c r="I12" s="14"/>
      <c r="J12" s="14"/>
      <c r="K12" s="10"/>
    </row>
    <row r="13" spans="1:11" ht="15.75" customHeight="1" x14ac:dyDescent="0.2">
      <c r="A13" s="9" t="s">
        <v>16</v>
      </c>
      <c r="B13" s="10">
        <v>450</v>
      </c>
      <c r="C13" s="14" t="s">
        <v>7</v>
      </c>
      <c r="D13" s="14" t="s">
        <v>11</v>
      </c>
      <c r="E13" s="10"/>
      <c r="F13" s="14"/>
      <c r="G13" s="14"/>
      <c r="H13" s="12"/>
      <c r="I13" s="14"/>
      <c r="J13" s="14"/>
      <c r="K13" s="10"/>
    </row>
    <row r="14" spans="1:11" ht="15.75" customHeight="1" x14ac:dyDescent="0.2">
      <c r="A14" s="9" t="s">
        <v>17</v>
      </c>
      <c r="B14" s="10">
        <v>210</v>
      </c>
      <c r="C14" s="14" t="s">
        <v>7</v>
      </c>
      <c r="D14" s="14" t="s">
        <v>7</v>
      </c>
      <c r="E14" s="10"/>
      <c r="F14" s="14"/>
      <c r="G14" s="14"/>
      <c r="H14" s="10"/>
      <c r="I14" s="14"/>
      <c r="J14" s="14"/>
      <c r="K14" s="12"/>
    </row>
    <row r="15" spans="1:11" ht="15.75" customHeight="1" x14ac:dyDescent="0.2">
      <c r="A15" s="9" t="s">
        <v>18</v>
      </c>
      <c r="B15" s="10">
        <v>1400</v>
      </c>
      <c r="C15" s="14" t="s">
        <v>11</v>
      </c>
      <c r="D15" s="14" t="s">
        <v>11</v>
      </c>
      <c r="E15" s="10">
        <v>2000</v>
      </c>
      <c r="F15" s="14" t="s">
        <v>11</v>
      </c>
      <c r="G15" s="14" t="s">
        <v>11</v>
      </c>
      <c r="H15" s="10"/>
      <c r="I15" s="14"/>
      <c r="J15" s="14"/>
      <c r="K15" s="12"/>
    </row>
    <row r="16" spans="1:11" ht="15.75" customHeight="1" x14ac:dyDescent="0.2">
      <c r="A16" s="9" t="s">
        <v>19</v>
      </c>
      <c r="B16" s="10">
        <v>450</v>
      </c>
      <c r="C16" s="14" t="s">
        <v>7</v>
      </c>
      <c r="D16" s="14" t="s">
        <v>11</v>
      </c>
      <c r="E16" s="10"/>
      <c r="F16" s="14"/>
      <c r="G16" s="14"/>
      <c r="H16" s="12"/>
      <c r="I16" s="14"/>
      <c r="J16" s="14"/>
      <c r="K16" s="12"/>
    </row>
    <row r="17" spans="1:11" ht="15.75" customHeight="1" x14ac:dyDescent="0.2">
      <c r="A17" s="9" t="s">
        <v>20</v>
      </c>
      <c r="B17" s="12"/>
      <c r="C17" s="14"/>
      <c r="D17" s="14"/>
      <c r="E17" s="12"/>
      <c r="F17" s="14"/>
      <c r="G17" s="14"/>
      <c r="H17" s="10"/>
      <c r="I17" s="14"/>
      <c r="J17" s="14"/>
      <c r="K17" s="12"/>
    </row>
    <row r="18" spans="1:11" ht="15.75" customHeight="1" x14ac:dyDescent="0.2">
      <c r="A18" s="1" t="s">
        <v>21</v>
      </c>
      <c r="B18" s="15">
        <f>SUM(B4:B17)</f>
        <v>9230</v>
      </c>
      <c r="C18" s="16"/>
      <c r="D18" s="16"/>
      <c r="E18" s="17">
        <f>SUM(E4:E17)</f>
        <v>4060</v>
      </c>
      <c r="F18" s="16"/>
      <c r="G18" s="16"/>
      <c r="H18" s="18">
        <f>SUM(H4:H17)</f>
        <v>2075</v>
      </c>
      <c r="I18" s="16"/>
      <c r="J18" s="16"/>
      <c r="K18" s="19">
        <f>SUM(B18:H18)</f>
        <v>15365</v>
      </c>
    </row>
    <row r="19" spans="1:11" ht="15.75" customHeight="1" x14ac:dyDescent="0.2">
      <c r="A19" s="20"/>
    </row>
    <row r="20" spans="1:11" ht="15.75" customHeight="1" x14ac:dyDescent="0.2">
      <c r="A20" s="21"/>
      <c r="B20" s="22"/>
      <c r="C20" s="22"/>
      <c r="D20" s="22"/>
      <c r="E20" s="22"/>
    </row>
    <row r="21" spans="1:11" ht="15.75" customHeight="1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ht="12.75" x14ac:dyDescent="0.2">
      <c r="A22" s="24"/>
      <c r="B22" s="24"/>
      <c r="C22" s="24"/>
      <c r="D22" s="24"/>
      <c r="E22" s="25"/>
    </row>
    <row r="23" spans="1:11" ht="12.75" x14ac:dyDescent="0.2">
      <c r="A23" s="26"/>
      <c r="B23" s="26"/>
      <c r="C23" s="27"/>
      <c r="D23" s="28"/>
      <c r="E23" s="28"/>
    </row>
    <row r="24" spans="1:11" ht="12.75" x14ac:dyDescent="0.2">
      <c r="A24" s="26"/>
      <c r="B24" s="26"/>
      <c r="C24" s="26"/>
      <c r="D24" s="26"/>
      <c r="E24" s="26"/>
    </row>
    <row r="25" spans="1:11" ht="12.75" x14ac:dyDescent="0.2">
      <c r="A25" s="21"/>
      <c r="B25" s="22"/>
      <c r="C25" s="22"/>
      <c r="D25" s="22"/>
      <c r="E25" s="22"/>
    </row>
  </sheetData>
  <mergeCells count="1">
    <mergeCell ref="A1:K1"/>
  </mergeCells>
  <conditionalFormatting sqref="C4:D10 F4:G7 I4:J5 C17:D18 F11:G18 I9:J10 I12:J18">
    <cfRule type="containsText" dxfId="13" priority="13" operator="containsText" text="oui">
      <formula>NOT(ISERROR(SEARCH(("oui"),(C4))))</formula>
    </cfRule>
  </conditionalFormatting>
  <conditionalFormatting sqref="C4:D10 F4:G7 I4:J5 C17:D18 F11:G18 I9:J10 I12:J18">
    <cfRule type="containsText" dxfId="12" priority="14" operator="containsText" text="non">
      <formula>NOT(ISERROR(SEARCH(("non"),(C4))))</formula>
    </cfRule>
  </conditionalFormatting>
  <conditionalFormatting sqref="C11:D13">
    <cfRule type="containsText" dxfId="11" priority="11" operator="containsText" text="oui">
      <formula>NOT(ISERROR(SEARCH(("oui"),(C11))))</formula>
    </cfRule>
  </conditionalFormatting>
  <conditionalFormatting sqref="C11:D13">
    <cfRule type="containsText" dxfId="10" priority="12" operator="containsText" text="non">
      <formula>NOT(ISERROR(SEARCH(("non"),(C11))))</formula>
    </cfRule>
  </conditionalFormatting>
  <conditionalFormatting sqref="C14:D16">
    <cfRule type="containsText" dxfId="9" priority="9" operator="containsText" text="oui">
      <formula>NOT(ISERROR(SEARCH(("oui"),(C14))))</formula>
    </cfRule>
  </conditionalFormatting>
  <conditionalFormatting sqref="C14:D16">
    <cfRule type="containsText" dxfId="8" priority="10" operator="containsText" text="non">
      <formula>NOT(ISERROR(SEARCH(("non"),(C14))))</formula>
    </cfRule>
  </conditionalFormatting>
  <conditionalFormatting sqref="F8:G10">
    <cfRule type="containsText" dxfId="7" priority="7" operator="containsText" text="oui">
      <formula>NOT(ISERROR(SEARCH(("oui"),(F8))))</formula>
    </cfRule>
  </conditionalFormatting>
  <conditionalFormatting sqref="F8:G10">
    <cfRule type="containsText" dxfId="6" priority="8" operator="containsText" text="non">
      <formula>NOT(ISERROR(SEARCH(("non"),(F8))))</formula>
    </cfRule>
  </conditionalFormatting>
  <conditionalFormatting sqref="I6:J8">
    <cfRule type="containsText" dxfId="5" priority="5" operator="containsText" text="oui">
      <formula>NOT(ISERROR(SEARCH(("oui"),(I6))))</formula>
    </cfRule>
  </conditionalFormatting>
  <conditionalFormatting sqref="I6:J8">
    <cfRule type="containsText" dxfId="4" priority="6" operator="containsText" text="non">
      <formula>NOT(ISERROR(SEARCH(("non"),(I6))))</formula>
    </cfRule>
  </conditionalFormatting>
  <conditionalFormatting sqref="J11">
    <cfRule type="containsText" dxfId="3" priority="3" operator="containsText" text="oui">
      <formula>NOT(ISERROR(SEARCH(("oui"),(J11))))</formula>
    </cfRule>
  </conditionalFormatting>
  <conditionalFormatting sqref="J11">
    <cfRule type="containsText" dxfId="2" priority="4" operator="containsText" text="non">
      <formula>NOT(ISERROR(SEARCH(("non"),(J11))))</formula>
    </cfRule>
  </conditionalFormatting>
  <conditionalFormatting sqref="I11">
    <cfRule type="containsText" dxfId="1" priority="1" operator="containsText" text="oui">
      <formula>NOT(ISERROR(SEARCH(("oui"),(I11))))</formula>
    </cfRule>
  </conditionalFormatting>
  <conditionalFormatting sqref="I11">
    <cfRule type="containsText" dxfId="0" priority="2" operator="containsText" text="non">
      <formula>NOT(ISERROR(SEARCH(("non"),(I11))))</formula>
    </cfRule>
  </conditionalFormatting>
  <dataValidations count="1">
    <dataValidation type="list" allowBlank="1" sqref="F4:G17 C4:D17 I4:J17" xr:uid="{9EECED64-4767-4078-AB91-7906E854F5CF}">
      <formula1>"oui,non"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Janv - Mars</vt:lpstr>
      <vt:lpstr>Avr - Juin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ermus</dc:creator>
  <cp:lastModifiedBy>ermus</cp:lastModifiedBy>
  <dcterms:created xsi:type="dcterms:W3CDTF">2020-04-07T09:26:25Z</dcterms:created>
  <dcterms:modified xsi:type="dcterms:W3CDTF">2020-04-07T09:26:25Z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b21d3ae6-8ce7-4c4c-8c8e-e6917f41c017</vt:lpwstr>
  </property>
</Properties>
</file>