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640" windowHeight="11760" tabRatio="609" activeTab="4"/>
  </bookViews>
  <sheets>
    <sheet name="recap" sheetId="30" r:id="rId1"/>
    <sheet name="5(2)" sheetId="46" r:id="rId2"/>
    <sheet name="6" sheetId="39" r:id="rId3"/>
    <sheet name="7" sheetId="40" r:id="rId4"/>
    <sheet name="8" sheetId="43" r:id="rId5"/>
    <sheet name="10" sheetId="47" r:id="rId6"/>
    <sheet name="9" sheetId="44" r:id="rId7"/>
    <sheet name="11" sheetId="48" r:id="rId8"/>
    <sheet name="Feuil1" sheetId="51" r:id="rId9"/>
    <sheet name="12" sheetId="49" r:id="rId10"/>
  </sheets>
  <externalReferences>
    <externalReference r:id="rId11"/>
  </externalReferences>
  <definedNames>
    <definedName name="fériés">'[1]jours feriés'!$B$4:$B$16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D6" i="43"/>
  <c r="AF4"/>
  <c r="AD13"/>
  <c r="AD4"/>
  <c r="M13" i="30"/>
  <c r="L13"/>
  <c r="AE4" i="43"/>
  <c r="AE5"/>
  <c r="E4"/>
  <c r="AC6" l="1"/>
  <c r="Z6"/>
  <c r="W6"/>
  <c r="T6"/>
  <c r="Q6"/>
  <c r="N6"/>
  <c r="K6"/>
  <c r="H6"/>
  <c r="E6"/>
  <c r="AC4"/>
  <c r="Z4"/>
  <c r="W4"/>
  <c r="T4"/>
  <c r="Q4"/>
  <c r="N4"/>
  <c r="K4"/>
  <c r="H4"/>
  <c r="A9" l="1"/>
  <c r="A61" s="1"/>
  <c r="A44" l="1"/>
  <c r="A35"/>
  <c r="A17"/>
  <c r="A53"/>
  <c r="A26"/>
  <c r="AC64"/>
  <c r="Z64"/>
  <c r="W64"/>
  <c r="T64"/>
  <c r="Q64"/>
  <c r="N64"/>
  <c r="K64"/>
  <c r="H64"/>
  <c r="E64"/>
  <c r="AC62"/>
  <c r="Z62"/>
  <c r="W62"/>
  <c r="T62"/>
  <c r="Q62"/>
  <c r="K62"/>
  <c r="H62"/>
  <c r="AC60"/>
  <c r="Z60"/>
  <c r="W60"/>
  <c r="T60"/>
  <c r="Q60"/>
  <c r="K60"/>
  <c r="H60"/>
  <c r="E60"/>
  <c r="AC58"/>
  <c r="Z58"/>
  <c r="W58"/>
  <c r="T58"/>
  <c r="Q58"/>
  <c r="N58"/>
  <c r="K58"/>
  <c r="H58"/>
  <c r="E58"/>
  <c r="AC55"/>
  <c r="Z55"/>
  <c r="W55"/>
  <c r="T55"/>
  <c r="Q55"/>
  <c r="N55"/>
  <c r="K55"/>
  <c r="H55"/>
  <c r="E55"/>
  <c r="AC53"/>
  <c r="Z53"/>
  <c r="W53"/>
  <c r="T53"/>
  <c r="Q53"/>
  <c r="K53"/>
  <c r="H53"/>
  <c r="AC51"/>
  <c r="Z51"/>
  <c r="W51"/>
  <c r="T51"/>
  <c r="Q51"/>
  <c r="K51"/>
  <c r="H51"/>
  <c r="E51"/>
  <c r="AC49"/>
  <c r="Z49"/>
  <c r="W49"/>
  <c r="T49"/>
  <c r="Q49"/>
  <c r="N49"/>
  <c r="K49"/>
  <c r="H49"/>
  <c r="E49"/>
  <c r="AC46"/>
  <c r="Z46"/>
  <c r="W46"/>
  <c r="T46"/>
  <c r="Q46"/>
  <c r="N46"/>
  <c r="K46"/>
  <c r="H46"/>
  <c r="E46"/>
  <c r="AC44"/>
  <c r="Z44"/>
  <c r="W44"/>
  <c r="T44"/>
  <c r="Q44"/>
  <c r="K44"/>
  <c r="H44"/>
  <c r="AC42"/>
  <c r="Z42"/>
  <c r="W42"/>
  <c r="T42"/>
  <c r="Q42"/>
  <c r="K42"/>
  <c r="H42"/>
  <c r="E42"/>
  <c r="AC40"/>
  <c r="Z40"/>
  <c r="W40"/>
  <c r="T40"/>
  <c r="Q40"/>
  <c r="N40"/>
  <c r="K40"/>
  <c r="H40"/>
  <c r="E40"/>
  <c r="AC37"/>
  <c r="Z37"/>
  <c r="W37"/>
  <c r="T37"/>
  <c r="Q37"/>
  <c r="N37"/>
  <c r="K37"/>
  <c r="H37"/>
  <c r="E37"/>
  <c r="AC35"/>
  <c r="Z35"/>
  <c r="W35"/>
  <c r="T35"/>
  <c r="Q35"/>
  <c r="K35"/>
  <c r="H35"/>
  <c r="AC33"/>
  <c r="Z33"/>
  <c r="W33"/>
  <c r="T33"/>
  <c r="Q33"/>
  <c r="K33"/>
  <c r="H33"/>
  <c r="E33"/>
  <c r="AC31"/>
  <c r="Z31"/>
  <c r="W31"/>
  <c r="T31"/>
  <c r="Q31"/>
  <c r="N31"/>
  <c r="K31"/>
  <c r="H31"/>
  <c r="E31"/>
  <c r="AC28"/>
  <c r="Z28"/>
  <c r="W28"/>
  <c r="T28"/>
  <c r="Q28"/>
  <c r="N28"/>
  <c r="K28"/>
  <c r="H28"/>
  <c r="E28"/>
  <c r="AC26"/>
  <c r="Z26"/>
  <c r="W26"/>
  <c r="T26"/>
  <c r="Q26"/>
  <c r="K26"/>
  <c r="H26"/>
  <c r="AC24"/>
  <c r="Z24"/>
  <c r="W24"/>
  <c r="T24"/>
  <c r="Q24"/>
  <c r="K24"/>
  <c r="H24"/>
  <c r="E24"/>
  <c r="AC22"/>
  <c r="Z22"/>
  <c r="W22"/>
  <c r="T22"/>
  <c r="Q22"/>
  <c r="N22"/>
  <c r="K22"/>
  <c r="H22"/>
  <c r="E22"/>
  <c r="AC19"/>
  <c r="Z19"/>
  <c r="W19"/>
  <c r="T19"/>
  <c r="Q19"/>
  <c r="N19"/>
  <c r="K19"/>
  <c r="H19"/>
  <c r="E19"/>
  <c r="AC17"/>
  <c r="Z17"/>
  <c r="W17"/>
  <c r="T17"/>
  <c r="Q17"/>
  <c r="K17"/>
  <c r="H17"/>
  <c r="AC15"/>
  <c r="Z15"/>
  <c r="W15"/>
  <c r="T15"/>
  <c r="Q15"/>
  <c r="K15"/>
  <c r="H15"/>
  <c r="E15"/>
  <c r="AC13"/>
  <c r="Z13"/>
  <c r="W13"/>
  <c r="T13"/>
  <c r="Q13"/>
  <c r="N13"/>
  <c r="K13"/>
  <c r="H13"/>
  <c r="E13"/>
  <c r="AD15" l="1"/>
  <c r="AD17"/>
  <c r="AD19"/>
  <c r="AD22"/>
  <c r="AD24"/>
  <c r="AD26"/>
  <c r="AD28"/>
  <c r="AD31"/>
  <c r="AD33"/>
  <c r="AD35"/>
  <c r="AD37"/>
  <c r="AD40"/>
  <c r="AD42"/>
  <c r="AD44"/>
  <c r="AD46"/>
  <c r="AD49"/>
  <c r="AD51"/>
  <c r="AD53"/>
  <c r="AD55"/>
  <c r="AD58"/>
  <c r="AD60"/>
  <c r="AD62"/>
  <c r="AD64"/>
  <c r="E10"/>
  <c r="H10"/>
  <c r="H8"/>
  <c r="K8"/>
  <c r="K10"/>
  <c r="N10"/>
  <c r="Q8"/>
  <c r="Q10"/>
  <c r="T8"/>
  <c r="T10"/>
  <c r="W10"/>
  <c r="W8"/>
  <c r="Z8"/>
  <c r="Z10"/>
  <c r="AC10"/>
  <c r="AC8"/>
  <c r="AD8" l="1"/>
  <c r="AD10"/>
  <c r="AE6"/>
  <c r="AQ71" i="39"/>
  <c r="AQ60"/>
  <c r="AQ49"/>
  <c r="AO78" s="1"/>
  <c r="AQ38"/>
  <c r="AQ27"/>
  <c r="AQ16"/>
  <c r="AQ5"/>
  <c r="G4"/>
  <c r="G6"/>
  <c r="G8"/>
  <c r="G12"/>
  <c r="D8"/>
  <c r="D74"/>
  <c r="D72"/>
  <c r="D70"/>
  <c r="D67"/>
  <c r="D65"/>
  <c r="D63"/>
  <c r="D61"/>
  <c r="D59"/>
  <c r="D56"/>
  <c r="D54"/>
  <c r="D52"/>
  <c r="D50"/>
  <c r="D48"/>
  <c r="D45"/>
  <c r="D43"/>
  <c r="D41"/>
  <c r="D39"/>
  <c r="D37"/>
  <c r="D34"/>
  <c r="D32"/>
  <c r="D30"/>
  <c r="D28"/>
  <c r="D26"/>
  <c r="D23"/>
  <c r="D21"/>
  <c r="D19"/>
  <c r="D17"/>
  <c r="D15"/>
  <c r="D12"/>
  <c r="D10"/>
  <c r="D6"/>
  <c r="D4"/>
  <c r="AB74"/>
  <c r="AB72"/>
  <c r="AB70"/>
  <c r="Y74"/>
  <c r="Y72"/>
  <c r="Y70"/>
  <c r="V74"/>
  <c r="V72"/>
  <c r="V70"/>
  <c r="S74"/>
  <c r="S72"/>
  <c r="S70"/>
  <c r="P74"/>
  <c r="P72"/>
  <c r="P70"/>
  <c r="M70"/>
  <c r="M72"/>
  <c r="M74"/>
  <c r="J74"/>
  <c r="J72"/>
  <c r="J70"/>
  <c r="G74"/>
  <c r="G72"/>
  <c r="G70"/>
  <c r="AB59"/>
  <c r="AB61"/>
  <c r="AB63"/>
  <c r="AB65"/>
  <c r="AB67"/>
  <c r="Y67"/>
  <c r="Y65"/>
  <c r="Y63"/>
  <c r="Y61"/>
  <c r="Y59"/>
  <c r="V59"/>
  <c r="V61"/>
  <c r="V63"/>
  <c r="V65"/>
  <c r="V67"/>
  <c r="S67"/>
  <c r="S65"/>
  <c r="S63"/>
  <c r="S61"/>
  <c r="S59"/>
  <c r="P59"/>
  <c r="P61"/>
  <c r="P63"/>
  <c r="P65"/>
  <c r="P67"/>
  <c r="M67"/>
  <c r="M65"/>
  <c r="M63"/>
  <c r="M61"/>
  <c r="M59"/>
  <c r="J59"/>
  <c r="J61"/>
  <c r="J63"/>
  <c r="J65"/>
  <c r="J67"/>
  <c r="G67"/>
  <c r="G65"/>
  <c r="G63"/>
  <c r="G61"/>
  <c r="G59"/>
  <c r="G56"/>
  <c r="G54"/>
  <c r="G52"/>
  <c r="G50"/>
  <c r="G48"/>
  <c r="J56"/>
  <c r="J54"/>
  <c r="J52"/>
  <c r="J50"/>
  <c r="J48"/>
  <c r="M56"/>
  <c r="M54"/>
  <c r="M52"/>
  <c r="M50"/>
  <c r="M48"/>
  <c r="P56"/>
  <c r="P54"/>
  <c r="P52"/>
  <c r="P50"/>
  <c r="P48"/>
  <c r="S56"/>
  <c r="S54"/>
  <c r="S52"/>
  <c r="S50"/>
  <c r="S48"/>
  <c r="V56"/>
  <c r="V54"/>
  <c r="V52"/>
  <c r="V50"/>
  <c r="V48"/>
  <c r="Y56"/>
  <c r="Y54"/>
  <c r="Y52"/>
  <c r="Y50"/>
  <c r="Y48"/>
  <c r="AB56"/>
  <c r="AB54"/>
  <c r="AB52"/>
  <c r="AB50"/>
  <c r="AB48"/>
  <c r="AB37"/>
  <c r="AB39"/>
  <c r="AB41"/>
  <c r="AB43"/>
  <c r="AB45"/>
  <c r="Y45"/>
  <c r="Y43"/>
  <c r="Y41"/>
  <c r="Y39"/>
  <c r="Y37"/>
  <c r="V37"/>
  <c r="V39"/>
  <c r="V41"/>
  <c r="V43"/>
  <c r="V45"/>
  <c r="S45"/>
  <c r="S43"/>
  <c r="S41"/>
  <c r="S39"/>
  <c r="S37"/>
  <c r="P37"/>
  <c r="P39"/>
  <c r="P41"/>
  <c r="P43"/>
  <c r="P45"/>
  <c r="M45"/>
  <c r="M43"/>
  <c r="M41"/>
  <c r="M39"/>
  <c r="M37"/>
  <c r="J37"/>
  <c r="J39"/>
  <c r="J41"/>
  <c r="J43"/>
  <c r="J45"/>
  <c r="G45"/>
  <c r="G43"/>
  <c r="G41"/>
  <c r="G39"/>
  <c r="G37"/>
  <c r="AB34"/>
  <c r="AB32"/>
  <c r="AB30"/>
  <c r="AB28"/>
  <c r="AB26"/>
  <c r="Y26"/>
  <c r="Y28"/>
  <c r="Y30"/>
  <c r="Y32"/>
  <c r="Y34"/>
  <c r="V34"/>
  <c r="V32"/>
  <c r="V30"/>
  <c r="V28"/>
  <c r="V26"/>
  <c r="S34"/>
  <c r="S32"/>
  <c r="S30"/>
  <c r="S28"/>
  <c r="S26"/>
  <c r="P34"/>
  <c r="P32"/>
  <c r="P30"/>
  <c r="P28"/>
  <c r="P26"/>
  <c r="M34"/>
  <c r="M32"/>
  <c r="M30"/>
  <c r="M28"/>
  <c r="M26"/>
  <c r="J34"/>
  <c r="J32"/>
  <c r="J30"/>
  <c r="J28"/>
  <c r="J26"/>
  <c r="G34"/>
  <c r="G32"/>
  <c r="G30"/>
  <c r="G28"/>
  <c r="G26"/>
  <c r="AB23"/>
  <c r="AB21"/>
  <c r="AB19"/>
  <c r="AB17"/>
  <c r="AB15"/>
  <c r="Y23"/>
  <c r="Y21"/>
  <c r="Y19"/>
  <c r="Y17"/>
  <c r="Y15"/>
  <c r="V15"/>
  <c r="V17"/>
  <c r="V19"/>
  <c r="V21"/>
  <c r="V23"/>
  <c r="S23"/>
  <c r="S21"/>
  <c r="S19"/>
  <c r="S17"/>
  <c r="S15"/>
  <c r="P23"/>
  <c r="P21"/>
  <c r="P19"/>
  <c r="P17"/>
  <c r="P15"/>
  <c r="M23"/>
  <c r="M21"/>
  <c r="M19"/>
  <c r="M17"/>
  <c r="M15"/>
  <c r="J23"/>
  <c r="J21"/>
  <c r="J19"/>
  <c r="J17"/>
  <c r="J15"/>
  <c r="G23"/>
  <c r="G21"/>
  <c r="G19"/>
  <c r="G17"/>
  <c r="G15"/>
  <c r="AB12"/>
  <c r="AB10"/>
  <c r="Y10"/>
  <c r="Y12"/>
  <c r="V12"/>
  <c r="V10"/>
  <c r="S12"/>
  <c r="S10"/>
  <c r="P12"/>
  <c r="P10"/>
  <c r="M12"/>
  <c r="M10"/>
  <c r="J12"/>
  <c r="J10"/>
  <c r="G10"/>
  <c r="J8"/>
  <c r="M8"/>
  <c r="P8"/>
  <c r="S8"/>
  <c r="V8"/>
  <c r="Y8"/>
  <c r="AB8"/>
  <c r="AB6"/>
  <c r="Y6"/>
  <c r="V6"/>
  <c r="S6"/>
  <c r="P6"/>
  <c r="M6"/>
  <c r="J6"/>
  <c r="AB4"/>
  <c r="Y4"/>
  <c r="S4"/>
  <c r="V4"/>
  <c r="J4"/>
  <c r="P4"/>
  <c r="D14" i="49"/>
  <c r="F14"/>
  <c r="H14"/>
  <c r="H15" s="1"/>
  <c r="J14"/>
  <c r="L14"/>
  <c r="L15" s="1"/>
  <c r="N14"/>
  <c r="P14"/>
  <c r="P15" s="1"/>
  <c r="R14"/>
  <c r="T14"/>
  <c r="R15"/>
  <c r="T15"/>
  <c r="B14"/>
  <c r="F15"/>
  <c r="J15"/>
  <c r="N15"/>
  <c r="D15"/>
  <c r="B15"/>
  <c r="Y54" i="40" l="1"/>
  <c r="Y52"/>
  <c r="AC78" i="49"/>
  <c r="AC79" s="1"/>
  <c r="AB78"/>
  <c r="AA78"/>
  <c r="Z78"/>
  <c r="Y78"/>
  <c r="X78"/>
  <c r="W78"/>
  <c r="AF76" i="48"/>
  <c r="AF77" s="1"/>
  <c r="AE76"/>
  <c r="AD76"/>
  <c r="AC76"/>
  <c r="AB76"/>
  <c r="AA76"/>
  <c r="Z76"/>
  <c r="Z77" s="1"/>
  <c r="AL74"/>
  <c r="AI74"/>
  <c r="Y74"/>
  <c r="V74"/>
  <c r="S74"/>
  <c r="P74"/>
  <c r="M74"/>
  <c r="J74"/>
  <c r="G74"/>
  <c r="D74"/>
  <c r="AL72"/>
  <c r="AI72"/>
  <c r="Y72"/>
  <c r="V72"/>
  <c r="S72"/>
  <c r="P72"/>
  <c r="M72"/>
  <c r="J72"/>
  <c r="G72"/>
  <c r="D72"/>
  <c r="AL70"/>
  <c r="AI70"/>
  <c r="Y70"/>
  <c r="V70"/>
  <c r="S70"/>
  <c r="P70"/>
  <c r="M70"/>
  <c r="J70"/>
  <c r="G70"/>
  <c r="D70"/>
  <c r="AL68"/>
  <c r="AI68"/>
  <c r="Y68"/>
  <c r="V68"/>
  <c r="S68"/>
  <c r="P68"/>
  <c r="M68"/>
  <c r="J68"/>
  <c r="G68"/>
  <c r="D68"/>
  <c r="AL65"/>
  <c r="AI65"/>
  <c r="Y65"/>
  <c r="V65"/>
  <c r="S65"/>
  <c r="P65"/>
  <c r="M65"/>
  <c r="J65"/>
  <c r="G65"/>
  <c r="D65"/>
  <c r="AL63"/>
  <c r="AI63"/>
  <c r="Y63"/>
  <c r="V63"/>
  <c r="S63"/>
  <c r="P63"/>
  <c r="M63"/>
  <c r="J63"/>
  <c r="G63"/>
  <c r="D63"/>
  <c r="AL61"/>
  <c r="AI61"/>
  <c r="Y61"/>
  <c r="V61"/>
  <c r="S61"/>
  <c r="P61"/>
  <c r="M61"/>
  <c r="J61"/>
  <c r="G61"/>
  <c r="D61"/>
  <c r="AL59"/>
  <c r="AI59"/>
  <c r="Y59"/>
  <c r="V59"/>
  <c r="S59"/>
  <c r="P59"/>
  <c r="M59"/>
  <c r="J59"/>
  <c r="G59"/>
  <c r="D59"/>
  <c r="AL56"/>
  <c r="AI56"/>
  <c r="Y56"/>
  <c r="V56"/>
  <c r="S56"/>
  <c r="P56"/>
  <c r="M56"/>
  <c r="J56"/>
  <c r="G56"/>
  <c r="D56"/>
  <c r="AL54"/>
  <c r="AI54"/>
  <c r="Y54"/>
  <c r="V54"/>
  <c r="S54"/>
  <c r="P54"/>
  <c r="M54"/>
  <c r="J54"/>
  <c r="G54"/>
  <c r="D54"/>
  <c r="AL52"/>
  <c r="AI52"/>
  <c r="Y52"/>
  <c r="V52"/>
  <c r="S52"/>
  <c r="P52"/>
  <c r="M52"/>
  <c r="J52"/>
  <c r="G52"/>
  <c r="D52"/>
  <c r="AL50"/>
  <c r="AI50"/>
  <c r="Y50"/>
  <c r="V50"/>
  <c r="S50"/>
  <c r="P50"/>
  <c r="M50"/>
  <c r="J50"/>
  <c r="G50"/>
  <c r="D50"/>
  <c r="AL47"/>
  <c r="AI47"/>
  <c r="Y47"/>
  <c r="V47"/>
  <c r="S47"/>
  <c r="P47"/>
  <c r="M47"/>
  <c r="J47"/>
  <c r="G47"/>
  <c r="D47"/>
  <c r="AL45"/>
  <c r="AI45"/>
  <c r="Y45"/>
  <c r="V45"/>
  <c r="S45"/>
  <c r="P45"/>
  <c r="M45"/>
  <c r="J45"/>
  <c r="G45"/>
  <c r="D45"/>
  <c r="AL43"/>
  <c r="AI43"/>
  <c r="Y43"/>
  <c r="V43"/>
  <c r="S43"/>
  <c r="P43"/>
  <c r="M43"/>
  <c r="J43"/>
  <c r="G43"/>
  <c r="D43"/>
  <c r="AL41"/>
  <c r="AI41"/>
  <c r="Y41"/>
  <c r="V41"/>
  <c r="S41"/>
  <c r="P41"/>
  <c r="M41"/>
  <c r="J41"/>
  <c r="G41"/>
  <c r="D41"/>
  <c r="AL39"/>
  <c r="AI39"/>
  <c r="Y39"/>
  <c r="V39"/>
  <c r="S39"/>
  <c r="P39"/>
  <c r="M39"/>
  <c r="J39"/>
  <c r="G39"/>
  <c r="D39"/>
  <c r="AL36"/>
  <c r="AI36"/>
  <c r="Y36"/>
  <c r="V36"/>
  <c r="S36"/>
  <c r="P36"/>
  <c r="M36"/>
  <c r="J36"/>
  <c r="G36"/>
  <c r="D36"/>
  <c r="AL34"/>
  <c r="AI34"/>
  <c r="Y34"/>
  <c r="V34"/>
  <c r="S34"/>
  <c r="P34"/>
  <c r="M34"/>
  <c r="J34"/>
  <c r="G34"/>
  <c r="D34"/>
  <c r="AL32"/>
  <c r="AI32"/>
  <c r="Y32"/>
  <c r="V32"/>
  <c r="S32"/>
  <c r="P32"/>
  <c r="M32"/>
  <c r="J32"/>
  <c r="G32"/>
  <c r="D32"/>
  <c r="AL30"/>
  <c r="AI30"/>
  <c r="Y30"/>
  <c r="V30"/>
  <c r="S30"/>
  <c r="P30"/>
  <c r="M30"/>
  <c r="J30"/>
  <c r="G30"/>
  <c r="D30"/>
  <c r="AL28"/>
  <c r="AI28"/>
  <c r="Y28"/>
  <c r="V28"/>
  <c r="S28"/>
  <c r="P28"/>
  <c r="M28"/>
  <c r="J28"/>
  <c r="G28"/>
  <c r="D28"/>
  <c r="AL25"/>
  <c r="AI25"/>
  <c r="Y25"/>
  <c r="V25"/>
  <c r="S25"/>
  <c r="P25"/>
  <c r="M25"/>
  <c r="J25"/>
  <c r="G25"/>
  <c r="D25"/>
  <c r="AL23"/>
  <c r="AI23"/>
  <c r="Y23"/>
  <c r="V23"/>
  <c r="S23"/>
  <c r="P23"/>
  <c r="M23"/>
  <c r="J23"/>
  <c r="G23"/>
  <c r="D23"/>
  <c r="AL21"/>
  <c r="AI21"/>
  <c r="Y21"/>
  <c r="V21"/>
  <c r="S21"/>
  <c r="P21"/>
  <c r="M21"/>
  <c r="J21"/>
  <c r="G21"/>
  <c r="D21"/>
  <c r="AL19"/>
  <c r="AI19"/>
  <c r="Y19"/>
  <c r="V19"/>
  <c r="S19"/>
  <c r="P19"/>
  <c r="M19"/>
  <c r="J19"/>
  <c r="G19"/>
  <c r="D19"/>
  <c r="AL17"/>
  <c r="AI17"/>
  <c r="Y17"/>
  <c r="V17"/>
  <c r="S17"/>
  <c r="P17"/>
  <c r="M17"/>
  <c r="J17"/>
  <c r="G17"/>
  <c r="D17"/>
  <c r="AL14"/>
  <c r="AI14"/>
  <c r="Y13"/>
  <c r="V13"/>
  <c r="S13"/>
  <c r="P13"/>
  <c r="M13"/>
  <c r="J13"/>
  <c r="G13"/>
  <c r="D13"/>
  <c r="AL12"/>
  <c r="AI12"/>
  <c r="Y11"/>
  <c r="V11"/>
  <c r="S11"/>
  <c r="P11"/>
  <c r="M11"/>
  <c r="J11"/>
  <c r="G11"/>
  <c r="D11"/>
  <c r="AL10"/>
  <c r="AI10"/>
  <c r="Y9"/>
  <c r="V9"/>
  <c r="S9"/>
  <c r="P9"/>
  <c r="M9"/>
  <c r="J9"/>
  <c r="G9"/>
  <c r="D9"/>
  <c r="Y7"/>
  <c r="V7"/>
  <c r="S7"/>
  <c r="P7"/>
  <c r="M7"/>
  <c r="J7"/>
  <c r="G7"/>
  <c r="D7"/>
  <c r="Y5"/>
  <c r="V5"/>
  <c r="S5"/>
  <c r="P5"/>
  <c r="M5"/>
  <c r="J5"/>
  <c r="G5"/>
  <c r="D5"/>
  <c r="AF76" i="47"/>
  <c r="AF77" s="1"/>
  <c r="AE76"/>
  <c r="AD76"/>
  <c r="AC76"/>
  <c r="AB76"/>
  <c r="AA76"/>
  <c r="Z76"/>
  <c r="AL74"/>
  <c r="AI74"/>
  <c r="Y74"/>
  <c r="V74"/>
  <c r="S74"/>
  <c r="P74"/>
  <c r="M74"/>
  <c r="J74"/>
  <c r="G74"/>
  <c r="D74"/>
  <c r="AL72"/>
  <c r="AI72"/>
  <c r="Y72"/>
  <c r="V72"/>
  <c r="S72"/>
  <c r="P72"/>
  <c r="M72"/>
  <c r="J72"/>
  <c r="G72"/>
  <c r="D72"/>
  <c r="AL70"/>
  <c r="AI70"/>
  <c r="Y70"/>
  <c r="V70"/>
  <c r="S70"/>
  <c r="P70"/>
  <c r="M70"/>
  <c r="J70"/>
  <c r="G70"/>
  <c r="D70"/>
  <c r="AL68"/>
  <c r="AI68"/>
  <c r="Y68"/>
  <c r="V68"/>
  <c r="S68"/>
  <c r="P68"/>
  <c r="M68"/>
  <c r="J68"/>
  <c r="G68"/>
  <c r="D68"/>
  <c r="AL65"/>
  <c r="AI65"/>
  <c r="Y65"/>
  <c r="V65"/>
  <c r="S65"/>
  <c r="P65"/>
  <c r="M65"/>
  <c r="J65"/>
  <c r="G65"/>
  <c r="D65"/>
  <c r="AL63"/>
  <c r="AI63"/>
  <c r="Y63"/>
  <c r="V63"/>
  <c r="S63"/>
  <c r="P63"/>
  <c r="M63"/>
  <c r="J63"/>
  <c r="G63"/>
  <c r="D63"/>
  <c r="AL61"/>
  <c r="AI61"/>
  <c r="Y61"/>
  <c r="V61"/>
  <c r="S61"/>
  <c r="P61"/>
  <c r="M61"/>
  <c r="J61"/>
  <c r="G61"/>
  <c r="D61"/>
  <c r="AL59"/>
  <c r="AI59"/>
  <c r="Y59"/>
  <c r="V59"/>
  <c r="S59"/>
  <c r="P59"/>
  <c r="M59"/>
  <c r="J59"/>
  <c r="G59"/>
  <c r="D59"/>
  <c r="AL56"/>
  <c r="AI56"/>
  <c r="Y56"/>
  <c r="V56"/>
  <c r="S56"/>
  <c r="P56"/>
  <c r="M56"/>
  <c r="J56"/>
  <c r="G56"/>
  <c r="D56"/>
  <c r="AL54"/>
  <c r="AI54"/>
  <c r="Y54"/>
  <c r="V54"/>
  <c r="S54"/>
  <c r="P54"/>
  <c r="M54"/>
  <c r="J54"/>
  <c r="G54"/>
  <c r="D54"/>
  <c r="AL52"/>
  <c r="AI52"/>
  <c r="Y52"/>
  <c r="V52"/>
  <c r="S52"/>
  <c r="P52"/>
  <c r="M52"/>
  <c r="J52"/>
  <c r="G52"/>
  <c r="D52"/>
  <c r="AL50"/>
  <c r="AI50"/>
  <c r="Y50"/>
  <c r="V50"/>
  <c r="S50"/>
  <c r="P50"/>
  <c r="M50"/>
  <c r="J50"/>
  <c r="G50"/>
  <c r="D50"/>
  <c r="AL47"/>
  <c r="AI47"/>
  <c r="Y47"/>
  <c r="V47"/>
  <c r="S47"/>
  <c r="P47"/>
  <c r="M47"/>
  <c r="J47"/>
  <c r="G47"/>
  <c r="D47"/>
  <c r="AL45"/>
  <c r="AI45"/>
  <c r="Y45"/>
  <c r="V45"/>
  <c r="S45"/>
  <c r="P45"/>
  <c r="M45"/>
  <c r="J45"/>
  <c r="G45"/>
  <c r="D45"/>
  <c r="AL43"/>
  <c r="AI43"/>
  <c r="Y43"/>
  <c r="V43"/>
  <c r="S43"/>
  <c r="P43"/>
  <c r="M43"/>
  <c r="J43"/>
  <c r="G43"/>
  <c r="D43"/>
  <c r="AL41"/>
  <c r="AI41"/>
  <c r="Y41"/>
  <c r="V41"/>
  <c r="S41"/>
  <c r="P41"/>
  <c r="M41"/>
  <c r="J41"/>
  <c r="G41"/>
  <c r="D41"/>
  <c r="AL39"/>
  <c r="AI39"/>
  <c r="Y39"/>
  <c r="V39"/>
  <c r="S39"/>
  <c r="P39"/>
  <c r="M39"/>
  <c r="J39"/>
  <c r="G39"/>
  <c r="D39"/>
  <c r="AL36"/>
  <c r="AI36"/>
  <c r="Y36"/>
  <c r="V36"/>
  <c r="S36"/>
  <c r="P36"/>
  <c r="M36"/>
  <c r="J36"/>
  <c r="G36"/>
  <c r="D36"/>
  <c r="AL34"/>
  <c r="AI34"/>
  <c r="Y34"/>
  <c r="V34"/>
  <c r="S34"/>
  <c r="P34"/>
  <c r="M34"/>
  <c r="J34"/>
  <c r="G34"/>
  <c r="D34"/>
  <c r="AL32"/>
  <c r="AI32"/>
  <c r="Y32"/>
  <c r="V32"/>
  <c r="S32"/>
  <c r="P32"/>
  <c r="M32"/>
  <c r="J32"/>
  <c r="G32"/>
  <c r="D32"/>
  <c r="AL30"/>
  <c r="AI30"/>
  <c r="Y30"/>
  <c r="V30"/>
  <c r="S30"/>
  <c r="P30"/>
  <c r="M30"/>
  <c r="J30"/>
  <c r="G30"/>
  <c r="D30"/>
  <c r="AL28"/>
  <c r="AI28"/>
  <c r="Y28"/>
  <c r="V28"/>
  <c r="S28"/>
  <c r="P28"/>
  <c r="M28"/>
  <c r="J28"/>
  <c r="G28"/>
  <c r="D28"/>
  <c r="AL25"/>
  <c r="AI25"/>
  <c r="Y25"/>
  <c r="V25"/>
  <c r="S25"/>
  <c r="P25"/>
  <c r="M25"/>
  <c r="J25"/>
  <c r="G25"/>
  <c r="D25"/>
  <c r="AL23"/>
  <c r="AI23"/>
  <c r="Y23"/>
  <c r="V23"/>
  <c r="S23"/>
  <c r="P23"/>
  <c r="M23"/>
  <c r="J23"/>
  <c r="G23"/>
  <c r="D23"/>
  <c r="AL21"/>
  <c r="AI21"/>
  <c r="Y21"/>
  <c r="V21"/>
  <c r="S21"/>
  <c r="P21"/>
  <c r="M21"/>
  <c r="J21"/>
  <c r="G21"/>
  <c r="D21"/>
  <c r="AL19"/>
  <c r="AI19"/>
  <c r="Y19"/>
  <c r="V19"/>
  <c r="S19"/>
  <c r="P19"/>
  <c r="M19"/>
  <c r="J19"/>
  <c r="G19"/>
  <c r="D19"/>
  <c r="AL17"/>
  <c r="AI17"/>
  <c r="Y17"/>
  <c r="V17"/>
  <c r="S17"/>
  <c r="P17"/>
  <c r="M17"/>
  <c r="J17"/>
  <c r="G17"/>
  <c r="D17"/>
  <c r="AL14"/>
  <c r="AI14"/>
  <c r="Y13"/>
  <c r="V13"/>
  <c r="S13"/>
  <c r="P13"/>
  <c r="M13"/>
  <c r="J13"/>
  <c r="G13"/>
  <c r="D13"/>
  <c r="AL12"/>
  <c r="AI12"/>
  <c r="Y11"/>
  <c r="V11"/>
  <c r="S11"/>
  <c r="P11"/>
  <c r="M11"/>
  <c r="J11"/>
  <c r="G11"/>
  <c r="D11"/>
  <c r="AL10"/>
  <c r="AI10"/>
  <c r="Y9"/>
  <c r="V9"/>
  <c r="S9"/>
  <c r="P9"/>
  <c r="M9"/>
  <c r="J9"/>
  <c r="G9"/>
  <c r="D9"/>
  <c r="Y7"/>
  <c r="V7"/>
  <c r="S7"/>
  <c r="P7"/>
  <c r="M7"/>
  <c r="J7"/>
  <c r="G7"/>
  <c r="D7"/>
  <c r="Y5"/>
  <c r="V5"/>
  <c r="S5"/>
  <c r="P5"/>
  <c r="M5"/>
  <c r="J5"/>
  <c r="G5"/>
  <c r="D5"/>
  <c r="Z77" l="1"/>
  <c r="AG76" i="48"/>
  <c r="AG77" s="1"/>
  <c r="W79" i="49"/>
  <c r="AJ76" i="48"/>
  <c r="AJ77" s="1"/>
  <c r="AJ76" i="47"/>
  <c r="AJ77" s="1"/>
  <c r="AG76"/>
  <c r="AG77" s="1"/>
  <c r="J28" i="44"/>
  <c r="AL74"/>
  <c r="AL72"/>
  <c r="AL70"/>
  <c r="AL68"/>
  <c r="AI74"/>
  <c r="AI72"/>
  <c r="AI70"/>
  <c r="AI68"/>
  <c r="Y74"/>
  <c r="Y72"/>
  <c r="Y70"/>
  <c r="Y68"/>
  <c r="V74"/>
  <c r="V72"/>
  <c r="V70"/>
  <c r="V68"/>
  <c r="S74"/>
  <c r="S72"/>
  <c r="S70"/>
  <c r="S68"/>
  <c r="P74"/>
  <c r="P72"/>
  <c r="P70"/>
  <c r="P68"/>
  <c r="M74"/>
  <c r="M72"/>
  <c r="M70"/>
  <c r="M68"/>
  <c r="J74"/>
  <c r="J72"/>
  <c r="J70"/>
  <c r="J68"/>
  <c r="G74"/>
  <c r="G72"/>
  <c r="G70"/>
  <c r="G68"/>
  <c r="D74"/>
  <c r="D72"/>
  <c r="D70"/>
  <c r="D68"/>
  <c r="Y65"/>
  <c r="V65"/>
  <c r="S65"/>
  <c r="P65"/>
  <c r="M65"/>
  <c r="J65"/>
  <c r="G65"/>
  <c r="Y63"/>
  <c r="V63"/>
  <c r="S63"/>
  <c r="P63"/>
  <c r="M63"/>
  <c r="J63"/>
  <c r="G63"/>
  <c r="Y61"/>
  <c r="V61"/>
  <c r="S61"/>
  <c r="P61"/>
  <c r="M61"/>
  <c r="J61"/>
  <c r="G61"/>
  <c r="Y59"/>
  <c r="V59"/>
  <c r="S59"/>
  <c r="P59"/>
  <c r="M59"/>
  <c r="J59"/>
  <c r="G59"/>
  <c r="D65"/>
  <c r="D63"/>
  <c r="D61"/>
  <c r="D59"/>
  <c r="Y56"/>
  <c r="Y54"/>
  <c r="Y52"/>
  <c r="V56"/>
  <c r="V54"/>
  <c r="V52"/>
  <c r="S56"/>
  <c r="S54"/>
  <c r="S52"/>
  <c r="P56"/>
  <c r="P54"/>
  <c r="P52"/>
  <c r="M56"/>
  <c r="M54"/>
  <c r="M52"/>
  <c r="J56"/>
  <c r="J54"/>
  <c r="J52"/>
  <c r="G56"/>
  <c r="G54"/>
  <c r="G52"/>
  <c r="D56"/>
  <c r="D54"/>
  <c r="D52"/>
  <c r="Y50"/>
  <c r="V50"/>
  <c r="S50"/>
  <c r="P50"/>
  <c r="M50"/>
  <c r="J50"/>
  <c r="G50"/>
  <c r="Y47"/>
  <c r="Y45"/>
  <c r="Y43"/>
  <c r="Y41"/>
  <c r="Y39"/>
  <c r="V47"/>
  <c r="V45"/>
  <c r="V43"/>
  <c r="V41"/>
  <c r="V39"/>
  <c r="S47"/>
  <c r="S45"/>
  <c r="S43"/>
  <c r="S41"/>
  <c r="S39"/>
  <c r="P47"/>
  <c r="P45"/>
  <c r="P43"/>
  <c r="P41"/>
  <c r="P39"/>
  <c r="M47"/>
  <c r="M45"/>
  <c r="M43"/>
  <c r="M41"/>
  <c r="M39"/>
  <c r="J47"/>
  <c r="J45"/>
  <c r="J43"/>
  <c r="J41"/>
  <c r="J39"/>
  <c r="G47"/>
  <c r="G45"/>
  <c r="G43"/>
  <c r="G41"/>
  <c r="G39"/>
  <c r="D45"/>
  <c r="D43"/>
  <c r="D41"/>
  <c r="D39"/>
  <c r="Y36"/>
  <c r="Y34"/>
  <c r="Y32"/>
  <c r="Y30"/>
  <c r="Y28"/>
  <c r="Y25"/>
  <c r="Y23"/>
  <c r="Y21"/>
  <c r="Y19"/>
  <c r="Y17"/>
  <c r="V36"/>
  <c r="V34"/>
  <c r="V32"/>
  <c r="V30"/>
  <c r="V28"/>
  <c r="V25"/>
  <c r="V23"/>
  <c r="V21"/>
  <c r="V19"/>
  <c r="V17"/>
  <c r="S36"/>
  <c r="S34"/>
  <c r="S32"/>
  <c r="S30"/>
  <c r="S28"/>
  <c r="S25"/>
  <c r="S23"/>
  <c r="S21"/>
  <c r="S19"/>
  <c r="S17"/>
  <c r="P36"/>
  <c r="P34"/>
  <c r="P32"/>
  <c r="P30"/>
  <c r="P28"/>
  <c r="P25"/>
  <c r="P23"/>
  <c r="P21"/>
  <c r="P19"/>
  <c r="P17"/>
  <c r="M36"/>
  <c r="M34"/>
  <c r="M32"/>
  <c r="M30"/>
  <c r="M28"/>
  <c r="M25"/>
  <c r="M23"/>
  <c r="M21"/>
  <c r="M19"/>
  <c r="M17"/>
  <c r="J36"/>
  <c r="J34"/>
  <c r="J32"/>
  <c r="J30"/>
  <c r="J25"/>
  <c r="J23"/>
  <c r="J21"/>
  <c r="J19"/>
  <c r="J17"/>
  <c r="G36"/>
  <c r="G34"/>
  <c r="G32"/>
  <c r="G30"/>
  <c r="G28"/>
  <c r="G25"/>
  <c r="G23"/>
  <c r="G21"/>
  <c r="G19"/>
  <c r="G17"/>
  <c r="D36"/>
  <c r="D34"/>
  <c r="D32"/>
  <c r="D30"/>
  <c r="D28"/>
  <c r="D25"/>
  <c r="D23"/>
  <c r="D21"/>
  <c r="D19"/>
  <c r="D17"/>
  <c r="V13"/>
  <c r="V11"/>
  <c r="V9"/>
  <c r="V7"/>
  <c r="V5"/>
  <c r="S13"/>
  <c r="S11"/>
  <c r="S9"/>
  <c r="S7"/>
  <c r="S5"/>
  <c r="P13"/>
  <c r="P11"/>
  <c r="P9"/>
  <c r="P7"/>
  <c r="P5"/>
  <c r="M13"/>
  <c r="M11"/>
  <c r="M9"/>
  <c r="M7"/>
  <c r="M5"/>
  <c r="J13"/>
  <c r="J11"/>
  <c r="J9"/>
  <c r="J7"/>
  <c r="J5"/>
  <c r="G13"/>
  <c r="G11"/>
  <c r="G9"/>
  <c r="G7"/>
  <c r="G5"/>
  <c r="Y13"/>
  <c r="Y11"/>
  <c r="Y9"/>
  <c r="Y7"/>
  <c r="Y5"/>
  <c r="D7"/>
  <c r="D13"/>
  <c r="D11"/>
  <c r="D9"/>
  <c r="D5"/>
  <c r="D50"/>
  <c r="D47"/>
  <c r="AR49" i="43"/>
  <c r="AR47"/>
  <c r="AR45"/>
  <c r="AR43"/>
  <c r="AR41"/>
  <c r="AR39"/>
  <c r="AR37"/>
  <c r="AR35"/>
  <c r="AR32"/>
  <c r="AR30"/>
  <c r="AR28"/>
  <c r="AR26"/>
  <c r="AR23"/>
  <c r="AR21"/>
  <c r="AR19"/>
  <c r="AR17"/>
  <c r="AR14"/>
  <c r="AR12"/>
  <c r="AR10"/>
  <c r="AR8"/>
  <c r="AR6"/>
  <c r="AR4"/>
  <c r="AO49"/>
  <c r="AO47"/>
  <c r="AO45"/>
  <c r="AO43"/>
  <c r="AO41"/>
  <c r="AO39"/>
  <c r="AO37"/>
  <c r="AO35"/>
  <c r="AO32"/>
  <c r="AO30"/>
  <c r="AO28"/>
  <c r="AO26"/>
  <c r="AO23"/>
  <c r="AO21"/>
  <c r="AO19"/>
  <c r="AO17"/>
  <c r="AO14"/>
  <c r="AO12"/>
  <c r="AO10"/>
  <c r="AO8"/>
  <c r="AO6"/>
  <c r="AO4"/>
  <c r="AL65" i="44"/>
  <c r="AL63"/>
  <c r="AL61"/>
  <c r="AL59"/>
  <c r="AL56"/>
  <c r="AL54"/>
  <c r="AL52"/>
  <c r="AL50"/>
  <c r="AL47"/>
  <c r="AL45"/>
  <c r="AL43"/>
  <c r="AL41"/>
  <c r="AL39"/>
  <c r="AL36"/>
  <c r="AL34"/>
  <c r="AL32"/>
  <c r="AL30"/>
  <c r="AL28"/>
  <c r="AL25"/>
  <c r="AL23"/>
  <c r="AL21"/>
  <c r="AL19"/>
  <c r="AL17"/>
  <c r="AL14"/>
  <c r="AL12"/>
  <c r="AL10"/>
  <c r="AI47"/>
  <c r="AF76"/>
  <c r="AF77" s="1"/>
  <c r="AE76"/>
  <c r="AD76"/>
  <c r="AC76"/>
  <c r="AB76"/>
  <c r="AA76"/>
  <c r="Z76"/>
  <c r="AI65"/>
  <c r="AI63"/>
  <c r="AG76" s="1"/>
  <c r="AG77" s="1"/>
  <c r="AI61"/>
  <c r="AI59"/>
  <c r="AI56"/>
  <c r="AI54"/>
  <c r="AI52"/>
  <c r="AI50"/>
  <c r="AI45"/>
  <c r="AI43"/>
  <c r="AI41"/>
  <c r="AI39"/>
  <c r="AI36"/>
  <c r="AI34"/>
  <c r="AI32"/>
  <c r="AI30"/>
  <c r="AI28"/>
  <c r="AI25"/>
  <c r="AI23"/>
  <c r="AI21"/>
  <c r="AI19"/>
  <c r="AI17"/>
  <c r="AI14"/>
  <c r="AI12"/>
  <c r="AI10"/>
  <c r="AK67" i="43"/>
  <c r="AK68" s="1"/>
  <c r="AJ67"/>
  <c r="AI67"/>
  <c r="AH67"/>
  <c r="AG67"/>
  <c r="AF67"/>
  <c r="AD67"/>
  <c r="AJ73" i="40"/>
  <c r="AJ74" s="1"/>
  <c r="AF74"/>
  <c r="Y6" i="46"/>
  <c r="V6"/>
  <c r="S6"/>
  <c r="P6"/>
  <c r="J6"/>
  <c r="G8"/>
  <c r="AA8" s="1"/>
  <c r="D10"/>
  <c r="G6"/>
  <c r="Z4"/>
  <c r="Z78" s="1"/>
  <c r="V4"/>
  <c r="Y4"/>
  <c r="S4"/>
  <c r="P4"/>
  <c r="M4"/>
  <c r="J4"/>
  <c r="G4"/>
  <c r="AI66" i="40"/>
  <c r="AI57"/>
  <c r="AB73"/>
  <c r="AC73"/>
  <c r="AF73"/>
  <c r="Z77" i="44" l="1"/>
  <c r="AM50" i="43"/>
  <c r="AM51" s="1"/>
  <c r="AP50"/>
  <c r="AP51" s="1"/>
  <c r="AJ76" i="44"/>
  <c r="AJ77" s="1"/>
  <c r="AD68" i="43"/>
  <c r="AE73" i="40"/>
  <c r="G54"/>
  <c r="Y21"/>
  <c r="AA21" s="1"/>
  <c r="V21"/>
  <c r="G63"/>
  <c r="D52"/>
  <c r="Y13"/>
  <c r="Y11"/>
  <c r="V13"/>
  <c r="V11"/>
  <c r="P13"/>
  <c r="P11"/>
  <c r="S13"/>
  <c r="S11"/>
  <c r="P5"/>
  <c r="M13"/>
  <c r="M11"/>
  <c r="J13"/>
  <c r="J11"/>
  <c r="G13"/>
  <c r="G11"/>
  <c r="D7"/>
  <c r="D5"/>
  <c r="D9"/>
  <c r="G5"/>
  <c r="J5"/>
  <c r="M5"/>
  <c r="S5"/>
  <c r="V5"/>
  <c r="Y5"/>
  <c r="D56"/>
  <c r="D54"/>
  <c r="D50"/>
  <c r="D47"/>
  <c r="D45"/>
  <c r="D43"/>
  <c r="D41"/>
  <c r="D39"/>
  <c r="D36"/>
  <c r="D25"/>
  <c r="D34"/>
  <c r="D32"/>
  <c r="D30"/>
  <c r="D28"/>
  <c r="D17"/>
  <c r="D19"/>
  <c r="D21"/>
  <c r="D23"/>
  <c r="G59"/>
  <c r="Y9"/>
  <c r="V63"/>
  <c r="V61"/>
  <c r="S32"/>
  <c r="S30"/>
  <c r="S28"/>
  <c r="S21"/>
  <c r="P32"/>
  <c r="P30"/>
  <c r="P21"/>
  <c r="P19"/>
  <c r="P17"/>
  <c r="AI48"/>
  <c r="AI37"/>
  <c r="AI26"/>
  <c r="AI15"/>
  <c r="Y69"/>
  <c r="V69"/>
  <c r="Y65"/>
  <c r="V65"/>
  <c r="Y63"/>
  <c r="Y61"/>
  <c r="Y59"/>
  <c r="V59"/>
  <c r="S69"/>
  <c r="S65"/>
  <c r="S63"/>
  <c r="S61"/>
  <c r="S59"/>
  <c r="P69"/>
  <c r="P65"/>
  <c r="P63"/>
  <c r="P61"/>
  <c r="P59"/>
  <c r="M69"/>
  <c r="M65"/>
  <c r="M63"/>
  <c r="M61"/>
  <c r="M59"/>
  <c r="J69"/>
  <c r="J65"/>
  <c r="J63"/>
  <c r="J61"/>
  <c r="J59"/>
  <c r="G69"/>
  <c r="G65"/>
  <c r="G61"/>
  <c r="D69"/>
  <c r="D65"/>
  <c r="D63"/>
  <c r="D61"/>
  <c r="D59"/>
  <c r="Y56"/>
  <c r="Y50"/>
  <c r="V56"/>
  <c r="V54"/>
  <c r="S56"/>
  <c r="S54"/>
  <c r="P56"/>
  <c r="P54"/>
  <c r="M56"/>
  <c r="M54"/>
  <c r="J56"/>
  <c r="J54"/>
  <c r="J52"/>
  <c r="M52"/>
  <c r="P52"/>
  <c r="S52"/>
  <c r="V52"/>
  <c r="S50"/>
  <c r="V50"/>
  <c r="P50"/>
  <c r="M50"/>
  <c r="J50"/>
  <c r="G56"/>
  <c r="G52"/>
  <c r="G50"/>
  <c r="Y47"/>
  <c r="Y45"/>
  <c r="Y43"/>
  <c r="Y41"/>
  <c r="Y39"/>
  <c r="V47"/>
  <c r="V45"/>
  <c r="V43"/>
  <c r="V41"/>
  <c r="V39"/>
  <c r="S47"/>
  <c r="S45"/>
  <c r="S43"/>
  <c r="S41"/>
  <c r="S39"/>
  <c r="P47"/>
  <c r="P45"/>
  <c r="AA45" s="1"/>
  <c r="P43"/>
  <c r="Z43" s="1"/>
  <c r="P41"/>
  <c r="P39"/>
  <c r="M47"/>
  <c r="M45"/>
  <c r="M43"/>
  <c r="M41"/>
  <c r="M39"/>
  <c r="J47"/>
  <c r="J45"/>
  <c r="J43"/>
  <c r="J41"/>
  <c r="J39"/>
  <c r="G47"/>
  <c r="G45"/>
  <c r="G43"/>
  <c r="G41"/>
  <c r="G39"/>
  <c r="Y36"/>
  <c r="Y34"/>
  <c r="Y32"/>
  <c r="Y30"/>
  <c r="Y28"/>
  <c r="V36"/>
  <c r="V34"/>
  <c r="V32"/>
  <c r="V30"/>
  <c r="V28"/>
  <c r="S36"/>
  <c r="S34"/>
  <c r="P36"/>
  <c r="P34"/>
  <c r="P28"/>
  <c r="M36"/>
  <c r="M34"/>
  <c r="M32"/>
  <c r="M30"/>
  <c r="M28"/>
  <c r="J36"/>
  <c r="J34"/>
  <c r="J32"/>
  <c r="J30"/>
  <c r="J28"/>
  <c r="G36"/>
  <c r="G34"/>
  <c r="G32"/>
  <c r="G30"/>
  <c r="G28"/>
  <c r="Y25"/>
  <c r="Y23"/>
  <c r="Y19"/>
  <c r="Y17"/>
  <c r="V25"/>
  <c r="V23"/>
  <c r="V19"/>
  <c r="V17"/>
  <c r="S25"/>
  <c r="S23"/>
  <c r="S19"/>
  <c r="S17"/>
  <c r="P25"/>
  <c r="P23"/>
  <c r="M25"/>
  <c r="M23"/>
  <c r="M21"/>
  <c r="M19"/>
  <c r="M17"/>
  <c r="J25"/>
  <c r="J23"/>
  <c r="J21"/>
  <c r="J19"/>
  <c r="J17"/>
  <c r="G25"/>
  <c r="G23"/>
  <c r="G21"/>
  <c r="G19"/>
  <c r="G17"/>
  <c r="Y14"/>
  <c r="Y7"/>
  <c r="V14"/>
  <c r="V9"/>
  <c r="V7"/>
  <c r="S14"/>
  <c r="S9"/>
  <c r="S7"/>
  <c r="P14"/>
  <c r="P9"/>
  <c r="P7"/>
  <c r="M14"/>
  <c r="M9"/>
  <c r="M7"/>
  <c r="J14"/>
  <c r="J9"/>
  <c r="J7"/>
  <c r="G14"/>
  <c r="D14"/>
  <c r="G9"/>
  <c r="G7"/>
  <c r="D11"/>
  <c r="AO78" i="46"/>
  <c r="AJ78"/>
  <c r="AG78"/>
  <c r="AF78"/>
  <c r="AE78"/>
  <c r="AD78"/>
  <c r="AA78"/>
  <c r="AD73" i="40"/>
  <c r="AM78" i="39"/>
  <c r="AJ78"/>
  <c r="AI78"/>
  <c r="AH78"/>
  <c r="AG78"/>
  <c r="AD78"/>
  <c r="AC78"/>
  <c r="Z7" i="40" l="1"/>
  <c r="Z19"/>
  <c r="Z28"/>
  <c r="Z41"/>
  <c r="Z5"/>
  <c r="Z30"/>
  <c r="AG73"/>
  <c r="AG74" s="1"/>
  <c r="Z17"/>
  <c r="Z39"/>
  <c r="AA9"/>
  <c r="AA32"/>
  <c r="Z50"/>
  <c r="Z52"/>
  <c r="Z61"/>
  <c r="AA63"/>
  <c r="AA43"/>
  <c r="Z59"/>
  <c r="AA54"/>
  <c r="O11" i="30"/>
  <c r="O13" s="1"/>
  <c r="N11"/>
  <c r="N13" s="1"/>
  <c r="K11"/>
  <c r="K13" s="1"/>
  <c r="J11"/>
  <c r="J13" s="1"/>
  <c r="I11"/>
  <c r="I13" s="1"/>
  <c r="H11"/>
  <c r="H13" s="1"/>
  <c r="G11"/>
  <c r="G13" s="1"/>
  <c r="F11"/>
  <c r="F13" s="1"/>
  <c r="E11"/>
  <c r="E13" s="1"/>
  <c r="D11"/>
  <c r="D13" s="1"/>
  <c r="P13" s="1"/>
  <c r="P16"/>
  <c r="AA73" i="40" l="1"/>
  <c r="P11" i="30"/>
  <c r="Z73" i="40"/>
  <c r="Z74" s="1"/>
</calcChain>
</file>

<file path=xl/sharedStrings.xml><?xml version="1.0" encoding="utf-8"?>
<sst xmlns="http://schemas.openxmlformats.org/spreadsheetml/2006/main" count="795" uniqueCount="139">
  <si>
    <t>HEURE</t>
  </si>
  <si>
    <t>POINTEAU</t>
  </si>
  <si>
    <t>P.C.I</t>
  </si>
  <si>
    <t>POLYVALENT</t>
  </si>
  <si>
    <t>ARC</t>
  </si>
  <si>
    <t>ENTREE 1</t>
  </si>
  <si>
    <t>ENTREE 2</t>
  </si>
  <si>
    <t>OUVERTURE RECEPTION</t>
  </si>
  <si>
    <t>MYTHIC BURGER</t>
  </si>
  <si>
    <t xml:space="preserve">PERMAN. SECURITE </t>
  </si>
  <si>
    <t>INCENDIE</t>
  </si>
  <si>
    <t>AGENT</t>
  </si>
  <si>
    <t>N</t>
  </si>
  <si>
    <t>Nuit</t>
  </si>
  <si>
    <t>Ferié</t>
  </si>
  <si>
    <t>N ferié</t>
  </si>
  <si>
    <t>Dim</t>
  </si>
  <si>
    <t>N. Dim</t>
  </si>
  <si>
    <t>VIDEO</t>
  </si>
  <si>
    <t>PAUSE</t>
  </si>
  <si>
    <t>Taux horaire</t>
  </si>
  <si>
    <t>Montant Prévisionnel</t>
  </si>
  <si>
    <t>semaine 1</t>
  </si>
  <si>
    <t>semaine 2</t>
  </si>
  <si>
    <t>Semaine 3</t>
  </si>
  <si>
    <t>semaine 4</t>
  </si>
  <si>
    <t>semaine 5</t>
  </si>
  <si>
    <t>TOTAL Heure Janvier</t>
  </si>
  <si>
    <t>Heure facture Janvier</t>
  </si>
  <si>
    <t>Montant facture janvier</t>
  </si>
  <si>
    <t>POURINET</t>
  </si>
  <si>
    <t>GONCALVES</t>
  </si>
  <si>
    <t>LUNDI</t>
  </si>
  <si>
    <t>BOUCHER</t>
  </si>
  <si>
    <t>PLOURDE</t>
  </si>
  <si>
    <t>POULNOIS</t>
  </si>
  <si>
    <t>MARIANO</t>
  </si>
  <si>
    <t>ARROUS</t>
  </si>
  <si>
    <t>CAZIN</t>
  </si>
  <si>
    <t>CLAIN</t>
  </si>
  <si>
    <t>BOUHRAOUA</t>
  </si>
  <si>
    <t>MATHEY</t>
  </si>
  <si>
    <t>SHARMA</t>
  </si>
  <si>
    <t>MARDI</t>
  </si>
  <si>
    <t>MERCREDI</t>
  </si>
  <si>
    <t>OGNARD</t>
  </si>
  <si>
    <t>WILD</t>
  </si>
  <si>
    <t>CHUM</t>
  </si>
  <si>
    <t>JEUDI</t>
  </si>
  <si>
    <t>BERNARD</t>
  </si>
  <si>
    <t>VENDREDI</t>
  </si>
  <si>
    <t>ABS</t>
  </si>
  <si>
    <t>SAMEDI</t>
  </si>
  <si>
    <t>MONNETTE</t>
  </si>
  <si>
    <t>DIMANCHE</t>
  </si>
  <si>
    <t>MILLET</t>
  </si>
  <si>
    <t>0,5</t>
  </si>
  <si>
    <t>OGNARD-SKO.C</t>
  </si>
  <si>
    <t>OGNARD-SKO.I</t>
  </si>
  <si>
    <t>VENDRDI</t>
  </si>
  <si>
    <t>01-FEVR</t>
  </si>
  <si>
    <t>semaine 6</t>
  </si>
  <si>
    <t>04-FEVR</t>
  </si>
  <si>
    <t>05-FEVR</t>
  </si>
  <si>
    <t>06-FEVR</t>
  </si>
  <si>
    <t>07-FEVR</t>
  </si>
  <si>
    <t>08-FEVR</t>
  </si>
  <si>
    <t>09-FEVR</t>
  </si>
  <si>
    <t>10-FEVR</t>
  </si>
  <si>
    <t>semaine 7</t>
  </si>
  <si>
    <t>MONETTE</t>
  </si>
  <si>
    <t>KERVAZO</t>
  </si>
  <si>
    <t>NUIT GALLERIE</t>
  </si>
  <si>
    <t>GIRARDIN</t>
  </si>
  <si>
    <t>TAHRI</t>
  </si>
  <si>
    <t>11-FEVR</t>
  </si>
  <si>
    <t>13-FEVR</t>
  </si>
  <si>
    <t>14-FEVR</t>
  </si>
  <si>
    <t>15-FEVR</t>
  </si>
  <si>
    <t>16-FEVR</t>
  </si>
  <si>
    <t>5 (2)</t>
  </si>
  <si>
    <t>MYTIC BURGER</t>
  </si>
  <si>
    <t>GERARDIN</t>
  </si>
  <si>
    <t>VITRY</t>
  </si>
  <si>
    <t>ZOUBEIDI</t>
  </si>
  <si>
    <t>NAIT SLIMANI</t>
  </si>
  <si>
    <t>BONHOMME</t>
  </si>
  <si>
    <t>FORESTE</t>
  </si>
  <si>
    <t>LOUIS</t>
  </si>
  <si>
    <t>FRIGOLS</t>
  </si>
  <si>
    <t>NUIT SPRINKLERS</t>
  </si>
  <si>
    <t>12FEVR</t>
  </si>
  <si>
    <t>H.ADM</t>
  </si>
  <si>
    <t>24-FEVR</t>
  </si>
  <si>
    <t>25-FEVR</t>
  </si>
  <si>
    <t>26-FEVR</t>
  </si>
  <si>
    <t>27-FEVR</t>
  </si>
  <si>
    <t>28-FEVR</t>
  </si>
  <si>
    <t>29-FEVR</t>
  </si>
  <si>
    <t>Total de la semaine</t>
  </si>
  <si>
    <t>AUTRES NUITS</t>
  </si>
  <si>
    <t>semaine 9</t>
  </si>
  <si>
    <t>semaine 10</t>
  </si>
  <si>
    <t>NON COUVERT</t>
  </si>
  <si>
    <t>MBUWA MOLWA</t>
  </si>
  <si>
    <t>NUIT ANIMATION</t>
  </si>
  <si>
    <t>INV PLS</t>
  </si>
  <si>
    <t>semaine 11</t>
  </si>
  <si>
    <t>PERMANENT 
INCENDIE</t>
  </si>
  <si>
    <t xml:space="preserve">Reste à combler </t>
  </si>
  <si>
    <t>DIM</t>
  </si>
  <si>
    <t>Total heure Comblée</t>
  </si>
  <si>
    <t>MYTHIC</t>
  </si>
  <si>
    <t>NUIT</t>
  </si>
  <si>
    <t>NUIT MAGASIN</t>
  </si>
  <si>
    <t xml:space="preserve"> RECEPTION</t>
  </si>
  <si>
    <t>OUVERTURE</t>
  </si>
  <si>
    <t>CAZI</t>
  </si>
  <si>
    <t>WIL</t>
  </si>
  <si>
    <t>ARRO</t>
  </si>
  <si>
    <t>MARI</t>
  </si>
  <si>
    <t>CLIN</t>
  </si>
  <si>
    <t>OGNA</t>
  </si>
  <si>
    <t>Nuit
entre 21h et 6h</t>
  </si>
  <si>
    <t>Heure
administratif</t>
  </si>
  <si>
    <t>Ferié
entre 6h et 21h</t>
  </si>
  <si>
    <t>d</t>
  </si>
  <si>
    <t>a</t>
  </si>
  <si>
    <t>b</t>
  </si>
  <si>
    <t>c</t>
  </si>
  <si>
    <t xml:space="preserve">HEURE AGENT </t>
  </si>
  <si>
    <t>AGENT INCENDIE</t>
  </si>
  <si>
    <t>Total Heure</t>
  </si>
  <si>
    <t>Dimanche
entre 6 et 21h</t>
  </si>
  <si>
    <t>NUIT GALERIE</t>
  </si>
  <si>
    <t>Heure de jour 
entre 6h et 21h00</t>
  </si>
  <si>
    <t>liste agent</t>
  </si>
  <si>
    <t xml:space="preserve"> Ferié
entre 21h et 6h</t>
  </si>
  <si>
    <t>Dimanche
entre 21h et 6h</t>
  </si>
</sst>
</file>

<file path=xl/styles.xml><?xml version="1.0" encoding="utf-8"?>
<styleSheet xmlns="http://schemas.openxmlformats.org/spreadsheetml/2006/main">
  <numFmts count="3">
    <numFmt numFmtId="164" formatCode="[$-40C]mmm\-yy;@"/>
    <numFmt numFmtId="165" formatCode="[$-F800]dddd\,\ mmmm\ dd\,\ yyyy"/>
    <numFmt numFmtId="166" formatCode="[h]:mm"/>
  </numFmts>
  <fonts count="44">
    <font>
      <sz val="10"/>
      <name val="Arial"/>
      <family val="2"/>
    </font>
    <font>
      <b/>
      <sz val="10"/>
      <name val="Arial"/>
      <family val="2"/>
    </font>
    <font>
      <b/>
      <sz val="22"/>
      <name val="Georgia"/>
      <family val="1"/>
    </font>
    <font>
      <b/>
      <sz val="8"/>
      <name val="Georgia"/>
      <family val="1"/>
    </font>
    <font>
      <sz val="9"/>
      <name val="Georgia"/>
      <family val="1"/>
    </font>
    <font>
      <b/>
      <sz val="9"/>
      <name val="Georgia"/>
      <family val="1"/>
    </font>
    <font>
      <b/>
      <sz val="10"/>
      <name val="Georgia"/>
      <family val="1"/>
    </font>
    <font>
      <b/>
      <sz val="12"/>
      <name val="Georgia"/>
      <family val="1"/>
    </font>
    <font>
      <b/>
      <sz val="11"/>
      <name val="Arial"/>
      <family val="2"/>
    </font>
    <font>
      <b/>
      <sz val="11"/>
      <name val="Georgia"/>
      <family val="1"/>
    </font>
    <font>
      <b/>
      <sz val="14"/>
      <name val="Arial"/>
      <family val="2"/>
    </font>
    <font>
      <b/>
      <sz val="10"/>
      <color rgb="FF00B0F0"/>
      <name val="Georgia"/>
      <family val="1"/>
    </font>
    <font>
      <b/>
      <sz val="10"/>
      <color rgb="FFFF0000"/>
      <name val="Georgia"/>
      <family val="1"/>
    </font>
    <font>
      <b/>
      <sz val="9"/>
      <name val="Arial"/>
      <family val="2"/>
    </font>
    <font>
      <b/>
      <sz val="12"/>
      <name val="Arial"/>
      <family val="2"/>
    </font>
    <font>
      <b/>
      <sz val="12"/>
      <color theme="1"/>
      <name val="Georgia"/>
      <family val="1"/>
    </font>
    <font>
      <sz val="9"/>
      <name val="Arial"/>
      <family val="2"/>
    </font>
    <font>
      <b/>
      <sz val="8"/>
      <name val="Arial"/>
      <family val="2"/>
    </font>
    <font>
      <b/>
      <sz val="24"/>
      <name val="Arial"/>
      <family val="2"/>
    </font>
    <font>
      <b/>
      <sz val="8"/>
      <color theme="1"/>
      <name val="Georgia"/>
      <family val="1"/>
    </font>
    <font>
      <b/>
      <sz val="12"/>
      <color theme="9" tint="-0.249977111117893"/>
      <name val="Arial"/>
      <family val="2"/>
    </font>
    <font>
      <b/>
      <sz val="8"/>
      <color theme="9" tint="-0.249977111117893"/>
      <name val="Georgia"/>
      <family val="1"/>
    </font>
    <font>
      <b/>
      <sz val="9"/>
      <color theme="9" tint="-0.249977111117893"/>
      <name val="Arial"/>
      <family val="2"/>
    </font>
    <font>
      <sz val="12"/>
      <name val="Arial"/>
      <family val="2"/>
    </font>
    <font>
      <b/>
      <sz val="14"/>
      <color theme="0"/>
      <name val="Calibri"/>
      <family val="2"/>
      <scheme val="minor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b/>
      <sz val="9"/>
      <color theme="0"/>
      <name val="Georgia"/>
      <family val="1"/>
    </font>
    <font>
      <b/>
      <sz val="8"/>
      <color theme="0"/>
      <name val="Georgia"/>
      <family val="1"/>
    </font>
    <font>
      <b/>
      <sz val="12"/>
      <color theme="0"/>
      <name val="Georgia"/>
      <family val="1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4"/>
      <name val="Arial"/>
      <family val="2"/>
    </font>
    <font>
      <sz val="8"/>
      <name val="Arial"/>
      <family val="2"/>
    </font>
    <font>
      <sz val="11"/>
      <color rgb="FF141414"/>
      <name val="Segoe UI"/>
      <family val="2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Georgia"/>
      <family val="1"/>
    </font>
    <font>
      <sz val="10"/>
      <name val="Arial"/>
      <family val="2"/>
    </font>
    <font>
      <sz val="10"/>
      <name val="Verdana"/>
      <family val="2"/>
    </font>
    <font>
      <sz val="11"/>
      <name val="Verdana"/>
      <family val="2"/>
    </font>
    <font>
      <b/>
      <sz val="9"/>
      <color theme="1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47"/>
        <bgColor indexed="3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DBE5F1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31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39997558519241921"/>
        <bgColor indexed="26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26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/>
        <bgColor indexed="26"/>
      </patternFill>
    </fill>
    <fill>
      <patternFill patternType="solid">
        <fgColor theme="9"/>
        <bgColor indexed="26"/>
      </patternFill>
    </fill>
  </fills>
  <borders count="206">
    <border>
      <left/>
      <right/>
      <top/>
      <bottom/>
      <diagonal/>
    </border>
    <border>
      <left style="double">
        <color indexed="8"/>
      </left>
      <right style="double">
        <color indexed="8"/>
      </right>
      <top style="double">
        <color indexed="8"/>
      </top>
      <bottom style="double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/>
      <bottom style="double">
        <color indexed="8"/>
      </bottom>
      <diagonal/>
    </border>
    <border>
      <left style="double">
        <color indexed="8"/>
      </left>
      <right/>
      <top style="double">
        <color indexed="8"/>
      </top>
      <bottom style="double">
        <color indexed="8"/>
      </bottom>
      <diagonal/>
    </border>
    <border>
      <left/>
      <right style="double">
        <color indexed="8"/>
      </right>
      <top style="double">
        <color indexed="8"/>
      </top>
      <bottom style="double">
        <color indexed="8"/>
      </bottom>
      <diagonal/>
    </border>
    <border>
      <left style="double">
        <color indexed="8"/>
      </left>
      <right style="double">
        <color indexed="8"/>
      </right>
      <top style="double">
        <color indexed="8"/>
      </top>
      <bottom/>
      <diagonal/>
    </border>
    <border>
      <left style="double">
        <color indexed="8"/>
      </left>
      <right style="thin">
        <color indexed="8"/>
      </right>
      <top style="double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double">
        <color indexed="8"/>
      </top>
      <bottom style="thin">
        <color indexed="8"/>
      </bottom>
      <diagonal/>
    </border>
    <border>
      <left style="thin">
        <color indexed="8"/>
      </left>
      <right style="double">
        <color indexed="8"/>
      </right>
      <top style="double">
        <color indexed="8"/>
      </top>
      <bottom style="thin">
        <color indexed="8"/>
      </bottom>
      <diagonal/>
    </border>
    <border>
      <left style="double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/>
      <bottom/>
      <diagonal/>
    </border>
    <border>
      <left style="double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double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double">
        <color indexed="8"/>
      </right>
      <top/>
      <bottom style="double">
        <color indexed="8"/>
      </bottom>
      <diagonal/>
    </border>
    <border>
      <left/>
      <right/>
      <top style="double">
        <color indexed="8"/>
      </top>
      <bottom/>
      <diagonal/>
    </border>
    <border>
      <left style="double">
        <color indexed="8"/>
      </left>
      <right/>
      <top/>
      <bottom style="double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double">
        <color indexed="8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indexed="8"/>
      </left>
      <right/>
      <top/>
      <bottom/>
      <diagonal/>
    </border>
    <border>
      <left/>
      <right/>
      <top/>
      <bottom style="double">
        <color indexed="8"/>
      </bottom>
      <diagonal/>
    </border>
    <border>
      <left style="double">
        <color indexed="8"/>
      </left>
      <right/>
      <top style="double">
        <color indexed="8"/>
      </top>
      <bottom/>
      <diagonal/>
    </border>
    <border>
      <left/>
      <right style="double">
        <color indexed="8"/>
      </right>
      <top style="double">
        <color indexed="8"/>
      </top>
      <bottom/>
      <diagonal/>
    </border>
    <border>
      <left/>
      <right/>
      <top style="double">
        <color indexed="8"/>
      </top>
      <bottom style="double">
        <color indexed="8"/>
      </bottom>
      <diagonal/>
    </border>
    <border>
      <left style="double">
        <color indexed="8"/>
      </left>
      <right/>
      <top style="thin">
        <color indexed="8"/>
      </top>
      <bottom style="double">
        <color indexed="8"/>
      </bottom>
      <diagonal/>
    </border>
    <border>
      <left/>
      <right style="double">
        <color indexed="8"/>
      </right>
      <top style="thin">
        <color indexed="8"/>
      </top>
      <bottom style="double">
        <color indexed="8"/>
      </bottom>
      <diagonal/>
    </border>
    <border>
      <left style="double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double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double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 style="double">
        <color indexed="8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double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8"/>
      </left>
      <right/>
      <top style="thin">
        <color indexed="8"/>
      </top>
      <bottom/>
      <diagonal/>
    </border>
    <border>
      <left/>
      <right style="double">
        <color indexed="8"/>
      </right>
      <top style="thin">
        <color indexed="8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 style="thin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/>
      <bottom style="hair">
        <color indexed="8"/>
      </bottom>
      <diagonal/>
    </border>
    <border>
      <left/>
      <right style="medium">
        <color indexed="64"/>
      </right>
      <top style="double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8"/>
      </left>
      <right style="thin">
        <color indexed="64"/>
      </right>
      <top style="double">
        <color indexed="8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8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8"/>
      </top>
      <bottom style="medium">
        <color indexed="64"/>
      </bottom>
      <diagonal/>
    </border>
    <border>
      <left style="double">
        <color indexed="8"/>
      </left>
      <right/>
      <top style="double">
        <color indexed="8"/>
      </top>
      <bottom style="medium">
        <color indexed="64"/>
      </bottom>
      <diagonal/>
    </border>
    <border>
      <left/>
      <right/>
      <top style="double">
        <color indexed="8"/>
      </top>
      <bottom style="medium">
        <color indexed="64"/>
      </bottom>
      <diagonal/>
    </border>
    <border>
      <left/>
      <right style="double">
        <color indexed="8"/>
      </right>
      <top style="double">
        <color indexed="8"/>
      </top>
      <bottom style="medium">
        <color indexed="64"/>
      </bottom>
      <diagonal/>
    </border>
    <border>
      <left style="medium">
        <color indexed="64"/>
      </left>
      <right style="double">
        <color indexed="8"/>
      </right>
      <top/>
      <bottom style="medium">
        <color indexed="64"/>
      </bottom>
      <diagonal/>
    </border>
    <border>
      <left style="double">
        <color indexed="8"/>
      </left>
      <right/>
      <top style="thin">
        <color indexed="8"/>
      </top>
      <bottom style="medium">
        <color indexed="64"/>
      </bottom>
      <diagonal/>
    </border>
    <border>
      <left/>
      <right/>
      <top style="thin">
        <color indexed="8"/>
      </top>
      <bottom style="medium">
        <color indexed="64"/>
      </bottom>
      <diagonal/>
    </border>
    <border>
      <left/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8"/>
      </left>
      <right/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double">
        <color indexed="8"/>
      </right>
      <top style="medium">
        <color indexed="64"/>
      </top>
      <bottom style="double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64"/>
      </top>
      <bottom style="double">
        <color indexed="8"/>
      </bottom>
      <diagonal/>
    </border>
    <border>
      <left style="double">
        <color indexed="8"/>
      </left>
      <right/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/>
      <bottom style="thin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medium">
        <color indexed="64"/>
      </left>
      <right style="double">
        <color indexed="8"/>
      </right>
      <top style="double">
        <color indexed="8"/>
      </top>
      <bottom/>
      <diagonal/>
    </border>
    <border>
      <left/>
      <right style="thin">
        <color indexed="64"/>
      </right>
      <top style="double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double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/>
      <bottom style="double">
        <color indexed="8"/>
      </bottom>
      <diagonal/>
    </border>
    <border>
      <left style="medium">
        <color indexed="8"/>
      </left>
      <right style="medium">
        <color indexed="8"/>
      </right>
      <top style="double">
        <color indexed="8"/>
      </top>
      <bottom style="double">
        <color indexed="8"/>
      </bottom>
      <diagonal/>
    </border>
    <border>
      <left/>
      <right style="medium">
        <color indexed="8"/>
      </right>
      <top style="medium">
        <color indexed="64"/>
      </top>
      <bottom style="double">
        <color indexed="8"/>
      </bottom>
      <diagonal/>
    </border>
    <border>
      <left style="medium">
        <color indexed="64"/>
      </left>
      <right/>
      <top/>
      <bottom style="double">
        <color indexed="8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8"/>
      </right>
      <top style="double">
        <color indexed="8"/>
      </top>
      <bottom style="double">
        <color indexed="8"/>
      </bottom>
      <diagonal/>
    </border>
    <border>
      <left/>
      <right style="medium">
        <color indexed="64"/>
      </right>
      <top/>
      <bottom style="double">
        <color indexed="8"/>
      </bottom>
      <diagonal/>
    </border>
    <border>
      <left style="medium">
        <color indexed="64"/>
      </left>
      <right style="medium">
        <color indexed="8"/>
      </right>
      <top/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double">
        <color indexed="8"/>
      </left>
      <right style="double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double">
        <color indexed="8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double">
        <color indexed="8"/>
      </bottom>
      <diagonal/>
    </border>
    <border>
      <left style="medium">
        <color indexed="8"/>
      </left>
      <right/>
      <top style="double">
        <color indexed="8"/>
      </top>
      <bottom style="double">
        <color indexed="8"/>
      </bottom>
      <diagonal/>
    </border>
    <border>
      <left style="medium">
        <color indexed="8"/>
      </left>
      <right/>
      <top/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thin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double">
        <color indexed="8"/>
      </bottom>
      <diagonal/>
    </border>
    <border>
      <left style="medium">
        <color indexed="8"/>
      </left>
      <right style="medium">
        <color indexed="64"/>
      </right>
      <top style="double">
        <color indexed="8"/>
      </top>
      <bottom style="double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thin">
        <color indexed="64"/>
      </top>
      <bottom style="thin">
        <color indexed="8"/>
      </bottom>
      <diagonal/>
    </border>
    <border>
      <left style="double">
        <color indexed="8"/>
      </left>
      <right/>
      <top style="medium">
        <color indexed="64"/>
      </top>
      <bottom style="double">
        <color indexed="8"/>
      </bottom>
      <diagonal/>
    </border>
    <border>
      <left style="double">
        <color indexed="8"/>
      </left>
      <right style="medium">
        <color indexed="64"/>
      </right>
      <top style="medium">
        <color indexed="64"/>
      </top>
      <bottom style="double">
        <color indexed="8"/>
      </bottom>
      <diagonal/>
    </border>
    <border>
      <left style="medium">
        <color indexed="64"/>
      </left>
      <right style="double">
        <color indexed="8"/>
      </right>
      <top style="double">
        <color indexed="8"/>
      </top>
      <bottom style="double">
        <color indexed="8"/>
      </bottom>
      <diagonal/>
    </border>
    <border>
      <left style="double">
        <color indexed="8"/>
      </left>
      <right style="medium">
        <color indexed="64"/>
      </right>
      <top style="double">
        <color indexed="8"/>
      </top>
      <bottom style="double">
        <color indexed="8"/>
      </bottom>
      <diagonal/>
    </border>
    <border>
      <left style="medium">
        <color indexed="64"/>
      </left>
      <right style="double">
        <color indexed="8"/>
      </right>
      <top style="double">
        <color indexed="8"/>
      </top>
      <bottom style="medium">
        <color indexed="64"/>
      </bottom>
      <diagonal/>
    </border>
    <border>
      <left style="double">
        <color indexed="8"/>
      </left>
      <right style="medium">
        <color indexed="64"/>
      </right>
      <top style="double">
        <color indexed="8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auto="1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 style="double">
        <color indexed="8"/>
      </right>
      <top style="medium">
        <color indexed="64"/>
      </top>
      <bottom style="double">
        <color indexed="8"/>
      </bottom>
      <diagonal/>
    </border>
    <border>
      <left style="medium">
        <color indexed="64"/>
      </left>
      <right style="double">
        <color indexed="8"/>
      </right>
      <top/>
      <bottom style="double">
        <color indexed="8"/>
      </bottom>
      <diagonal/>
    </border>
    <border>
      <left style="double">
        <color indexed="8"/>
      </left>
      <right style="medium">
        <color indexed="64"/>
      </right>
      <top/>
      <bottom style="double">
        <color indexed="8"/>
      </bottom>
      <diagonal/>
    </border>
    <border>
      <left style="double">
        <color indexed="8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/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8"/>
      </top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hair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hair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8"/>
      </right>
      <top style="thin">
        <color indexed="64"/>
      </top>
      <bottom style="hair">
        <color indexed="64"/>
      </bottom>
      <diagonal/>
    </border>
    <border>
      <left style="thin">
        <color indexed="8"/>
      </left>
      <right/>
      <top style="thin">
        <color indexed="64"/>
      </top>
      <bottom style="hair">
        <color indexed="64"/>
      </bottom>
      <diagonal/>
    </border>
    <border>
      <left style="thin">
        <color indexed="8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/>
      <bottom style="double">
        <color indexed="8"/>
      </bottom>
      <diagonal/>
    </border>
    <border>
      <left style="thin">
        <color indexed="64"/>
      </left>
      <right style="thin">
        <color indexed="64"/>
      </right>
      <top/>
      <bottom style="double">
        <color indexed="8"/>
      </bottom>
      <diagonal/>
    </border>
    <border>
      <left style="thin">
        <color indexed="64"/>
      </left>
      <right style="medium">
        <color indexed="64"/>
      </right>
      <top/>
      <bottom style="double">
        <color indexed="8"/>
      </bottom>
      <diagonal/>
    </border>
    <border>
      <left style="medium">
        <color indexed="64"/>
      </left>
      <right style="thin">
        <color indexed="64"/>
      </right>
      <top style="double">
        <color indexed="8"/>
      </top>
      <bottom style="double">
        <color indexed="8"/>
      </bottom>
      <diagonal/>
    </border>
    <border>
      <left style="thin">
        <color indexed="64"/>
      </left>
      <right style="thin">
        <color indexed="64"/>
      </right>
      <top style="double">
        <color indexed="8"/>
      </top>
      <bottom style="double">
        <color indexed="8"/>
      </bottom>
      <diagonal/>
    </border>
    <border>
      <left style="thin">
        <color indexed="64"/>
      </left>
      <right style="medium">
        <color indexed="64"/>
      </right>
      <top style="double">
        <color indexed="8"/>
      </top>
      <bottom style="double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 style="thin">
        <color indexed="8"/>
      </top>
      <bottom/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1" fillId="0" borderId="0"/>
  </cellStyleXfs>
  <cellXfs count="1039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16" xfId="0" applyFont="1" applyBorder="1" applyAlignment="1"/>
    <xf numFmtId="0" fontId="6" fillId="0" borderId="1" xfId="0" applyFont="1" applyBorder="1" applyAlignment="1">
      <alignment horizontal="center"/>
    </xf>
    <xf numFmtId="0" fontId="0" fillId="0" borderId="17" xfId="0" applyFont="1" applyBorder="1"/>
    <xf numFmtId="0" fontId="4" fillId="3" borderId="1" xfId="0" applyFont="1" applyFill="1" applyBorder="1" applyAlignment="1">
      <alignment horizontal="center"/>
    </xf>
    <xf numFmtId="0" fontId="3" fillId="2" borderId="26" xfId="0" applyFont="1" applyFill="1" applyBorder="1" applyAlignment="1">
      <alignment vertical="center"/>
    </xf>
    <xf numFmtId="0" fontId="3" fillId="2" borderId="17" xfId="0" applyFont="1" applyFill="1" applyBorder="1" applyAlignment="1">
      <alignment vertical="center"/>
    </xf>
    <xf numFmtId="0" fontId="3" fillId="2" borderId="27" xfId="0" applyFont="1" applyFill="1" applyBorder="1" applyAlignment="1">
      <alignment vertical="center"/>
    </xf>
    <xf numFmtId="0" fontId="3" fillId="2" borderId="18" xfId="0" applyFont="1" applyFill="1" applyBorder="1" applyAlignment="1">
      <alignment vertical="center"/>
    </xf>
    <xf numFmtId="0" fontId="3" fillId="2" borderId="16" xfId="0" applyFont="1" applyFill="1" applyBorder="1" applyAlignment="1">
      <alignment vertical="center"/>
    </xf>
    <xf numFmtId="0" fontId="3" fillId="2" borderId="24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3" fillId="2" borderId="37" xfId="0" applyFont="1" applyFill="1" applyBorder="1" applyAlignment="1">
      <alignment vertical="center"/>
    </xf>
    <xf numFmtId="0" fontId="3" fillId="0" borderId="47" xfId="0" applyFont="1" applyBorder="1" applyAlignment="1">
      <alignment horizontal="center"/>
    </xf>
    <xf numFmtId="0" fontId="3" fillId="0" borderId="48" xfId="0" applyFont="1" applyBorder="1" applyAlignment="1">
      <alignment horizontal="center"/>
    </xf>
    <xf numFmtId="0" fontId="3" fillId="2" borderId="49" xfId="0" applyFont="1" applyFill="1" applyBorder="1" applyAlignment="1">
      <alignment horizontal="center" vertical="center"/>
    </xf>
    <xf numFmtId="0" fontId="4" fillId="0" borderId="37" xfId="0" applyFont="1" applyBorder="1" applyAlignment="1"/>
    <xf numFmtId="0" fontId="4" fillId="0" borderId="25" xfId="0" applyFont="1" applyBorder="1" applyAlignment="1"/>
    <xf numFmtId="0" fontId="3" fillId="0" borderId="59" xfId="0" applyFont="1" applyBorder="1" applyAlignment="1">
      <alignment horizontal="center"/>
    </xf>
    <xf numFmtId="0" fontId="3" fillId="0" borderId="60" xfId="0" applyFont="1" applyBorder="1" applyAlignment="1">
      <alignment horizontal="center"/>
    </xf>
    <xf numFmtId="0" fontId="3" fillId="2" borderId="61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3" fillId="2" borderId="70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/>
    </xf>
    <xf numFmtId="0" fontId="8" fillId="0" borderId="47" xfId="0" applyFont="1" applyBorder="1" applyAlignment="1">
      <alignment horizontal="right"/>
    </xf>
    <xf numFmtId="0" fontId="8" fillId="0" borderId="48" xfId="0" applyFont="1" applyBorder="1" applyAlignment="1">
      <alignment horizontal="right"/>
    </xf>
    <xf numFmtId="0" fontId="10" fillId="0" borderId="49" xfId="0" applyFont="1" applyBorder="1" applyAlignment="1">
      <alignment horizontal="center"/>
    </xf>
    <xf numFmtId="0" fontId="0" fillId="0" borderId="0" xfId="0" applyBorder="1" applyAlignment="1"/>
    <xf numFmtId="0" fontId="0" fillId="0" borderId="0" xfId="0" applyAlignment="1"/>
    <xf numFmtId="0" fontId="13" fillId="0" borderId="55" xfId="0" applyFont="1" applyFill="1" applyBorder="1" applyAlignment="1">
      <alignment horizontal="center"/>
    </xf>
    <xf numFmtId="0" fontId="13" fillId="0" borderId="46" xfId="0" applyFont="1" applyFill="1" applyBorder="1" applyAlignment="1">
      <alignment horizontal="center"/>
    </xf>
    <xf numFmtId="0" fontId="13" fillId="0" borderId="56" xfId="0" applyFont="1" applyFill="1" applyBorder="1" applyAlignment="1">
      <alignment horizontal="center"/>
    </xf>
    <xf numFmtId="0" fontId="13" fillId="0" borderId="22" xfId="0" applyFont="1" applyFill="1" applyBorder="1" applyAlignment="1">
      <alignment horizontal="center"/>
    </xf>
    <xf numFmtId="0" fontId="13" fillId="0" borderId="51" xfId="0" applyFont="1" applyFill="1" applyBorder="1" applyAlignment="1">
      <alignment horizontal="center"/>
    </xf>
    <xf numFmtId="0" fontId="13" fillId="0" borderId="46" xfId="0" applyFont="1" applyFill="1" applyBorder="1" applyAlignment="1"/>
    <xf numFmtId="0" fontId="13" fillId="0" borderId="55" xfId="0" applyFont="1" applyFill="1" applyBorder="1" applyAlignment="1"/>
    <xf numFmtId="0" fontId="13" fillId="0" borderId="51" xfId="0" applyFont="1" applyFill="1" applyBorder="1" applyAlignment="1"/>
    <xf numFmtId="0" fontId="13" fillId="0" borderId="58" xfId="0" applyFont="1" applyFill="1" applyBorder="1" applyAlignment="1"/>
    <xf numFmtId="0" fontId="13" fillId="0" borderId="58" xfId="0" applyFont="1" applyFill="1" applyBorder="1" applyAlignment="1">
      <alignment horizontal="center"/>
    </xf>
    <xf numFmtId="0" fontId="14" fillId="0" borderId="52" xfId="0" applyFont="1" applyBorder="1" applyAlignment="1">
      <alignment horizontal="center" vertical="center" shrinkToFit="1"/>
    </xf>
    <xf numFmtId="0" fontId="14" fillId="0" borderId="53" xfId="0" applyFont="1" applyBorder="1" applyAlignment="1">
      <alignment horizontal="center" vertical="center" shrinkToFit="1"/>
    </xf>
    <xf numFmtId="0" fontId="14" fillId="0" borderId="54" xfId="0" applyFont="1" applyBorder="1" applyAlignment="1">
      <alignment horizontal="center" vertical="center" shrinkToFit="1"/>
    </xf>
    <xf numFmtId="0" fontId="14" fillId="0" borderId="66" xfId="0" applyFont="1" applyBorder="1" applyAlignment="1">
      <alignment horizontal="left"/>
    </xf>
    <xf numFmtId="0" fontId="14" fillId="0" borderId="67" xfId="0" applyFont="1" applyBorder="1" applyAlignment="1">
      <alignment horizontal="left"/>
    </xf>
    <xf numFmtId="0" fontId="14" fillId="0" borderId="0" xfId="0" applyFont="1" applyAlignment="1">
      <alignment horizontal="left"/>
    </xf>
    <xf numFmtId="0" fontId="3" fillId="0" borderId="72" xfId="0" applyFont="1" applyBorder="1" applyAlignment="1">
      <alignment horizontal="center"/>
    </xf>
    <xf numFmtId="0" fontId="3" fillId="0" borderId="73" xfId="0" applyFont="1" applyBorder="1" applyAlignment="1">
      <alignment horizontal="center"/>
    </xf>
    <xf numFmtId="0" fontId="3" fillId="0" borderId="74" xfId="0" applyFont="1" applyBorder="1" applyAlignment="1">
      <alignment horizontal="center"/>
    </xf>
    <xf numFmtId="0" fontId="14" fillId="0" borderId="59" xfId="0" applyFont="1" applyBorder="1" applyAlignment="1">
      <alignment horizontal="center" vertical="center" shrinkToFit="1"/>
    </xf>
    <xf numFmtId="0" fontId="14" fillId="0" borderId="60" xfId="0" applyFont="1" applyBorder="1" applyAlignment="1">
      <alignment horizontal="center" vertical="center" shrinkToFit="1"/>
    </xf>
    <xf numFmtId="0" fontId="14" fillId="0" borderId="61" xfId="0" applyFont="1" applyBorder="1" applyAlignment="1">
      <alignment horizontal="center" vertical="center" shrinkToFit="1"/>
    </xf>
    <xf numFmtId="0" fontId="14" fillId="0" borderId="22" xfId="0" applyFont="1" applyBorder="1" applyAlignment="1">
      <alignment horizontal="center" vertical="center" shrinkToFit="1"/>
    </xf>
    <xf numFmtId="0" fontId="7" fillId="0" borderId="59" xfId="0" applyFont="1" applyBorder="1" applyAlignment="1">
      <alignment horizontal="center" vertical="center" shrinkToFit="1"/>
    </xf>
    <xf numFmtId="0" fontId="7" fillId="0" borderId="60" xfId="0" applyFont="1" applyBorder="1" applyAlignment="1">
      <alignment horizontal="center" vertical="center" shrinkToFit="1"/>
    </xf>
    <xf numFmtId="0" fontId="7" fillId="0" borderId="61" xfId="0" applyFont="1" applyBorder="1" applyAlignment="1">
      <alignment horizontal="center" vertical="center" shrinkToFit="1"/>
    </xf>
    <xf numFmtId="0" fontId="14" fillId="0" borderId="68" xfId="0" applyFont="1" applyBorder="1" applyAlignment="1">
      <alignment horizontal="center" vertical="center" shrinkToFit="1"/>
    </xf>
    <xf numFmtId="0" fontId="14" fillId="0" borderId="69" xfId="0" applyFont="1" applyBorder="1" applyAlignment="1">
      <alignment horizontal="center" vertical="center" shrinkToFit="1"/>
    </xf>
    <xf numFmtId="0" fontId="7" fillId="0" borderId="62" xfId="0" applyFont="1" applyBorder="1" applyAlignment="1">
      <alignment horizontal="center" vertical="center" shrinkToFit="1"/>
    </xf>
    <xf numFmtId="0" fontId="7" fillId="0" borderId="63" xfId="0" applyFont="1" applyBorder="1" applyAlignment="1">
      <alignment horizontal="center" vertical="center" shrinkToFit="1"/>
    </xf>
    <xf numFmtId="0" fontId="7" fillId="0" borderId="64" xfId="0" applyFont="1" applyBorder="1" applyAlignment="1">
      <alignment horizontal="center" vertical="center" shrinkToFit="1"/>
    </xf>
    <xf numFmtId="0" fontId="3" fillId="2" borderId="75" xfId="0" applyFont="1" applyFill="1" applyBorder="1" applyAlignment="1">
      <alignment horizontal="center" vertical="center"/>
    </xf>
    <xf numFmtId="0" fontId="7" fillId="0" borderId="71" xfId="0" applyFont="1" applyBorder="1" applyAlignment="1">
      <alignment horizontal="center" vertical="center" shrinkToFit="1"/>
    </xf>
    <xf numFmtId="0" fontId="14" fillId="0" borderId="20" xfId="0" applyFont="1" applyBorder="1" applyAlignment="1">
      <alignment horizontal="center" vertical="center" shrinkToFit="1"/>
    </xf>
    <xf numFmtId="0" fontId="14" fillId="0" borderId="71" xfId="0" applyFont="1" applyBorder="1" applyAlignment="1">
      <alignment horizontal="center" vertical="center" shrinkToFit="1"/>
    </xf>
    <xf numFmtId="0" fontId="7" fillId="0" borderId="76" xfId="0" applyFont="1" applyBorder="1" applyAlignment="1">
      <alignment horizontal="center" vertical="center" shrinkToFit="1"/>
    </xf>
    <xf numFmtId="0" fontId="0" fillId="0" borderId="43" xfId="0" applyBorder="1"/>
    <xf numFmtId="0" fontId="0" fillId="0" borderId="66" xfId="0" applyBorder="1"/>
    <xf numFmtId="0" fontId="0" fillId="0" borderId="67" xfId="0" applyBorder="1"/>
    <xf numFmtId="0" fontId="1" fillId="0" borderId="65" xfId="0" applyFont="1" applyBorder="1"/>
    <xf numFmtId="2" fontId="7" fillId="0" borderId="59" xfId="0" applyNumberFormat="1" applyFont="1" applyBorder="1" applyAlignment="1">
      <alignment horizontal="center" vertical="center" shrinkToFit="1"/>
    </xf>
    <xf numFmtId="2" fontId="10" fillId="0" borderId="0" xfId="0" applyNumberFormat="1" applyFont="1"/>
    <xf numFmtId="0" fontId="14" fillId="0" borderId="62" xfId="0" applyFont="1" applyBorder="1" applyAlignment="1">
      <alignment horizontal="center" vertical="center" shrinkToFit="1"/>
    </xf>
    <xf numFmtId="0" fontId="0" fillId="0" borderId="39" xfId="0" applyFont="1" applyBorder="1"/>
    <xf numFmtId="0" fontId="0" fillId="0" borderId="0" xfId="0" applyFont="1"/>
    <xf numFmtId="0" fontId="14" fillId="0" borderId="0" xfId="0" applyFont="1"/>
    <xf numFmtId="0" fontId="14" fillId="0" borderId="23" xfId="0" applyFont="1" applyFill="1" applyBorder="1" applyAlignment="1">
      <alignment horizontal="right" vertical="center" shrinkToFit="1"/>
    </xf>
    <xf numFmtId="0" fontId="15" fillId="0" borderId="60" xfId="0" applyFont="1" applyBorder="1" applyAlignment="1">
      <alignment horizontal="center" vertical="center" shrinkToFit="1"/>
    </xf>
    <xf numFmtId="0" fontId="14" fillId="0" borderId="66" xfId="0" applyFont="1" applyBorder="1" applyAlignment="1">
      <alignment horizontal="left" vertical="center"/>
    </xf>
    <xf numFmtId="0" fontId="14" fillId="0" borderId="67" xfId="0" applyFont="1" applyBorder="1" applyAlignment="1">
      <alignment horizontal="left" vertical="center"/>
    </xf>
    <xf numFmtId="0" fontId="5" fillId="0" borderId="35" xfId="0" applyFont="1" applyFill="1" applyBorder="1" applyAlignment="1">
      <alignment horizontal="center"/>
    </xf>
    <xf numFmtId="0" fontId="5" fillId="0" borderId="50" xfId="0" applyFont="1" applyFill="1" applyBorder="1" applyAlignment="1">
      <alignment horizontal="center"/>
    </xf>
    <xf numFmtId="0" fontId="14" fillId="0" borderId="57" xfId="0" applyFont="1" applyBorder="1" applyAlignment="1">
      <alignment horizontal="center" vertical="center" shrinkToFit="1"/>
    </xf>
    <xf numFmtId="0" fontId="13" fillId="0" borderId="68" xfId="0" applyFont="1" applyFill="1" applyBorder="1" applyAlignment="1">
      <alignment horizontal="center"/>
    </xf>
    <xf numFmtId="0" fontId="13" fillId="0" borderId="20" xfId="0" applyFont="1" applyFill="1" applyBorder="1" applyAlignment="1">
      <alignment horizontal="center"/>
    </xf>
    <xf numFmtId="0" fontId="13" fillId="0" borderId="69" xfId="0" applyFont="1" applyFill="1" applyBorder="1" applyAlignment="1">
      <alignment horizontal="center"/>
    </xf>
    <xf numFmtId="0" fontId="3" fillId="0" borderId="77" xfId="0" applyFont="1" applyBorder="1" applyAlignment="1">
      <alignment horizontal="center"/>
    </xf>
    <xf numFmtId="0" fontId="3" fillId="0" borderId="78" xfId="0" applyFont="1" applyBorder="1" applyAlignment="1">
      <alignment horizontal="center"/>
    </xf>
    <xf numFmtId="0" fontId="3" fillId="2" borderId="79" xfId="0" applyFont="1" applyFill="1" applyBorder="1" applyAlignment="1">
      <alignment horizontal="center" vertical="center"/>
    </xf>
    <xf numFmtId="0" fontId="14" fillId="0" borderId="65" xfId="0" applyFont="1" applyBorder="1" applyAlignment="1">
      <alignment horizontal="left" vertical="center"/>
    </xf>
    <xf numFmtId="0" fontId="14" fillId="0" borderId="65" xfId="0" applyFont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16" fillId="0" borderId="6" xfId="0" applyFont="1" applyFill="1" applyBorder="1"/>
    <xf numFmtId="0" fontId="13" fillId="0" borderId="7" xfId="0" applyFont="1" applyFill="1" applyBorder="1" applyAlignment="1">
      <alignment horizontal="center"/>
    </xf>
    <xf numFmtId="0" fontId="13" fillId="0" borderId="8" xfId="0" applyFont="1" applyFill="1" applyBorder="1" applyAlignment="1">
      <alignment horizontal="center"/>
    </xf>
    <xf numFmtId="0" fontId="16" fillId="0" borderId="9" xfId="0" applyFont="1" applyFill="1" applyBorder="1" applyAlignment="1">
      <alignment horizontal="center"/>
    </xf>
    <xf numFmtId="0" fontId="13" fillId="0" borderId="10" xfId="0" applyFont="1" applyFill="1" applyBorder="1" applyAlignment="1">
      <alignment horizontal="center"/>
    </xf>
    <xf numFmtId="0" fontId="13" fillId="0" borderId="2" xfId="0" applyFont="1" applyFill="1" applyBorder="1" applyAlignment="1">
      <alignment horizontal="center"/>
    </xf>
    <xf numFmtId="0" fontId="16" fillId="0" borderId="11" xfId="0" applyFont="1" applyFill="1" applyBorder="1" applyAlignment="1">
      <alignment horizontal="center"/>
    </xf>
    <xf numFmtId="0" fontId="16" fillId="0" borderId="12" xfId="0" applyFont="1" applyFill="1" applyBorder="1"/>
    <xf numFmtId="0" fontId="13" fillId="0" borderId="13" xfId="0" applyFont="1" applyFill="1" applyBorder="1" applyAlignment="1">
      <alignment horizontal="center"/>
    </xf>
    <xf numFmtId="0" fontId="13" fillId="0" borderId="15" xfId="0" applyFont="1" applyFill="1" applyBorder="1" applyAlignment="1">
      <alignment horizontal="center"/>
    </xf>
    <xf numFmtId="0" fontId="16" fillId="0" borderId="14" xfId="0" applyFont="1" applyFill="1" applyBorder="1" applyAlignment="1">
      <alignment horizontal="center"/>
    </xf>
    <xf numFmtId="0" fontId="13" fillId="0" borderId="12" xfId="0" applyFont="1" applyFill="1" applyBorder="1" applyAlignment="1">
      <alignment horizontal="center"/>
    </xf>
    <xf numFmtId="0" fontId="16" fillId="0" borderId="3" xfId="0" applyFont="1" applyFill="1" applyBorder="1" applyAlignment="1">
      <alignment horizontal="center" vertical="center"/>
    </xf>
    <xf numFmtId="16" fontId="17" fillId="0" borderId="12" xfId="0" applyNumberFormat="1" applyFont="1" applyFill="1" applyBorder="1" applyAlignment="1">
      <alignment horizontal="center"/>
    </xf>
    <xf numFmtId="0" fontId="16" fillId="0" borderId="12" xfId="0" applyFont="1" applyFill="1" applyBorder="1" applyAlignment="1">
      <alignment horizontal="center"/>
    </xf>
    <xf numFmtId="0" fontId="13" fillId="0" borderId="21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 vertical="center"/>
    </xf>
    <xf numFmtId="0" fontId="4" fillId="0" borderId="6" xfId="0" applyFont="1" applyFill="1" applyBorder="1"/>
    <xf numFmtId="0" fontId="5" fillId="0" borderId="7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4" fillId="0" borderId="12" xfId="0" applyFont="1" applyFill="1" applyBorder="1"/>
    <xf numFmtId="0" fontId="5" fillId="0" borderId="13" xfId="0" applyFont="1" applyFill="1" applyBorder="1" applyAlignment="1">
      <alignment horizontal="center"/>
    </xf>
    <xf numFmtId="0" fontId="5" fillId="0" borderId="15" xfId="0" applyFont="1" applyFill="1" applyBorder="1" applyAlignment="1">
      <alignment horizontal="center"/>
    </xf>
    <xf numFmtId="0" fontId="4" fillId="0" borderId="14" xfId="0" applyFont="1" applyFill="1" applyBorder="1" applyAlignment="1">
      <alignment horizontal="center"/>
    </xf>
    <xf numFmtId="0" fontId="5" fillId="0" borderId="12" xfId="0" applyFont="1" applyFill="1" applyBorder="1" applyAlignment="1">
      <alignment horizontal="center"/>
    </xf>
    <xf numFmtId="16" fontId="5" fillId="0" borderId="12" xfId="0" applyNumberFormat="1" applyFont="1" applyFill="1" applyBorder="1" applyAlignment="1">
      <alignment horizontal="center"/>
    </xf>
    <xf numFmtId="164" fontId="18" fillId="0" borderId="0" xfId="0" applyNumberFormat="1" applyFont="1"/>
    <xf numFmtId="16" fontId="13" fillId="0" borderId="12" xfId="0" applyNumberFormat="1" applyFont="1" applyFill="1" applyBorder="1" applyAlignment="1">
      <alignment horizontal="center"/>
    </xf>
    <xf numFmtId="0" fontId="13" fillId="5" borderId="7" xfId="0" applyFont="1" applyFill="1" applyBorder="1" applyAlignment="1">
      <alignment horizontal="center"/>
    </xf>
    <xf numFmtId="0" fontId="13" fillId="5" borderId="8" xfId="0" applyFont="1" applyFill="1" applyBorder="1" applyAlignment="1">
      <alignment horizontal="center"/>
    </xf>
    <xf numFmtId="0" fontId="16" fillId="5" borderId="9" xfId="0" applyFont="1" applyFill="1" applyBorder="1" applyAlignment="1">
      <alignment horizontal="center"/>
    </xf>
    <xf numFmtId="0" fontId="13" fillId="5" borderId="2" xfId="0" applyFont="1" applyFill="1" applyBorder="1" applyAlignment="1">
      <alignment horizontal="center"/>
    </xf>
    <xf numFmtId="0" fontId="13" fillId="5" borderId="10" xfId="0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3" fillId="2" borderId="25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3" fillId="2" borderId="25" xfId="0" applyFont="1" applyFill="1" applyBorder="1" applyAlignment="1">
      <alignment horizontal="center" vertical="center"/>
    </xf>
    <xf numFmtId="0" fontId="13" fillId="5" borderId="13" xfId="0" applyFont="1" applyFill="1" applyBorder="1" applyAlignment="1">
      <alignment horizontal="center"/>
    </xf>
    <xf numFmtId="0" fontId="13" fillId="5" borderId="15" xfId="0" applyFont="1" applyFill="1" applyBorder="1" applyAlignment="1">
      <alignment horizontal="center"/>
    </xf>
    <xf numFmtId="0" fontId="16" fillId="5" borderId="14" xfId="0" applyFont="1" applyFill="1" applyBorder="1" applyAlignment="1">
      <alignment horizontal="center"/>
    </xf>
    <xf numFmtId="0" fontId="16" fillId="5" borderId="11" xfId="0" applyFont="1" applyFill="1" applyBorder="1" applyAlignment="1">
      <alignment horizontal="center"/>
    </xf>
    <xf numFmtId="0" fontId="3" fillId="2" borderId="80" xfId="0" applyFont="1" applyFill="1" applyBorder="1" applyAlignment="1">
      <alignment horizontal="center" vertical="center"/>
    </xf>
    <xf numFmtId="0" fontId="3" fillId="9" borderId="26" xfId="0" applyFont="1" applyFill="1" applyBorder="1" applyAlignment="1">
      <alignment vertical="center"/>
    </xf>
    <xf numFmtId="0" fontId="3" fillId="9" borderId="17" xfId="0" applyFont="1" applyFill="1" applyBorder="1" applyAlignment="1">
      <alignment vertical="center"/>
    </xf>
    <xf numFmtId="0" fontId="3" fillId="9" borderId="27" xfId="0" applyFont="1" applyFill="1" applyBorder="1" applyAlignment="1">
      <alignment vertical="center"/>
    </xf>
    <xf numFmtId="0" fontId="3" fillId="9" borderId="24" xfId="0" applyFont="1" applyFill="1" applyBorder="1" applyAlignment="1">
      <alignment vertical="center"/>
    </xf>
    <xf numFmtId="0" fontId="3" fillId="9" borderId="0" xfId="0" applyFont="1" applyFill="1" applyBorder="1" applyAlignment="1">
      <alignment vertical="center"/>
    </xf>
    <xf numFmtId="0" fontId="3" fillId="9" borderId="37" xfId="0" applyFont="1" applyFill="1" applyBorder="1" applyAlignment="1">
      <alignment vertical="center"/>
    </xf>
    <xf numFmtId="0" fontId="3" fillId="9" borderId="18" xfId="0" applyFont="1" applyFill="1" applyBorder="1" applyAlignment="1">
      <alignment vertical="center"/>
    </xf>
    <xf numFmtId="0" fontId="3" fillId="9" borderId="16" xfId="0" applyFont="1" applyFill="1" applyBorder="1" applyAlignment="1">
      <alignment vertical="center"/>
    </xf>
    <xf numFmtId="0" fontId="2" fillId="0" borderId="6" xfId="0" applyFont="1" applyBorder="1" applyAlignment="1">
      <alignment horizontal="center" vertical="center"/>
    </xf>
    <xf numFmtId="0" fontId="3" fillId="0" borderId="85" xfId="0" applyFont="1" applyBorder="1" applyAlignment="1">
      <alignment horizontal="center"/>
    </xf>
    <xf numFmtId="0" fontId="3" fillId="2" borderId="86" xfId="0" applyFont="1" applyFill="1" applyBorder="1" applyAlignment="1">
      <alignment horizontal="center" vertical="center"/>
    </xf>
    <xf numFmtId="0" fontId="0" fillId="0" borderId="12" xfId="0" applyBorder="1"/>
    <xf numFmtId="2" fontId="13" fillId="0" borderId="55" xfId="0" applyNumberFormat="1" applyFont="1" applyFill="1" applyBorder="1" applyAlignment="1">
      <alignment horizontal="center" vertical="center"/>
    </xf>
    <xf numFmtId="2" fontId="13" fillId="0" borderId="51" xfId="0" applyNumberFormat="1" applyFont="1" applyFill="1" applyBorder="1" applyAlignment="1">
      <alignment horizontal="center" vertical="center"/>
    </xf>
    <xf numFmtId="2" fontId="13" fillId="0" borderId="81" xfId="0" applyNumberFormat="1" applyFont="1" applyFill="1" applyBorder="1" applyAlignment="1">
      <alignment horizontal="center"/>
    </xf>
    <xf numFmtId="2" fontId="13" fillId="0" borderId="46" xfId="0" applyNumberFormat="1" applyFont="1" applyFill="1" applyBorder="1" applyAlignment="1">
      <alignment horizontal="center" vertical="center"/>
    </xf>
    <xf numFmtId="2" fontId="13" fillId="0" borderId="68" xfId="0" applyNumberFormat="1" applyFont="1" applyFill="1" applyBorder="1" applyAlignment="1">
      <alignment horizontal="center" vertical="center"/>
    </xf>
    <xf numFmtId="2" fontId="13" fillId="0" borderId="21" xfId="0" applyNumberFormat="1" applyFont="1" applyFill="1" applyBorder="1" applyAlignment="1">
      <alignment horizontal="center" vertical="center"/>
    </xf>
    <xf numFmtId="2" fontId="13" fillId="0" borderId="82" xfId="0" applyNumberFormat="1" applyFont="1" applyFill="1" applyBorder="1" applyAlignment="1">
      <alignment horizontal="center"/>
    </xf>
    <xf numFmtId="2" fontId="13" fillId="5" borderId="10" xfId="0" applyNumberFormat="1" applyFont="1" applyFill="1" applyBorder="1" applyAlignment="1">
      <alignment horizontal="center"/>
    </xf>
    <xf numFmtId="2" fontId="13" fillId="5" borderId="2" xfId="0" applyNumberFormat="1" applyFont="1" applyFill="1" applyBorder="1" applyAlignment="1">
      <alignment horizontal="center"/>
    </xf>
    <xf numFmtId="2" fontId="16" fillId="5" borderId="11" xfId="0" applyNumberFormat="1" applyFont="1" applyFill="1" applyBorder="1" applyAlignment="1">
      <alignment horizontal="center"/>
    </xf>
    <xf numFmtId="2" fontId="13" fillId="0" borderId="55" xfId="0" applyNumberFormat="1" applyFont="1" applyFill="1" applyBorder="1" applyAlignment="1">
      <alignment vertical="center"/>
    </xf>
    <xf numFmtId="2" fontId="13" fillId="0" borderId="51" xfId="0" applyNumberFormat="1" applyFont="1" applyFill="1" applyBorder="1" applyAlignment="1">
      <alignment vertical="center"/>
    </xf>
    <xf numFmtId="2" fontId="13" fillId="0" borderId="81" xfId="0" applyNumberFormat="1" applyFont="1" applyFill="1" applyBorder="1" applyAlignment="1"/>
    <xf numFmtId="2" fontId="13" fillId="5" borderId="7" xfId="0" applyNumberFormat="1" applyFont="1" applyFill="1" applyBorder="1" applyAlignment="1">
      <alignment horizontal="center"/>
    </xf>
    <xf numFmtId="2" fontId="13" fillId="5" borderId="8" xfId="0" applyNumberFormat="1" applyFont="1" applyFill="1" applyBorder="1" applyAlignment="1">
      <alignment horizontal="center"/>
    </xf>
    <xf numFmtId="0" fontId="13" fillId="0" borderId="3" xfId="0" applyFont="1" applyFill="1" applyBorder="1" applyAlignment="1">
      <alignment horizontal="center" vertical="center"/>
    </xf>
    <xf numFmtId="0" fontId="13" fillId="0" borderId="12" xfId="0" applyFont="1" applyFill="1" applyBorder="1"/>
    <xf numFmtId="0" fontId="13" fillId="0" borderId="6" xfId="0" applyFont="1" applyFill="1" applyBorder="1"/>
    <xf numFmtId="2" fontId="5" fillId="5" borderId="7" xfId="0" applyNumberFormat="1" applyFont="1" applyFill="1" applyBorder="1" applyAlignment="1">
      <alignment horizontal="center"/>
    </xf>
    <xf numFmtId="2" fontId="5" fillId="5" borderId="8" xfId="0" applyNumberFormat="1" applyFont="1" applyFill="1" applyBorder="1" applyAlignment="1">
      <alignment horizontal="center"/>
    </xf>
    <xf numFmtId="2" fontId="5" fillId="5" borderId="10" xfId="0" applyNumberFormat="1" applyFont="1" applyFill="1" applyBorder="1" applyAlignment="1">
      <alignment horizontal="center"/>
    </xf>
    <xf numFmtId="2" fontId="5" fillId="5" borderId="2" xfId="0" applyNumberFormat="1" applyFont="1" applyFill="1" applyBorder="1" applyAlignment="1">
      <alignment horizontal="center"/>
    </xf>
    <xf numFmtId="2" fontId="5" fillId="5" borderId="13" xfId="0" applyNumberFormat="1" applyFont="1" applyFill="1" applyBorder="1" applyAlignment="1">
      <alignment horizontal="center"/>
    </xf>
    <xf numFmtId="2" fontId="5" fillId="5" borderId="15" xfId="0" applyNumberFormat="1" applyFont="1" applyFill="1" applyBorder="1" applyAlignment="1">
      <alignment horizontal="center"/>
    </xf>
    <xf numFmtId="0" fontId="13" fillId="0" borderId="3" xfId="0" applyFont="1" applyFill="1" applyBorder="1" applyAlignment="1">
      <alignment horizontal="center"/>
    </xf>
    <xf numFmtId="0" fontId="13" fillId="0" borderId="1" xfId="0" applyFont="1" applyFill="1" applyBorder="1" applyAlignment="1">
      <alignment horizontal="center" vertical="center"/>
    </xf>
    <xf numFmtId="0" fontId="17" fillId="0" borderId="12" xfId="0" applyFont="1" applyFill="1" applyBorder="1" applyAlignment="1">
      <alignment wrapText="1"/>
    </xf>
    <xf numFmtId="0" fontId="17" fillId="0" borderId="3" xfId="0" applyFont="1" applyFill="1" applyBorder="1" applyAlignment="1">
      <alignment wrapText="1"/>
    </xf>
    <xf numFmtId="0" fontId="3" fillId="9" borderId="26" xfId="0" applyFont="1" applyFill="1" applyBorder="1" applyAlignment="1" applyProtection="1">
      <alignment vertical="center"/>
    </xf>
    <xf numFmtId="0" fontId="3" fillId="9" borderId="17" xfId="0" applyFont="1" applyFill="1" applyBorder="1" applyAlignment="1" applyProtection="1">
      <alignment vertical="center"/>
    </xf>
    <xf numFmtId="0" fontId="3" fillId="9" borderId="27" xfId="0" applyFont="1" applyFill="1" applyBorder="1" applyAlignment="1" applyProtection="1">
      <alignment vertical="center"/>
    </xf>
    <xf numFmtId="0" fontId="0" fillId="0" borderId="0" xfId="0" applyProtection="1"/>
    <xf numFmtId="0" fontId="3" fillId="9" borderId="24" xfId="0" applyFont="1" applyFill="1" applyBorder="1" applyAlignment="1" applyProtection="1">
      <alignment vertical="center"/>
    </xf>
    <xf numFmtId="0" fontId="3" fillId="9" borderId="0" xfId="0" applyFont="1" applyFill="1" applyBorder="1" applyAlignment="1" applyProtection="1">
      <alignment vertical="center"/>
    </xf>
    <xf numFmtId="0" fontId="3" fillId="9" borderId="37" xfId="0" applyFont="1" applyFill="1" applyBorder="1" applyAlignment="1" applyProtection="1">
      <alignment vertical="center"/>
    </xf>
    <xf numFmtId="0" fontId="3" fillId="9" borderId="18" xfId="0" applyFont="1" applyFill="1" applyBorder="1" applyAlignment="1" applyProtection="1">
      <alignment vertical="center"/>
    </xf>
    <xf numFmtId="0" fontId="3" fillId="9" borderId="25" xfId="0" applyFont="1" applyFill="1" applyBorder="1" applyAlignment="1" applyProtection="1">
      <alignment horizontal="center" vertical="center"/>
    </xf>
    <xf numFmtId="0" fontId="3" fillId="9" borderId="16" xfId="0" applyFont="1" applyFill="1" applyBorder="1" applyAlignment="1" applyProtection="1">
      <alignment vertical="center"/>
    </xf>
    <xf numFmtId="0" fontId="3" fillId="0" borderId="72" xfId="0" applyFont="1" applyBorder="1" applyAlignment="1" applyProtection="1">
      <alignment horizontal="center"/>
    </xf>
    <xf numFmtId="0" fontId="3" fillId="0" borderId="73" xfId="0" applyFont="1" applyBorder="1" applyAlignment="1" applyProtection="1">
      <alignment horizontal="center"/>
    </xf>
    <xf numFmtId="0" fontId="3" fillId="2" borderId="80" xfId="0" applyFont="1" applyFill="1" applyBorder="1" applyAlignment="1" applyProtection="1">
      <alignment horizontal="center" vertical="center"/>
    </xf>
    <xf numFmtId="0" fontId="21" fillId="2" borderId="80" xfId="0" applyFont="1" applyFill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</xf>
    <xf numFmtId="0" fontId="3" fillId="9" borderId="24" xfId="0" applyFont="1" applyFill="1" applyBorder="1" applyAlignment="1" applyProtection="1">
      <alignment horizontal="center" vertical="center" wrapText="1"/>
    </xf>
    <xf numFmtId="0" fontId="3" fillId="9" borderId="0" xfId="0" applyFont="1" applyFill="1" applyBorder="1" applyAlignment="1" applyProtection="1">
      <alignment horizontal="center" vertical="center" wrapText="1"/>
    </xf>
    <xf numFmtId="0" fontId="3" fillId="9" borderId="37" xfId="0" applyFont="1" applyFill="1" applyBorder="1" applyAlignment="1" applyProtection="1">
      <alignment horizontal="center" vertical="center" wrapText="1"/>
    </xf>
    <xf numFmtId="0" fontId="3" fillId="9" borderId="26" xfId="0" applyFont="1" applyFill="1" applyBorder="1" applyAlignment="1" applyProtection="1">
      <alignment horizontal="center" vertical="center"/>
    </xf>
    <xf numFmtId="0" fontId="3" fillId="9" borderId="17" xfId="0" applyFont="1" applyFill="1" applyBorder="1" applyAlignment="1" applyProtection="1">
      <alignment horizontal="center" vertical="center"/>
    </xf>
    <xf numFmtId="0" fontId="3" fillId="9" borderId="37" xfId="0" applyFont="1" applyFill="1" applyBorder="1" applyAlignment="1" applyProtection="1">
      <alignment horizontal="center" vertical="center"/>
    </xf>
    <xf numFmtId="0" fontId="3" fillId="9" borderId="0" xfId="0" applyFont="1" applyFill="1" applyBorder="1" applyAlignment="1" applyProtection="1">
      <alignment horizontal="center" vertical="center"/>
    </xf>
    <xf numFmtId="0" fontId="3" fillId="9" borderId="24" xfId="0" applyFont="1" applyFill="1" applyBorder="1" applyAlignment="1" applyProtection="1">
      <alignment horizontal="center" vertical="center"/>
    </xf>
    <xf numFmtId="0" fontId="19" fillId="2" borderId="24" xfId="0" applyFont="1" applyFill="1" applyBorder="1" applyAlignment="1" applyProtection="1">
      <alignment horizontal="center" vertical="center"/>
    </xf>
    <xf numFmtId="0" fontId="19" fillId="2" borderId="0" xfId="0" applyFont="1" applyFill="1" applyBorder="1" applyAlignment="1" applyProtection="1">
      <alignment horizontal="center" vertical="center"/>
    </xf>
    <xf numFmtId="0" fontId="19" fillId="2" borderId="37" xfId="0" applyFont="1" applyFill="1" applyBorder="1" applyAlignment="1" applyProtection="1">
      <alignment horizontal="center" vertical="center"/>
    </xf>
    <xf numFmtId="0" fontId="3" fillId="0" borderId="24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3" fillId="0" borderId="37" xfId="0" applyFont="1" applyBorder="1" applyAlignment="1" applyProtection="1">
      <alignment horizontal="center" vertical="center"/>
    </xf>
    <xf numFmtId="0" fontId="3" fillId="0" borderId="26" xfId="0" applyFont="1" applyBorder="1" applyAlignment="1" applyProtection="1">
      <alignment horizontal="center" vertical="center"/>
    </xf>
    <xf numFmtId="0" fontId="3" fillId="0" borderId="17" xfId="0" applyFont="1" applyBorder="1" applyAlignment="1" applyProtection="1">
      <alignment horizontal="center" vertical="center"/>
    </xf>
    <xf numFmtId="0" fontId="3" fillId="0" borderId="77" xfId="0" applyFont="1" applyBorder="1" applyAlignment="1" applyProtection="1">
      <alignment horizontal="center"/>
    </xf>
    <xf numFmtId="0" fontId="3" fillId="0" borderId="85" xfId="0" applyFont="1" applyBorder="1" applyAlignment="1" applyProtection="1">
      <alignment horizontal="center"/>
    </xf>
    <xf numFmtId="0" fontId="3" fillId="2" borderId="86" xfId="0" applyFont="1" applyFill="1" applyBorder="1" applyAlignment="1" applyProtection="1">
      <alignment horizontal="center" vertical="center"/>
    </xf>
    <xf numFmtId="0" fontId="21" fillId="2" borderId="86" xfId="0" applyFont="1" applyFill="1" applyBorder="1" applyAlignment="1" applyProtection="1">
      <alignment horizontal="center" vertical="center"/>
    </xf>
    <xf numFmtId="0" fontId="16" fillId="0" borderId="6" xfId="0" applyFont="1" applyFill="1" applyBorder="1" applyProtection="1"/>
    <xf numFmtId="2" fontId="13" fillId="0" borderId="7" xfId="0" applyNumberFormat="1" applyFont="1" applyFill="1" applyBorder="1" applyAlignment="1" applyProtection="1">
      <alignment horizontal="center"/>
    </xf>
    <xf numFmtId="2" fontId="13" fillId="0" borderId="8" xfId="0" applyNumberFormat="1" applyFont="1" applyFill="1" applyBorder="1" applyAlignment="1" applyProtection="1">
      <alignment horizontal="center"/>
    </xf>
    <xf numFmtId="2" fontId="16" fillId="0" borderId="9" xfId="0" applyNumberFormat="1" applyFont="1" applyFill="1" applyBorder="1" applyAlignment="1" applyProtection="1">
      <alignment horizontal="center"/>
    </xf>
    <xf numFmtId="2" fontId="5" fillId="0" borderId="7" xfId="0" applyNumberFormat="1" applyFont="1" applyFill="1" applyBorder="1" applyAlignment="1" applyProtection="1">
      <alignment horizontal="center"/>
    </xf>
    <xf numFmtId="2" fontId="5" fillId="0" borderId="8" xfId="0" applyNumberFormat="1" applyFont="1" applyFill="1" applyBorder="1" applyAlignment="1" applyProtection="1">
      <alignment horizontal="center"/>
    </xf>
    <xf numFmtId="2" fontId="13" fillId="0" borderId="55" xfId="0" applyNumberFormat="1" applyFont="1" applyFill="1" applyBorder="1" applyAlignment="1" applyProtection="1">
      <alignment horizontal="center" vertical="center"/>
    </xf>
    <xf numFmtId="2" fontId="13" fillId="0" borderId="51" xfId="0" applyNumberFormat="1" applyFont="1" applyFill="1" applyBorder="1" applyAlignment="1" applyProtection="1">
      <alignment horizontal="center" vertical="center"/>
    </xf>
    <xf numFmtId="2" fontId="13" fillId="0" borderId="81" xfId="0" applyNumberFormat="1" applyFont="1" applyFill="1" applyBorder="1" applyAlignment="1" applyProtection="1">
      <alignment horizontal="center"/>
    </xf>
    <xf numFmtId="2" fontId="22" fillId="0" borderId="81" xfId="0" applyNumberFormat="1" applyFont="1" applyFill="1" applyBorder="1" applyAlignment="1" applyProtection="1">
      <alignment horizontal="center"/>
    </xf>
    <xf numFmtId="0" fontId="16" fillId="0" borderId="12" xfId="0" applyFont="1" applyFill="1" applyBorder="1" applyProtection="1"/>
    <xf numFmtId="2" fontId="16" fillId="0" borderId="11" xfId="0" applyNumberFormat="1" applyFont="1" applyFill="1" applyBorder="1" applyAlignment="1" applyProtection="1">
      <alignment horizontal="center"/>
    </xf>
    <xf numFmtId="2" fontId="5" fillId="0" borderId="2" xfId="0" applyNumberFormat="1" applyFont="1" applyFill="1" applyBorder="1" applyAlignment="1" applyProtection="1">
      <alignment horizontal="center"/>
    </xf>
    <xf numFmtId="2" fontId="5" fillId="0" borderId="10" xfId="0" applyNumberFormat="1" applyFont="1" applyFill="1" applyBorder="1" applyAlignment="1" applyProtection="1">
      <alignment horizontal="center"/>
    </xf>
    <xf numFmtId="0" fontId="13" fillId="0" borderId="12" xfId="0" applyFont="1" applyFill="1" applyBorder="1" applyAlignment="1" applyProtection="1">
      <alignment horizontal="center"/>
    </xf>
    <xf numFmtId="2" fontId="4" fillId="0" borderId="9" xfId="0" applyNumberFormat="1" applyFont="1" applyFill="1" applyBorder="1" applyAlignment="1" applyProtection="1">
      <alignment horizontal="center"/>
    </xf>
    <xf numFmtId="2" fontId="13" fillId="0" borderId="46" xfId="0" applyNumberFormat="1" applyFont="1" applyFill="1" applyBorder="1" applyAlignment="1" applyProtection="1">
      <alignment horizontal="center" vertical="center"/>
    </xf>
    <xf numFmtId="16" fontId="13" fillId="0" borderId="12" xfId="0" applyNumberFormat="1" applyFont="1" applyFill="1" applyBorder="1" applyAlignment="1" applyProtection="1">
      <alignment horizontal="center"/>
    </xf>
    <xf numFmtId="2" fontId="13" fillId="0" borderId="68" xfId="0" applyNumberFormat="1" applyFont="1" applyFill="1" applyBorder="1" applyAlignment="1" applyProtection="1">
      <alignment horizontal="center" vertical="center"/>
    </xf>
    <xf numFmtId="2" fontId="13" fillId="0" borderId="21" xfId="0" applyNumberFormat="1" applyFont="1" applyFill="1" applyBorder="1" applyAlignment="1" applyProtection="1">
      <alignment horizontal="center" vertical="center"/>
    </xf>
    <xf numFmtId="2" fontId="13" fillId="0" borderId="82" xfId="0" applyNumberFormat="1" applyFont="1" applyFill="1" applyBorder="1" applyAlignment="1" applyProtection="1">
      <alignment horizontal="center"/>
    </xf>
    <xf numFmtId="2" fontId="22" fillId="0" borderId="82" xfId="0" applyNumberFormat="1" applyFont="1" applyFill="1" applyBorder="1" applyAlignment="1" applyProtection="1">
      <alignment horizontal="center"/>
    </xf>
    <xf numFmtId="0" fontId="5" fillId="0" borderId="35" xfId="0" applyFont="1" applyFill="1" applyBorder="1" applyAlignment="1" applyProtection="1">
      <alignment horizontal="center"/>
    </xf>
    <xf numFmtId="0" fontId="5" fillId="0" borderId="2" xfId="0" applyFont="1" applyFill="1" applyBorder="1" applyAlignment="1" applyProtection="1">
      <alignment horizontal="center"/>
    </xf>
    <xf numFmtId="0" fontId="4" fillId="0" borderId="11" xfId="0" applyFont="1" applyFill="1" applyBorder="1" applyAlignment="1" applyProtection="1">
      <alignment horizontal="center"/>
    </xf>
    <xf numFmtId="0" fontId="4" fillId="0" borderId="12" xfId="0" applyFont="1" applyFill="1" applyBorder="1" applyProtection="1"/>
    <xf numFmtId="2" fontId="5" fillId="0" borderId="13" xfId="0" applyNumberFormat="1" applyFont="1" applyFill="1" applyBorder="1" applyAlignment="1" applyProtection="1">
      <alignment horizontal="center"/>
    </xf>
    <xf numFmtId="2" fontId="5" fillId="0" borderId="15" xfId="0" applyNumberFormat="1" applyFont="1" applyFill="1" applyBorder="1" applyAlignment="1" applyProtection="1">
      <alignment horizontal="center"/>
    </xf>
    <xf numFmtId="2" fontId="4" fillId="0" borderId="14" xfId="0" applyNumberFormat="1" applyFont="1" applyFill="1" applyBorder="1" applyAlignment="1" applyProtection="1">
      <alignment horizontal="center"/>
    </xf>
    <xf numFmtId="0" fontId="0" fillId="0" borderId="12" xfId="0" applyBorder="1" applyProtection="1"/>
    <xf numFmtId="2" fontId="13" fillId="0" borderId="10" xfId="0" applyNumberFormat="1" applyFont="1" applyFill="1" applyBorder="1" applyAlignment="1" applyProtection="1">
      <alignment horizontal="center"/>
    </xf>
    <xf numFmtId="2" fontId="13" fillId="0" borderId="2" xfId="0" applyNumberFormat="1" applyFont="1" applyFill="1" applyBorder="1" applyAlignment="1" applyProtection="1">
      <alignment horizontal="center"/>
    </xf>
    <xf numFmtId="0" fontId="16" fillId="0" borderId="3" xfId="0" applyFont="1" applyFill="1" applyBorder="1" applyAlignment="1" applyProtection="1">
      <alignment horizontal="center" vertical="center"/>
    </xf>
    <xf numFmtId="2" fontId="13" fillId="0" borderId="13" xfId="0" applyNumberFormat="1" applyFont="1" applyFill="1" applyBorder="1" applyAlignment="1" applyProtection="1">
      <alignment horizontal="center"/>
    </xf>
    <xf numFmtId="2" fontId="13" fillId="0" borderId="15" xfId="0" applyNumberFormat="1" applyFont="1" applyFill="1" applyBorder="1" applyAlignment="1" applyProtection="1">
      <alignment horizontal="center"/>
    </xf>
    <xf numFmtId="16" fontId="17" fillId="0" borderId="12" xfId="0" applyNumberFormat="1" applyFont="1" applyFill="1" applyBorder="1" applyAlignment="1" applyProtection="1">
      <alignment horizontal="center"/>
    </xf>
    <xf numFmtId="0" fontId="13" fillId="0" borderId="3" xfId="0" applyFont="1" applyFill="1" applyBorder="1" applyAlignment="1" applyProtection="1">
      <alignment horizontal="center" vertical="center"/>
    </xf>
    <xf numFmtId="0" fontId="13" fillId="0" borderId="12" xfId="0" applyFont="1" applyFill="1" applyBorder="1" applyProtection="1"/>
    <xf numFmtId="2" fontId="16" fillId="0" borderId="14" xfId="0" applyNumberFormat="1" applyFont="1" applyFill="1" applyBorder="1" applyAlignment="1" applyProtection="1">
      <alignment horizontal="center"/>
    </xf>
    <xf numFmtId="2" fontId="13" fillId="5" borderId="10" xfId="0" applyNumberFormat="1" applyFont="1" applyFill="1" applyBorder="1" applyAlignment="1" applyProtection="1">
      <alignment horizontal="center"/>
    </xf>
    <xf numFmtId="2" fontId="13" fillId="5" borderId="2" xfId="0" applyNumberFormat="1" applyFont="1" applyFill="1" applyBorder="1" applyAlignment="1" applyProtection="1">
      <alignment horizontal="center"/>
    </xf>
    <xf numFmtId="2" fontId="16" fillId="5" borderId="11" xfId="0" applyNumberFormat="1" applyFont="1" applyFill="1" applyBorder="1" applyAlignment="1" applyProtection="1">
      <alignment horizontal="center"/>
    </xf>
    <xf numFmtId="2" fontId="13" fillId="0" borderId="55" xfId="0" applyNumberFormat="1" applyFont="1" applyFill="1" applyBorder="1" applyAlignment="1" applyProtection="1">
      <alignment vertical="center"/>
    </xf>
    <xf numFmtId="2" fontId="13" fillId="0" borderId="51" xfId="0" applyNumberFormat="1" applyFont="1" applyFill="1" applyBorder="1" applyAlignment="1" applyProtection="1">
      <alignment vertical="center"/>
    </xf>
    <xf numFmtId="2" fontId="13" fillId="0" borderId="81" xfId="0" applyNumberFormat="1" applyFont="1" applyFill="1" applyBorder="1" applyAlignment="1" applyProtection="1"/>
    <xf numFmtId="2" fontId="22" fillId="0" borderId="81" xfId="0" applyNumberFormat="1" applyFont="1" applyFill="1" applyBorder="1" applyAlignment="1" applyProtection="1"/>
    <xf numFmtId="2" fontId="13" fillId="5" borderId="7" xfId="0" applyNumberFormat="1" applyFont="1" applyFill="1" applyBorder="1" applyAlignment="1" applyProtection="1">
      <alignment horizontal="center"/>
    </xf>
    <xf numFmtId="2" fontId="13" fillId="5" borderId="8" xfId="0" applyNumberFormat="1" applyFont="1" applyFill="1" applyBorder="1" applyAlignment="1" applyProtection="1">
      <alignment horizontal="center"/>
    </xf>
    <xf numFmtId="0" fontId="13" fillId="0" borderId="3" xfId="0" applyFont="1" applyFill="1" applyBorder="1" applyAlignment="1" applyProtection="1">
      <alignment horizontal="center"/>
    </xf>
    <xf numFmtId="0" fontId="13" fillId="0" borderId="6" xfId="0" applyFont="1" applyFill="1" applyBorder="1" applyProtection="1"/>
    <xf numFmtId="0" fontId="13" fillId="0" borderId="1" xfId="0" applyFont="1" applyFill="1" applyBorder="1" applyAlignment="1" applyProtection="1">
      <alignment horizontal="center" vertical="center"/>
    </xf>
    <xf numFmtId="0" fontId="16" fillId="0" borderId="12" xfId="0" applyFont="1" applyFill="1" applyBorder="1" applyAlignment="1" applyProtection="1">
      <alignment horizontal="center"/>
    </xf>
    <xf numFmtId="0" fontId="4" fillId="10" borderId="1" xfId="0" applyFont="1" applyFill="1" applyBorder="1" applyAlignment="1" applyProtection="1">
      <alignment horizontal="center"/>
    </xf>
    <xf numFmtId="2" fontId="4" fillId="0" borderId="16" xfId="0" applyNumberFormat="1" applyFont="1" applyBorder="1" applyAlignment="1" applyProtection="1">
      <alignment horizontal="center"/>
    </xf>
    <xf numFmtId="2" fontId="4" fillId="0" borderId="16" xfId="0" applyNumberFormat="1" applyFont="1" applyBorder="1" applyAlignment="1" applyProtection="1"/>
    <xf numFmtId="2" fontId="4" fillId="0" borderId="25" xfId="0" applyNumberFormat="1" applyFont="1" applyBorder="1" applyAlignment="1" applyProtection="1"/>
    <xf numFmtId="2" fontId="3" fillId="0" borderId="47" xfId="0" applyNumberFormat="1" applyFont="1" applyBorder="1" applyAlignment="1" applyProtection="1">
      <alignment horizontal="center"/>
    </xf>
    <xf numFmtId="2" fontId="3" fillId="0" borderId="48" xfId="0" applyNumberFormat="1" applyFont="1" applyBorder="1" applyAlignment="1" applyProtection="1">
      <alignment horizontal="center"/>
    </xf>
    <xf numFmtId="2" fontId="3" fillId="2" borderId="49" xfId="0" applyNumberFormat="1" applyFont="1" applyFill="1" applyBorder="1" applyAlignment="1" applyProtection="1">
      <alignment horizontal="center" vertical="center"/>
    </xf>
    <xf numFmtId="2" fontId="21" fillId="2" borderId="49" xfId="0" applyNumberFormat="1" applyFont="1" applyFill="1" applyBorder="1" applyAlignment="1" applyProtection="1">
      <alignment horizontal="center" vertical="center"/>
    </xf>
    <xf numFmtId="0" fontId="4" fillId="0" borderId="37" xfId="0" applyFont="1" applyBorder="1" applyAlignment="1" applyProtection="1"/>
    <xf numFmtId="0" fontId="6" fillId="0" borderId="1" xfId="0" applyFont="1" applyBorder="1" applyAlignment="1" applyProtection="1">
      <alignment horizontal="center"/>
    </xf>
    <xf numFmtId="2" fontId="14" fillId="0" borderId="59" xfId="0" applyNumberFormat="1" applyFont="1" applyBorder="1" applyAlignment="1" applyProtection="1">
      <alignment horizontal="center" vertical="center" shrinkToFit="1"/>
    </xf>
    <xf numFmtId="2" fontId="14" fillId="0" borderId="60" xfId="0" applyNumberFormat="1" applyFont="1" applyBorder="1" applyAlignment="1" applyProtection="1">
      <alignment horizontal="center" vertical="center" shrinkToFit="1"/>
    </xf>
    <xf numFmtId="2" fontId="20" fillId="0" borderId="61" xfId="0" applyNumberFormat="1" applyFont="1" applyBorder="1" applyAlignment="1" applyProtection="1">
      <alignment horizontal="center" vertical="center" shrinkToFit="1"/>
    </xf>
    <xf numFmtId="0" fontId="0" fillId="0" borderId="0" xfId="0" applyAlignment="1" applyProtection="1">
      <alignment horizontal="center"/>
    </xf>
    <xf numFmtId="0" fontId="0" fillId="0" borderId="17" xfId="0" applyFont="1" applyBorder="1" applyProtection="1"/>
    <xf numFmtId="0" fontId="0" fillId="0" borderId="0" xfId="0" applyBorder="1" applyProtection="1"/>
    <xf numFmtId="0" fontId="0" fillId="0" borderId="0" xfId="0" applyBorder="1" applyAlignment="1" applyProtection="1"/>
    <xf numFmtId="0" fontId="0" fillId="0" borderId="0" xfId="0" applyFont="1" applyBorder="1" applyAlignment="1" applyProtection="1">
      <alignment horizontal="center"/>
    </xf>
    <xf numFmtId="0" fontId="0" fillId="0" borderId="0" xfId="0" applyAlignment="1" applyProtection="1"/>
    <xf numFmtId="2" fontId="14" fillId="0" borderId="65" xfId="0" applyNumberFormat="1" applyFont="1" applyBorder="1" applyAlignment="1" applyProtection="1">
      <alignment horizontal="center" vertical="center"/>
    </xf>
    <xf numFmtId="2" fontId="14" fillId="11" borderId="65" xfId="0" applyNumberFormat="1" applyFont="1" applyFill="1" applyBorder="1" applyAlignment="1" applyProtection="1">
      <alignment horizontal="center" vertical="center"/>
    </xf>
    <xf numFmtId="0" fontId="0" fillId="0" borderId="0" xfId="0" applyFont="1" applyBorder="1" applyAlignment="1">
      <alignment horizontal="center"/>
    </xf>
    <xf numFmtId="0" fontId="3" fillId="9" borderId="25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3" fillId="9" borderId="25" xfId="0" applyFont="1" applyFill="1" applyBorder="1" applyAlignment="1">
      <alignment horizontal="center" vertical="center"/>
    </xf>
    <xf numFmtId="2" fontId="13" fillId="0" borderId="90" xfId="0" applyNumberFormat="1" applyFont="1" applyFill="1" applyBorder="1" applyAlignment="1">
      <alignment horizontal="center" vertical="center"/>
    </xf>
    <xf numFmtId="2" fontId="13" fillId="0" borderId="91" xfId="0" applyNumberFormat="1" applyFont="1" applyFill="1" applyBorder="1" applyAlignment="1">
      <alignment horizontal="center" vertical="center"/>
    </xf>
    <xf numFmtId="2" fontId="13" fillId="0" borderId="92" xfId="0" applyNumberFormat="1" applyFont="1" applyFill="1" applyBorder="1" applyAlignment="1">
      <alignment horizontal="center"/>
    </xf>
    <xf numFmtId="2" fontId="3" fillId="0" borderId="93" xfId="0" applyNumberFormat="1" applyFont="1" applyBorder="1" applyAlignment="1">
      <alignment horizontal="center"/>
    </xf>
    <xf numFmtId="2" fontId="3" fillId="0" borderId="94" xfId="0" applyNumberFormat="1" applyFont="1" applyBorder="1" applyAlignment="1">
      <alignment horizontal="center"/>
    </xf>
    <xf numFmtId="2" fontId="3" fillId="2" borderId="95" xfId="0" applyNumberFormat="1" applyFont="1" applyFill="1" applyBorder="1" applyAlignment="1">
      <alignment horizontal="center" vertical="center"/>
    </xf>
    <xf numFmtId="16" fontId="17" fillId="0" borderId="12" xfId="0" applyNumberFormat="1" applyFont="1" applyFill="1" applyBorder="1" applyAlignment="1">
      <alignment horizontal="center" vertical="center"/>
    </xf>
    <xf numFmtId="16" fontId="13" fillId="0" borderId="12" xfId="0" applyNumberFormat="1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16" fillId="0" borderId="12" xfId="0" applyFont="1" applyFill="1" applyBorder="1" applyAlignment="1">
      <alignment horizontal="center" vertical="center"/>
    </xf>
    <xf numFmtId="0" fontId="4" fillId="10" borderId="0" xfId="0" applyFont="1" applyFill="1" applyBorder="1" applyAlignment="1">
      <alignment horizontal="center" vertical="center"/>
    </xf>
    <xf numFmtId="0" fontId="3" fillId="9" borderId="4" xfId="0" applyFont="1" applyFill="1" applyBorder="1" applyAlignment="1">
      <alignment horizontal="center" vertical="center"/>
    </xf>
    <xf numFmtId="0" fontId="3" fillId="9" borderId="28" xfId="0" applyFont="1" applyFill="1" applyBorder="1" applyAlignment="1">
      <alignment horizontal="center" vertical="center"/>
    </xf>
    <xf numFmtId="0" fontId="3" fillId="9" borderId="5" xfId="0" applyFont="1" applyFill="1" applyBorder="1" applyAlignment="1">
      <alignment horizontal="center" vertical="center"/>
    </xf>
    <xf numFmtId="0" fontId="3" fillId="9" borderId="4" xfId="0" applyFont="1" applyFill="1" applyBorder="1" applyAlignment="1">
      <alignment vertical="center"/>
    </xf>
    <xf numFmtId="0" fontId="3" fillId="9" borderId="5" xfId="0" applyFont="1" applyFill="1" applyBorder="1" applyAlignment="1">
      <alignment vertical="center"/>
    </xf>
    <xf numFmtId="0" fontId="19" fillId="2" borderId="4" xfId="0" applyFont="1" applyFill="1" applyBorder="1" applyAlignment="1">
      <alignment horizontal="center" vertical="center"/>
    </xf>
    <xf numFmtId="0" fontId="19" fillId="2" borderId="28" xfId="0" applyFont="1" applyFill="1" applyBorder="1" applyAlignment="1">
      <alignment horizontal="center" vertical="center"/>
    </xf>
    <xf numFmtId="0" fontId="19" fillId="2" borderId="5" xfId="0" applyFont="1" applyFill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2" fontId="0" fillId="0" borderId="0" xfId="0" applyNumberFormat="1" applyProtection="1"/>
    <xf numFmtId="2" fontId="13" fillId="0" borderId="0" xfId="0" applyNumberFormat="1" applyFont="1" applyFill="1" applyBorder="1" applyAlignment="1">
      <alignment horizontal="center" vertical="center"/>
    </xf>
    <xf numFmtId="2" fontId="13" fillId="0" borderId="0" xfId="0" applyNumberFormat="1" applyFont="1" applyFill="1" applyBorder="1" applyAlignment="1">
      <alignment horizontal="center"/>
    </xf>
    <xf numFmtId="2" fontId="26" fillId="5" borderId="0" xfId="0" applyNumberFormat="1" applyFont="1" applyFill="1" applyBorder="1" applyAlignment="1">
      <alignment horizontal="center"/>
    </xf>
    <xf numFmtId="2" fontId="29" fillId="5" borderId="0" xfId="0" applyNumberFormat="1" applyFont="1" applyFill="1" applyBorder="1" applyAlignment="1" applyProtection="1">
      <alignment horizontal="center" vertical="center"/>
    </xf>
    <xf numFmtId="0" fontId="30" fillId="5" borderId="66" xfId="0" applyFont="1" applyFill="1" applyBorder="1" applyAlignment="1" applyProtection="1">
      <alignment horizontal="center"/>
    </xf>
    <xf numFmtId="0" fontId="31" fillId="5" borderId="0" xfId="0" applyFont="1" applyFill="1" applyBorder="1" applyAlignment="1"/>
    <xf numFmtId="0" fontId="31" fillId="5" borderId="0" xfId="0" applyFont="1" applyFill="1" applyAlignment="1"/>
    <xf numFmtId="0" fontId="31" fillId="5" borderId="0" xfId="0" applyFont="1" applyFill="1"/>
    <xf numFmtId="2" fontId="3" fillId="0" borderId="125" xfId="0" applyNumberFormat="1" applyFont="1" applyBorder="1" applyAlignment="1">
      <alignment horizontal="center"/>
    </xf>
    <xf numFmtId="2" fontId="25" fillId="5" borderId="104" xfId="0" applyNumberFormat="1" applyFont="1" applyFill="1" applyBorder="1" applyAlignment="1" applyProtection="1">
      <alignment horizontal="center"/>
    </xf>
    <xf numFmtId="2" fontId="26" fillId="5" borderId="104" xfId="0" applyNumberFormat="1" applyFont="1" applyFill="1" applyBorder="1" applyAlignment="1">
      <alignment horizontal="center"/>
    </xf>
    <xf numFmtId="2" fontId="27" fillId="5" borderId="104" xfId="0" applyNumberFormat="1" applyFont="1" applyFill="1" applyBorder="1" applyAlignment="1">
      <alignment horizontal="center"/>
    </xf>
    <xf numFmtId="0" fontId="28" fillId="5" borderId="104" xfId="0" applyFont="1" applyFill="1" applyBorder="1" applyAlignment="1">
      <alignment horizontal="center" vertical="center"/>
    </xf>
    <xf numFmtId="2" fontId="25" fillId="5" borderId="104" xfId="0" applyNumberFormat="1" applyFont="1" applyFill="1" applyBorder="1" applyAlignment="1">
      <alignment horizontal="center"/>
    </xf>
    <xf numFmtId="2" fontId="26" fillId="5" borderId="105" xfId="0" applyNumberFormat="1" applyFont="1" applyFill="1" applyBorder="1" applyAlignment="1">
      <alignment horizontal="center"/>
    </xf>
    <xf numFmtId="165" fontId="14" fillId="5" borderId="39" xfId="0" applyNumberFormat="1" applyFont="1" applyFill="1" applyBorder="1" applyAlignment="1">
      <alignment horizontal="center" vertical="center" wrapText="1"/>
    </xf>
    <xf numFmtId="165" fontId="14" fillId="5" borderId="0" xfId="0" applyNumberFormat="1" applyFont="1" applyFill="1" applyBorder="1" applyAlignment="1">
      <alignment horizontal="center" vertical="center" wrapText="1"/>
    </xf>
    <xf numFmtId="0" fontId="16" fillId="0" borderId="119" xfId="0" applyFont="1" applyFill="1" applyBorder="1" applyAlignment="1">
      <alignment horizontal="center" vertical="center"/>
    </xf>
    <xf numFmtId="0" fontId="16" fillId="0" borderId="124" xfId="0" applyFont="1" applyFill="1" applyBorder="1"/>
    <xf numFmtId="0" fontId="16" fillId="0" borderId="99" xfId="0" applyFont="1" applyFill="1" applyBorder="1"/>
    <xf numFmtId="2" fontId="25" fillId="5" borderId="0" xfId="0" applyNumberFormat="1" applyFont="1" applyFill="1" applyBorder="1" applyAlignment="1" applyProtection="1">
      <alignment horizontal="center"/>
    </xf>
    <xf numFmtId="2" fontId="27" fillId="5" borderId="0" xfId="0" applyNumberFormat="1" applyFont="1" applyFill="1" applyBorder="1" applyAlignment="1">
      <alignment horizontal="center"/>
    </xf>
    <xf numFmtId="0" fontId="28" fillId="5" borderId="0" xfId="0" applyFont="1" applyFill="1" applyBorder="1" applyAlignment="1">
      <alignment horizontal="center" vertical="center"/>
    </xf>
    <xf numFmtId="2" fontId="25" fillId="5" borderId="0" xfId="0" applyNumberFormat="1" applyFont="1" applyFill="1" applyBorder="1" applyAlignment="1">
      <alignment horizontal="center"/>
    </xf>
    <xf numFmtId="2" fontId="26" fillId="5" borderId="44" xfId="0" applyNumberFormat="1" applyFont="1" applyFill="1" applyBorder="1" applyAlignment="1">
      <alignment horizontal="center"/>
    </xf>
    <xf numFmtId="0" fontId="24" fillId="5" borderId="39" xfId="0" applyFont="1" applyFill="1" applyBorder="1" applyAlignment="1">
      <alignment horizontal="center" vertical="center"/>
    </xf>
    <xf numFmtId="2" fontId="27" fillId="5" borderId="39" xfId="0" applyNumberFormat="1" applyFont="1" applyFill="1" applyBorder="1" applyAlignment="1" applyProtection="1">
      <alignment horizontal="center"/>
    </xf>
    <xf numFmtId="2" fontId="26" fillId="5" borderId="39" xfId="0" applyNumberFormat="1" applyFont="1" applyFill="1" applyBorder="1" applyAlignment="1">
      <alignment horizontal="center"/>
    </xf>
    <xf numFmtId="2" fontId="27" fillId="5" borderId="39" xfId="0" applyNumberFormat="1" applyFont="1" applyFill="1" applyBorder="1" applyAlignment="1">
      <alignment horizontal="center"/>
    </xf>
    <xf numFmtId="2" fontId="26" fillId="5" borderId="39" xfId="0" applyNumberFormat="1" applyFont="1" applyFill="1" applyBorder="1" applyAlignment="1">
      <alignment horizontal="center" vertical="center"/>
    </xf>
    <xf numFmtId="2" fontId="26" fillId="5" borderId="0" xfId="0" applyNumberFormat="1" applyFont="1" applyFill="1" applyBorder="1" applyAlignment="1">
      <alignment horizontal="center" vertical="center"/>
    </xf>
    <xf numFmtId="0" fontId="14" fillId="18" borderId="103" xfId="0" applyFont="1" applyFill="1" applyBorder="1"/>
    <xf numFmtId="2" fontId="32" fillId="13" borderId="135" xfId="0" applyNumberFormat="1" applyFont="1" applyFill="1" applyBorder="1" applyAlignment="1" applyProtection="1">
      <alignment horizontal="center" vertical="center"/>
    </xf>
    <xf numFmtId="2" fontId="32" fillId="13" borderId="122" xfId="0" applyNumberFormat="1" applyFont="1" applyFill="1" applyBorder="1" applyAlignment="1" applyProtection="1">
      <alignment horizontal="center" vertical="center"/>
    </xf>
    <xf numFmtId="2" fontId="33" fillId="13" borderId="123" xfId="0" applyNumberFormat="1" applyFont="1" applyFill="1" applyBorder="1" applyAlignment="1" applyProtection="1">
      <alignment horizontal="center" vertical="center"/>
    </xf>
    <xf numFmtId="2" fontId="33" fillId="13" borderId="109" xfId="0" applyNumberFormat="1" applyFont="1" applyFill="1" applyBorder="1" applyAlignment="1" applyProtection="1">
      <alignment horizontal="center" vertical="center"/>
    </xf>
    <xf numFmtId="2" fontId="33" fillId="13" borderId="142" xfId="0" applyNumberFormat="1" applyFont="1" applyFill="1" applyBorder="1" applyAlignment="1" applyProtection="1">
      <alignment horizontal="center" vertical="center"/>
    </xf>
    <xf numFmtId="2" fontId="33" fillId="13" borderId="122" xfId="0" applyNumberFormat="1" applyFont="1" applyFill="1" applyBorder="1" applyAlignment="1" applyProtection="1">
      <alignment horizontal="center" vertical="center"/>
    </xf>
    <xf numFmtId="2" fontId="33" fillId="0" borderId="112" xfId="0" applyNumberFormat="1" applyFont="1" applyFill="1" applyBorder="1" applyAlignment="1" applyProtection="1">
      <alignment horizontal="center" vertical="center"/>
    </xf>
    <xf numFmtId="2" fontId="33" fillId="0" borderId="113" xfId="0" applyNumberFormat="1" applyFont="1" applyFill="1" applyBorder="1" applyAlignment="1" applyProtection="1">
      <alignment horizontal="center" vertical="center"/>
    </xf>
    <xf numFmtId="2" fontId="33" fillId="0" borderId="111" xfId="0" applyNumberFormat="1" applyFont="1" applyFill="1" applyBorder="1" applyAlignment="1" applyProtection="1">
      <alignment horizontal="center" vertical="center"/>
    </xf>
    <xf numFmtId="2" fontId="33" fillId="0" borderId="108" xfId="0" applyNumberFormat="1" applyFont="1" applyFill="1" applyBorder="1" applyAlignment="1" applyProtection="1">
      <alignment horizontal="center" vertical="center"/>
    </xf>
    <xf numFmtId="2" fontId="33" fillId="0" borderId="144" xfId="0" applyNumberFormat="1" applyFont="1" applyFill="1" applyBorder="1" applyAlignment="1" applyProtection="1">
      <alignment horizontal="center" vertical="center"/>
    </xf>
    <xf numFmtId="2" fontId="33" fillId="13" borderId="116" xfId="0" applyNumberFormat="1" applyFont="1" applyFill="1" applyBorder="1" applyAlignment="1" applyProtection="1">
      <alignment horizontal="center" vertical="center"/>
    </xf>
    <xf numFmtId="2" fontId="33" fillId="13" borderId="117" xfId="0" applyNumberFormat="1" applyFont="1" applyFill="1" applyBorder="1" applyAlignment="1" applyProtection="1">
      <alignment horizontal="center" vertical="center"/>
    </xf>
    <xf numFmtId="2" fontId="33" fillId="13" borderId="111" xfId="0" applyNumberFormat="1" applyFont="1" applyFill="1" applyBorder="1" applyAlignment="1" applyProtection="1">
      <alignment horizontal="center" vertical="center"/>
    </xf>
    <xf numFmtId="2" fontId="33" fillId="13" borderId="108" xfId="0" applyNumberFormat="1" applyFont="1" applyFill="1" applyBorder="1" applyAlignment="1" applyProtection="1">
      <alignment horizontal="center" vertical="center"/>
    </xf>
    <xf numFmtId="2" fontId="33" fillId="13" borderId="144" xfId="0" applyNumberFormat="1" applyFont="1" applyFill="1" applyBorder="1" applyAlignment="1" applyProtection="1">
      <alignment horizontal="center" vertical="center"/>
    </xf>
    <xf numFmtId="2" fontId="33" fillId="13" borderId="113" xfId="0" applyNumberFormat="1" applyFont="1" applyFill="1" applyBorder="1" applyAlignment="1" applyProtection="1">
      <alignment horizontal="center" vertical="center"/>
    </xf>
    <xf numFmtId="2" fontId="33" fillId="13" borderId="112" xfId="0" applyNumberFormat="1" applyFont="1" applyFill="1" applyBorder="1" applyAlignment="1" applyProtection="1">
      <alignment horizontal="center" vertical="center"/>
    </xf>
    <xf numFmtId="0" fontId="14" fillId="18" borderId="147" xfId="0" applyFont="1" applyFill="1" applyBorder="1"/>
    <xf numFmtId="0" fontId="5" fillId="19" borderId="35" xfId="0" applyFont="1" applyFill="1" applyBorder="1" applyAlignment="1">
      <alignment horizontal="center"/>
    </xf>
    <xf numFmtId="0" fontId="5" fillId="19" borderId="2" xfId="0" applyFont="1" applyFill="1" applyBorder="1" applyAlignment="1">
      <alignment horizontal="center"/>
    </xf>
    <xf numFmtId="0" fontId="4" fillId="19" borderId="11" xfId="0" applyFont="1" applyFill="1" applyBorder="1" applyAlignment="1">
      <alignment horizontal="center"/>
    </xf>
    <xf numFmtId="0" fontId="0" fillId="19" borderId="0" xfId="0" applyFill="1"/>
    <xf numFmtId="0" fontId="4" fillId="19" borderId="37" xfId="0" applyFont="1" applyFill="1" applyBorder="1" applyAlignment="1"/>
    <xf numFmtId="0" fontId="5" fillId="5" borderId="35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4" fillId="5" borderId="11" xfId="0" applyFont="1" applyFill="1" applyBorder="1" applyAlignment="1">
      <alignment horizontal="center"/>
    </xf>
    <xf numFmtId="0" fontId="0" fillId="5" borderId="0" xfId="0" applyFill="1"/>
    <xf numFmtId="0" fontId="4" fillId="5" borderId="37" xfId="0" applyFont="1" applyFill="1" applyBorder="1" applyAlignment="1"/>
    <xf numFmtId="2" fontId="0" fillId="0" borderId="0" xfId="0" applyNumberFormat="1"/>
    <xf numFmtId="2" fontId="13" fillId="0" borderId="58" xfId="0" applyNumberFormat="1" applyFont="1" applyFill="1" applyBorder="1" applyAlignment="1">
      <alignment horizontal="center"/>
    </xf>
    <xf numFmtId="2" fontId="13" fillId="0" borderId="20" xfId="0" applyNumberFormat="1" applyFont="1" applyFill="1" applyBorder="1" applyAlignment="1">
      <alignment horizontal="center"/>
    </xf>
    <xf numFmtId="2" fontId="13" fillId="0" borderId="58" xfId="0" applyNumberFormat="1" applyFont="1" applyFill="1" applyBorder="1" applyAlignment="1"/>
    <xf numFmtId="2" fontId="5" fillId="13" borderId="13" xfId="0" applyNumberFormat="1" applyFont="1" applyFill="1" applyBorder="1" applyAlignment="1" applyProtection="1">
      <alignment horizontal="center"/>
    </xf>
    <xf numFmtId="2" fontId="5" fillId="13" borderId="15" xfId="0" applyNumberFormat="1" applyFont="1" applyFill="1" applyBorder="1" applyAlignment="1" applyProtection="1">
      <alignment horizontal="center"/>
    </xf>
    <xf numFmtId="2" fontId="5" fillId="13" borderId="10" xfId="0" applyNumberFormat="1" applyFont="1" applyFill="1" applyBorder="1" applyAlignment="1" applyProtection="1">
      <alignment horizontal="center"/>
    </xf>
    <xf numFmtId="2" fontId="5" fillId="13" borderId="2" xfId="0" applyNumberFormat="1" applyFont="1" applyFill="1" applyBorder="1" applyAlignment="1" applyProtection="1">
      <alignment horizontal="center"/>
    </xf>
    <xf numFmtId="2" fontId="5" fillId="5" borderId="13" xfId="0" applyNumberFormat="1" applyFont="1" applyFill="1" applyBorder="1" applyAlignment="1" applyProtection="1">
      <alignment horizontal="center"/>
    </xf>
    <xf numFmtId="2" fontId="5" fillId="5" borderId="15" xfId="0" applyNumberFormat="1" applyFont="1" applyFill="1" applyBorder="1" applyAlignment="1" applyProtection="1">
      <alignment horizontal="center"/>
    </xf>
    <xf numFmtId="2" fontId="5" fillId="5" borderId="10" xfId="0" applyNumberFormat="1" applyFont="1" applyFill="1" applyBorder="1" applyAlignment="1" applyProtection="1">
      <alignment horizontal="center"/>
    </xf>
    <xf numFmtId="2" fontId="5" fillId="5" borderId="2" xfId="0" applyNumberFormat="1" applyFont="1" applyFill="1" applyBorder="1" applyAlignment="1" applyProtection="1">
      <alignment horizontal="center"/>
    </xf>
    <xf numFmtId="0" fontId="3" fillId="2" borderId="0" xfId="0" applyFont="1" applyFill="1" applyBorder="1" applyAlignment="1">
      <alignment horizontal="center" vertical="center" wrapText="1"/>
    </xf>
    <xf numFmtId="2" fontId="8" fillId="0" borderId="66" xfId="0" applyNumberFormat="1" applyFont="1" applyBorder="1" applyAlignment="1" applyProtection="1">
      <alignment horizontal="center"/>
    </xf>
    <xf numFmtId="2" fontId="16" fillId="13" borderId="14" xfId="0" applyNumberFormat="1" applyFont="1" applyFill="1" applyBorder="1" applyAlignment="1" applyProtection="1">
      <alignment horizontal="center"/>
    </xf>
    <xf numFmtId="2" fontId="16" fillId="13" borderId="151" xfId="0" applyNumberFormat="1" applyFont="1" applyFill="1" applyBorder="1" applyAlignment="1" applyProtection="1">
      <alignment horizontal="center"/>
    </xf>
    <xf numFmtId="2" fontId="16" fillId="0" borderId="151" xfId="0" applyNumberFormat="1" applyFont="1" applyFill="1" applyBorder="1" applyAlignment="1" applyProtection="1">
      <alignment horizontal="center"/>
    </xf>
    <xf numFmtId="0" fontId="36" fillId="0" borderId="0" xfId="0" applyFont="1"/>
    <xf numFmtId="0" fontId="6" fillId="0" borderId="0" xfId="0" applyFont="1" applyBorder="1" applyAlignment="1">
      <alignment horizontal="center" vertical="center"/>
    </xf>
    <xf numFmtId="2" fontId="13" fillId="0" borderId="0" xfId="0" applyNumberFormat="1" applyFont="1" applyFill="1" applyBorder="1" applyAlignment="1"/>
    <xf numFmtId="2" fontId="14" fillId="0" borderId="0" xfId="0" applyNumberFormat="1" applyFont="1" applyBorder="1" applyAlignment="1" applyProtection="1">
      <alignment horizontal="center" vertical="center" shrinkToFit="1"/>
    </xf>
    <xf numFmtId="0" fontId="16" fillId="0" borderId="65" xfId="0" applyFont="1" applyFill="1" applyBorder="1" applyAlignment="1">
      <alignment horizontal="center" vertical="center"/>
    </xf>
    <xf numFmtId="0" fontId="13" fillId="0" borderId="65" xfId="0" applyFont="1" applyFill="1" applyBorder="1" applyAlignment="1">
      <alignment horizontal="center" vertical="center"/>
    </xf>
    <xf numFmtId="2" fontId="14" fillId="0" borderId="158" xfId="0" applyNumberFormat="1" applyFont="1" applyBorder="1" applyAlignment="1" applyProtection="1">
      <alignment horizontal="center" vertical="center" shrinkToFit="1"/>
    </xf>
    <xf numFmtId="0" fontId="0" fillId="0" borderId="0" xfId="0" applyFont="1" applyBorder="1"/>
    <xf numFmtId="0" fontId="6" fillId="0" borderId="159" xfId="0" applyFont="1" applyBorder="1" applyAlignment="1">
      <alignment horizontal="center"/>
    </xf>
    <xf numFmtId="0" fontId="0" fillId="0" borderId="85" xfId="0" applyBorder="1"/>
    <xf numFmtId="14" fontId="16" fillId="0" borderId="0" xfId="0" applyNumberFormat="1" applyFont="1" applyFill="1" applyBorder="1" applyAlignment="1">
      <alignment horizontal="center" vertical="center"/>
    </xf>
    <xf numFmtId="2" fontId="16" fillId="0" borderId="169" xfId="0" applyNumberFormat="1" applyFont="1" applyFill="1" applyBorder="1" applyAlignment="1" applyProtection="1">
      <alignment horizontal="center"/>
    </xf>
    <xf numFmtId="2" fontId="16" fillId="13" borderId="169" xfId="0" applyNumberFormat="1" applyFont="1" applyFill="1" applyBorder="1" applyAlignment="1" applyProtection="1">
      <alignment horizontal="center"/>
    </xf>
    <xf numFmtId="2" fontId="16" fillId="13" borderId="173" xfId="0" applyNumberFormat="1" applyFont="1" applyFill="1" applyBorder="1" applyAlignment="1" applyProtection="1">
      <alignment horizontal="center"/>
    </xf>
    <xf numFmtId="2" fontId="16" fillId="0" borderId="171" xfId="0" applyNumberFormat="1" applyFont="1" applyFill="1" applyBorder="1" applyAlignment="1" applyProtection="1">
      <alignment horizontal="center"/>
    </xf>
    <xf numFmtId="2" fontId="5" fillId="13" borderId="174" xfId="0" applyNumberFormat="1" applyFont="1" applyFill="1" applyBorder="1" applyAlignment="1" applyProtection="1">
      <alignment horizontal="center"/>
    </xf>
    <xf numFmtId="2" fontId="5" fillId="13" borderId="175" xfId="0" applyNumberFormat="1" applyFont="1" applyFill="1" applyBorder="1" applyAlignment="1" applyProtection="1">
      <alignment horizontal="center"/>
    </xf>
    <xf numFmtId="2" fontId="16" fillId="13" borderId="176" xfId="0" applyNumberFormat="1" applyFont="1" applyFill="1" applyBorder="1" applyAlignment="1" applyProtection="1">
      <alignment horizontal="center"/>
    </xf>
    <xf numFmtId="2" fontId="5" fillId="5" borderId="174" xfId="0" applyNumberFormat="1" applyFont="1" applyFill="1" applyBorder="1" applyAlignment="1" applyProtection="1">
      <alignment horizontal="center"/>
    </xf>
    <xf numFmtId="2" fontId="5" fillId="5" borderId="175" xfId="0" applyNumberFormat="1" applyFont="1" applyFill="1" applyBorder="1" applyAlignment="1" applyProtection="1">
      <alignment horizontal="center"/>
    </xf>
    <xf numFmtId="2" fontId="16" fillId="5" borderId="176" xfId="0" applyNumberFormat="1" applyFont="1" applyFill="1" applyBorder="1" applyAlignment="1" applyProtection="1">
      <alignment horizontal="center"/>
    </xf>
    <xf numFmtId="2" fontId="5" fillId="0" borderId="174" xfId="0" applyNumberFormat="1" applyFont="1" applyFill="1" applyBorder="1" applyAlignment="1" applyProtection="1">
      <alignment horizontal="center"/>
    </xf>
    <xf numFmtId="2" fontId="5" fillId="0" borderId="175" xfId="0" applyNumberFormat="1" applyFont="1" applyFill="1" applyBorder="1" applyAlignment="1" applyProtection="1">
      <alignment horizontal="center"/>
    </xf>
    <xf numFmtId="2" fontId="16" fillId="0" borderId="176" xfId="0" applyNumberFormat="1" applyFont="1" applyFill="1" applyBorder="1" applyAlignment="1" applyProtection="1">
      <alignment horizontal="center"/>
    </xf>
    <xf numFmtId="2" fontId="5" fillId="13" borderId="177" xfId="0" applyNumberFormat="1" applyFont="1" applyFill="1" applyBorder="1" applyAlignment="1" applyProtection="1">
      <alignment horizontal="center"/>
    </xf>
    <xf numFmtId="2" fontId="16" fillId="13" borderId="178" xfId="0" applyNumberFormat="1" applyFont="1" applyFill="1" applyBorder="1" applyAlignment="1" applyProtection="1">
      <alignment horizontal="center"/>
    </xf>
    <xf numFmtId="2" fontId="5" fillId="0" borderId="177" xfId="0" applyNumberFormat="1" applyFont="1" applyFill="1" applyBorder="1" applyAlignment="1" applyProtection="1">
      <alignment horizontal="center"/>
    </xf>
    <xf numFmtId="2" fontId="16" fillId="0" borderId="178" xfId="0" applyNumberFormat="1" applyFont="1" applyFill="1" applyBorder="1" applyAlignment="1" applyProtection="1">
      <alignment horizontal="center"/>
    </xf>
    <xf numFmtId="0" fontId="33" fillId="22" borderId="59" xfId="0" applyFont="1" applyFill="1" applyBorder="1" applyAlignment="1">
      <alignment horizontal="center" vertical="center"/>
    </xf>
    <xf numFmtId="0" fontId="33" fillId="23" borderId="71" xfId="0" applyFont="1" applyFill="1" applyBorder="1" applyAlignment="1">
      <alignment horizontal="center" vertical="center" wrapText="1"/>
    </xf>
    <xf numFmtId="0" fontId="33" fillId="22" borderId="60" xfId="0" applyFont="1" applyFill="1" applyBorder="1" applyAlignment="1">
      <alignment horizontal="center" vertical="center" wrapText="1"/>
    </xf>
    <xf numFmtId="2" fontId="5" fillId="5" borderId="180" xfId="0" applyNumberFormat="1" applyFont="1" applyFill="1" applyBorder="1" applyAlignment="1">
      <alignment horizontal="center"/>
    </xf>
    <xf numFmtId="2" fontId="5" fillId="5" borderId="181" xfId="0" applyNumberFormat="1" applyFont="1" applyFill="1" applyBorder="1" applyAlignment="1">
      <alignment horizontal="center"/>
    </xf>
    <xf numFmtId="2" fontId="16" fillId="5" borderId="181" xfId="0" applyNumberFormat="1" applyFont="1" applyFill="1" applyBorder="1" applyAlignment="1">
      <alignment horizontal="center"/>
    </xf>
    <xf numFmtId="2" fontId="16" fillId="5" borderId="182" xfId="0" applyNumberFormat="1" applyFont="1" applyFill="1" applyBorder="1" applyAlignment="1">
      <alignment horizontal="center"/>
    </xf>
    <xf numFmtId="2" fontId="5" fillId="5" borderId="183" xfId="0" applyNumberFormat="1" applyFont="1" applyFill="1" applyBorder="1" applyAlignment="1">
      <alignment horizontal="center"/>
    </xf>
    <xf numFmtId="2" fontId="5" fillId="5" borderId="184" xfId="0" applyNumberFormat="1" applyFont="1" applyFill="1" applyBorder="1" applyAlignment="1">
      <alignment horizontal="center"/>
    </xf>
    <xf numFmtId="2" fontId="16" fillId="5" borderId="184" xfId="0" applyNumberFormat="1" applyFont="1" applyFill="1" applyBorder="1" applyAlignment="1">
      <alignment horizontal="center"/>
    </xf>
    <xf numFmtId="2" fontId="16" fillId="5" borderId="185" xfId="0" applyNumberFormat="1" applyFont="1" applyFill="1" applyBorder="1" applyAlignment="1">
      <alignment horizontal="center"/>
    </xf>
    <xf numFmtId="14" fontId="13" fillId="0" borderId="12" xfId="0" applyNumberFormat="1" applyFont="1" applyFill="1" applyBorder="1" applyAlignment="1">
      <alignment horizontal="center"/>
    </xf>
    <xf numFmtId="0" fontId="16" fillId="0" borderId="66" xfId="0" applyFont="1" applyFill="1" applyBorder="1" applyAlignment="1">
      <alignment horizontal="center" vertical="center"/>
    </xf>
    <xf numFmtId="0" fontId="16" fillId="0" borderId="24" xfId="0" applyFont="1" applyFill="1" applyBorder="1"/>
    <xf numFmtId="0" fontId="13" fillId="0" borderId="24" xfId="0" applyFont="1" applyFill="1" applyBorder="1" applyAlignment="1">
      <alignment horizontal="center"/>
    </xf>
    <xf numFmtId="16" fontId="13" fillId="0" borderId="24" xfId="0" applyNumberFormat="1" applyFont="1" applyFill="1" applyBorder="1" applyAlignment="1">
      <alignment horizontal="center"/>
    </xf>
    <xf numFmtId="16" fontId="17" fillId="0" borderId="24" xfId="0" applyNumberFormat="1" applyFont="1" applyFill="1" applyBorder="1" applyAlignment="1">
      <alignment horizontal="center"/>
    </xf>
    <xf numFmtId="0" fontId="13" fillId="0" borderId="66" xfId="0" applyFont="1" applyFill="1" applyBorder="1" applyAlignment="1">
      <alignment horizontal="center" vertical="center"/>
    </xf>
    <xf numFmtId="0" fontId="13" fillId="0" borderId="24" xfId="0" applyFont="1" applyFill="1" applyBorder="1"/>
    <xf numFmtId="0" fontId="13" fillId="0" borderId="24" xfId="0" applyFont="1" applyFill="1" applyBorder="1" applyAlignment="1">
      <alignment horizontal="center" wrapText="1"/>
    </xf>
    <xf numFmtId="0" fontId="17" fillId="0" borderId="24" xfId="0" applyFont="1" applyFill="1" applyBorder="1" applyAlignment="1">
      <alignment wrapText="1"/>
    </xf>
    <xf numFmtId="14" fontId="13" fillId="0" borderId="24" xfId="0" applyNumberFormat="1" applyFont="1" applyFill="1" applyBorder="1" applyAlignment="1">
      <alignment horizontal="center"/>
    </xf>
    <xf numFmtId="0" fontId="16" fillId="0" borderId="24" xfId="0" applyFont="1" applyFill="1" applyBorder="1" applyAlignment="1">
      <alignment horizontal="center"/>
    </xf>
    <xf numFmtId="2" fontId="8" fillId="0" borderId="66" xfId="0" applyNumberFormat="1" applyFont="1" applyBorder="1" applyAlignment="1" applyProtection="1">
      <alignment horizontal="center"/>
    </xf>
    <xf numFmtId="2" fontId="8" fillId="0" borderId="66" xfId="0" applyNumberFormat="1" applyFont="1" applyBorder="1" applyAlignment="1" applyProtection="1">
      <alignment horizontal="center"/>
    </xf>
    <xf numFmtId="2" fontId="5" fillId="5" borderId="184" xfId="0" applyNumberFormat="1" applyFont="1" applyFill="1" applyBorder="1" applyAlignment="1">
      <alignment horizontal="center"/>
    </xf>
    <xf numFmtId="2" fontId="5" fillId="5" borderId="183" xfId="0" applyNumberFormat="1" applyFont="1" applyFill="1" applyBorder="1" applyAlignment="1">
      <alignment horizontal="center"/>
    </xf>
    <xf numFmtId="0" fontId="33" fillId="22" borderId="158" xfId="0" applyFont="1" applyFill="1" applyBorder="1" applyAlignment="1">
      <alignment horizontal="center" vertical="center" wrapText="1"/>
    </xf>
    <xf numFmtId="2" fontId="8" fillId="0" borderId="0" xfId="0" applyNumberFormat="1" applyFont="1" applyBorder="1" applyAlignment="1" applyProtection="1">
      <alignment horizontal="center"/>
    </xf>
    <xf numFmtId="166" fontId="40" fillId="0" borderId="55" xfId="1" applyNumberFormat="1" applyFont="1" applyFill="1" applyBorder="1" applyAlignment="1" applyProtection="1">
      <alignment horizontal="center" vertical="center"/>
      <protection locked="0"/>
    </xf>
    <xf numFmtId="166" fontId="40" fillId="0" borderId="56" xfId="1" applyNumberFormat="1" applyFont="1" applyFill="1" applyBorder="1" applyAlignment="1" applyProtection="1">
      <alignment horizontal="center" vertical="center"/>
      <protection locked="0"/>
    </xf>
    <xf numFmtId="166" fontId="16" fillId="0" borderId="179" xfId="0" applyNumberFormat="1" applyFont="1" applyFill="1" applyBorder="1" applyAlignment="1" applyProtection="1">
      <alignment horizontal="center"/>
    </xf>
    <xf numFmtId="166" fontId="13" fillId="0" borderId="21" xfId="0" applyNumberFormat="1" applyFont="1" applyFill="1" applyBorder="1" applyAlignment="1">
      <alignment horizontal="center" vertical="center"/>
    </xf>
    <xf numFmtId="166" fontId="36" fillId="0" borderId="0" xfId="0" applyNumberFormat="1" applyFont="1"/>
    <xf numFmtId="166" fontId="40" fillId="13" borderId="55" xfId="1" applyNumberFormat="1" applyFont="1" applyFill="1" applyBorder="1" applyAlignment="1" applyProtection="1">
      <alignment horizontal="center" vertical="center"/>
      <protection locked="0"/>
    </xf>
    <xf numFmtId="166" fontId="40" fillId="13" borderId="56" xfId="1" applyNumberFormat="1" applyFont="1" applyFill="1" applyBorder="1" applyAlignment="1" applyProtection="1">
      <alignment horizontal="center" vertical="center"/>
      <protection locked="0"/>
    </xf>
    <xf numFmtId="166" fontId="16" fillId="13" borderId="179" xfId="0" applyNumberFormat="1" applyFont="1" applyFill="1" applyBorder="1" applyAlignment="1" applyProtection="1">
      <alignment horizontal="center"/>
    </xf>
    <xf numFmtId="166" fontId="42" fillId="0" borderId="46" xfId="1" applyNumberFormat="1" applyFont="1" applyBorder="1"/>
    <xf numFmtId="0" fontId="0" fillId="0" borderId="46" xfId="0" applyBorder="1"/>
    <xf numFmtId="0" fontId="0" fillId="0" borderId="46" xfId="0" applyBorder="1" applyAlignment="1"/>
    <xf numFmtId="2" fontId="13" fillId="0" borderId="200" xfId="0" applyNumberFormat="1" applyFont="1" applyFill="1" applyBorder="1" applyAlignment="1">
      <alignment horizontal="center"/>
    </xf>
    <xf numFmtId="2" fontId="3" fillId="2" borderId="64" xfId="0" applyNumberFormat="1" applyFont="1" applyFill="1" applyBorder="1" applyAlignment="1">
      <alignment horizontal="center" vertical="center"/>
    </xf>
    <xf numFmtId="0" fontId="33" fillId="23" borderId="198" xfId="0" applyFont="1" applyFill="1" applyBorder="1" applyAlignment="1">
      <alignment horizontal="center" vertical="center" wrapText="1"/>
    </xf>
    <xf numFmtId="2" fontId="13" fillId="0" borderId="201" xfId="0" applyNumberFormat="1" applyFont="1" applyFill="1" applyBorder="1" applyAlignment="1">
      <alignment horizontal="center"/>
    </xf>
    <xf numFmtId="2" fontId="13" fillId="0" borderId="199" xfId="0" applyNumberFormat="1" applyFont="1" applyFill="1" applyBorder="1" applyAlignment="1">
      <alignment horizontal="center"/>
    </xf>
    <xf numFmtId="2" fontId="13" fillId="0" borderId="199" xfId="0" applyNumberFormat="1" applyFont="1" applyFill="1" applyBorder="1" applyAlignment="1"/>
    <xf numFmtId="2" fontId="13" fillId="0" borderId="147" xfId="0" applyNumberFormat="1" applyFont="1" applyFill="1" applyBorder="1" applyAlignment="1">
      <alignment horizontal="center"/>
    </xf>
    <xf numFmtId="2" fontId="14" fillId="0" borderId="71" xfId="0" applyNumberFormat="1" applyFont="1" applyBorder="1" applyAlignment="1" applyProtection="1">
      <alignment horizontal="center" vertical="center" shrinkToFit="1"/>
    </xf>
    <xf numFmtId="2" fontId="20" fillId="0" borderId="198" xfId="0" applyNumberFormat="1" applyFont="1" applyBorder="1" applyAlignment="1" applyProtection="1">
      <alignment horizontal="center" vertical="center" shrinkToFit="1"/>
    </xf>
    <xf numFmtId="2" fontId="14" fillId="0" borderId="198" xfId="0" applyNumberFormat="1" applyFont="1" applyBorder="1" applyAlignment="1" applyProtection="1">
      <alignment horizontal="center" vertical="center"/>
    </xf>
    <xf numFmtId="2" fontId="5" fillId="13" borderId="183" xfId="0" applyNumberFormat="1" applyFont="1" applyFill="1" applyBorder="1" applyAlignment="1">
      <alignment horizontal="center"/>
    </xf>
    <xf numFmtId="2" fontId="5" fillId="13" borderId="184" xfId="0" applyNumberFormat="1" applyFont="1" applyFill="1" applyBorder="1" applyAlignment="1">
      <alignment horizontal="center"/>
    </xf>
    <xf numFmtId="2" fontId="16" fillId="13" borderId="184" xfId="0" applyNumberFormat="1" applyFont="1" applyFill="1" applyBorder="1" applyAlignment="1">
      <alignment horizontal="center"/>
    </xf>
    <xf numFmtId="2" fontId="16" fillId="13" borderId="185" xfId="0" applyNumberFormat="1" applyFont="1" applyFill="1" applyBorder="1" applyAlignment="1">
      <alignment horizontal="center"/>
    </xf>
    <xf numFmtId="2" fontId="5" fillId="13" borderId="192" xfId="0" applyNumberFormat="1" applyFont="1" applyFill="1" applyBorder="1" applyAlignment="1">
      <alignment horizontal="center"/>
    </xf>
    <xf numFmtId="2" fontId="5" fillId="13" borderId="193" xfId="0" applyNumberFormat="1" applyFont="1" applyFill="1" applyBorder="1" applyAlignment="1">
      <alignment horizontal="center"/>
    </xf>
    <xf numFmtId="2" fontId="16" fillId="13" borderId="193" xfId="0" applyNumberFormat="1" applyFont="1" applyFill="1" applyBorder="1" applyAlignment="1">
      <alignment horizontal="center"/>
    </xf>
    <xf numFmtId="2" fontId="16" fillId="13" borderId="194" xfId="0" applyNumberFormat="1" applyFont="1" applyFill="1" applyBorder="1" applyAlignment="1">
      <alignment horizontal="center"/>
    </xf>
    <xf numFmtId="0" fontId="14" fillId="0" borderId="65" xfId="0" applyFont="1" applyBorder="1" applyAlignment="1">
      <alignment horizontal="left" vertical="center"/>
    </xf>
    <xf numFmtId="0" fontId="14" fillId="0" borderId="66" xfId="0" applyFont="1" applyBorder="1" applyAlignment="1">
      <alignment horizontal="left" vertical="center"/>
    </xf>
    <xf numFmtId="0" fontId="14" fillId="0" borderId="67" xfId="0" applyFont="1" applyBorder="1" applyAlignment="1">
      <alignment horizontal="left" vertical="center"/>
    </xf>
    <xf numFmtId="0" fontId="14" fillId="0" borderId="65" xfId="0" applyFont="1" applyBorder="1" applyAlignment="1">
      <alignment horizontal="left"/>
    </xf>
    <xf numFmtId="0" fontId="14" fillId="0" borderId="66" xfId="0" applyFont="1" applyBorder="1" applyAlignment="1">
      <alignment horizontal="left"/>
    </xf>
    <xf numFmtId="0" fontId="14" fillId="0" borderId="39" xfId="0" applyFont="1" applyBorder="1" applyAlignment="1">
      <alignment horizontal="left" vertical="center"/>
    </xf>
    <xf numFmtId="0" fontId="14" fillId="0" borderId="0" xfId="0" applyFont="1" applyBorder="1" applyAlignment="1">
      <alignment horizontal="left" vertical="center"/>
    </xf>
    <xf numFmtId="0" fontId="14" fillId="0" borderId="43" xfId="0" applyFont="1" applyBorder="1" applyAlignment="1">
      <alignment horizontal="left" vertical="center"/>
    </xf>
    <xf numFmtId="0" fontId="9" fillId="0" borderId="65" xfId="0" applyFont="1" applyBorder="1" applyAlignment="1">
      <alignment horizontal="center" vertical="center"/>
    </xf>
    <xf numFmtId="0" fontId="9" fillId="0" borderId="66" xfId="0" applyFont="1" applyBorder="1" applyAlignment="1">
      <alignment horizontal="center" vertical="center"/>
    </xf>
    <xf numFmtId="0" fontId="9" fillId="0" borderId="67" xfId="0" applyFont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1" fillId="0" borderId="65" xfId="0" applyFont="1" applyBorder="1" applyAlignment="1">
      <alignment horizontal="center"/>
    </xf>
    <xf numFmtId="0" fontId="1" fillId="0" borderId="66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7" fillId="0" borderId="4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5" fillId="0" borderId="32" xfId="0" applyFont="1" applyFill="1" applyBorder="1" applyAlignment="1">
      <alignment horizontal="center"/>
    </xf>
    <xf numFmtId="0" fontId="5" fillId="0" borderId="33" xfId="0" applyFont="1" applyFill="1" applyBorder="1" applyAlignment="1">
      <alignment horizontal="center"/>
    </xf>
    <xf numFmtId="0" fontId="5" fillId="0" borderId="29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6" xfId="0" applyFont="1" applyBorder="1" applyAlignment="1">
      <alignment horizontal="center"/>
    </xf>
    <xf numFmtId="0" fontId="13" fillId="0" borderId="31" xfId="0" applyFont="1" applyFill="1" applyBorder="1" applyAlignment="1">
      <alignment horizontal="center"/>
    </xf>
    <xf numFmtId="0" fontId="13" fillId="0" borderId="32" xfId="0" applyFont="1" applyFill="1" applyBorder="1" applyAlignment="1">
      <alignment horizontal="center"/>
    </xf>
    <xf numFmtId="0" fontId="13" fillId="0" borderId="33" xfId="0" applyFont="1" applyFill="1" applyBorder="1" applyAlignment="1">
      <alignment horizontal="center"/>
    </xf>
    <xf numFmtId="0" fontId="13" fillId="5" borderId="31" xfId="0" applyFont="1" applyFill="1" applyBorder="1" applyAlignment="1">
      <alignment horizontal="center"/>
    </xf>
    <xf numFmtId="0" fontId="13" fillId="5" borderId="32" xfId="0" applyFont="1" applyFill="1" applyBorder="1" applyAlignment="1">
      <alignment horizontal="center"/>
    </xf>
    <xf numFmtId="0" fontId="13" fillId="5" borderId="33" xfId="0" applyFont="1" applyFill="1" applyBorder="1" applyAlignment="1">
      <alignment horizontal="center"/>
    </xf>
    <xf numFmtId="0" fontId="5" fillId="0" borderId="34" xfId="0" applyFont="1" applyFill="1" applyBorder="1" applyAlignment="1">
      <alignment horizontal="center"/>
    </xf>
    <xf numFmtId="0" fontId="5" fillId="0" borderId="30" xfId="0" applyFont="1" applyFill="1" applyBorder="1" applyAlignment="1">
      <alignment horizontal="center"/>
    </xf>
    <xf numFmtId="0" fontId="13" fillId="0" borderId="29" xfId="0" applyFont="1" applyFill="1" applyBorder="1" applyAlignment="1">
      <alignment horizontal="center"/>
    </xf>
    <xf numFmtId="0" fontId="13" fillId="0" borderId="34" xfId="0" applyFont="1" applyFill="1" applyBorder="1" applyAlignment="1">
      <alignment horizontal="center"/>
    </xf>
    <xf numFmtId="0" fontId="13" fillId="0" borderId="30" xfId="0" applyFont="1" applyFill="1" applyBorder="1" applyAlignment="1">
      <alignment horizontal="center"/>
    </xf>
    <xf numFmtId="0" fontId="5" fillId="5" borderId="32" xfId="0" applyFont="1" applyFill="1" applyBorder="1" applyAlignment="1">
      <alignment horizontal="center"/>
    </xf>
    <xf numFmtId="0" fontId="5" fillId="5" borderId="33" xfId="0" applyFont="1" applyFill="1" applyBorder="1" applyAlignment="1">
      <alignment horizontal="center"/>
    </xf>
    <xf numFmtId="0" fontId="13" fillId="0" borderId="19" xfId="0" applyFont="1" applyFill="1" applyBorder="1" applyAlignment="1">
      <alignment horizontal="center"/>
    </xf>
    <xf numFmtId="0" fontId="5" fillId="7" borderId="32" xfId="0" applyFont="1" applyFill="1" applyBorder="1" applyAlignment="1">
      <alignment horizontal="center"/>
    </xf>
    <xf numFmtId="0" fontId="5" fillId="7" borderId="33" xfId="0" applyFont="1" applyFill="1" applyBorder="1" applyAlignment="1">
      <alignment horizontal="center"/>
    </xf>
    <xf numFmtId="0" fontId="5" fillId="5" borderId="31" xfId="0" applyFont="1" applyFill="1" applyBorder="1" applyAlignment="1">
      <alignment horizontal="center"/>
    </xf>
    <xf numFmtId="0" fontId="5" fillId="0" borderId="31" xfId="0" applyFont="1" applyFill="1" applyBorder="1" applyAlignment="1">
      <alignment horizontal="center"/>
    </xf>
    <xf numFmtId="0" fontId="5" fillId="6" borderId="31" xfId="0" applyFont="1" applyFill="1" applyBorder="1" applyAlignment="1">
      <alignment horizontal="center"/>
    </xf>
    <xf numFmtId="0" fontId="5" fillId="6" borderId="32" xfId="0" applyFont="1" applyFill="1" applyBorder="1" applyAlignment="1">
      <alignment horizontal="center"/>
    </xf>
    <xf numFmtId="0" fontId="5" fillId="6" borderId="33" xfId="0" applyFont="1" applyFill="1" applyBorder="1" applyAlignment="1">
      <alignment horizontal="center"/>
    </xf>
    <xf numFmtId="0" fontId="5" fillId="4" borderId="31" xfId="0" applyFont="1" applyFill="1" applyBorder="1" applyAlignment="1">
      <alignment horizontal="center"/>
    </xf>
    <xf numFmtId="0" fontId="5" fillId="4" borderId="32" xfId="0" applyFont="1" applyFill="1" applyBorder="1" applyAlignment="1">
      <alignment horizontal="center"/>
    </xf>
    <xf numFmtId="0" fontId="5" fillId="4" borderId="33" xfId="0" applyFont="1" applyFill="1" applyBorder="1" applyAlignment="1">
      <alignment horizontal="center"/>
    </xf>
    <xf numFmtId="0" fontId="3" fillId="0" borderId="2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 vertical="center"/>
    </xf>
    <xf numFmtId="0" fontId="6" fillId="0" borderId="42" xfId="0" applyFont="1" applyBorder="1" applyAlignment="1">
      <alignment horizontal="center" vertical="center"/>
    </xf>
    <xf numFmtId="0" fontId="6" fillId="2" borderId="38" xfId="0" applyFont="1" applyFill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37" xfId="0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11" fillId="0" borderId="40" xfId="0" applyFont="1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12" fillId="2" borderId="40" xfId="0" applyFont="1" applyFill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5" fillId="19" borderId="32" xfId="0" applyFont="1" applyFill="1" applyBorder="1" applyAlignment="1">
      <alignment horizontal="center"/>
    </xf>
    <xf numFmtId="0" fontId="5" fillId="19" borderId="33" xfId="0" applyFont="1" applyFill="1" applyBorder="1" applyAlignment="1">
      <alignment horizontal="center"/>
    </xf>
    <xf numFmtId="0" fontId="5" fillId="19" borderId="36" xfId="0" applyFont="1" applyFill="1" applyBorder="1" applyAlignment="1">
      <alignment horizontal="center"/>
    </xf>
    <xf numFmtId="0" fontId="5" fillId="19" borderId="34" xfId="0" applyFont="1" applyFill="1" applyBorder="1" applyAlignment="1">
      <alignment horizontal="center"/>
    </xf>
    <xf numFmtId="0" fontId="5" fillId="19" borderId="30" xfId="0" applyFont="1" applyFill="1" applyBorder="1" applyAlignment="1">
      <alignment horizontal="center"/>
    </xf>
    <xf numFmtId="0" fontId="13" fillId="6" borderId="31" xfId="0" applyFont="1" applyFill="1" applyBorder="1" applyAlignment="1">
      <alignment horizontal="center"/>
    </xf>
    <xf numFmtId="0" fontId="13" fillId="6" borderId="32" xfId="0" applyFont="1" applyFill="1" applyBorder="1" applyAlignment="1">
      <alignment horizontal="center"/>
    </xf>
    <xf numFmtId="0" fontId="13" fillId="6" borderId="33" xfId="0" applyFont="1" applyFill="1" applyBorder="1" applyAlignment="1">
      <alignment horizontal="center"/>
    </xf>
    <xf numFmtId="0" fontId="13" fillId="4" borderId="31" xfId="0" applyFont="1" applyFill="1" applyBorder="1" applyAlignment="1">
      <alignment horizontal="center"/>
    </xf>
    <xf numFmtId="0" fontId="13" fillId="4" borderId="32" xfId="0" applyFont="1" applyFill="1" applyBorder="1" applyAlignment="1">
      <alignment horizontal="center"/>
    </xf>
    <xf numFmtId="0" fontId="13" fillId="4" borderId="33" xfId="0" applyFont="1" applyFill="1" applyBorder="1" applyAlignment="1">
      <alignment horizontal="center"/>
    </xf>
    <xf numFmtId="0" fontId="5" fillId="5" borderId="34" xfId="0" applyFont="1" applyFill="1" applyBorder="1" applyAlignment="1">
      <alignment horizontal="center"/>
    </xf>
    <xf numFmtId="0" fontId="5" fillId="5" borderId="30" xfId="0" applyFont="1" applyFill="1" applyBorder="1" applyAlignment="1">
      <alignment horizontal="center"/>
    </xf>
    <xf numFmtId="0" fontId="5" fillId="5" borderId="36" xfId="0" applyFont="1" applyFill="1" applyBorder="1" applyAlignment="1">
      <alignment horizontal="center"/>
    </xf>
    <xf numFmtId="0" fontId="17" fillId="0" borderId="12" xfId="0" applyFont="1" applyFill="1" applyBorder="1" applyAlignment="1" applyProtection="1">
      <alignment horizontal="center" wrapText="1"/>
    </xf>
    <xf numFmtId="2" fontId="13" fillId="0" borderId="31" xfId="0" applyNumberFormat="1" applyFont="1" applyFill="1" applyBorder="1" applyAlignment="1" applyProtection="1">
      <alignment horizontal="center"/>
    </xf>
    <xf numFmtId="2" fontId="13" fillId="0" borderId="32" xfId="0" applyNumberFormat="1" applyFont="1" applyFill="1" applyBorder="1" applyAlignment="1" applyProtection="1">
      <alignment horizontal="center"/>
    </xf>
    <xf numFmtId="2" fontId="13" fillId="0" borderId="33" xfId="0" applyNumberFormat="1" applyFont="1" applyFill="1" applyBorder="1" applyAlignment="1" applyProtection="1">
      <alignment horizontal="center"/>
    </xf>
    <xf numFmtId="2" fontId="13" fillId="0" borderId="31" xfId="0" applyNumberFormat="1" applyFont="1" applyFill="1" applyBorder="1" applyAlignment="1" applyProtection="1">
      <alignment horizontal="center" vertical="center"/>
    </xf>
    <xf numFmtId="2" fontId="13" fillId="0" borderId="32" xfId="0" applyNumberFormat="1" applyFont="1" applyFill="1" applyBorder="1" applyAlignment="1" applyProtection="1">
      <alignment horizontal="center" vertical="center"/>
    </xf>
    <xf numFmtId="2" fontId="13" fillId="0" borderId="33" xfId="0" applyNumberFormat="1" applyFont="1" applyFill="1" applyBorder="1" applyAlignment="1" applyProtection="1">
      <alignment horizontal="center" vertical="center"/>
    </xf>
    <xf numFmtId="2" fontId="5" fillId="8" borderId="31" xfId="0" applyNumberFormat="1" applyFont="1" applyFill="1" applyBorder="1" applyAlignment="1" applyProtection="1">
      <alignment horizontal="center"/>
    </xf>
    <xf numFmtId="2" fontId="5" fillId="8" borderId="32" xfId="0" applyNumberFormat="1" applyFont="1" applyFill="1" applyBorder="1" applyAlignment="1" applyProtection="1">
      <alignment horizontal="center"/>
    </xf>
    <xf numFmtId="2" fontId="5" fillId="8" borderId="33" xfId="0" applyNumberFormat="1" applyFont="1" applyFill="1" applyBorder="1" applyAlignment="1" applyProtection="1">
      <alignment horizontal="center"/>
    </xf>
    <xf numFmtId="0" fontId="17" fillId="0" borderId="3" xfId="0" applyFont="1" applyFill="1" applyBorder="1" applyAlignment="1" applyProtection="1">
      <alignment horizontal="center" wrapText="1"/>
    </xf>
    <xf numFmtId="0" fontId="17" fillId="5" borderId="6" xfId="0" applyFont="1" applyFill="1" applyBorder="1" applyAlignment="1" applyProtection="1">
      <alignment horizontal="center" wrapText="1"/>
    </xf>
    <xf numFmtId="0" fontId="17" fillId="5" borderId="88" xfId="0" applyFont="1" applyFill="1" applyBorder="1" applyAlignment="1" applyProtection="1">
      <alignment horizontal="center" wrapText="1"/>
    </xf>
    <xf numFmtId="2" fontId="13" fillId="0" borderId="3" xfId="0" applyNumberFormat="1" applyFont="1" applyFill="1" applyBorder="1" applyAlignment="1" applyProtection="1">
      <alignment horizontal="center"/>
    </xf>
    <xf numFmtId="2" fontId="5" fillId="8" borderId="29" xfId="0" applyNumberFormat="1" applyFont="1" applyFill="1" applyBorder="1" applyAlignment="1" applyProtection="1">
      <alignment horizontal="center"/>
    </xf>
    <xf numFmtId="2" fontId="5" fillId="8" borderId="34" xfId="0" applyNumberFormat="1" applyFont="1" applyFill="1" applyBorder="1" applyAlignment="1" applyProtection="1">
      <alignment horizontal="center"/>
    </xf>
    <xf numFmtId="2" fontId="5" fillId="8" borderId="30" xfId="0" applyNumberFormat="1" applyFont="1" applyFill="1" applyBorder="1" applyAlignment="1" applyProtection="1">
      <alignment horizontal="center"/>
    </xf>
    <xf numFmtId="0" fontId="5" fillId="0" borderId="36" xfId="0" applyFont="1" applyBorder="1" applyAlignment="1" applyProtection="1">
      <alignment horizontal="center"/>
    </xf>
    <xf numFmtId="0" fontId="9" fillId="0" borderId="65" xfId="0" applyFont="1" applyBorder="1" applyAlignment="1" applyProtection="1">
      <alignment horizontal="center" vertical="center"/>
    </xf>
    <xf numFmtId="0" fontId="9" fillId="0" borderId="66" xfId="0" applyFont="1" applyBorder="1" applyAlignment="1" applyProtection="1">
      <alignment horizontal="center" vertical="center"/>
    </xf>
    <xf numFmtId="0" fontId="9" fillId="0" borderId="67" xfId="0" applyFont="1" applyBorder="1" applyAlignment="1" applyProtection="1">
      <alignment horizontal="center" vertical="center"/>
    </xf>
    <xf numFmtId="0" fontId="5" fillId="0" borderId="32" xfId="0" applyFont="1" applyFill="1" applyBorder="1" applyAlignment="1" applyProtection="1">
      <alignment horizontal="center"/>
    </xf>
    <xf numFmtId="0" fontId="5" fillId="0" borderId="33" xfId="0" applyFont="1" applyFill="1" applyBorder="1" applyAlignment="1" applyProtection="1">
      <alignment horizontal="center"/>
    </xf>
    <xf numFmtId="0" fontId="5" fillId="0" borderId="34" xfId="0" applyFont="1" applyFill="1" applyBorder="1" applyAlignment="1" applyProtection="1">
      <alignment horizontal="center"/>
    </xf>
    <xf numFmtId="0" fontId="5" fillId="0" borderId="30" xfId="0" applyFont="1" applyFill="1" applyBorder="1" applyAlignment="1" applyProtection="1">
      <alignment horizontal="center"/>
    </xf>
    <xf numFmtId="0" fontId="5" fillId="0" borderId="31" xfId="0" applyFont="1" applyFill="1" applyBorder="1" applyAlignment="1" applyProtection="1">
      <alignment horizontal="center"/>
    </xf>
    <xf numFmtId="0" fontId="3" fillId="2" borderId="17" xfId="0" applyFont="1" applyFill="1" applyBorder="1" applyAlignment="1" applyProtection="1">
      <alignment horizontal="center" vertical="center" wrapText="1"/>
    </xf>
    <xf numFmtId="0" fontId="3" fillId="2" borderId="27" xfId="0" applyFont="1" applyFill="1" applyBorder="1" applyAlignment="1" applyProtection="1">
      <alignment horizontal="center" vertical="center" wrapText="1"/>
    </xf>
    <xf numFmtId="0" fontId="3" fillId="2" borderId="0" xfId="0" applyFont="1" applyFill="1" applyBorder="1" applyAlignment="1" applyProtection="1">
      <alignment horizontal="center" vertical="center" wrapText="1"/>
    </xf>
    <xf numFmtId="0" fontId="3" fillId="2" borderId="37" xfId="0" applyFont="1" applyFill="1" applyBorder="1" applyAlignment="1" applyProtection="1">
      <alignment horizontal="center" vertical="center" wrapText="1"/>
    </xf>
    <xf numFmtId="0" fontId="3" fillId="2" borderId="25" xfId="0" applyFont="1" applyFill="1" applyBorder="1" applyAlignment="1" applyProtection="1">
      <alignment horizontal="center" vertical="center" wrapText="1"/>
    </xf>
    <xf numFmtId="0" fontId="3" fillId="2" borderId="16" xfId="0" applyFont="1" applyFill="1" applyBorder="1" applyAlignment="1" applyProtection="1">
      <alignment horizontal="center" vertical="center" wrapText="1"/>
    </xf>
    <xf numFmtId="0" fontId="9" fillId="0" borderId="38" xfId="0" applyFont="1" applyBorder="1" applyAlignment="1" applyProtection="1">
      <alignment horizontal="center" vertical="center"/>
    </xf>
    <xf numFmtId="0" fontId="9" fillId="0" borderId="41" xfId="0" applyFont="1" applyBorder="1" applyAlignment="1" applyProtection="1">
      <alignment horizontal="center" vertical="center"/>
    </xf>
    <xf numFmtId="0" fontId="9" fillId="0" borderId="42" xfId="0" applyFont="1" applyBorder="1" applyAlignment="1" applyProtection="1">
      <alignment horizontal="center" vertical="center"/>
    </xf>
    <xf numFmtId="0" fontId="5" fillId="7" borderId="32" xfId="0" applyFont="1" applyFill="1" applyBorder="1" applyAlignment="1" applyProtection="1">
      <alignment horizontal="center"/>
    </xf>
    <xf numFmtId="0" fontId="5" fillId="7" borderId="33" xfId="0" applyFont="1" applyFill="1" applyBorder="1" applyAlignment="1" applyProtection="1">
      <alignment horizontal="center"/>
    </xf>
    <xf numFmtId="2" fontId="7" fillId="0" borderId="4" xfId="0" applyNumberFormat="1" applyFont="1" applyBorder="1" applyAlignment="1" applyProtection="1">
      <alignment horizontal="center" vertical="center"/>
    </xf>
    <xf numFmtId="2" fontId="7" fillId="0" borderId="28" xfId="0" applyNumberFormat="1" applyFont="1" applyBorder="1" applyAlignment="1" applyProtection="1">
      <alignment horizontal="center" vertical="center"/>
    </xf>
    <xf numFmtId="2" fontId="7" fillId="0" borderId="5" xfId="0" applyNumberFormat="1" applyFont="1" applyBorder="1" applyAlignment="1" applyProtection="1">
      <alignment horizontal="center" vertical="center"/>
    </xf>
    <xf numFmtId="2" fontId="7" fillId="0" borderId="26" xfId="0" applyNumberFormat="1" applyFont="1" applyBorder="1" applyAlignment="1" applyProtection="1">
      <alignment horizontal="center" vertical="center"/>
    </xf>
    <xf numFmtId="2" fontId="7" fillId="0" borderId="17" xfId="0" applyNumberFormat="1" applyFont="1" applyBorder="1" applyAlignment="1" applyProtection="1">
      <alignment horizontal="center" vertical="center"/>
    </xf>
    <xf numFmtId="2" fontId="7" fillId="0" borderId="89" xfId="0" applyNumberFormat="1" applyFont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1" fillId="0" borderId="65" xfId="0" applyFont="1" applyBorder="1" applyAlignment="1" applyProtection="1">
      <alignment horizontal="center"/>
    </xf>
    <xf numFmtId="0" fontId="1" fillId="0" borderId="66" xfId="0" applyFont="1" applyBorder="1" applyAlignment="1" applyProtection="1">
      <alignment horizontal="center"/>
    </xf>
    <xf numFmtId="0" fontId="1" fillId="0" borderId="67" xfId="0" applyFont="1" applyBorder="1" applyAlignment="1" applyProtection="1">
      <alignment horizontal="center"/>
    </xf>
    <xf numFmtId="2" fontId="5" fillId="0" borderId="29" xfId="0" applyNumberFormat="1" applyFont="1" applyBorder="1" applyAlignment="1" applyProtection="1">
      <alignment horizontal="center"/>
    </xf>
    <xf numFmtId="2" fontId="5" fillId="0" borderId="34" xfId="0" applyNumberFormat="1" applyFont="1" applyBorder="1" applyAlignment="1" applyProtection="1">
      <alignment horizontal="center"/>
    </xf>
    <xf numFmtId="2" fontId="13" fillId="0" borderId="4" xfId="0" applyNumberFormat="1" applyFont="1" applyFill="1" applyBorder="1" applyAlignment="1" applyProtection="1">
      <alignment horizontal="center"/>
    </xf>
    <xf numFmtId="2" fontId="13" fillId="0" borderId="28" xfId="0" applyNumberFormat="1" applyFont="1" applyFill="1" applyBorder="1" applyAlignment="1" applyProtection="1">
      <alignment horizontal="center"/>
    </xf>
    <xf numFmtId="2" fontId="13" fillId="0" borderId="5" xfId="0" applyNumberFormat="1" applyFont="1" applyFill="1" applyBorder="1" applyAlignment="1" applyProtection="1">
      <alignment horizontal="center"/>
    </xf>
    <xf numFmtId="0" fontId="5" fillId="7" borderId="87" xfId="0" applyFont="1" applyFill="1" applyBorder="1" applyAlignment="1" applyProtection="1">
      <alignment horizontal="center"/>
    </xf>
    <xf numFmtId="2" fontId="13" fillId="8" borderId="31" xfId="0" applyNumberFormat="1" applyFont="1" applyFill="1" applyBorder="1" applyAlignment="1" applyProtection="1">
      <alignment horizontal="center"/>
    </xf>
    <xf numFmtId="2" fontId="13" fillId="8" borderId="32" xfId="0" applyNumberFormat="1" applyFont="1" applyFill="1" applyBorder="1" applyAlignment="1" applyProtection="1">
      <alignment horizontal="center"/>
    </xf>
    <xf numFmtId="2" fontId="13" fillId="8" borderId="33" xfId="0" applyNumberFormat="1" applyFont="1" applyFill="1" applyBorder="1" applyAlignment="1" applyProtection="1">
      <alignment horizontal="center"/>
    </xf>
    <xf numFmtId="2" fontId="13" fillId="0" borderId="83" xfId="0" applyNumberFormat="1" applyFont="1" applyFill="1" applyBorder="1" applyAlignment="1" applyProtection="1">
      <alignment horizontal="center"/>
    </xf>
    <xf numFmtId="2" fontId="13" fillId="0" borderId="36" xfId="0" applyNumberFormat="1" applyFont="1" applyFill="1" applyBorder="1" applyAlignment="1" applyProtection="1">
      <alignment horizontal="center"/>
    </xf>
    <xf numFmtId="2" fontId="13" fillId="0" borderId="84" xfId="0" applyNumberFormat="1" applyFont="1" applyFill="1" applyBorder="1" applyAlignment="1" applyProtection="1">
      <alignment horizontal="center"/>
    </xf>
    <xf numFmtId="2" fontId="13" fillId="6" borderId="31" xfId="0" applyNumberFormat="1" applyFont="1" applyFill="1" applyBorder="1" applyAlignment="1" applyProtection="1">
      <alignment horizontal="center"/>
    </xf>
    <xf numFmtId="2" fontId="13" fillId="6" borderId="32" xfId="0" applyNumberFormat="1" applyFont="1" applyFill="1" applyBorder="1" applyAlignment="1" applyProtection="1">
      <alignment horizontal="center"/>
    </xf>
    <xf numFmtId="2" fontId="13" fillId="6" borderId="33" xfId="0" applyNumberFormat="1" applyFont="1" applyFill="1" applyBorder="1" applyAlignment="1" applyProtection="1">
      <alignment horizontal="center"/>
    </xf>
    <xf numFmtId="2" fontId="5" fillId="4" borderId="31" xfId="0" applyNumberFormat="1" applyFont="1" applyFill="1" applyBorder="1" applyAlignment="1" applyProtection="1">
      <alignment horizontal="center"/>
    </xf>
    <xf numFmtId="2" fontId="5" fillId="4" borderId="32" xfId="0" applyNumberFormat="1" applyFont="1" applyFill="1" applyBorder="1" applyAlignment="1" applyProtection="1">
      <alignment horizontal="center"/>
    </xf>
    <xf numFmtId="2" fontId="5" fillId="4" borderId="33" xfId="0" applyNumberFormat="1" applyFont="1" applyFill="1" applyBorder="1" applyAlignment="1" applyProtection="1">
      <alignment horizontal="center"/>
    </xf>
    <xf numFmtId="2" fontId="13" fillId="0" borderId="18" xfId="0" applyNumberFormat="1" applyFont="1" applyFill="1" applyBorder="1" applyAlignment="1" applyProtection="1">
      <alignment horizontal="center"/>
    </xf>
    <xf numFmtId="2" fontId="13" fillId="0" borderId="25" xfId="0" applyNumberFormat="1" applyFont="1" applyFill="1" applyBorder="1" applyAlignment="1" applyProtection="1">
      <alignment horizontal="center"/>
    </xf>
    <xf numFmtId="2" fontId="13" fillId="0" borderId="16" xfId="0" applyNumberFormat="1" applyFont="1" applyFill="1" applyBorder="1" applyAlignment="1" applyProtection="1">
      <alignment horizontal="center"/>
    </xf>
    <xf numFmtId="2" fontId="5" fillId="0" borderId="31" xfId="0" applyNumberFormat="1" applyFont="1" applyFill="1" applyBorder="1" applyAlignment="1" applyProtection="1">
      <alignment horizontal="center"/>
    </xf>
    <xf numFmtId="2" fontId="5" fillId="0" borderId="32" xfId="0" applyNumberFormat="1" applyFont="1" applyFill="1" applyBorder="1" applyAlignment="1" applyProtection="1">
      <alignment horizontal="center"/>
    </xf>
    <xf numFmtId="2" fontId="5" fillId="0" borderId="33" xfId="0" applyNumberFormat="1" applyFont="1" applyFill="1" applyBorder="1" applyAlignment="1" applyProtection="1">
      <alignment horizontal="center"/>
    </xf>
    <xf numFmtId="2" fontId="13" fillId="0" borderId="29" xfId="0" applyNumberFormat="1" applyFont="1" applyFill="1" applyBorder="1" applyAlignment="1" applyProtection="1">
      <alignment horizontal="center" vertical="center"/>
    </xf>
    <xf numFmtId="2" fontId="13" fillId="0" borderId="34" xfId="0" applyNumberFormat="1" applyFont="1" applyFill="1" applyBorder="1" applyAlignment="1" applyProtection="1">
      <alignment horizontal="center" vertical="center"/>
    </xf>
    <xf numFmtId="2" fontId="13" fillId="0" borderId="30" xfId="0" applyNumberFormat="1" applyFont="1" applyFill="1" applyBorder="1" applyAlignment="1" applyProtection="1">
      <alignment horizontal="center" vertical="center"/>
    </xf>
    <xf numFmtId="2" fontId="13" fillId="0" borderId="29" xfId="0" applyNumberFormat="1" applyFont="1" applyFill="1" applyBorder="1" applyAlignment="1" applyProtection="1">
      <alignment horizontal="center"/>
    </xf>
    <xf numFmtId="2" fontId="13" fillId="0" borderId="34" xfId="0" applyNumberFormat="1" applyFont="1" applyFill="1" applyBorder="1" applyAlignment="1" applyProtection="1">
      <alignment horizontal="center"/>
    </xf>
    <xf numFmtId="2" fontId="13" fillId="0" borderId="30" xfId="0" applyNumberFormat="1" applyFont="1" applyFill="1" applyBorder="1" applyAlignment="1" applyProtection="1">
      <alignment horizontal="center"/>
    </xf>
    <xf numFmtId="2" fontId="13" fillId="4" borderId="31" xfId="0" applyNumberFormat="1" applyFont="1" applyFill="1" applyBorder="1" applyAlignment="1" applyProtection="1">
      <alignment horizontal="center"/>
    </xf>
    <xf numFmtId="2" fontId="13" fillId="4" borderId="32" xfId="0" applyNumberFormat="1" applyFont="1" applyFill="1" applyBorder="1" applyAlignment="1" applyProtection="1">
      <alignment horizontal="center"/>
    </xf>
    <xf numFmtId="2" fontId="13" fillId="4" borderId="33" xfId="0" applyNumberFormat="1" applyFont="1" applyFill="1" applyBorder="1" applyAlignment="1" applyProtection="1">
      <alignment horizontal="center"/>
    </xf>
    <xf numFmtId="2" fontId="5" fillId="12" borderId="31" xfId="0" applyNumberFormat="1" applyFont="1" applyFill="1" applyBorder="1" applyAlignment="1" applyProtection="1">
      <alignment horizontal="center"/>
    </xf>
    <xf numFmtId="2" fontId="5" fillId="12" borderId="32" xfId="0" applyNumberFormat="1" applyFont="1" applyFill="1" applyBorder="1" applyAlignment="1" applyProtection="1">
      <alignment horizontal="center"/>
    </xf>
    <xf numFmtId="2" fontId="5" fillId="12" borderId="33" xfId="0" applyNumberFormat="1" applyFont="1" applyFill="1" applyBorder="1" applyAlignment="1" applyProtection="1">
      <alignment horizontal="center"/>
    </xf>
    <xf numFmtId="2" fontId="5" fillId="6" borderId="31" xfId="0" applyNumberFormat="1" applyFont="1" applyFill="1" applyBorder="1" applyAlignment="1" applyProtection="1">
      <alignment horizontal="center"/>
    </xf>
    <xf numFmtId="2" fontId="5" fillId="6" borderId="32" xfId="0" applyNumberFormat="1" applyFont="1" applyFill="1" applyBorder="1" applyAlignment="1" applyProtection="1">
      <alignment horizontal="center"/>
    </xf>
    <xf numFmtId="2" fontId="5" fillId="6" borderId="33" xfId="0" applyNumberFormat="1" applyFont="1" applyFill="1" applyBorder="1" applyAlignment="1" applyProtection="1">
      <alignment horizontal="center"/>
    </xf>
    <xf numFmtId="2" fontId="5" fillId="5" borderId="31" xfId="0" applyNumberFormat="1" applyFont="1" applyFill="1" applyBorder="1" applyAlignment="1" applyProtection="1">
      <alignment horizontal="center"/>
    </xf>
    <xf numFmtId="2" fontId="5" fillId="5" borderId="32" xfId="0" applyNumberFormat="1" applyFont="1" applyFill="1" applyBorder="1" applyAlignment="1" applyProtection="1">
      <alignment horizontal="center"/>
    </xf>
    <xf numFmtId="2" fontId="5" fillId="5" borderId="33" xfId="0" applyNumberFormat="1" applyFont="1" applyFill="1" applyBorder="1" applyAlignment="1" applyProtection="1">
      <alignment horizontal="center"/>
    </xf>
    <xf numFmtId="2" fontId="5" fillId="0" borderId="29" xfId="0" applyNumberFormat="1" applyFont="1" applyFill="1" applyBorder="1" applyAlignment="1" applyProtection="1">
      <alignment horizontal="center"/>
    </xf>
    <xf numFmtId="2" fontId="5" fillId="0" borderId="34" xfId="0" applyNumberFormat="1" applyFont="1" applyFill="1" applyBorder="1" applyAlignment="1" applyProtection="1">
      <alignment horizontal="center"/>
    </xf>
    <xf numFmtId="2" fontId="5" fillId="0" borderId="30" xfId="0" applyNumberFormat="1" applyFont="1" applyFill="1" applyBorder="1" applyAlignment="1" applyProtection="1">
      <alignment horizontal="center"/>
    </xf>
    <xf numFmtId="2" fontId="8" fillId="0" borderId="65" xfId="0" applyNumberFormat="1" applyFont="1" applyBorder="1" applyAlignment="1" applyProtection="1">
      <alignment horizontal="center"/>
    </xf>
    <xf numFmtId="2" fontId="8" fillId="0" borderId="66" xfId="0" applyNumberFormat="1" applyFont="1" applyBorder="1" applyAlignment="1" applyProtection="1">
      <alignment horizontal="center"/>
    </xf>
    <xf numFmtId="2" fontId="8" fillId="0" borderId="67" xfId="0" applyNumberFormat="1" applyFont="1" applyBorder="1" applyAlignment="1" applyProtection="1">
      <alignment horizontal="center"/>
    </xf>
    <xf numFmtId="0" fontId="23" fillId="0" borderId="65" xfId="0" applyFont="1" applyBorder="1" applyAlignment="1" applyProtection="1">
      <alignment horizontal="center"/>
    </xf>
    <xf numFmtId="0" fontId="23" fillId="0" borderId="66" xfId="0" applyFont="1" applyBorder="1" applyAlignment="1" applyProtection="1">
      <alignment horizontal="center"/>
    </xf>
    <xf numFmtId="0" fontId="23" fillId="0" borderId="67" xfId="0" applyFont="1" applyBorder="1" applyAlignment="1" applyProtection="1">
      <alignment horizontal="center"/>
    </xf>
    <xf numFmtId="0" fontId="3" fillId="0" borderId="26" xfId="0" applyFont="1" applyBorder="1" applyAlignment="1" applyProtection="1">
      <alignment horizontal="center" vertical="center"/>
    </xf>
    <xf numFmtId="0" fontId="3" fillId="0" borderId="17" xfId="0" applyFont="1" applyBorder="1" applyAlignment="1" applyProtection="1">
      <alignment horizontal="center" vertical="center"/>
    </xf>
    <xf numFmtId="0" fontId="3" fillId="0" borderId="27" xfId="0" applyFont="1" applyBorder="1" applyAlignment="1" applyProtection="1">
      <alignment horizontal="center" vertical="center"/>
    </xf>
    <xf numFmtId="0" fontId="3" fillId="0" borderId="24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3" fillId="0" borderId="37" xfId="0" applyFont="1" applyBorder="1" applyAlignment="1" applyProtection="1">
      <alignment horizontal="center" vertical="center"/>
    </xf>
    <xf numFmtId="0" fontId="3" fillId="0" borderId="18" xfId="0" applyFont="1" applyBorder="1" applyAlignment="1" applyProtection="1">
      <alignment horizontal="center" vertical="center"/>
    </xf>
    <xf numFmtId="0" fontId="3" fillId="0" borderId="25" xfId="0" applyFont="1" applyBorder="1" applyAlignment="1" applyProtection="1">
      <alignment horizontal="center" vertical="center"/>
    </xf>
    <xf numFmtId="0" fontId="3" fillId="0" borderId="16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6" fillId="0" borderId="38" xfId="0" applyFont="1" applyBorder="1" applyAlignment="1" applyProtection="1">
      <alignment horizontal="center" vertical="center"/>
    </xf>
    <xf numFmtId="0" fontId="6" fillId="0" borderId="41" xfId="0" applyFont="1" applyBorder="1" applyAlignment="1" applyProtection="1">
      <alignment horizontal="center" vertical="center"/>
    </xf>
    <xf numFmtId="0" fontId="6" fillId="0" borderId="42" xfId="0" applyFont="1" applyBorder="1" applyAlignment="1" applyProtection="1">
      <alignment horizontal="center" vertical="center"/>
    </xf>
    <xf numFmtId="0" fontId="11" fillId="0" borderId="40" xfId="0" applyFont="1" applyBorder="1" applyAlignment="1" applyProtection="1">
      <alignment horizontal="center"/>
    </xf>
    <xf numFmtId="0" fontId="0" fillId="0" borderId="44" xfId="0" applyBorder="1" applyAlignment="1" applyProtection="1">
      <alignment horizontal="center"/>
    </xf>
    <xf numFmtId="0" fontId="0" fillId="0" borderId="45" xfId="0" applyBorder="1" applyAlignment="1" applyProtection="1">
      <alignment horizontal="center"/>
    </xf>
    <xf numFmtId="0" fontId="2" fillId="0" borderId="1" xfId="0" applyFont="1" applyBorder="1" applyAlignment="1" applyProtection="1">
      <alignment horizontal="center" vertical="center"/>
    </xf>
    <xf numFmtId="0" fontId="3" fillId="9" borderId="1" xfId="0" applyFont="1" applyFill="1" applyBorder="1" applyAlignment="1" applyProtection="1">
      <alignment horizontal="center" vertical="center" wrapText="1"/>
    </xf>
    <xf numFmtId="0" fontId="3" fillId="9" borderId="3" xfId="0" applyFont="1" applyFill="1" applyBorder="1" applyAlignment="1" applyProtection="1">
      <alignment horizontal="center" vertical="center" wrapText="1"/>
    </xf>
    <xf numFmtId="0" fontId="3" fillId="9" borderId="1" xfId="0" applyFont="1" applyFill="1" applyBorder="1" applyAlignment="1" applyProtection="1">
      <alignment horizontal="center" vertical="center"/>
    </xf>
    <xf numFmtId="0" fontId="3" fillId="9" borderId="26" xfId="0" applyFont="1" applyFill="1" applyBorder="1" applyAlignment="1" applyProtection="1">
      <alignment horizontal="center" vertical="center"/>
    </xf>
    <xf numFmtId="0" fontId="3" fillId="9" borderId="17" xfId="0" applyFont="1" applyFill="1" applyBorder="1" applyAlignment="1" applyProtection="1">
      <alignment horizontal="center" vertical="center"/>
    </xf>
    <xf numFmtId="0" fontId="3" fillId="9" borderId="27" xfId="0" applyFont="1" applyFill="1" applyBorder="1" applyAlignment="1" applyProtection="1">
      <alignment horizontal="center" vertical="center"/>
    </xf>
    <xf numFmtId="0" fontId="3" fillId="9" borderId="24" xfId="0" applyFont="1" applyFill="1" applyBorder="1" applyAlignment="1" applyProtection="1">
      <alignment horizontal="center" vertical="center"/>
    </xf>
    <xf numFmtId="0" fontId="3" fillId="9" borderId="0" xfId="0" applyFont="1" applyFill="1" applyBorder="1" applyAlignment="1" applyProtection="1">
      <alignment horizontal="center" vertical="center"/>
    </xf>
    <xf numFmtId="0" fontId="3" fillId="9" borderId="37" xfId="0" applyFont="1" applyFill="1" applyBorder="1" applyAlignment="1" applyProtection="1">
      <alignment horizontal="center" vertical="center"/>
    </xf>
    <xf numFmtId="0" fontId="3" fillId="9" borderId="18" xfId="0" applyFont="1" applyFill="1" applyBorder="1" applyAlignment="1" applyProtection="1">
      <alignment horizontal="center" vertical="center"/>
    </xf>
    <xf numFmtId="0" fontId="3" fillId="9" borderId="25" xfId="0" applyFont="1" applyFill="1" applyBorder="1" applyAlignment="1" applyProtection="1">
      <alignment horizontal="center" vertical="center"/>
    </xf>
    <xf numFmtId="0" fontId="3" fillId="9" borderId="16" xfId="0" applyFont="1" applyFill="1" applyBorder="1" applyAlignment="1" applyProtection="1">
      <alignment horizontal="center" vertical="center"/>
    </xf>
    <xf numFmtId="0" fontId="19" fillId="2" borderId="26" xfId="0" applyFont="1" applyFill="1" applyBorder="1" applyAlignment="1" applyProtection="1">
      <alignment horizontal="center" vertical="center"/>
    </xf>
    <xf numFmtId="0" fontId="19" fillId="2" borderId="17" xfId="0" applyFont="1" applyFill="1" applyBorder="1" applyAlignment="1" applyProtection="1">
      <alignment horizontal="center" vertical="center"/>
    </xf>
    <xf numFmtId="0" fontId="19" fillId="2" borderId="27" xfId="0" applyFont="1" applyFill="1" applyBorder="1" applyAlignment="1" applyProtection="1">
      <alignment horizontal="center" vertical="center"/>
    </xf>
    <xf numFmtId="0" fontId="19" fillId="2" borderId="24" xfId="0" applyFont="1" applyFill="1" applyBorder="1" applyAlignment="1" applyProtection="1">
      <alignment horizontal="center" vertical="center"/>
    </xf>
    <xf numFmtId="0" fontId="19" fillId="2" borderId="0" xfId="0" applyFont="1" applyFill="1" applyBorder="1" applyAlignment="1" applyProtection="1">
      <alignment horizontal="center" vertical="center"/>
    </xf>
    <xf numFmtId="0" fontId="19" fillId="2" borderId="37" xfId="0" applyFont="1" applyFill="1" applyBorder="1" applyAlignment="1" applyProtection="1">
      <alignment horizontal="center" vertical="center"/>
    </xf>
    <xf numFmtId="0" fontId="19" fillId="2" borderId="18" xfId="0" applyFont="1" applyFill="1" applyBorder="1" applyAlignment="1" applyProtection="1">
      <alignment horizontal="center" vertical="center"/>
    </xf>
    <xf numFmtId="0" fontId="19" fillId="2" borderId="25" xfId="0" applyFont="1" applyFill="1" applyBorder="1" applyAlignment="1" applyProtection="1">
      <alignment horizontal="center" vertical="center"/>
    </xf>
    <xf numFmtId="0" fontId="19" fillId="2" borderId="16" xfId="0" applyFont="1" applyFill="1" applyBorder="1" applyAlignment="1" applyProtection="1">
      <alignment horizontal="center" vertical="center"/>
    </xf>
    <xf numFmtId="2" fontId="13" fillId="6" borderId="83" xfId="0" applyNumberFormat="1" applyFont="1" applyFill="1" applyBorder="1" applyAlignment="1" applyProtection="1">
      <alignment horizontal="center"/>
    </xf>
    <xf numFmtId="2" fontId="13" fillId="6" borderId="36" xfId="0" applyNumberFormat="1" applyFont="1" applyFill="1" applyBorder="1" applyAlignment="1" applyProtection="1">
      <alignment horizontal="center"/>
    </xf>
    <xf numFmtId="2" fontId="13" fillId="6" borderId="84" xfId="0" applyNumberFormat="1" applyFont="1" applyFill="1" applyBorder="1" applyAlignment="1" applyProtection="1">
      <alignment horizontal="center"/>
    </xf>
    <xf numFmtId="0" fontId="39" fillId="24" borderId="75" xfId="0" applyFont="1" applyFill="1" applyBorder="1" applyAlignment="1">
      <alignment horizontal="center" vertical="center" wrapText="1"/>
    </xf>
    <xf numFmtId="0" fontId="39" fillId="24" borderId="41" xfId="0" applyFont="1" applyFill="1" applyBorder="1" applyAlignment="1">
      <alignment horizontal="center" vertical="center" wrapText="1"/>
    </xf>
    <xf numFmtId="0" fontId="39" fillId="24" borderId="42" xfId="0" applyFont="1" applyFill="1" applyBorder="1" applyAlignment="1">
      <alignment horizontal="center" vertical="center" wrapText="1"/>
    </xf>
    <xf numFmtId="0" fontId="39" fillId="24" borderId="23" xfId="0" applyFont="1" applyFill="1" applyBorder="1" applyAlignment="1">
      <alignment horizontal="center" vertical="center" wrapText="1"/>
    </xf>
    <xf numFmtId="0" fontId="39" fillId="24" borderId="0" xfId="0" applyFont="1" applyFill="1" applyBorder="1" applyAlignment="1">
      <alignment horizontal="center" vertical="center" wrapText="1"/>
    </xf>
    <xf numFmtId="0" fontId="39" fillId="24" borderId="43" xfId="0" applyFont="1" applyFill="1" applyBorder="1" applyAlignment="1">
      <alignment horizontal="center" vertical="center" wrapText="1"/>
    </xf>
    <xf numFmtId="0" fontId="39" fillId="24" borderId="76" xfId="0" applyFont="1" applyFill="1" applyBorder="1" applyAlignment="1">
      <alignment horizontal="center" vertical="center" wrapText="1"/>
    </xf>
    <xf numFmtId="0" fontId="39" fillId="24" borderId="44" xfId="0" applyFont="1" applyFill="1" applyBorder="1" applyAlignment="1">
      <alignment horizontal="center" vertical="center" wrapText="1"/>
    </xf>
    <xf numFmtId="0" fontId="39" fillId="24" borderId="45" xfId="0" applyFont="1" applyFill="1" applyBorder="1" applyAlignment="1">
      <alignment horizontal="center" vertical="center" wrapText="1"/>
    </xf>
    <xf numFmtId="2" fontId="5" fillId="5" borderId="203" xfId="0" applyNumberFormat="1" applyFont="1" applyFill="1" applyBorder="1" applyAlignment="1">
      <alignment horizontal="center"/>
    </xf>
    <xf numFmtId="2" fontId="5" fillId="5" borderId="32" xfId="0" applyNumberFormat="1" applyFont="1" applyFill="1" applyBorder="1" applyAlignment="1">
      <alignment horizontal="center"/>
    </xf>
    <xf numFmtId="2" fontId="5" fillId="5" borderId="204" xfId="0" applyNumberFormat="1" applyFont="1" applyFill="1" applyBorder="1" applyAlignment="1">
      <alignment horizontal="center"/>
    </xf>
    <xf numFmtId="2" fontId="5" fillId="5" borderId="205" xfId="0" applyNumberFormat="1" applyFont="1" applyFill="1" applyBorder="1" applyAlignment="1">
      <alignment horizontal="center"/>
    </xf>
    <xf numFmtId="2" fontId="5" fillId="5" borderId="170" xfId="0" applyNumberFormat="1" applyFont="1" applyFill="1" applyBorder="1" applyAlignment="1">
      <alignment horizontal="center"/>
    </xf>
    <xf numFmtId="2" fontId="13" fillId="13" borderId="31" xfId="0" applyNumberFormat="1" applyFont="1" applyFill="1" applyBorder="1" applyAlignment="1">
      <alignment horizontal="center"/>
    </xf>
    <xf numFmtId="2" fontId="13" fillId="13" borderId="32" xfId="0" applyNumberFormat="1" applyFont="1" applyFill="1" applyBorder="1" applyAlignment="1">
      <alignment horizontal="center"/>
    </xf>
    <xf numFmtId="2" fontId="13" fillId="13" borderId="33" xfId="0" applyNumberFormat="1" applyFont="1" applyFill="1" applyBorder="1" applyAlignment="1">
      <alignment horizontal="center"/>
    </xf>
    <xf numFmtId="2" fontId="13" fillId="5" borderId="31" xfId="0" applyNumberFormat="1" applyFont="1" applyFill="1" applyBorder="1" applyAlignment="1">
      <alignment horizontal="center"/>
    </xf>
    <xf numFmtId="2" fontId="13" fillId="5" borderId="32" xfId="0" applyNumberFormat="1" applyFont="1" applyFill="1" applyBorder="1" applyAlignment="1">
      <alignment horizontal="center"/>
    </xf>
    <xf numFmtId="2" fontId="13" fillId="5" borderId="33" xfId="0" applyNumberFormat="1" applyFont="1" applyFill="1" applyBorder="1" applyAlignment="1">
      <alignment horizontal="center"/>
    </xf>
    <xf numFmtId="0" fontId="39" fillId="24" borderId="38" xfId="0" applyFont="1" applyFill="1" applyBorder="1" applyAlignment="1">
      <alignment horizontal="center" vertical="center" wrapText="1"/>
    </xf>
    <xf numFmtId="0" fontId="39" fillId="24" borderId="74" xfId="0" applyFont="1" applyFill="1" applyBorder="1" applyAlignment="1">
      <alignment horizontal="center" vertical="center" wrapText="1"/>
    </xf>
    <xf numFmtId="0" fontId="39" fillId="24" borderId="39" xfId="0" applyFont="1" applyFill="1" applyBorder="1" applyAlignment="1">
      <alignment horizontal="center" vertical="center" wrapText="1"/>
    </xf>
    <xf numFmtId="0" fontId="39" fillId="24" borderId="85" xfId="0" applyFont="1" applyFill="1" applyBorder="1" applyAlignment="1">
      <alignment horizontal="center" vertical="center" wrapText="1"/>
    </xf>
    <xf numFmtId="0" fontId="39" fillId="24" borderId="40" xfId="0" applyFont="1" applyFill="1" applyBorder="1" applyAlignment="1">
      <alignment horizontal="center" vertical="center" wrapText="1"/>
    </xf>
    <xf numFmtId="0" fontId="39" fillId="24" borderId="202" xfId="0" applyFont="1" applyFill="1" applyBorder="1" applyAlignment="1">
      <alignment horizontal="center" vertical="center" wrapText="1"/>
    </xf>
    <xf numFmtId="2" fontId="13" fillId="5" borderId="31" xfId="0" applyNumberFormat="1" applyFont="1" applyFill="1" applyBorder="1" applyAlignment="1" applyProtection="1">
      <alignment horizontal="center"/>
    </xf>
    <xf numFmtId="2" fontId="13" fillId="5" borderId="32" xfId="0" applyNumberFormat="1" applyFont="1" applyFill="1" applyBorder="1" applyAlignment="1" applyProtection="1">
      <alignment horizontal="center"/>
    </xf>
    <xf numFmtId="2" fontId="13" fillId="5" borderId="33" xfId="0" applyNumberFormat="1" applyFont="1" applyFill="1" applyBorder="1" applyAlignment="1" applyProtection="1">
      <alignment horizontal="center"/>
    </xf>
    <xf numFmtId="2" fontId="5" fillId="5" borderId="31" xfId="0" applyNumberFormat="1" applyFont="1" applyFill="1" applyBorder="1" applyAlignment="1">
      <alignment horizontal="center"/>
    </xf>
    <xf numFmtId="2" fontId="5" fillId="5" borderId="33" xfId="0" applyNumberFormat="1" applyFont="1" applyFill="1" applyBorder="1" applyAlignment="1">
      <alignment horizontal="center"/>
    </xf>
    <xf numFmtId="0" fontId="39" fillId="21" borderId="38" xfId="0" applyFont="1" applyFill="1" applyBorder="1" applyAlignment="1">
      <alignment horizontal="center" vertical="center"/>
    </xf>
    <xf numFmtId="0" fontId="39" fillId="21" borderId="41" xfId="0" applyFont="1" applyFill="1" applyBorder="1" applyAlignment="1">
      <alignment horizontal="center" vertical="center"/>
    </xf>
    <xf numFmtId="0" fontId="39" fillId="21" borderId="42" xfId="0" applyFont="1" applyFill="1" applyBorder="1" applyAlignment="1">
      <alignment horizontal="center" vertical="center"/>
    </xf>
    <xf numFmtId="0" fontId="39" fillId="21" borderId="40" xfId="0" applyFont="1" applyFill="1" applyBorder="1" applyAlignment="1">
      <alignment horizontal="center" vertical="center"/>
    </xf>
    <xf numFmtId="0" fontId="39" fillId="21" borderId="44" xfId="0" applyFont="1" applyFill="1" applyBorder="1" applyAlignment="1">
      <alignment horizontal="center" vertical="center"/>
    </xf>
    <xf numFmtId="0" fontId="39" fillId="21" borderId="45" xfId="0" applyFont="1" applyFill="1" applyBorder="1" applyAlignment="1">
      <alignment horizontal="center" vertical="center"/>
    </xf>
    <xf numFmtId="14" fontId="13" fillId="0" borderId="41" xfId="0" applyNumberFormat="1" applyFont="1" applyFill="1" applyBorder="1" applyAlignment="1">
      <alignment horizontal="center" vertical="center"/>
    </xf>
    <xf numFmtId="14" fontId="13" fillId="0" borderId="0" xfId="0" applyNumberFormat="1" applyFont="1" applyFill="1" applyBorder="1" applyAlignment="1">
      <alignment horizontal="center" vertical="center"/>
    </xf>
    <xf numFmtId="2" fontId="13" fillId="5" borderId="66" xfId="0" applyNumberFormat="1" applyFont="1" applyFill="1" applyBorder="1" applyAlignment="1">
      <alignment horizontal="center"/>
    </xf>
    <xf numFmtId="2" fontId="13" fillId="5" borderId="67" xfId="0" applyNumberFormat="1" applyFont="1" applyFill="1" applyBorder="1" applyAlignment="1">
      <alignment horizontal="center"/>
    </xf>
    <xf numFmtId="2" fontId="13" fillId="5" borderId="170" xfId="0" applyNumberFormat="1" applyFont="1" applyFill="1" applyBorder="1" applyAlignment="1">
      <alignment horizontal="center"/>
    </xf>
    <xf numFmtId="2" fontId="13" fillId="13" borderId="170" xfId="0" applyNumberFormat="1" applyFont="1" applyFill="1" applyBorder="1" applyAlignment="1">
      <alignment horizontal="center"/>
    </xf>
    <xf numFmtId="2" fontId="5" fillId="13" borderId="31" xfId="0" applyNumberFormat="1" applyFont="1" applyFill="1" applyBorder="1" applyAlignment="1">
      <alignment horizontal="center"/>
    </xf>
    <xf numFmtId="2" fontId="5" fillId="13" borderId="32" xfId="0" applyNumberFormat="1" applyFont="1" applyFill="1" applyBorder="1" applyAlignment="1">
      <alignment horizontal="center"/>
    </xf>
    <xf numFmtId="2" fontId="5" fillId="13" borderId="170" xfId="0" applyNumberFormat="1" applyFont="1" applyFill="1" applyBorder="1" applyAlignment="1">
      <alignment horizontal="center"/>
    </xf>
    <xf numFmtId="2" fontId="13" fillId="5" borderId="83" xfId="0" applyNumberFormat="1" applyFont="1" applyFill="1" applyBorder="1" applyAlignment="1">
      <alignment horizontal="center"/>
    </xf>
    <xf numFmtId="2" fontId="13" fillId="5" borderId="36" xfId="0" applyNumberFormat="1" applyFont="1" applyFill="1" applyBorder="1" applyAlignment="1">
      <alignment horizontal="center"/>
    </xf>
    <xf numFmtId="2" fontId="13" fillId="5" borderId="172" xfId="0" applyNumberFormat="1" applyFont="1" applyFill="1" applyBorder="1" applyAlignment="1">
      <alignment horizontal="center"/>
    </xf>
    <xf numFmtId="0" fontId="37" fillId="21" borderId="119" xfId="0" applyFont="1" applyFill="1" applyBorder="1" applyAlignment="1">
      <alignment horizontal="center" vertical="center"/>
    </xf>
    <xf numFmtId="0" fontId="37" fillId="21" borderId="120" xfId="0" applyFont="1" applyFill="1" applyBorder="1" applyAlignment="1">
      <alignment horizontal="center" vertical="center"/>
    </xf>
    <xf numFmtId="0" fontId="37" fillId="21" borderId="153" xfId="0" applyFont="1" applyFill="1" applyBorder="1" applyAlignment="1">
      <alignment horizontal="center" vertical="center"/>
    </xf>
    <xf numFmtId="0" fontId="37" fillId="21" borderId="154" xfId="0" applyFont="1" applyFill="1" applyBorder="1" applyAlignment="1">
      <alignment horizontal="center" vertical="center"/>
    </xf>
    <xf numFmtId="0" fontId="37" fillId="21" borderId="1" xfId="0" applyFont="1" applyFill="1" applyBorder="1" applyAlignment="1">
      <alignment horizontal="center" vertical="center"/>
    </xf>
    <xf numFmtId="0" fontId="37" fillId="21" borderId="155" xfId="0" applyFont="1" applyFill="1" applyBorder="1" applyAlignment="1">
      <alignment horizontal="center" vertical="center"/>
    </xf>
    <xf numFmtId="0" fontId="37" fillId="21" borderId="156" xfId="0" applyFont="1" applyFill="1" applyBorder="1" applyAlignment="1">
      <alignment horizontal="center" vertical="center"/>
    </xf>
    <xf numFmtId="0" fontId="37" fillId="21" borderId="139" xfId="0" applyFont="1" applyFill="1" applyBorder="1" applyAlignment="1">
      <alignment horizontal="center" vertical="center"/>
    </xf>
    <xf numFmtId="0" fontId="37" fillId="21" borderId="157" xfId="0" applyFont="1" applyFill="1" applyBorder="1" applyAlignment="1">
      <alignment horizontal="center" vertical="center"/>
    </xf>
    <xf numFmtId="2" fontId="13" fillId="5" borderId="39" xfId="0" applyNumberFormat="1" applyFont="1" applyFill="1" applyBorder="1" applyAlignment="1">
      <alignment horizontal="center"/>
    </xf>
    <xf numFmtId="2" fontId="13" fillId="5" borderId="0" xfId="0" applyNumberFormat="1" applyFont="1" applyFill="1" applyBorder="1" applyAlignment="1">
      <alignment horizontal="center"/>
    </xf>
    <xf numFmtId="2" fontId="13" fillId="5" borderId="43" xfId="0" applyNumberFormat="1" applyFont="1" applyFill="1" applyBorder="1" applyAlignment="1">
      <alignment horizontal="center"/>
    </xf>
    <xf numFmtId="2" fontId="5" fillId="13" borderId="39" xfId="0" applyNumberFormat="1" applyFont="1" applyFill="1" applyBorder="1" applyAlignment="1">
      <alignment horizontal="center"/>
    </xf>
    <xf numFmtId="2" fontId="5" fillId="13" borderId="0" xfId="0" applyNumberFormat="1" applyFont="1" applyFill="1" applyBorder="1" applyAlignment="1">
      <alignment horizontal="center"/>
    </xf>
    <xf numFmtId="2" fontId="5" fillId="13" borderId="43" xfId="0" applyNumberFormat="1" applyFont="1" applyFill="1" applyBorder="1" applyAlignment="1">
      <alignment horizontal="center"/>
    </xf>
    <xf numFmtId="2" fontId="13" fillId="13" borderId="39" xfId="0" applyNumberFormat="1" applyFont="1" applyFill="1" applyBorder="1" applyAlignment="1">
      <alignment horizontal="center"/>
    </xf>
    <xf numFmtId="2" fontId="13" fillId="13" borderId="0" xfId="0" applyNumberFormat="1" applyFont="1" applyFill="1" applyBorder="1" applyAlignment="1">
      <alignment horizontal="center"/>
    </xf>
    <xf numFmtId="2" fontId="13" fillId="13" borderId="43" xfId="0" applyNumberFormat="1" applyFont="1" applyFill="1" applyBorder="1" applyAlignment="1">
      <alignment horizontal="center"/>
    </xf>
    <xf numFmtId="2" fontId="13" fillId="5" borderId="187" xfId="0" applyNumberFormat="1" applyFont="1" applyFill="1" applyBorder="1" applyAlignment="1">
      <alignment horizontal="center"/>
    </xf>
    <xf numFmtId="2" fontId="13" fillId="5" borderId="188" xfId="0" applyNumberFormat="1" applyFont="1" applyFill="1" applyBorder="1" applyAlignment="1">
      <alignment horizontal="center"/>
    </xf>
    <xf numFmtId="2" fontId="13" fillId="5" borderId="84" xfId="0" applyNumberFormat="1" applyFont="1" applyFill="1" applyBorder="1" applyAlignment="1">
      <alignment horizontal="center"/>
    </xf>
    <xf numFmtId="2" fontId="5" fillId="13" borderId="184" xfId="0" applyNumberFormat="1" applyFont="1" applyFill="1" applyBorder="1" applyAlignment="1">
      <alignment horizontal="center"/>
    </xf>
    <xf numFmtId="2" fontId="5" fillId="13" borderId="185" xfId="0" applyNumberFormat="1" applyFont="1" applyFill="1" applyBorder="1" applyAlignment="1">
      <alignment horizontal="center"/>
    </xf>
    <xf numFmtId="2" fontId="13" fillId="5" borderId="183" xfId="0" applyNumberFormat="1" applyFont="1" applyFill="1" applyBorder="1" applyAlignment="1">
      <alignment horizontal="center"/>
    </xf>
    <xf numFmtId="2" fontId="13" fillId="5" borderId="184" xfId="0" applyNumberFormat="1" applyFont="1" applyFill="1" applyBorder="1" applyAlignment="1">
      <alignment horizontal="center"/>
    </xf>
    <xf numFmtId="2" fontId="13" fillId="13" borderId="183" xfId="0" applyNumberFormat="1" applyFont="1" applyFill="1" applyBorder="1" applyAlignment="1">
      <alignment horizontal="center"/>
    </xf>
    <xf numFmtId="2" fontId="13" fillId="13" borderId="184" xfId="0" applyNumberFormat="1" applyFont="1" applyFill="1" applyBorder="1" applyAlignment="1">
      <alignment horizontal="center"/>
    </xf>
    <xf numFmtId="2" fontId="5" fillId="5" borderId="183" xfId="0" applyNumberFormat="1" applyFont="1" applyFill="1" applyBorder="1" applyAlignment="1">
      <alignment horizontal="center"/>
    </xf>
    <xf numFmtId="2" fontId="5" fillId="5" borderId="184" xfId="0" applyNumberFormat="1" applyFont="1" applyFill="1" applyBorder="1" applyAlignment="1">
      <alignment horizontal="center"/>
    </xf>
    <xf numFmtId="2" fontId="5" fillId="13" borderId="183" xfId="0" applyNumberFormat="1" applyFont="1" applyFill="1" applyBorder="1" applyAlignment="1">
      <alignment horizontal="center"/>
    </xf>
    <xf numFmtId="2" fontId="13" fillId="5" borderId="186" xfId="0" applyNumberFormat="1" applyFont="1" applyFill="1" applyBorder="1" applyAlignment="1">
      <alignment horizontal="center"/>
    </xf>
    <xf numFmtId="2" fontId="5" fillId="5" borderId="185" xfId="0" applyNumberFormat="1" applyFont="1" applyFill="1" applyBorder="1" applyAlignment="1">
      <alignment horizontal="center"/>
    </xf>
    <xf numFmtId="2" fontId="13" fillId="5" borderId="185" xfId="0" applyNumberFormat="1" applyFont="1" applyFill="1" applyBorder="1" applyAlignment="1">
      <alignment horizontal="center"/>
    </xf>
    <xf numFmtId="2" fontId="13" fillId="13" borderId="185" xfId="0" applyNumberFormat="1" applyFont="1" applyFill="1" applyBorder="1" applyAlignment="1">
      <alignment horizontal="center"/>
    </xf>
    <xf numFmtId="2" fontId="13" fillId="5" borderId="189" xfId="0" applyNumberFormat="1" applyFont="1" applyFill="1" applyBorder="1" applyAlignment="1">
      <alignment horizontal="center"/>
    </xf>
    <xf numFmtId="2" fontId="13" fillId="5" borderId="190" xfId="0" applyNumberFormat="1" applyFont="1" applyFill="1" applyBorder="1" applyAlignment="1">
      <alignment horizontal="center"/>
    </xf>
    <xf numFmtId="2" fontId="13" fillId="5" borderId="191" xfId="0" applyNumberFormat="1" applyFont="1" applyFill="1" applyBorder="1" applyAlignment="1">
      <alignment horizontal="center"/>
    </xf>
    <xf numFmtId="2" fontId="13" fillId="13" borderId="31" xfId="0" applyNumberFormat="1" applyFont="1" applyFill="1" applyBorder="1" applyAlignment="1" applyProtection="1">
      <alignment horizontal="center"/>
    </xf>
    <xf numFmtId="2" fontId="13" fillId="13" borderId="32" xfId="0" applyNumberFormat="1" applyFont="1" applyFill="1" applyBorder="1" applyAlignment="1" applyProtection="1">
      <alignment horizontal="center"/>
    </xf>
    <xf numFmtId="2" fontId="13" fillId="13" borderId="33" xfId="0" applyNumberFormat="1" applyFont="1" applyFill="1" applyBorder="1" applyAlignment="1" applyProtection="1">
      <alignment horizontal="center"/>
    </xf>
    <xf numFmtId="2" fontId="5" fillId="13" borderId="33" xfId="0" applyNumberFormat="1" applyFont="1" applyFill="1" applyBorder="1" applyAlignment="1">
      <alignment horizontal="center"/>
    </xf>
    <xf numFmtId="2" fontId="8" fillId="0" borderId="60" xfId="0" applyNumberFormat="1" applyFont="1" applyBorder="1" applyAlignment="1" applyProtection="1">
      <alignment horizontal="center"/>
    </xf>
    <xf numFmtId="2" fontId="8" fillId="0" borderId="61" xfId="0" applyNumberFormat="1" applyFont="1" applyBorder="1" applyAlignment="1" applyProtection="1">
      <alignment horizontal="center"/>
    </xf>
    <xf numFmtId="0" fontId="0" fillId="0" borderId="0" xfId="0" applyBorder="1" applyAlignment="1">
      <alignment horizontal="center"/>
    </xf>
    <xf numFmtId="0" fontId="0" fillId="0" borderId="41" xfId="0" applyFont="1" applyBorder="1" applyAlignment="1">
      <alignment horizontal="center"/>
    </xf>
    <xf numFmtId="0" fontId="10" fillId="0" borderId="160" xfId="0" applyFont="1" applyBorder="1" applyAlignment="1" applyProtection="1">
      <alignment horizontal="center" vertical="center" wrapText="1"/>
    </xf>
    <xf numFmtId="0" fontId="10" fillId="0" borderId="41" xfId="0" applyFont="1" applyBorder="1" applyAlignment="1" applyProtection="1">
      <alignment horizontal="center" vertical="center" wrapText="1"/>
    </xf>
    <xf numFmtId="0" fontId="10" fillId="0" borderId="74" xfId="0" applyFont="1" applyBorder="1" applyAlignment="1" applyProtection="1">
      <alignment horizontal="center" vertical="center" wrapText="1"/>
    </xf>
    <xf numFmtId="0" fontId="10" fillId="0" borderId="161" xfId="0" applyFont="1" applyBorder="1" applyAlignment="1" applyProtection="1">
      <alignment horizontal="center" vertical="center" wrapText="1"/>
    </xf>
    <xf numFmtId="0" fontId="10" fillId="0" borderId="0" xfId="0" applyFont="1" applyBorder="1" applyAlignment="1" applyProtection="1">
      <alignment horizontal="center" vertical="center" wrapText="1"/>
    </xf>
    <xf numFmtId="0" fontId="10" fillId="0" borderId="85" xfId="0" applyFont="1" applyBorder="1" applyAlignment="1" applyProtection="1">
      <alignment horizontal="center" vertical="center" wrapText="1"/>
    </xf>
    <xf numFmtId="0" fontId="10" fillId="0" borderId="162" xfId="0" applyFont="1" applyBorder="1" applyAlignment="1" applyProtection="1">
      <alignment horizontal="center" vertical="center" wrapText="1"/>
    </xf>
    <xf numFmtId="0" fontId="10" fillId="0" borderId="163" xfId="0" applyFont="1" applyBorder="1" applyAlignment="1" applyProtection="1">
      <alignment horizontal="center" vertical="center" wrapText="1"/>
    </xf>
    <xf numFmtId="0" fontId="10" fillId="0" borderId="164" xfId="0" applyFont="1" applyBorder="1" applyAlignment="1" applyProtection="1">
      <alignment horizontal="center" vertical="center" wrapText="1"/>
    </xf>
    <xf numFmtId="2" fontId="9" fillId="0" borderId="72" xfId="0" applyNumberFormat="1" applyFont="1" applyBorder="1" applyAlignment="1" applyProtection="1">
      <alignment horizontal="center" vertical="center"/>
    </xf>
    <xf numFmtId="0" fontId="9" fillId="0" borderId="73" xfId="0" applyFont="1" applyBorder="1" applyAlignment="1" applyProtection="1">
      <alignment horizontal="center" vertical="center"/>
    </xf>
    <xf numFmtId="2" fontId="9" fillId="0" borderId="73" xfId="0" applyNumberFormat="1" applyFont="1" applyBorder="1" applyAlignment="1" applyProtection="1">
      <alignment horizontal="center" vertical="center"/>
    </xf>
    <xf numFmtId="0" fontId="9" fillId="0" borderId="70" xfId="0" applyFont="1" applyBorder="1" applyAlignment="1" applyProtection="1">
      <alignment horizontal="center" vertical="center"/>
    </xf>
    <xf numFmtId="2" fontId="7" fillId="0" borderId="159" xfId="0" applyNumberFormat="1" applyFont="1" applyBorder="1" applyAlignment="1">
      <alignment horizontal="center" vertical="center"/>
    </xf>
    <xf numFmtId="2" fontId="7" fillId="0" borderId="159" xfId="0" applyNumberFormat="1" applyFont="1" applyBorder="1" applyAlignment="1" applyProtection="1">
      <alignment horizontal="center" vertical="center"/>
    </xf>
    <xf numFmtId="0" fontId="23" fillId="0" borderId="59" xfId="0" applyFont="1" applyBorder="1" applyAlignment="1" applyProtection="1">
      <alignment horizontal="center"/>
    </xf>
    <xf numFmtId="0" fontId="23" fillId="0" borderId="60" xfId="0" applyFont="1" applyBorder="1" applyAlignment="1" applyProtection="1">
      <alignment horizontal="center"/>
    </xf>
    <xf numFmtId="2" fontId="13" fillId="13" borderId="83" xfId="0" applyNumberFormat="1" applyFont="1" applyFill="1" applyBorder="1" applyAlignment="1">
      <alignment horizontal="center"/>
    </xf>
    <xf numFmtId="2" fontId="13" fillId="13" borderId="36" xfId="0" applyNumberFormat="1" applyFont="1" applyFill="1" applyBorder="1" applyAlignment="1">
      <alignment horizontal="center"/>
    </xf>
    <xf numFmtId="2" fontId="13" fillId="13" borderId="84" xfId="0" applyNumberFormat="1" applyFont="1" applyFill="1" applyBorder="1" applyAlignment="1">
      <alignment horizontal="center"/>
    </xf>
    <xf numFmtId="2" fontId="5" fillId="13" borderId="31" xfId="0" applyNumberFormat="1" applyFont="1" applyFill="1" applyBorder="1" applyAlignment="1">
      <alignment horizontal="center" vertical="top"/>
    </xf>
    <xf numFmtId="2" fontId="5" fillId="13" borderId="32" xfId="0" applyNumberFormat="1" applyFont="1" applyFill="1" applyBorder="1" applyAlignment="1">
      <alignment horizontal="center" vertical="top"/>
    </xf>
    <xf numFmtId="2" fontId="5" fillId="13" borderId="33" xfId="0" applyNumberFormat="1" applyFont="1" applyFill="1" applyBorder="1" applyAlignment="1">
      <alignment horizontal="center" vertical="top"/>
    </xf>
    <xf numFmtId="0" fontId="13" fillId="0" borderId="12" xfId="0" applyFont="1" applyFill="1" applyBorder="1" applyAlignment="1">
      <alignment horizontal="center" wrapText="1"/>
    </xf>
    <xf numFmtId="2" fontId="13" fillId="13" borderId="187" xfId="0" applyNumberFormat="1" applyFont="1" applyFill="1" applyBorder="1" applyAlignment="1">
      <alignment horizontal="center"/>
    </xf>
    <xf numFmtId="2" fontId="13" fillId="13" borderId="188" xfId="0" applyNumberFormat="1" applyFont="1" applyFill="1" applyBorder="1" applyAlignment="1">
      <alignment horizontal="center"/>
    </xf>
    <xf numFmtId="2" fontId="13" fillId="13" borderId="186" xfId="0" applyNumberFormat="1" applyFont="1" applyFill="1" applyBorder="1" applyAlignment="1">
      <alignment horizontal="center"/>
    </xf>
    <xf numFmtId="2" fontId="13" fillId="13" borderId="39" xfId="0" applyNumberFormat="1" applyFont="1" applyFill="1" applyBorder="1" applyAlignment="1" applyProtection="1">
      <alignment horizontal="center"/>
    </xf>
    <xf numFmtId="2" fontId="13" fillId="13" borderId="0" xfId="0" applyNumberFormat="1" applyFont="1" applyFill="1" applyBorder="1" applyAlignment="1" applyProtection="1">
      <alignment horizontal="center"/>
    </xf>
    <xf numFmtId="2" fontId="13" fillId="13" borderId="43" xfId="0" applyNumberFormat="1" applyFont="1" applyFill="1" applyBorder="1" applyAlignment="1" applyProtection="1">
      <alignment horizontal="center"/>
    </xf>
    <xf numFmtId="2" fontId="5" fillId="13" borderId="0" xfId="0" applyNumberFormat="1" applyFont="1" applyFill="1" applyBorder="1" applyAlignment="1">
      <alignment horizontal="center" vertical="top"/>
    </xf>
    <xf numFmtId="0" fontId="37" fillId="21" borderId="38" xfId="0" applyFont="1" applyFill="1" applyBorder="1" applyAlignment="1">
      <alignment horizontal="center" vertical="center"/>
    </xf>
    <xf numFmtId="0" fontId="37" fillId="21" borderId="41" xfId="0" applyFont="1" applyFill="1" applyBorder="1" applyAlignment="1">
      <alignment horizontal="center" vertical="center"/>
    </xf>
    <xf numFmtId="0" fontId="37" fillId="21" borderId="42" xfId="0" applyFont="1" applyFill="1" applyBorder="1" applyAlignment="1">
      <alignment horizontal="center" vertical="center"/>
    </xf>
    <xf numFmtId="0" fontId="37" fillId="21" borderId="39" xfId="0" applyFont="1" applyFill="1" applyBorder="1" applyAlignment="1">
      <alignment horizontal="center" vertical="center"/>
    </xf>
    <xf numFmtId="0" fontId="37" fillId="21" borderId="0" xfId="0" applyFont="1" applyFill="1" applyBorder="1" applyAlignment="1">
      <alignment horizontal="center" vertical="center"/>
    </xf>
    <xf numFmtId="0" fontId="37" fillId="21" borderId="43" xfId="0" applyFont="1" applyFill="1" applyBorder="1" applyAlignment="1">
      <alignment horizontal="center" vertical="center"/>
    </xf>
    <xf numFmtId="0" fontId="37" fillId="21" borderId="40" xfId="0" applyFont="1" applyFill="1" applyBorder="1" applyAlignment="1">
      <alignment horizontal="center" vertical="center"/>
    </xf>
    <xf numFmtId="0" fontId="37" fillId="21" borderId="44" xfId="0" applyFont="1" applyFill="1" applyBorder="1" applyAlignment="1">
      <alignment horizontal="center" vertical="center"/>
    </xf>
    <xf numFmtId="0" fontId="37" fillId="21" borderId="45" xfId="0" applyFont="1" applyFill="1" applyBorder="1" applyAlignment="1">
      <alignment horizontal="center" vertical="center"/>
    </xf>
    <xf numFmtId="2" fontId="43" fillId="5" borderId="83" xfId="0" applyNumberFormat="1" applyFont="1" applyFill="1" applyBorder="1" applyAlignment="1">
      <alignment horizontal="center"/>
    </xf>
    <xf numFmtId="2" fontId="43" fillId="5" borderId="36" xfId="0" applyNumberFormat="1" applyFont="1" applyFill="1" applyBorder="1" applyAlignment="1">
      <alignment horizontal="center"/>
    </xf>
    <xf numFmtId="2" fontId="43" fillId="5" borderId="84" xfId="0" applyNumberFormat="1" applyFont="1" applyFill="1" applyBorder="1" applyAlignment="1">
      <alignment horizontal="center"/>
    </xf>
    <xf numFmtId="0" fontId="5" fillId="0" borderId="42" xfId="0" applyFont="1" applyBorder="1" applyAlignment="1">
      <alignment horizontal="center" vertical="center"/>
    </xf>
    <xf numFmtId="0" fontId="5" fillId="0" borderId="43" xfId="0" applyFont="1" applyBorder="1" applyAlignment="1">
      <alignment horizontal="center" vertical="center"/>
    </xf>
    <xf numFmtId="0" fontId="5" fillId="0" borderId="45" xfId="0" applyFont="1" applyBorder="1" applyAlignment="1">
      <alignment horizontal="center" vertical="center"/>
    </xf>
    <xf numFmtId="0" fontId="37" fillId="20" borderId="119" xfId="0" applyFont="1" applyFill="1" applyBorder="1" applyAlignment="1">
      <alignment horizontal="center" vertical="center" wrapText="1"/>
    </xf>
    <xf numFmtId="0" fontId="37" fillId="20" borderId="120" xfId="0" applyFont="1" applyFill="1" applyBorder="1" applyAlignment="1">
      <alignment horizontal="center" vertical="center" wrapText="1"/>
    </xf>
    <xf numFmtId="0" fontId="37" fillId="20" borderId="153" xfId="0" applyFont="1" applyFill="1" applyBorder="1" applyAlignment="1">
      <alignment horizontal="center" vertical="center" wrapText="1"/>
    </xf>
    <xf numFmtId="0" fontId="37" fillId="20" borderId="166" xfId="0" applyFont="1" applyFill="1" applyBorder="1" applyAlignment="1">
      <alignment horizontal="center" vertical="center" wrapText="1"/>
    </xf>
    <xf numFmtId="0" fontId="37" fillId="20" borderId="3" xfId="0" applyFont="1" applyFill="1" applyBorder="1" applyAlignment="1">
      <alignment horizontal="center" vertical="center" wrapText="1"/>
    </xf>
    <xf numFmtId="0" fontId="37" fillId="20" borderId="167" xfId="0" applyFont="1" applyFill="1" applyBorder="1" applyAlignment="1">
      <alignment horizontal="center" vertical="center" wrapText="1"/>
    </xf>
    <xf numFmtId="0" fontId="37" fillId="20" borderId="99" xfId="0" applyFont="1" applyFill="1" applyBorder="1" applyAlignment="1">
      <alignment horizontal="center" vertical="center" wrapText="1"/>
    </xf>
    <xf numFmtId="0" fontId="37" fillId="20" borderId="138" xfId="0" applyFont="1" applyFill="1" applyBorder="1" applyAlignment="1">
      <alignment horizontal="center" vertical="center" wrapText="1"/>
    </xf>
    <xf numFmtId="0" fontId="37" fillId="20" borderId="168" xfId="0" applyFont="1" applyFill="1" applyBorder="1" applyAlignment="1">
      <alignment horizontal="center" vertical="center" wrapText="1"/>
    </xf>
    <xf numFmtId="0" fontId="37" fillId="20" borderId="165" xfId="0" applyFont="1" applyFill="1" applyBorder="1" applyAlignment="1">
      <alignment horizontal="center" vertical="center"/>
    </xf>
    <xf numFmtId="0" fontId="37" fillId="20" borderId="120" xfId="0" applyFont="1" applyFill="1" applyBorder="1" applyAlignment="1">
      <alignment horizontal="center" vertical="center"/>
    </xf>
    <xf numFmtId="0" fontId="37" fillId="20" borderId="152" xfId="0" applyFont="1" applyFill="1" applyBorder="1" applyAlignment="1">
      <alignment horizontal="center" vertical="center"/>
    </xf>
    <xf numFmtId="0" fontId="37" fillId="20" borderId="5" xfId="0" applyFont="1" applyFill="1" applyBorder="1" applyAlignment="1">
      <alignment horizontal="center" vertical="center"/>
    </xf>
    <xf numFmtId="0" fontId="37" fillId="20" borderId="1" xfId="0" applyFont="1" applyFill="1" applyBorder="1" applyAlignment="1">
      <alignment horizontal="center" vertical="center"/>
    </xf>
    <xf numFmtId="0" fontId="37" fillId="20" borderId="4" xfId="0" applyFont="1" applyFill="1" applyBorder="1" applyAlignment="1">
      <alignment horizontal="center" vertical="center"/>
    </xf>
    <xf numFmtId="0" fontId="37" fillId="20" borderId="98" xfId="0" applyFont="1" applyFill="1" applyBorder="1" applyAlignment="1">
      <alignment horizontal="center" vertical="center"/>
    </xf>
    <xf numFmtId="0" fontId="37" fillId="20" borderId="139" xfId="0" applyFont="1" applyFill="1" applyBorder="1" applyAlignment="1">
      <alignment horizontal="center" vertical="center"/>
    </xf>
    <xf numFmtId="0" fontId="37" fillId="20" borderId="96" xfId="0" applyFont="1" applyFill="1" applyBorder="1" applyAlignment="1">
      <alignment horizontal="center" vertical="center"/>
    </xf>
    <xf numFmtId="0" fontId="37" fillId="20" borderId="41" xfId="0" applyFont="1" applyFill="1" applyBorder="1" applyAlignment="1">
      <alignment horizontal="center" vertical="center"/>
    </xf>
    <xf numFmtId="0" fontId="37" fillId="20" borderId="0" xfId="0" applyFont="1" applyFill="1" applyBorder="1" applyAlignment="1">
      <alignment horizontal="center" vertical="center"/>
    </xf>
    <xf numFmtId="0" fontId="37" fillId="20" borderId="44" xfId="0" applyFont="1" applyFill="1" applyBorder="1" applyAlignment="1">
      <alignment horizontal="center" vertical="center"/>
    </xf>
    <xf numFmtId="0" fontId="38" fillId="20" borderId="38" xfId="0" applyFont="1" applyFill="1" applyBorder="1" applyAlignment="1">
      <alignment horizontal="center" vertical="center"/>
    </xf>
    <xf numFmtId="0" fontId="38" fillId="20" borderId="41" xfId="0" applyFont="1" applyFill="1" applyBorder="1" applyAlignment="1">
      <alignment horizontal="center" vertical="center"/>
    </xf>
    <xf numFmtId="0" fontId="38" fillId="20" borderId="42" xfId="0" applyFont="1" applyFill="1" applyBorder="1" applyAlignment="1">
      <alignment horizontal="center" vertical="center"/>
    </xf>
    <xf numFmtId="0" fontId="38" fillId="20" borderId="39" xfId="0" applyFont="1" applyFill="1" applyBorder="1" applyAlignment="1">
      <alignment horizontal="center" vertical="center"/>
    </xf>
    <xf numFmtId="0" fontId="38" fillId="20" borderId="0" xfId="0" applyFont="1" applyFill="1" applyBorder="1" applyAlignment="1">
      <alignment horizontal="center" vertical="center"/>
    </xf>
    <xf numFmtId="0" fontId="38" fillId="20" borderId="43" xfId="0" applyFont="1" applyFill="1" applyBorder="1" applyAlignment="1">
      <alignment horizontal="center" vertical="center"/>
    </xf>
    <xf numFmtId="0" fontId="38" fillId="20" borderId="40" xfId="0" applyFont="1" applyFill="1" applyBorder="1" applyAlignment="1">
      <alignment horizontal="center" vertical="center"/>
    </xf>
    <xf numFmtId="0" fontId="38" fillId="20" borderId="44" xfId="0" applyFont="1" applyFill="1" applyBorder="1" applyAlignment="1">
      <alignment horizontal="center" vertical="center"/>
    </xf>
    <xf numFmtId="0" fontId="38" fillId="20" borderId="45" xfId="0" applyFont="1" applyFill="1" applyBorder="1" applyAlignment="1">
      <alignment horizontal="center" vertical="center"/>
    </xf>
    <xf numFmtId="2" fontId="13" fillId="0" borderId="39" xfId="0" applyNumberFormat="1" applyFont="1" applyFill="1" applyBorder="1" applyAlignment="1" applyProtection="1">
      <alignment horizontal="center"/>
    </xf>
    <xf numFmtId="2" fontId="13" fillId="0" borderId="0" xfId="0" applyNumberFormat="1" applyFont="1" applyFill="1" applyBorder="1" applyAlignment="1" applyProtection="1">
      <alignment horizontal="center"/>
    </xf>
    <xf numFmtId="2" fontId="13" fillId="0" borderId="43" xfId="0" applyNumberFormat="1" applyFont="1" applyFill="1" applyBorder="1" applyAlignment="1" applyProtection="1">
      <alignment horizontal="center"/>
    </xf>
    <xf numFmtId="2" fontId="13" fillId="5" borderId="195" xfId="0" applyNumberFormat="1" applyFont="1" applyFill="1" applyBorder="1" applyAlignment="1">
      <alignment horizontal="center"/>
    </xf>
    <xf numFmtId="2" fontId="13" fillId="5" borderId="196" xfId="0" applyNumberFormat="1" applyFont="1" applyFill="1" applyBorder="1" applyAlignment="1">
      <alignment horizontal="center"/>
    </xf>
    <xf numFmtId="2" fontId="13" fillId="5" borderId="197" xfId="0" applyNumberFormat="1" applyFont="1" applyFill="1" applyBorder="1" applyAlignment="1">
      <alignment horizontal="center"/>
    </xf>
    <xf numFmtId="2" fontId="43" fillId="5" borderId="0" xfId="0" applyNumberFormat="1" applyFont="1" applyFill="1" applyBorder="1" applyAlignment="1">
      <alignment horizontal="center"/>
    </xf>
    <xf numFmtId="14" fontId="3" fillId="0" borderId="103" xfId="0" applyNumberFormat="1" applyFont="1" applyBorder="1" applyAlignment="1">
      <alignment horizontal="center" vertical="center"/>
    </xf>
    <xf numFmtId="14" fontId="3" fillId="0" borderId="104" xfId="0" applyNumberFormat="1" applyFont="1" applyBorder="1" applyAlignment="1">
      <alignment horizontal="center" vertical="center"/>
    </xf>
    <xf numFmtId="14" fontId="3" fillId="0" borderId="105" xfId="0" applyNumberFormat="1" applyFont="1" applyBorder="1" applyAlignment="1">
      <alignment horizontal="center" vertical="center"/>
    </xf>
    <xf numFmtId="0" fontId="37" fillId="20" borderId="38" xfId="0" applyFont="1" applyFill="1" applyBorder="1" applyAlignment="1">
      <alignment horizontal="center" vertical="center"/>
    </xf>
    <xf numFmtId="0" fontId="37" fillId="20" borderId="42" xfId="0" applyFont="1" applyFill="1" applyBorder="1" applyAlignment="1">
      <alignment horizontal="center" vertical="center"/>
    </xf>
    <xf numFmtId="0" fontId="37" fillId="20" borderId="39" xfId="0" applyFont="1" applyFill="1" applyBorder="1" applyAlignment="1">
      <alignment horizontal="center" vertical="center"/>
    </xf>
    <xf numFmtId="0" fontId="37" fillId="20" borderId="43" xfId="0" applyFont="1" applyFill="1" applyBorder="1" applyAlignment="1">
      <alignment horizontal="center" vertical="center"/>
    </xf>
    <xf numFmtId="0" fontId="37" fillId="20" borderId="40" xfId="0" applyFont="1" applyFill="1" applyBorder="1" applyAlignment="1">
      <alignment horizontal="center" vertical="center"/>
    </xf>
    <xf numFmtId="0" fontId="37" fillId="20" borderId="45" xfId="0" applyFont="1" applyFill="1" applyBorder="1" applyAlignment="1">
      <alignment horizontal="center" vertical="center"/>
    </xf>
    <xf numFmtId="2" fontId="13" fillId="5" borderId="39" xfId="0" applyNumberFormat="1" applyFont="1" applyFill="1" applyBorder="1" applyAlignment="1" applyProtection="1">
      <alignment horizontal="center"/>
    </xf>
    <xf numFmtId="2" fontId="13" fillId="5" borderId="0" xfId="0" applyNumberFormat="1" applyFont="1" applyFill="1" applyBorder="1" applyAlignment="1" applyProtection="1">
      <alignment horizontal="center"/>
    </xf>
    <xf numFmtId="2" fontId="13" fillId="5" borderId="43" xfId="0" applyNumberFormat="1" applyFont="1" applyFill="1" applyBorder="1" applyAlignment="1" applyProtection="1">
      <alignment horizontal="center"/>
    </xf>
    <xf numFmtId="2" fontId="5" fillId="5" borderId="0" xfId="0" applyNumberFormat="1" applyFont="1" applyFill="1" applyBorder="1" applyAlignment="1">
      <alignment horizontal="center"/>
    </xf>
    <xf numFmtId="2" fontId="5" fillId="5" borderId="39" xfId="0" applyNumberFormat="1" applyFont="1" applyFill="1" applyBorder="1" applyAlignment="1">
      <alignment horizontal="center"/>
    </xf>
    <xf numFmtId="2" fontId="5" fillId="5" borderId="43" xfId="0" applyNumberFormat="1" applyFont="1" applyFill="1" applyBorder="1" applyAlignment="1">
      <alignment horizontal="center"/>
    </xf>
    <xf numFmtId="2" fontId="13" fillId="5" borderId="29" xfId="0" applyNumberFormat="1" applyFont="1" applyFill="1" applyBorder="1" applyAlignment="1">
      <alignment horizontal="center"/>
    </xf>
    <xf numFmtId="2" fontId="13" fillId="5" borderId="34" xfId="0" applyNumberFormat="1" applyFont="1" applyFill="1" applyBorder="1" applyAlignment="1">
      <alignment horizontal="center"/>
    </xf>
    <xf numFmtId="2" fontId="13" fillId="5" borderId="30" xfId="0" applyNumberFormat="1" applyFont="1" applyFill="1" applyBorder="1" applyAlignment="1">
      <alignment horizontal="center"/>
    </xf>
    <xf numFmtId="2" fontId="13" fillId="0" borderId="96" xfId="0" applyNumberFormat="1" applyFont="1" applyFill="1" applyBorder="1" applyAlignment="1">
      <alignment horizontal="center"/>
    </xf>
    <xf numFmtId="2" fontId="13" fillId="0" borderId="97" xfId="0" applyNumberFormat="1" applyFont="1" applyFill="1" applyBorder="1" applyAlignment="1">
      <alignment horizontal="center"/>
    </xf>
    <xf numFmtId="2" fontId="13" fillId="0" borderId="98" xfId="0" applyNumberFormat="1" applyFont="1" applyFill="1" applyBorder="1" applyAlignment="1">
      <alignment horizontal="center"/>
    </xf>
    <xf numFmtId="2" fontId="13" fillId="5" borderId="4" xfId="0" applyNumberFormat="1" applyFont="1" applyFill="1" applyBorder="1" applyAlignment="1">
      <alignment horizontal="center"/>
    </xf>
    <xf numFmtId="2" fontId="13" fillId="5" borderId="28" xfId="0" applyNumberFormat="1" applyFont="1" applyFill="1" applyBorder="1" applyAlignment="1">
      <alignment horizontal="center"/>
    </xf>
    <xf numFmtId="2" fontId="13" fillId="5" borderId="5" xfId="0" applyNumberFormat="1" applyFont="1" applyFill="1" applyBorder="1" applyAlignment="1">
      <alignment horizontal="center"/>
    </xf>
    <xf numFmtId="2" fontId="13" fillId="5" borderId="18" xfId="0" applyNumberFormat="1" applyFont="1" applyFill="1" applyBorder="1" applyAlignment="1">
      <alignment horizontal="center"/>
    </xf>
    <xf numFmtId="2" fontId="13" fillId="5" borderId="25" xfId="0" applyNumberFormat="1" applyFont="1" applyFill="1" applyBorder="1" applyAlignment="1">
      <alignment horizontal="center"/>
    </xf>
    <xf numFmtId="2" fontId="13" fillId="5" borderId="16" xfId="0" applyNumberFormat="1" applyFont="1" applyFill="1" applyBorder="1" applyAlignment="1">
      <alignment horizontal="center"/>
    </xf>
    <xf numFmtId="2" fontId="13" fillId="5" borderId="3" xfId="0" applyNumberFormat="1" applyFont="1" applyFill="1" applyBorder="1" applyAlignment="1">
      <alignment horizontal="center"/>
    </xf>
    <xf numFmtId="2" fontId="13" fillId="5" borderId="29" xfId="0" applyNumberFormat="1" applyFont="1" applyFill="1" applyBorder="1" applyAlignment="1">
      <alignment horizontal="center" vertical="center"/>
    </xf>
    <xf numFmtId="2" fontId="13" fillId="5" borderId="34" xfId="0" applyNumberFormat="1" applyFont="1" applyFill="1" applyBorder="1" applyAlignment="1">
      <alignment horizontal="center" vertical="center"/>
    </xf>
    <xf numFmtId="2" fontId="13" fillId="5" borderId="30" xfId="0" applyNumberFormat="1" applyFont="1" applyFill="1" applyBorder="1" applyAlignment="1">
      <alignment horizontal="center" vertical="center"/>
    </xf>
    <xf numFmtId="2" fontId="5" fillId="5" borderId="29" xfId="0" applyNumberFormat="1" applyFont="1" applyFill="1" applyBorder="1" applyAlignment="1" applyProtection="1">
      <alignment horizontal="center"/>
    </xf>
    <xf numFmtId="2" fontId="5" fillId="5" borderId="34" xfId="0" applyNumberFormat="1" applyFont="1" applyFill="1" applyBorder="1" applyAlignment="1" applyProtection="1">
      <alignment horizontal="center"/>
    </xf>
    <xf numFmtId="2" fontId="5" fillId="5" borderId="30" xfId="0" applyNumberFormat="1" applyFont="1" applyFill="1" applyBorder="1" applyAlignment="1" applyProtection="1">
      <alignment horizontal="center"/>
    </xf>
    <xf numFmtId="2" fontId="5" fillId="5" borderId="29" xfId="0" applyNumberFormat="1" applyFont="1" applyFill="1" applyBorder="1" applyAlignment="1">
      <alignment horizontal="center"/>
    </xf>
    <xf numFmtId="2" fontId="5" fillId="5" borderId="34" xfId="0" applyNumberFormat="1" applyFont="1" applyFill="1" applyBorder="1" applyAlignment="1">
      <alignment horizontal="center"/>
    </xf>
    <xf numFmtId="2" fontId="5" fillId="5" borderId="30" xfId="0" applyNumberFormat="1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 vertical="center" wrapText="1"/>
    </xf>
    <xf numFmtId="0" fontId="3" fillId="9" borderId="3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/>
    </xf>
    <xf numFmtId="0" fontId="3" fillId="9" borderId="26" xfId="0" applyFont="1" applyFill="1" applyBorder="1" applyAlignment="1">
      <alignment horizontal="center" vertical="center"/>
    </xf>
    <xf numFmtId="0" fontId="3" fillId="9" borderId="17" xfId="0" applyFont="1" applyFill="1" applyBorder="1" applyAlignment="1">
      <alignment horizontal="center" vertical="center"/>
    </xf>
    <xf numFmtId="0" fontId="3" fillId="9" borderId="27" xfId="0" applyFont="1" applyFill="1" applyBorder="1" applyAlignment="1">
      <alignment horizontal="center" vertical="center"/>
    </xf>
    <xf numFmtId="0" fontId="3" fillId="9" borderId="24" xfId="0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9" borderId="37" xfId="0" applyFont="1" applyFill="1" applyBorder="1" applyAlignment="1">
      <alignment horizontal="center" vertical="center"/>
    </xf>
    <xf numFmtId="0" fontId="3" fillId="9" borderId="18" xfId="0" applyFont="1" applyFill="1" applyBorder="1" applyAlignment="1">
      <alignment horizontal="center" vertical="center"/>
    </xf>
    <xf numFmtId="0" fontId="3" fillId="9" borderId="25" xfId="0" applyFont="1" applyFill="1" applyBorder="1" applyAlignment="1">
      <alignment horizontal="center" vertical="center"/>
    </xf>
    <xf numFmtId="0" fontId="3" fillId="9" borderId="16" xfId="0" applyFont="1" applyFill="1" applyBorder="1" applyAlignment="1">
      <alignment horizontal="center" vertical="center"/>
    </xf>
    <xf numFmtId="0" fontId="19" fillId="2" borderId="26" xfId="0" applyFont="1" applyFill="1" applyBorder="1" applyAlignment="1">
      <alignment horizontal="center" vertical="center"/>
    </xf>
    <xf numFmtId="0" fontId="19" fillId="2" borderId="17" xfId="0" applyFont="1" applyFill="1" applyBorder="1" applyAlignment="1">
      <alignment horizontal="center" vertical="center"/>
    </xf>
    <xf numFmtId="0" fontId="19" fillId="2" borderId="27" xfId="0" applyFont="1" applyFill="1" applyBorder="1" applyAlignment="1">
      <alignment horizontal="center" vertical="center"/>
    </xf>
    <xf numFmtId="0" fontId="19" fillId="2" borderId="24" xfId="0" applyFont="1" applyFill="1" applyBorder="1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0" fontId="19" fillId="2" borderId="37" xfId="0" applyFont="1" applyFill="1" applyBorder="1" applyAlignment="1">
      <alignment horizontal="center" vertical="center"/>
    </xf>
    <xf numFmtId="0" fontId="19" fillId="2" borderId="18" xfId="0" applyFont="1" applyFill="1" applyBorder="1" applyAlignment="1">
      <alignment horizontal="center" vertical="center"/>
    </xf>
    <xf numFmtId="0" fontId="19" fillId="2" borderId="25" xfId="0" applyFont="1" applyFill="1" applyBorder="1" applyAlignment="1">
      <alignment horizontal="center" vertical="center"/>
    </xf>
    <xf numFmtId="0" fontId="19" fillId="2" borderId="16" xfId="0" applyFont="1" applyFill="1" applyBorder="1" applyAlignment="1">
      <alignment horizontal="center" vertical="center"/>
    </xf>
    <xf numFmtId="0" fontId="17" fillId="0" borderId="12" xfId="0" applyFont="1" applyFill="1" applyBorder="1" applyAlignment="1">
      <alignment horizontal="center" wrapText="1"/>
    </xf>
    <xf numFmtId="0" fontId="17" fillId="0" borderId="3" xfId="0" applyFont="1" applyFill="1" applyBorder="1" applyAlignment="1">
      <alignment horizontal="center" wrapText="1"/>
    </xf>
    <xf numFmtId="0" fontId="17" fillId="0" borderId="12" xfId="0" applyFont="1" applyFill="1" applyBorder="1" applyAlignment="1">
      <alignment horizontal="center" vertical="center" wrapText="1"/>
    </xf>
    <xf numFmtId="0" fontId="17" fillId="0" borderId="3" xfId="0" applyFont="1" applyFill="1" applyBorder="1" applyAlignment="1">
      <alignment horizontal="center" vertical="center" wrapText="1"/>
    </xf>
    <xf numFmtId="0" fontId="17" fillId="0" borderId="6" xfId="0" applyFont="1" applyFill="1" applyBorder="1" applyAlignment="1">
      <alignment horizontal="center" wrapText="1"/>
    </xf>
    <xf numFmtId="2" fontId="9" fillId="0" borderId="38" xfId="0" applyNumberFormat="1" applyFont="1" applyBorder="1" applyAlignment="1" applyProtection="1">
      <alignment horizontal="center" vertical="center"/>
    </xf>
    <xf numFmtId="2" fontId="7" fillId="0" borderId="4" xfId="0" applyNumberFormat="1" applyFont="1" applyBorder="1" applyAlignment="1">
      <alignment horizontal="center" vertical="center"/>
    </xf>
    <xf numFmtId="2" fontId="7" fillId="0" borderId="28" xfId="0" applyNumberFormat="1" applyFont="1" applyBorder="1" applyAlignment="1">
      <alignment horizontal="center" vertical="center"/>
    </xf>
    <xf numFmtId="2" fontId="7" fillId="0" borderId="5" xfId="0" applyNumberFormat="1" applyFont="1" applyBorder="1" applyAlignment="1">
      <alignment horizontal="center" vertical="center"/>
    </xf>
    <xf numFmtId="165" fontId="10" fillId="15" borderId="137" xfId="0" applyNumberFormat="1" applyFont="1" applyFill="1" applyBorder="1" applyAlignment="1">
      <alignment horizontal="center" vertical="center" wrapText="1"/>
    </xf>
    <xf numFmtId="0" fontId="34" fillId="0" borderId="39" xfId="0" applyFont="1" applyBorder="1"/>
    <xf numFmtId="0" fontId="34" fillId="0" borderId="40" xfId="0" applyFont="1" applyBorder="1"/>
    <xf numFmtId="2" fontId="33" fillId="14" borderId="38" xfId="0" applyNumberFormat="1" applyFont="1" applyFill="1" applyBorder="1" applyAlignment="1">
      <alignment horizontal="center" vertical="center"/>
    </xf>
    <xf numFmtId="2" fontId="33" fillId="14" borderId="42" xfId="0" applyNumberFormat="1" applyFont="1" applyFill="1" applyBorder="1" applyAlignment="1">
      <alignment horizontal="center" vertical="center"/>
    </xf>
    <xf numFmtId="2" fontId="33" fillId="13" borderId="148" xfId="0" applyNumberFormat="1" applyFont="1" applyFill="1" applyBorder="1" applyAlignment="1">
      <alignment horizontal="center" vertical="center"/>
    </xf>
    <xf numFmtId="2" fontId="33" fillId="13" borderId="149" xfId="0" applyNumberFormat="1" applyFont="1" applyFill="1" applyBorder="1" applyAlignment="1">
      <alignment horizontal="center" vertical="center"/>
    </xf>
    <xf numFmtId="2" fontId="33" fillId="13" borderId="150" xfId="0" applyNumberFormat="1" applyFont="1" applyFill="1" applyBorder="1" applyAlignment="1">
      <alignment horizontal="center" vertical="center"/>
    </xf>
    <xf numFmtId="0" fontId="3" fillId="9" borderId="121" xfId="0" applyFont="1" applyFill="1" applyBorder="1" applyAlignment="1">
      <alignment horizontal="center" vertical="center"/>
    </xf>
    <xf numFmtId="0" fontId="3" fillId="9" borderId="41" xfId="0" applyFont="1" applyFill="1" applyBorder="1" applyAlignment="1">
      <alignment horizontal="center" vertical="center"/>
    </xf>
    <xf numFmtId="0" fontId="3" fillId="9" borderId="106" xfId="0" applyFont="1" applyFill="1" applyBorder="1" applyAlignment="1">
      <alignment horizontal="center" vertical="center"/>
    </xf>
    <xf numFmtId="0" fontId="3" fillId="9" borderId="44" xfId="0" applyFont="1" applyFill="1" applyBorder="1" applyAlignment="1">
      <alignment horizontal="center" vertical="center"/>
    </xf>
    <xf numFmtId="2" fontId="13" fillId="5" borderId="100" xfId="0" applyNumberFormat="1" applyFont="1" applyFill="1" applyBorder="1" applyAlignment="1">
      <alignment horizontal="center"/>
    </xf>
    <xf numFmtId="2" fontId="13" fillId="5" borderId="101" xfId="0" applyNumberFormat="1" applyFont="1" applyFill="1" applyBorder="1" applyAlignment="1">
      <alignment horizontal="center"/>
    </xf>
    <xf numFmtId="2" fontId="33" fillId="5" borderId="110" xfId="0" applyNumberFormat="1" applyFont="1" applyFill="1" applyBorder="1" applyAlignment="1">
      <alignment horizontal="center" vertical="center"/>
    </xf>
    <xf numFmtId="2" fontId="33" fillId="5" borderId="143" xfId="0" applyNumberFormat="1" applyFont="1" applyFill="1" applyBorder="1" applyAlignment="1">
      <alignment horizontal="center" vertical="center"/>
    </xf>
    <xf numFmtId="2" fontId="33" fillId="5" borderId="115" xfId="0" applyNumberFormat="1" applyFont="1" applyFill="1" applyBorder="1" applyAlignment="1">
      <alignment horizontal="center" vertical="center"/>
    </xf>
    <xf numFmtId="0" fontId="3" fillId="9" borderId="120" xfId="0" applyFont="1" applyFill="1" applyBorder="1" applyAlignment="1">
      <alignment horizontal="center" vertical="center" wrapText="1"/>
    </xf>
    <xf numFmtId="0" fontId="3" fillId="9" borderId="138" xfId="0" applyFont="1" applyFill="1" applyBorder="1" applyAlignment="1">
      <alignment horizontal="center" vertical="center" wrapText="1"/>
    </xf>
    <xf numFmtId="0" fontId="3" fillId="9" borderId="120" xfId="0" applyFont="1" applyFill="1" applyBorder="1" applyAlignment="1">
      <alignment horizontal="center" vertical="center"/>
    </xf>
    <xf numFmtId="0" fontId="3" fillId="9" borderId="139" xfId="0" applyFont="1" applyFill="1" applyBorder="1" applyAlignment="1">
      <alignment horizontal="center" vertical="center"/>
    </xf>
    <xf numFmtId="0" fontId="3" fillId="9" borderId="121" xfId="0" applyFont="1" applyFill="1" applyBorder="1" applyAlignment="1">
      <alignment horizontal="center" vertical="center" wrapText="1"/>
    </xf>
    <xf numFmtId="0" fontId="19" fillId="2" borderId="121" xfId="0" applyFont="1" applyFill="1" applyBorder="1" applyAlignment="1">
      <alignment horizontal="center" vertical="center"/>
    </xf>
    <xf numFmtId="0" fontId="19" fillId="2" borderId="41" xfId="0" applyFont="1" applyFill="1" applyBorder="1" applyAlignment="1">
      <alignment horizontal="center" vertical="center"/>
    </xf>
    <xf numFmtId="0" fontId="19" fillId="2" borderId="106" xfId="0" applyFont="1" applyFill="1" applyBorder="1" applyAlignment="1">
      <alignment horizontal="center" vertical="center"/>
    </xf>
    <xf numFmtId="0" fontId="19" fillId="2" borderId="44" xfId="0" applyFont="1" applyFill="1" applyBorder="1" applyAlignment="1">
      <alignment horizontal="center" vertical="center"/>
    </xf>
    <xf numFmtId="0" fontId="3" fillId="0" borderId="121" xfId="0" applyFont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3" fillId="0" borderId="106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120" xfId="0" applyFont="1" applyBorder="1" applyAlignment="1">
      <alignment horizontal="center" vertical="center"/>
    </xf>
    <xf numFmtId="0" fontId="3" fillId="0" borderId="139" xfId="0" applyFont="1" applyBorder="1" applyAlignment="1">
      <alignment horizontal="center" vertical="center"/>
    </xf>
    <xf numFmtId="2" fontId="32" fillId="14" borderId="38" xfId="0" applyNumberFormat="1" applyFont="1" applyFill="1" applyBorder="1" applyAlignment="1">
      <alignment horizontal="center" vertical="center"/>
    </xf>
    <xf numFmtId="2" fontId="32" fillId="14" borderId="42" xfId="0" applyNumberFormat="1" applyFont="1" applyFill="1" applyBorder="1" applyAlignment="1">
      <alignment horizontal="center" vertical="center"/>
    </xf>
    <xf numFmtId="2" fontId="33" fillId="13" borderId="110" xfId="0" applyNumberFormat="1" applyFont="1" applyFill="1" applyBorder="1" applyAlignment="1">
      <alignment horizontal="center" vertical="center"/>
    </xf>
    <xf numFmtId="2" fontId="33" fillId="13" borderId="143" xfId="0" applyNumberFormat="1" applyFont="1" applyFill="1" applyBorder="1" applyAlignment="1">
      <alignment horizontal="center" vertical="center"/>
    </xf>
    <xf numFmtId="2" fontId="33" fillId="13" borderId="115" xfId="0" applyNumberFormat="1" applyFont="1" applyFill="1" applyBorder="1" applyAlignment="1">
      <alignment horizontal="center" vertical="center"/>
    </xf>
    <xf numFmtId="2" fontId="33" fillId="5" borderId="136" xfId="0" applyNumberFormat="1" applyFont="1" applyFill="1" applyBorder="1" applyAlignment="1">
      <alignment horizontal="center" vertical="center"/>
    </xf>
    <xf numFmtId="2" fontId="33" fillId="5" borderId="102" xfId="0" applyNumberFormat="1" applyFont="1" applyFill="1" applyBorder="1" applyAlignment="1">
      <alignment horizontal="center" vertical="center"/>
    </xf>
    <xf numFmtId="2" fontId="33" fillId="5" borderId="118" xfId="0" applyNumberFormat="1" applyFont="1" applyFill="1" applyBorder="1" applyAlignment="1">
      <alignment horizontal="center" vertical="center"/>
    </xf>
    <xf numFmtId="2" fontId="33" fillId="13" borderId="114" xfId="0" applyNumberFormat="1" applyFont="1" applyFill="1" applyBorder="1" applyAlignment="1">
      <alignment horizontal="center" vertical="center"/>
    </xf>
    <xf numFmtId="2" fontId="33" fillId="13" borderId="118" xfId="0" applyNumberFormat="1" applyFont="1" applyFill="1" applyBorder="1" applyAlignment="1">
      <alignment horizontal="center" vertical="center"/>
    </xf>
    <xf numFmtId="0" fontId="11" fillId="0" borderId="44" xfId="0" applyFont="1" applyBorder="1" applyAlignment="1">
      <alignment horizontal="center"/>
    </xf>
    <xf numFmtId="2" fontId="33" fillId="5" borderId="114" xfId="0" applyNumberFormat="1" applyFont="1" applyFill="1" applyBorder="1" applyAlignment="1">
      <alignment horizontal="center" vertical="center"/>
    </xf>
    <xf numFmtId="2" fontId="33" fillId="13" borderId="136" xfId="0" applyNumberFormat="1" applyFont="1" applyFill="1" applyBorder="1" applyAlignment="1">
      <alignment horizontal="center" vertical="center"/>
    </xf>
    <xf numFmtId="2" fontId="33" fillId="13" borderId="102" xfId="0" applyNumberFormat="1" applyFont="1" applyFill="1" applyBorder="1" applyAlignment="1">
      <alignment horizontal="center" vertical="center"/>
    </xf>
    <xf numFmtId="0" fontId="24" fillId="16" borderId="127" xfId="0" applyFont="1" applyFill="1" applyBorder="1" applyAlignment="1">
      <alignment horizontal="center" vertical="center" wrapText="1"/>
    </xf>
    <xf numFmtId="0" fontId="24" fillId="16" borderId="127" xfId="0" applyFont="1" applyFill="1" applyBorder="1" applyAlignment="1">
      <alignment horizontal="center" vertical="center"/>
    </xf>
    <xf numFmtId="0" fontId="24" fillId="16" borderId="107" xfId="0" applyFont="1" applyFill="1" applyBorder="1" applyAlignment="1">
      <alignment horizontal="center" vertical="center"/>
    </xf>
    <xf numFmtId="0" fontId="24" fillId="16" borderId="128" xfId="0" applyFont="1" applyFill="1" applyBorder="1" applyAlignment="1">
      <alignment horizontal="center" vertical="center"/>
    </xf>
    <xf numFmtId="0" fontId="24" fillId="16" borderId="38" xfId="0" applyFont="1" applyFill="1" applyBorder="1" applyAlignment="1">
      <alignment horizontal="center" vertical="center" wrapText="1"/>
    </xf>
    <xf numFmtId="0" fontId="24" fillId="16" borderId="42" xfId="0" applyFont="1" applyFill="1" applyBorder="1" applyAlignment="1">
      <alignment horizontal="center" vertical="center" wrapText="1"/>
    </xf>
    <xf numFmtId="0" fontId="24" fillId="16" borderId="39" xfId="0" applyFont="1" applyFill="1" applyBorder="1" applyAlignment="1">
      <alignment horizontal="center" vertical="center" wrapText="1"/>
    </xf>
    <xf numFmtId="0" fontId="24" fillId="16" borderId="43" xfId="0" applyFont="1" applyFill="1" applyBorder="1" applyAlignment="1">
      <alignment horizontal="center" vertical="center" wrapText="1"/>
    </xf>
    <xf numFmtId="0" fontId="24" fillId="16" borderId="131" xfId="0" applyFont="1" applyFill="1" applyBorder="1" applyAlignment="1">
      <alignment horizontal="center" vertical="center" wrapText="1"/>
    </xf>
    <xf numFmtId="0" fontId="24" fillId="16" borderId="134" xfId="0" applyFont="1" applyFill="1" applyBorder="1" applyAlignment="1">
      <alignment horizontal="center" vertical="center" wrapText="1"/>
    </xf>
    <xf numFmtId="0" fontId="2" fillId="15" borderId="65" xfId="0" applyFont="1" applyFill="1" applyBorder="1" applyAlignment="1">
      <alignment horizontal="center" vertical="center"/>
    </xf>
    <xf numFmtId="0" fontId="2" fillId="15" borderId="132" xfId="0" applyFont="1" applyFill="1" applyBorder="1" applyAlignment="1">
      <alignment horizontal="center" vertical="center"/>
    </xf>
    <xf numFmtId="0" fontId="24" fillId="16" borderId="130" xfId="0" applyFont="1" applyFill="1" applyBorder="1" applyAlignment="1">
      <alignment horizontal="center" vertical="center"/>
    </xf>
    <xf numFmtId="0" fontId="24" fillId="16" borderId="126" xfId="0" applyFont="1" applyFill="1" applyBorder="1" applyAlignment="1">
      <alignment horizontal="center" vertical="center"/>
    </xf>
    <xf numFmtId="0" fontId="24" fillId="16" borderId="133" xfId="0" applyFont="1" applyFill="1" applyBorder="1" applyAlignment="1">
      <alignment horizontal="center" vertical="center"/>
    </xf>
    <xf numFmtId="0" fontId="24" fillId="16" borderId="129" xfId="0" applyFont="1" applyFill="1" applyBorder="1" applyAlignment="1">
      <alignment horizontal="center" vertical="center"/>
    </xf>
    <xf numFmtId="0" fontId="24" fillId="17" borderId="127" xfId="0" applyFont="1" applyFill="1" applyBorder="1" applyAlignment="1">
      <alignment horizontal="center" vertical="center"/>
    </xf>
    <xf numFmtId="0" fontId="24" fillId="17" borderId="107" xfId="0" applyFont="1" applyFill="1" applyBorder="1" applyAlignment="1">
      <alignment horizontal="center" vertical="center"/>
    </xf>
    <xf numFmtId="0" fontId="24" fillId="17" borderId="128" xfId="0" applyFont="1" applyFill="1" applyBorder="1" applyAlignment="1">
      <alignment horizontal="center" vertical="center"/>
    </xf>
    <xf numFmtId="0" fontId="24" fillId="17" borderId="126" xfId="0" applyFont="1" applyFill="1" applyBorder="1" applyAlignment="1">
      <alignment horizontal="center" vertical="center"/>
    </xf>
    <xf numFmtId="0" fontId="24" fillId="17" borderId="140" xfId="0" applyFont="1" applyFill="1" applyBorder="1" applyAlignment="1">
      <alignment horizontal="center" vertical="center"/>
    </xf>
    <xf numFmtId="0" fontId="24" fillId="17" borderId="129" xfId="0" applyFont="1" applyFill="1" applyBorder="1" applyAlignment="1">
      <alignment horizontal="center" vertical="center"/>
    </xf>
    <xf numFmtId="0" fontId="24" fillId="17" borderId="141" xfId="0" applyFont="1" applyFill="1" applyBorder="1" applyAlignment="1">
      <alignment horizontal="center" vertical="center"/>
    </xf>
    <xf numFmtId="0" fontId="24" fillId="17" borderId="145" xfId="0" applyFont="1" applyFill="1" applyBorder="1" applyAlignment="1">
      <alignment horizontal="center" vertical="center"/>
    </xf>
    <xf numFmtId="0" fontId="24" fillId="17" borderId="146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21"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DBE5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HDlwZiapaW_willy-planning-heures-nuit-jour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ours feriés"/>
      <sheetName val="planning"/>
      <sheetName val="Feuil1"/>
    </sheetNames>
    <sheetDataSet>
      <sheetData sheetId="0">
        <row r="4">
          <cell r="B4">
            <v>42736</v>
          </cell>
        </row>
        <row r="5">
          <cell r="B5">
            <v>42841</v>
          </cell>
        </row>
        <row r="6">
          <cell r="B6">
            <v>42842</v>
          </cell>
        </row>
        <row r="7">
          <cell r="B7">
            <v>42856</v>
          </cell>
        </row>
        <row r="8">
          <cell r="B8">
            <v>42863</v>
          </cell>
        </row>
        <row r="9">
          <cell r="B9">
            <v>42880</v>
          </cell>
        </row>
        <row r="10">
          <cell r="B10">
            <v>42890</v>
          </cell>
        </row>
        <row r="11">
          <cell r="B11">
            <v>42891</v>
          </cell>
        </row>
        <row r="12">
          <cell r="B12">
            <v>42930</v>
          </cell>
        </row>
        <row r="13">
          <cell r="B13">
            <v>42962</v>
          </cell>
        </row>
        <row r="14">
          <cell r="B14">
            <v>43040</v>
          </cell>
        </row>
        <row r="15">
          <cell r="B15">
            <v>43050</v>
          </cell>
        </row>
        <row r="16">
          <cell r="B16">
            <v>43094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P32"/>
  <sheetViews>
    <sheetView topLeftCell="E1" workbookViewId="0">
      <selection activeCell="N12" sqref="N12"/>
    </sheetView>
  </sheetViews>
  <sheetFormatPr baseColWidth="10" defaultRowHeight="12.75"/>
  <cols>
    <col min="5" max="5" width="18.5703125" customWidth="1"/>
    <col min="6" max="6" width="47" bestFit="1" customWidth="1"/>
    <col min="16" max="16" width="13" bestFit="1" customWidth="1"/>
  </cols>
  <sheetData>
    <row r="1" spans="1:16" ht="63" customHeight="1">
      <c r="F1" s="123">
        <v>43466</v>
      </c>
    </row>
    <row r="2" spans="1:16" ht="18.95" customHeight="1" thickBot="1"/>
    <row r="3" spans="1:16" ht="18.95" customHeight="1" thickBot="1">
      <c r="A3" s="481"/>
      <c r="B3" s="482"/>
      <c r="C3" s="49"/>
      <c r="D3" s="53" t="s">
        <v>12</v>
      </c>
      <c r="E3" s="52" t="s">
        <v>13</v>
      </c>
      <c r="F3" s="52" t="s">
        <v>14</v>
      </c>
      <c r="G3" s="52" t="s">
        <v>15</v>
      </c>
      <c r="H3" s="52" t="s">
        <v>16</v>
      </c>
      <c r="I3" s="66" t="s">
        <v>17</v>
      </c>
      <c r="J3" s="51" t="s">
        <v>12</v>
      </c>
      <c r="K3" s="52" t="s">
        <v>13</v>
      </c>
      <c r="L3" s="52" t="s">
        <v>14</v>
      </c>
      <c r="M3" s="52" t="s">
        <v>15</v>
      </c>
      <c r="N3" s="52" t="s">
        <v>16</v>
      </c>
      <c r="O3" s="28" t="s">
        <v>17</v>
      </c>
    </row>
    <row r="4" spans="1:16" ht="18.95" customHeight="1" thickBot="1">
      <c r="A4" s="478" t="s">
        <v>22</v>
      </c>
      <c r="B4" s="479"/>
      <c r="C4" s="480"/>
      <c r="D4" s="45"/>
      <c r="E4" s="46"/>
      <c r="F4" s="46"/>
      <c r="G4" s="46"/>
      <c r="H4" s="46"/>
      <c r="I4" s="47"/>
      <c r="J4" s="87"/>
      <c r="K4" s="46"/>
      <c r="L4" s="46"/>
      <c r="M4" s="46"/>
      <c r="N4" s="46"/>
      <c r="O4" s="47"/>
    </row>
    <row r="5" spans="1:16" ht="18.95" customHeight="1" thickBot="1">
      <c r="A5" s="483" t="s">
        <v>23</v>
      </c>
      <c r="B5" s="484"/>
      <c r="C5" s="485"/>
      <c r="D5" s="61"/>
      <c r="E5" s="57"/>
      <c r="F5" s="57"/>
      <c r="G5" s="57"/>
      <c r="H5" s="57"/>
      <c r="I5" s="68"/>
      <c r="J5" s="61"/>
      <c r="K5" s="57"/>
      <c r="L5" s="57"/>
      <c r="M5" s="57"/>
      <c r="N5" s="57"/>
      <c r="O5" s="62"/>
    </row>
    <row r="6" spans="1:16" ht="18.95" customHeight="1" thickBot="1">
      <c r="A6" s="481" t="s">
        <v>24</v>
      </c>
      <c r="B6" s="482"/>
      <c r="C6" s="482"/>
      <c r="D6" s="54"/>
      <c r="E6" s="55"/>
      <c r="F6" s="55"/>
      <c r="G6" s="55"/>
      <c r="H6" s="55"/>
      <c r="I6" s="69"/>
      <c r="J6" s="54"/>
      <c r="K6" s="55"/>
      <c r="L6" s="55"/>
      <c r="M6" s="55"/>
      <c r="N6" s="55"/>
      <c r="O6" s="56"/>
    </row>
    <row r="7" spans="1:16" ht="18.95" customHeight="1" thickBot="1">
      <c r="A7" s="478" t="s">
        <v>25</v>
      </c>
      <c r="B7" s="479"/>
      <c r="C7" s="480"/>
      <c r="D7" s="58"/>
      <c r="E7" s="59"/>
      <c r="F7" s="59"/>
      <c r="G7" s="59"/>
      <c r="H7" s="59"/>
      <c r="I7" s="67"/>
      <c r="J7" s="54"/>
      <c r="K7" s="59"/>
      <c r="L7" s="59"/>
      <c r="M7" s="59"/>
      <c r="N7" s="59"/>
      <c r="O7" s="60"/>
    </row>
    <row r="8" spans="1:16" ht="18.95" customHeight="1" thickBot="1">
      <c r="A8" s="94" t="s">
        <v>26</v>
      </c>
      <c r="B8" s="83"/>
      <c r="C8" s="84"/>
      <c r="D8" s="63"/>
      <c r="E8" s="64"/>
      <c r="F8" s="64"/>
      <c r="G8" s="64"/>
      <c r="H8" s="64"/>
      <c r="I8" s="70"/>
      <c r="J8" s="77"/>
      <c r="K8" s="64"/>
      <c r="L8" s="64"/>
      <c r="M8" s="64"/>
      <c r="N8" s="64"/>
      <c r="O8" s="65"/>
    </row>
    <row r="9" spans="1:16" ht="18.95" customHeight="1" thickBot="1">
      <c r="A9" s="478"/>
      <c r="B9" s="479"/>
      <c r="C9" s="480"/>
      <c r="D9" s="63"/>
      <c r="E9" s="64"/>
      <c r="F9" s="64"/>
      <c r="G9" s="64"/>
      <c r="H9" s="64"/>
      <c r="I9" s="70"/>
      <c r="J9" s="77"/>
      <c r="K9" s="64"/>
      <c r="L9" s="64"/>
      <c r="M9" s="64"/>
      <c r="N9" s="64"/>
      <c r="O9" s="65"/>
    </row>
    <row r="10" spans="1:16" ht="18.95" customHeight="1" thickBot="1">
      <c r="A10" s="50"/>
      <c r="B10" s="50"/>
      <c r="C10" s="50"/>
      <c r="J10" s="78"/>
      <c r="K10" s="1"/>
      <c r="L10" s="1"/>
      <c r="M10" s="1"/>
      <c r="N10" s="1"/>
      <c r="O10" s="71"/>
    </row>
    <row r="11" spans="1:16" ht="18.95" customHeight="1" thickBot="1">
      <c r="A11" s="95" t="s">
        <v>27</v>
      </c>
      <c r="B11" s="48"/>
      <c r="C11" s="49"/>
      <c r="D11" s="58">
        <f t="shared" ref="D11:K11" si="0">SUM(D4:D10)</f>
        <v>0</v>
      </c>
      <c r="E11" s="59">
        <f t="shared" si="0"/>
        <v>0</v>
      </c>
      <c r="F11" s="59">
        <f t="shared" si="0"/>
        <v>0</v>
      </c>
      <c r="G11" s="59">
        <f t="shared" si="0"/>
        <v>0</v>
      </c>
      <c r="H11" s="59">
        <f t="shared" si="0"/>
        <v>0</v>
      </c>
      <c r="I11" s="67">
        <f t="shared" si="0"/>
        <v>0</v>
      </c>
      <c r="J11" s="54">
        <f t="shared" si="0"/>
        <v>0</v>
      </c>
      <c r="K11" s="59">
        <f t="shared" si="0"/>
        <v>0</v>
      </c>
      <c r="L11" s="59">
        <v>0</v>
      </c>
      <c r="M11" s="59">
        <v>0</v>
      </c>
      <c r="N11" s="59">
        <f>SUM(N4:N10)</f>
        <v>0</v>
      </c>
      <c r="O11" s="60">
        <f>SUM(O4:O10)</f>
        <v>0</v>
      </c>
      <c r="P11" s="81">
        <f>SUM(D11:O11)</f>
        <v>0</v>
      </c>
    </row>
    <row r="12" spans="1:16" ht="18.95" customHeight="1" thickBot="1">
      <c r="A12" s="74" t="s">
        <v>20</v>
      </c>
      <c r="B12" s="72"/>
      <c r="C12" s="73"/>
      <c r="D12" s="58">
        <v>18</v>
      </c>
      <c r="E12" s="59">
        <v>20.16</v>
      </c>
      <c r="F12" s="59">
        <v>36</v>
      </c>
      <c r="G12" s="59">
        <v>38.159999999999997</v>
      </c>
      <c r="H12" s="59">
        <v>19.98</v>
      </c>
      <c r="I12" s="67"/>
      <c r="J12" s="54">
        <v>18.5</v>
      </c>
      <c r="K12" s="59">
        <v>20.72</v>
      </c>
      <c r="L12" s="59">
        <v>37</v>
      </c>
      <c r="M12" s="82">
        <v>39.22</v>
      </c>
      <c r="N12" s="59">
        <v>20.53</v>
      </c>
      <c r="O12" s="60"/>
    </row>
    <row r="13" spans="1:16" ht="18.95" customHeight="1" thickBot="1">
      <c r="A13" s="74" t="s">
        <v>21</v>
      </c>
      <c r="B13" s="72"/>
      <c r="C13" s="73"/>
      <c r="D13" s="75">
        <f>+D12*D11</f>
        <v>0</v>
      </c>
      <c r="E13" s="75">
        <f t="shared" ref="E13:O13" si="1">+E12*E11</f>
        <v>0</v>
      </c>
      <c r="F13" s="75">
        <f t="shared" si="1"/>
        <v>0</v>
      </c>
      <c r="G13" s="75">
        <f t="shared" si="1"/>
        <v>0</v>
      </c>
      <c r="H13" s="75">
        <f t="shared" si="1"/>
        <v>0</v>
      </c>
      <c r="I13" s="75">
        <f t="shared" si="1"/>
        <v>0</v>
      </c>
      <c r="J13" s="75">
        <f t="shared" si="1"/>
        <v>0</v>
      </c>
      <c r="K13" s="75">
        <f t="shared" si="1"/>
        <v>0</v>
      </c>
      <c r="L13" s="75">
        <f>+L12*L11</f>
        <v>0</v>
      </c>
      <c r="M13" s="75">
        <f>+M12*M11</f>
        <v>0</v>
      </c>
      <c r="N13" s="75">
        <f t="shared" si="1"/>
        <v>0</v>
      </c>
      <c r="O13" s="75">
        <f t="shared" si="1"/>
        <v>0</v>
      </c>
      <c r="P13" s="76">
        <f>SUM(D13:O13)</f>
        <v>0</v>
      </c>
    </row>
    <row r="14" spans="1:16" ht="18.95" customHeight="1">
      <c r="J14" s="79"/>
    </row>
    <row r="15" spans="1:16" ht="18.95" customHeight="1" thickBot="1">
      <c r="J15" s="79"/>
    </row>
    <row r="16" spans="1:16" ht="18.95" customHeight="1" thickBot="1">
      <c r="A16" s="74" t="s">
        <v>28</v>
      </c>
      <c r="B16" s="72"/>
      <c r="C16" s="73"/>
      <c r="D16" s="58"/>
      <c r="E16" s="59"/>
      <c r="F16" s="59"/>
      <c r="G16" s="59"/>
      <c r="H16" s="59"/>
      <c r="I16" s="67"/>
      <c r="J16" s="54"/>
      <c r="K16" s="59"/>
      <c r="L16" s="59"/>
      <c r="M16" s="59"/>
      <c r="N16" s="59"/>
      <c r="O16" s="60"/>
      <c r="P16" s="80">
        <f>SUM(D16:O16)</f>
        <v>0</v>
      </c>
    </row>
    <row r="17" spans="1:15" ht="18.95" customHeight="1" thickBot="1">
      <c r="A17" s="74" t="s">
        <v>29</v>
      </c>
      <c r="B17" s="72"/>
      <c r="C17" s="73"/>
      <c r="D17" s="58"/>
      <c r="E17" s="59"/>
      <c r="F17" s="59"/>
      <c r="G17" s="59"/>
      <c r="H17" s="59"/>
      <c r="I17" s="67"/>
      <c r="J17" s="54"/>
      <c r="K17" s="59"/>
      <c r="L17" s="59"/>
      <c r="M17" s="59"/>
      <c r="N17" s="59"/>
      <c r="O17" s="60"/>
    </row>
    <row r="18" spans="1:15" ht="18.95" customHeight="1"/>
    <row r="19" spans="1:15" ht="18.95" customHeight="1"/>
    <row r="20" spans="1:15" ht="18.95" customHeight="1"/>
    <row r="21" spans="1:15" ht="18.95" customHeight="1"/>
    <row r="22" spans="1:15" ht="18.95" customHeight="1"/>
    <row r="23" spans="1:15" ht="18.95" customHeight="1"/>
    <row r="24" spans="1:15" ht="18.95" customHeight="1"/>
    <row r="25" spans="1:15" ht="18.95" customHeight="1"/>
    <row r="26" spans="1:15" ht="18.95" customHeight="1"/>
    <row r="27" spans="1:15" ht="18.95" customHeight="1"/>
    <row r="28" spans="1:15" ht="18.95" customHeight="1"/>
    <row r="29" spans="1:15" ht="18.95" customHeight="1"/>
    <row r="30" spans="1:15" ht="18.95" customHeight="1"/>
    <row r="31" spans="1:15" ht="18.95" customHeight="1"/>
    <row r="32" spans="1:15" ht="18.95" customHeight="1"/>
  </sheetData>
  <mergeCells count="6">
    <mergeCell ref="A9:C9"/>
    <mergeCell ref="A6:C6"/>
    <mergeCell ref="A3:B3"/>
    <mergeCell ref="A4:C4"/>
    <mergeCell ref="A5:C5"/>
    <mergeCell ref="A7:C7"/>
  </mergeCells>
  <pageMargins left="0" right="0" top="0" bottom="0" header="0" footer="0"/>
  <pageSetup paperSize="9" scale="65" orientation="landscape" r:id="rId1"/>
  <headerFooter>
    <oddFooter>&amp;L&amp;D&amp;Z&amp;F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AQ81"/>
  <sheetViews>
    <sheetView workbookViewId="0">
      <selection activeCell="A7" sqref="A7"/>
    </sheetView>
  </sheetViews>
  <sheetFormatPr baseColWidth="10" defaultRowHeight="12.75"/>
  <cols>
    <col min="2" max="38" width="6.7109375" customWidth="1"/>
    <col min="39" max="39" width="7.140625" customWidth="1"/>
    <col min="40" max="40" width="6.5703125" customWidth="1"/>
    <col min="41" max="41" width="6.7109375" customWidth="1"/>
    <col min="42" max="42" width="7.140625" customWidth="1"/>
    <col min="43" max="43" width="6.5703125" customWidth="1"/>
  </cols>
  <sheetData>
    <row r="1" spans="1:43" ht="14.25" customHeight="1" thickTop="1" thickBot="1">
      <c r="A1" s="556" t="s">
        <v>80</v>
      </c>
      <c r="B1" s="557" t="s">
        <v>7</v>
      </c>
      <c r="C1" s="557"/>
      <c r="D1" s="557"/>
      <c r="E1" s="559" t="s">
        <v>1</v>
      </c>
      <c r="F1" s="559"/>
      <c r="G1" s="559"/>
      <c r="H1" s="8" t="s">
        <v>9</v>
      </c>
      <c r="I1" s="9"/>
      <c r="J1" s="10"/>
      <c r="K1" s="560" t="s">
        <v>2</v>
      </c>
      <c r="L1" s="561"/>
      <c r="M1" s="562"/>
      <c r="N1" s="560" t="s">
        <v>3</v>
      </c>
      <c r="O1" s="561"/>
      <c r="P1" s="562"/>
      <c r="Q1" s="527" t="s">
        <v>4</v>
      </c>
      <c r="R1" s="528"/>
      <c r="S1" s="529"/>
      <c r="T1" s="527" t="s">
        <v>5</v>
      </c>
      <c r="U1" s="528"/>
      <c r="V1" s="529"/>
      <c r="W1" s="536" t="s">
        <v>6</v>
      </c>
      <c r="X1" s="536"/>
      <c r="Y1" s="537"/>
      <c r="Z1" s="538" t="s">
        <v>0</v>
      </c>
      <c r="AA1" s="539"/>
      <c r="AB1" s="539"/>
      <c r="AC1" s="539"/>
      <c r="AD1" s="539"/>
      <c r="AE1" s="540"/>
      <c r="AF1" s="541" t="s">
        <v>0</v>
      </c>
      <c r="AG1" s="542"/>
      <c r="AH1" s="542"/>
      <c r="AI1" s="542"/>
      <c r="AJ1" s="542"/>
      <c r="AK1" s="543"/>
      <c r="AL1" s="544" t="s">
        <v>81</v>
      </c>
      <c r="AM1" s="544"/>
      <c r="AN1" s="545"/>
      <c r="AO1" s="544" t="s">
        <v>72</v>
      </c>
      <c r="AP1" s="544"/>
      <c r="AQ1" s="545"/>
    </row>
    <row r="2" spans="1:43" ht="14.25" customHeight="1" thickTop="1" thickBot="1">
      <c r="A2" s="556"/>
      <c r="B2" s="558"/>
      <c r="C2" s="558"/>
      <c r="D2" s="558"/>
      <c r="E2" s="559"/>
      <c r="F2" s="559"/>
      <c r="G2" s="559"/>
      <c r="H2" s="13"/>
      <c r="I2" s="14"/>
      <c r="J2" s="15"/>
      <c r="K2" s="563"/>
      <c r="L2" s="564"/>
      <c r="M2" s="565"/>
      <c r="N2" s="563"/>
      <c r="O2" s="564"/>
      <c r="P2" s="565"/>
      <c r="Q2" s="530"/>
      <c r="R2" s="531"/>
      <c r="S2" s="532"/>
      <c r="T2" s="530"/>
      <c r="U2" s="531"/>
      <c r="V2" s="532"/>
      <c r="W2" s="536"/>
      <c r="X2" s="536"/>
      <c r="Y2" s="537"/>
      <c r="Z2" s="550" t="s">
        <v>11</v>
      </c>
      <c r="AA2" s="551"/>
      <c r="AB2" s="551"/>
      <c r="AC2" s="551"/>
      <c r="AD2" s="551"/>
      <c r="AE2" s="552"/>
      <c r="AF2" s="553" t="s">
        <v>18</v>
      </c>
      <c r="AG2" s="554"/>
      <c r="AH2" s="554"/>
      <c r="AI2" s="554"/>
      <c r="AJ2" s="554"/>
      <c r="AK2" s="555"/>
      <c r="AL2" s="546"/>
      <c r="AM2" s="546"/>
      <c r="AN2" s="547"/>
      <c r="AO2" s="546"/>
      <c r="AP2" s="546"/>
      <c r="AQ2" s="547"/>
    </row>
    <row r="3" spans="1:43" ht="12" customHeight="1" thickTop="1" thickBot="1">
      <c r="A3" s="556"/>
      <c r="B3" s="558"/>
      <c r="C3" s="558"/>
      <c r="D3" s="558"/>
      <c r="E3" s="559"/>
      <c r="F3" s="559"/>
      <c r="G3" s="559"/>
      <c r="H3" s="11"/>
      <c r="I3" s="133" t="s">
        <v>10</v>
      </c>
      <c r="J3" s="12"/>
      <c r="K3" s="566"/>
      <c r="L3" s="567"/>
      <c r="M3" s="568"/>
      <c r="N3" s="566"/>
      <c r="O3" s="567"/>
      <c r="P3" s="568"/>
      <c r="Q3" s="533"/>
      <c r="R3" s="534"/>
      <c r="S3" s="535"/>
      <c r="T3" s="533"/>
      <c r="U3" s="534"/>
      <c r="V3" s="535"/>
      <c r="W3" s="536"/>
      <c r="X3" s="536"/>
      <c r="Y3" s="536"/>
      <c r="Z3" s="91" t="s">
        <v>12</v>
      </c>
      <c r="AA3" s="92" t="s">
        <v>13</v>
      </c>
      <c r="AB3" s="92" t="s">
        <v>14</v>
      </c>
      <c r="AC3" s="92" t="s">
        <v>15</v>
      </c>
      <c r="AD3" s="92" t="s">
        <v>16</v>
      </c>
      <c r="AE3" s="93" t="s">
        <v>17</v>
      </c>
      <c r="AF3" s="91" t="s">
        <v>12</v>
      </c>
      <c r="AG3" s="92" t="s">
        <v>13</v>
      </c>
      <c r="AH3" s="92" t="s">
        <v>14</v>
      </c>
      <c r="AI3" s="92" t="s">
        <v>15</v>
      </c>
      <c r="AJ3" s="92" t="s">
        <v>16</v>
      </c>
      <c r="AK3" s="93" t="s">
        <v>17</v>
      </c>
      <c r="AL3" s="546"/>
      <c r="AM3" s="546"/>
      <c r="AN3" s="547"/>
      <c r="AO3" s="546"/>
      <c r="AP3" s="546"/>
      <c r="AQ3" s="547"/>
    </row>
    <row r="4" spans="1:43" ht="14.25" customHeight="1" thickTop="1" thickBot="1">
      <c r="A4" s="114"/>
      <c r="B4" s="115">
        <v>2.75</v>
      </c>
      <c r="C4" s="26">
        <v>6.75</v>
      </c>
      <c r="D4" s="116">
        <v>4</v>
      </c>
      <c r="E4" s="115">
        <v>6.75</v>
      </c>
      <c r="F4" s="26">
        <v>14</v>
      </c>
      <c r="G4" s="116">
        <f>F4-E4</f>
        <v>7.25</v>
      </c>
      <c r="H4" s="115">
        <v>7</v>
      </c>
      <c r="I4" s="26">
        <v>14</v>
      </c>
      <c r="J4" s="116">
        <f>I4-H4</f>
        <v>7</v>
      </c>
      <c r="K4" s="115">
        <v>7</v>
      </c>
      <c r="L4" s="26">
        <v>14</v>
      </c>
      <c r="M4" s="116">
        <f>L4-K4</f>
        <v>7</v>
      </c>
      <c r="N4" s="115">
        <v>7</v>
      </c>
      <c r="O4" s="26">
        <v>14.5</v>
      </c>
      <c r="P4" s="116">
        <f>O4-N4</f>
        <v>7.5</v>
      </c>
      <c r="Q4" s="115">
        <v>10</v>
      </c>
      <c r="R4" s="26">
        <v>15</v>
      </c>
      <c r="S4" s="116">
        <f>R4-Q4</f>
        <v>5</v>
      </c>
      <c r="T4" s="29">
        <v>8.25</v>
      </c>
      <c r="U4" s="24">
        <v>13</v>
      </c>
      <c r="V4" s="116">
        <f>U4-T4</f>
        <v>4.75</v>
      </c>
      <c r="W4" s="29">
        <v>8.25</v>
      </c>
      <c r="X4" s="116">
        <v>15</v>
      </c>
      <c r="Y4" s="116">
        <f>X4-W4</f>
        <v>6.75</v>
      </c>
      <c r="Z4" s="36">
        <f>G4+J4+M4+S4+V4+Y4</f>
        <v>37.75</v>
      </c>
      <c r="AA4" s="36"/>
      <c r="AB4" s="36"/>
      <c r="AC4" s="36"/>
      <c r="AD4" s="36"/>
      <c r="AE4" s="36"/>
      <c r="AF4" s="36"/>
      <c r="AG4" s="36"/>
      <c r="AH4" s="36"/>
      <c r="AI4" s="36"/>
      <c r="AJ4" s="36"/>
      <c r="AK4" s="36"/>
      <c r="AL4" s="548"/>
      <c r="AM4" s="548"/>
      <c r="AN4" s="549"/>
      <c r="AO4" s="548"/>
      <c r="AP4" s="548"/>
      <c r="AQ4" s="549"/>
    </row>
    <row r="5" spans="1:43" ht="14.25" thickTop="1" thickBot="1">
      <c r="A5" s="117"/>
      <c r="B5" s="520" t="s">
        <v>30</v>
      </c>
      <c r="C5" s="498"/>
      <c r="D5" s="499"/>
      <c r="E5" s="521" t="s">
        <v>83</v>
      </c>
      <c r="F5" s="522"/>
      <c r="G5" s="523"/>
      <c r="H5" s="521" t="s">
        <v>35</v>
      </c>
      <c r="I5" s="522"/>
      <c r="J5" s="523"/>
      <c r="K5" s="524" t="s">
        <v>45</v>
      </c>
      <c r="L5" s="525"/>
      <c r="M5" s="526"/>
      <c r="N5" s="520" t="s">
        <v>39</v>
      </c>
      <c r="O5" s="498"/>
      <c r="P5" s="499"/>
      <c r="Q5" s="521" t="s">
        <v>85</v>
      </c>
      <c r="R5" s="522"/>
      <c r="S5" s="523"/>
      <c r="T5" s="521" t="s">
        <v>74</v>
      </c>
      <c r="U5" s="522"/>
      <c r="V5" s="523"/>
      <c r="W5" s="521" t="s">
        <v>86</v>
      </c>
      <c r="X5" s="522"/>
      <c r="Y5" s="523"/>
      <c r="Z5" s="88"/>
      <c r="AA5" s="112"/>
      <c r="AB5" s="112"/>
      <c r="AC5" s="112"/>
      <c r="AD5" s="112"/>
      <c r="AE5" s="89"/>
      <c r="AF5" s="88"/>
      <c r="AG5" s="38"/>
      <c r="AH5" s="38"/>
      <c r="AI5" s="38"/>
      <c r="AJ5" s="38"/>
      <c r="AK5" s="90"/>
      <c r="AL5" s="85"/>
      <c r="AM5" s="24"/>
      <c r="AN5" s="25"/>
      <c r="AO5" s="85"/>
      <c r="AP5" s="24"/>
      <c r="AQ5" s="25"/>
    </row>
    <row r="6" spans="1:43" ht="13.5" thickTop="1">
      <c r="A6" s="117"/>
      <c r="B6" s="118">
        <v>6.75</v>
      </c>
      <c r="C6" s="119">
        <v>10.25</v>
      </c>
      <c r="D6" s="120">
        <v>3.5</v>
      </c>
      <c r="E6" s="118">
        <v>14</v>
      </c>
      <c r="F6" s="119">
        <v>21</v>
      </c>
      <c r="G6" s="116">
        <f>F6-E6</f>
        <v>7</v>
      </c>
      <c r="H6" s="29">
        <v>14</v>
      </c>
      <c r="I6" s="24">
        <v>21</v>
      </c>
      <c r="J6" s="116">
        <f>I6-H6</f>
        <v>7</v>
      </c>
      <c r="K6" s="29">
        <v>14</v>
      </c>
      <c r="L6" s="24">
        <v>21</v>
      </c>
      <c r="M6" s="25">
        <v>7</v>
      </c>
      <c r="N6" s="29">
        <v>14</v>
      </c>
      <c r="O6" s="24">
        <v>21</v>
      </c>
      <c r="P6" s="116">
        <f>O6-N6</f>
        <v>7</v>
      </c>
      <c r="Q6" s="29">
        <v>15</v>
      </c>
      <c r="R6" s="24">
        <v>21</v>
      </c>
      <c r="S6" s="116">
        <f>R6-Q6</f>
        <v>6</v>
      </c>
      <c r="T6" s="29">
        <v>13</v>
      </c>
      <c r="U6" s="24">
        <v>21</v>
      </c>
      <c r="V6" s="116">
        <f>U6-T6</f>
        <v>8</v>
      </c>
      <c r="W6" s="29">
        <v>15</v>
      </c>
      <c r="X6" s="24">
        <v>21</v>
      </c>
      <c r="Y6" s="116">
        <f>X6-W6</f>
        <v>6</v>
      </c>
      <c r="Z6" s="35">
        <v>39</v>
      </c>
      <c r="AA6" s="39"/>
      <c r="AB6" s="39"/>
      <c r="AC6" s="39"/>
      <c r="AD6" s="39"/>
      <c r="AE6" s="44"/>
      <c r="AF6" s="35"/>
      <c r="AG6" s="36"/>
      <c r="AH6" s="36"/>
      <c r="AI6" s="36"/>
      <c r="AJ6" s="36"/>
      <c r="AK6" s="37"/>
      <c r="AL6" s="498"/>
      <c r="AM6" s="498"/>
      <c r="AN6" s="499"/>
      <c r="AO6" s="498"/>
      <c r="AP6" s="498"/>
      <c r="AQ6" s="499"/>
    </row>
    <row r="7" spans="1:43" ht="13.5" thickBot="1">
      <c r="A7" s="121" t="s">
        <v>52</v>
      </c>
      <c r="B7" s="520" t="s">
        <v>30</v>
      </c>
      <c r="C7" s="498"/>
      <c r="D7" s="499"/>
      <c r="E7" s="521" t="s">
        <v>82</v>
      </c>
      <c r="F7" s="522"/>
      <c r="G7" s="523"/>
      <c r="H7" s="521" t="s">
        <v>84</v>
      </c>
      <c r="I7" s="522"/>
      <c r="J7" s="523"/>
      <c r="K7" s="520" t="s">
        <v>36</v>
      </c>
      <c r="L7" s="498"/>
      <c r="M7" s="499"/>
      <c r="N7" s="521" t="s">
        <v>37</v>
      </c>
      <c r="O7" s="522"/>
      <c r="P7" s="523"/>
      <c r="Q7" s="521" t="s">
        <v>85</v>
      </c>
      <c r="R7" s="522"/>
      <c r="S7" s="523"/>
      <c r="T7" s="521" t="s">
        <v>88</v>
      </c>
      <c r="U7" s="522"/>
      <c r="V7" s="523"/>
      <c r="W7" s="521" t="s">
        <v>87</v>
      </c>
      <c r="X7" s="522"/>
      <c r="Y7" s="523"/>
      <c r="Z7" s="35"/>
      <c r="AA7" s="39"/>
      <c r="AB7" s="39"/>
      <c r="AC7" s="39"/>
      <c r="AD7" s="39"/>
      <c r="AE7" s="44"/>
      <c r="AF7" s="35"/>
      <c r="AG7" s="36"/>
      <c r="AH7" s="36"/>
      <c r="AI7" s="36"/>
      <c r="AJ7" s="36"/>
      <c r="AK7" s="37"/>
      <c r="AL7" s="85"/>
      <c r="AM7" s="24"/>
      <c r="AN7" s="25"/>
      <c r="AO7" s="85"/>
      <c r="AP7" s="24"/>
      <c r="AQ7" s="25"/>
    </row>
    <row r="8" spans="1:43" ht="13.5" thickTop="1">
      <c r="A8" s="122" t="s">
        <v>60</v>
      </c>
      <c r="B8" s="29">
        <v>4</v>
      </c>
      <c r="C8" s="24">
        <v>6</v>
      </c>
      <c r="D8" s="25">
        <v>2</v>
      </c>
      <c r="E8" s="29">
        <v>21</v>
      </c>
      <c r="F8" s="24">
        <v>21.5</v>
      </c>
      <c r="G8" s="116">
        <f>F8-E8</f>
        <v>0.5</v>
      </c>
      <c r="H8" s="29">
        <v>21</v>
      </c>
      <c r="I8" s="24">
        <v>21.5</v>
      </c>
      <c r="J8" s="25">
        <v>0.5</v>
      </c>
      <c r="K8" s="29">
        <v>21</v>
      </c>
      <c r="L8" s="24">
        <v>21.5</v>
      </c>
      <c r="M8" s="25">
        <v>0.5</v>
      </c>
      <c r="N8" s="29">
        <v>21</v>
      </c>
      <c r="O8" s="24">
        <v>21.5</v>
      </c>
      <c r="P8" s="25">
        <v>0.5</v>
      </c>
      <c r="Q8" s="29">
        <v>21</v>
      </c>
      <c r="R8" s="24">
        <v>21.5</v>
      </c>
      <c r="S8" s="25">
        <v>0.5</v>
      </c>
      <c r="T8" s="29">
        <v>21</v>
      </c>
      <c r="U8" s="24">
        <v>21.25</v>
      </c>
      <c r="V8" s="25">
        <v>0.25</v>
      </c>
      <c r="W8" s="29">
        <v>21</v>
      </c>
      <c r="X8" s="24">
        <v>21.25</v>
      </c>
      <c r="Y8" s="25">
        <v>0.25</v>
      </c>
      <c r="Z8" s="35"/>
      <c r="AA8" s="39">
        <f>D8+G8+J8+M8+P8+S8+V8+Y8</f>
        <v>5</v>
      </c>
      <c r="AB8" s="39"/>
      <c r="AC8" s="39"/>
      <c r="AD8" s="39"/>
      <c r="AE8" s="44"/>
      <c r="AF8" s="35"/>
      <c r="AG8" s="36"/>
      <c r="AH8" s="36"/>
      <c r="AI8" s="36"/>
      <c r="AJ8" s="36"/>
      <c r="AK8" s="37"/>
      <c r="AL8" s="498"/>
      <c r="AM8" s="498"/>
      <c r="AN8" s="499"/>
      <c r="AO8" s="498"/>
      <c r="AP8" s="498"/>
      <c r="AQ8" s="499"/>
    </row>
    <row r="9" spans="1:43" ht="13.5" thickBot="1">
      <c r="A9" s="122"/>
      <c r="B9" s="521" t="s">
        <v>83</v>
      </c>
      <c r="C9" s="522"/>
      <c r="D9" s="523"/>
      <c r="E9" s="520"/>
      <c r="F9" s="498"/>
      <c r="G9" s="499"/>
      <c r="H9" s="520"/>
      <c r="I9" s="498"/>
      <c r="J9" s="499"/>
      <c r="K9" s="520"/>
      <c r="L9" s="498"/>
      <c r="M9" s="499"/>
      <c r="N9" s="520"/>
      <c r="O9" s="498"/>
      <c r="P9" s="499"/>
      <c r="Q9" s="520"/>
      <c r="R9" s="498"/>
      <c r="S9" s="499"/>
      <c r="T9" s="520"/>
      <c r="U9" s="498"/>
      <c r="V9" s="499"/>
      <c r="W9" s="520"/>
      <c r="X9" s="498"/>
      <c r="Y9" s="499"/>
      <c r="Z9" s="35"/>
      <c r="AA9" s="39"/>
      <c r="AB9" s="39"/>
      <c r="AC9" s="39"/>
      <c r="AD9" s="39"/>
      <c r="AE9" s="44"/>
      <c r="AF9" s="35"/>
      <c r="AG9" s="36"/>
      <c r="AH9" s="36"/>
      <c r="AI9" s="36"/>
      <c r="AJ9" s="36"/>
      <c r="AK9" s="37"/>
      <c r="AL9" s="85"/>
      <c r="AM9" s="24"/>
      <c r="AN9" s="25"/>
      <c r="AO9" s="85"/>
      <c r="AP9" s="24"/>
      <c r="AQ9" s="25"/>
    </row>
    <row r="10" spans="1:43" ht="13.5" thickTop="1">
      <c r="A10" s="121"/>
      <c r="B10" s="29">
        <v>6</v>
      </c>
      <c r="C10" s="24">
        <v>6.75</v>
      </c>
      <c r="D10" s="116">
        <f>C10-B10</f>
        <v>0.75</v>
      </c>
      <c r="E10" s="29"/>
      <c r="F10" s="24"/>
      <c r="G10" s="25"/>
      <c r="H10" s="29"/>
      <c r="I10" s="24"/>
      <c r="J10" s="25"/>
      <c r="K10" s="29"/>
      <c r="L10" s="24"/>
      <c r="M10" s="25"/>
      <c r="N10" s="29"/>
      <c r="O10" s="24"/>
      <c r="P10" s="25"/>
      <c r="Q10" s="29"/>
      <c r="R10" s="24"/>
      <c r="S10" s="25"/>
      <c r="T10" s="29"/>
      <c r="U10" s="24"/>
      <c r="V10" s="25"/>
      <c r="W10" s="29"/>
      <c r="X10" s="24"/>
      <c r="Y10" s="25"/>
      <c r="Z10" s="35">
        <v>0.75</v>
      </c>
      <c r="AA10" s="39"/>
      <c r="AB10" s="39"/>
      <c r="AC10" s="39"/>
      <c r="AD10" s="39"/>
      <c r="AE10" s="44"/>
      <c r="AF10" s="35"/>
      <c r="AG10" s="36"/>
      <c r="AH10" s="36"/>
      <c r="AI10" s="36"/>
      <c r="AJ10" s="36"/>
      <c r="AK10" s="37"/>
      <c r="AL10" s="498"/>
      <c r="AM10" s="498"/>
      <c r="AN10" s="499"/>
      <c r="AO10" s="498"/>
      <c r="AP10" s="498"/>
      <c r="AQ10" s="499"/>
    </row>
    <row r="11" spans="1:43">
      <c r="A11" s="121"/>
      <c r="B11" s="520"/>
      <c r="C11" s="498"/>
      <c r="D11" s="499"/>
      <c r="E11" s="520"/>
      <c r="F11" s="498"/>
      <c r="G11" s="499"/>
      <c r="H11" s="520"/>
      <c r="I11" s="498"/>
      <c r="J11" s="499"/>
      <c r="K11" s="520"/>
      <c r="L11" s="498"/>
      <c r="M11" s="499"/>
      <c r="N11" s="520"/>
      <c r="O11" s="498"/>
      <c r="P11" s="499"/>
      <c r="Q11" s="520"/>
      <c r="R11" s="498"/>
      <c r="S11" s="499"/>
      <c r="T11" s="520"/>
      <c r="U11" s="498"/>
      <c r="V11" s="499"/>
      <c r="W11" s="520"/>
      <c r="X11" s="498"/>
      <c r="Y11" s="499"/>
      <c r="Z11" s="35"/>
      <c r="AA11" s="39"/>
      <c r="AB11" s="39"/>
      <c r="AC11" s="39"/>
      <c r="AD11" s="39"/>
      <c r="AE11" s="44"/>
      <c r="AF11" s="35"/>
      <c r="AG11" s="36"/>
      <c r="AH11" s="36"/>
      <c r="AI11" s="36"/>
      <c r="AJ11" s="36"/>
      <c r="AK11" s="37"/>
      <c r="AL11" s="85"/>
      <c r="AM11" s="24"/>
      <c r="AN11" s="25"/>
      <c r="AO11" s="85"/>
      <c r="AP11" s="24"/>
      <c r="AQ11" s="25"/>
    </row>
    <row r="12" spans="1:43">
      <c r="A12" s="121"/>
      <c r="B12" s="29"/>
      <c r="C12" s="24"/>
      <c r="D12" s="25"/>
      <c r="E12" s="29"/>
      <c r="F12" s="24"/>
      <c r="G12" s="25"/>
      <c r="H12" s="29"/>
      <c r="I12" s="24"/>
      <c r="J12" s="25"/>
      <c r="K12" s="29"/>
      <c r="L12" s="24"/>
      <c r="M12" s="25"/>
      <c r="N12" s="29"/>
      <c r="O12" s="24"/>
      <c r="P12" s="25"/>
      <c r="Q12" s="29"/>
      <c r="R12" s="24"/>
      <c r="S12" s="25"/>
      <c r="T12" s="29"/>
      <c r="U12" s="24"/>
      <c r="V12" s="25"/>
      <c r="W12" s="29"/>
      <c r="X12" s="24"/>
      <c r="Y12" s="25"/>
      <c r="Z12" s="35"/>
      <c r="AA12" s="39"/>
      <c r="AB12" s="39"/>
      <c r="AC12" s="39"/>
      <c r="AD12" s="39"/>
      <c r="AE12" s="44"/>
      <c r="AF12" s="35"/>
      <c r="AG12" s="36"/>
      <c r="AH12" s="36"/>
      <c r="AI12" s="36"/>
      <c r="AJ12" s="36"/>
      <c r="AK12" s="37"/>
      <c r="AL12" s="498"/>
      <c r="AM12" s="498"/>
      <c r="AN12" s="499"/>
      <c r="AO12" s="498"/>
      <c r="AP12" s="498"/>
      <c r="AQ12" s="499"/>
    </row>
    <row r="13" spans="1:43" ht="13.5" thickBot="1">
      <c r="A13" s="113"/>
      <c r="B13" s="519"/>
      <c r="C13" s="514"/>
      <c r="D13" s="515"/>
      <c r="E13" s="520"/>
      <c r="F13" s="498"/>
      <c r="G13" s="499"/>
      <c r="H13" s="520"/>
      <c r="I13" s="498"/>
      <c r="J13" s="499"/>
      <c r="K13" s="520"/>
      <c r="L13" s="498"/>
      <c r="M13" s="499"/>
      <c r="N13" s="520"/>
      <c r="O13" s="498"/>
      <c r="P13" s="499"/>
      <c r="Q13" s="520"/>
      <c r="R13" s="498"/>
      <c r="S13" s="499"/>
      <c r="T13" s="520"/>
      <c r="U13" s="498"/>
      <c r="V13" s="499"/>
      <c r="W13" s="520"/>
      <c r="X13" s="498"/>
      <c r="Y13" s="499"/>
      <c r="Z13" s="35"/>
      <c r="AA13" s="39"/>
      <c r="AB13" s="39"/>
      <c r="AC13" s="39"/>
      <c r="AD13" s="39"/>
      <c r="AE13" s="44"/>
      <c r="AF13" s="35"/>
      <c r="AG13" s="36"/>
      <c r="AH13" s="36"/>
      <c r="AI13" s="36"/>
      <c r="AJ13" s="36"/>
      <c r="AK13" s="37"/>
      <c r="AL13" s="85">
        <v>21.5</v>
      </c>
      <c r="AM13" s="24">
        <v>23.5</v>
      </c>
      <c r="AN13" s="25">
        <v>2</v>
      </c>
      <c r="AO13" s="85"/>
      <c r="AP13" s="24"/>
      <c r="AQ13" s="25"/>
    </row>
    <row r="14" spans="1:43" ht="14.25" thickTop="1" thickBot="1">
      <c r="A14" s="109"/>
      <c r="B14" s="516"/>
      <c r="C14" s="516"/>
      <c r="D14" s="516"/>
      <c r="E14" s="511"/>
      <c r="F14" s="512"/>
      <c r="G14" s="513"/>
      <c r="H14" s="511"/>
      <c r="I14" s="512"/>
      <c r="J14" s="513"/>
      <c r="K14" s="511"/>
      <c r="L14" s="512"/>
      <c r="M14" s="513"/>
      <c r="N14" s="511"/>
      <c r="O14" s="512"/>
      <c r="P14" s="513"/>
      <c r="Q14" s="511"/>
      <c r="R14" s="512"/>
      <c r="S14" s="513"/>
      <c r="T14" s="511"/>
      <c r="U14" s="512"/>
      <c r="V14" s="513"/>
      <c r="W14" s="511"/>
      <c r="X14" s="512"/>
      <c r="Y14" s="513"/>
      <c r="Z14" s="35"/>
      <c r="AA14" s="39"/>
      <c r="AB14" s="39"/>
      <c r="AC14" s="39"/>
      <c r="AD14" s="39"/>
      <c r="AE14" s="44"/>
      <c r="AF14" s="35"/>
      <c r="AG14" s="36"/>
      <c r="AH14" s="36"/>
      <c r="AI14" s="36"/>
      <c r="AJ14" s="36"/>
      <c r="AK14" s="37"/>
      <c r="AL14" s="517" t="s">
        <v>89</v>
      </c>
      <c r="AM14" s="517"/>
      <c r="AN14" s="518"/>
      <c r="AO14" s="498"/>
      <c r="AP14" s="498"/>
      <c r="AQ14" s="499"/>
    </row>
    <row r="15" spans="1:43" ht="14.25" thickTop="1" thickBot="1">
      <c r="A15" s="97"/>
      <c r="B15" s="101"/>
      <c r="C15" s="102"/>
      <c r="D15" s="103"/>
      <c r="E15" s="98"/>
      <c r="F15" s="99"/>
      <c r="G15" s="100"/>
      <c r="H15" s="98"/>
      <c r="I15" s="99"/>
      <c r="J15" s="100"/>
      <c r="K15" s="125"/>
      <c r="L15" s="126"/>
      <c r="M15" s="127"/>
      <c r="N15" s="98"/>
      <c r="O15" s="99"/>
      <c r="P15" s="100"/>
      <c r="Q15" s="125"/>
      <c r="R15" s="126"/>
      <c r="S15" s="127"/>
      <c r="T15" s="101"/>
      <c r="U15" s="102"/>
      <c r="V15" s="103"/>
      <c r="W15" s="101"/>
      <c r="X15" s="102"/>
      <c r="Y15" s="100"/>
      <c r="Z15" s="35"/>
      <c r="AA15" s="39"/>
      <c r="AB15" s="39"/>
      <c r="AC15" s="39"/>
      <c r="AD15" s="39"/>
      <c r="AE15" s="44"/>
      <c r="AF15" s="35"/>
      <c r="AG15" s="36"/>
      <c r="AH15" s="36"/>
      <c r="AI15" s="36"/>
      <c r="AJ15" s="36"/>
      <c r="AK15" s="37"/>
      <c r="AL15" s="509"/>
      <c r="AM15" s="509"/>
      <c r="AN15" s="510"/>
      <c r="AO15" s="509"/>
      <c r="AP15" s="509"/>
      <c r="AQ15" s="510"/>
    </row>
    <row r="16" spans="1:43" ht="13.5" thickTop="1">
      <c r="A16" s="104"/>
      <c r="B16" s="503"/>
      <c r="C16" s="504"/>
      <c r="D16" s="505"/>
      <c r="E16" s="503"/>
      <c r="F16" s="504"/>
      <c r="G16" s="505"/>
      <c r="H16" s="503"/>
      <c r="I16" s="504"/>
      <c r="J16" s="505"/>
      <c r="K16" s="506"/>
      <c r="L16" s="507"/>
      <c r="M16" s="508"/>
      <c r="N16" s="503"/>
      <c r="O16" s="504"/>
      <c r="P16" s="505"/>
      <c r="Q16" s="506"/>
      <c r="R16" s="507"/>
      <c r="S16" s="508"/>
      <c r="T16" s="506"/>
      <c r="U16" s="507"/>
      <c r="V16" s="508"/>
      <c r="W16" s="506"/>
      <c r="X16" s="507"/>
      <c r="Y16" s="508"/>
      <c r="Z16" s="35"/>
      <c r="AA16" s="39"/>
      <c r="AB16" s="39"/>
      <c r="AC16" s="39"/>
      <c r="AD16" s="39"/>
      <c r="AE16" s="44"/>
      <c r="AF16" s="35"/>
      <c r="AG16" s="36"/>
      <c r="AH16" s="36"/>
      <c r="AI16" s="36"/>
      <c r="AJ16" s="36"/>
      <c r="AK16" s="37"/>
      <c r="AL16" s="85"/>
      <c r="AM16" s="24"/>
      <c r="AN16" s="25"/>
      <c r="AO16" s="85"/>
      <c r="AP16" s="24"/>
      <c r="AQ16" s="25"/>
    </row>
    <row r="17" spans="1:43">
      <c r="A17" s="104"/>
      <c r="B17" s="105"/>
      <c r="C17" s="106"/>
      <c r="D17" s="107"/>
      <c r="E17" s="134"/>
      <c r="F17" s="135"/>
      <c r="G17" s="136"/>
      <c r="H17" s="101"/>
      <c r="I17" s="102"/>
      <c r="J17" s="103"/>
      <c r="K17" s="101"/>
      <c r="L17" s="102"/>
      <c r="M17" s="103"/>
      <c r="N17" s="101"/>
      <c r="O17" s="102"/>
      <c r="P17" s="103"/>
      <c r="Q17" s="101"/>
      <c r="R17" s="102"/>
      <c r="S17" s="103"/>
      <c r="T17" s="129"/>
      <c r="U17" s="128"/>
      <c r="V17" s="137"/>
      <c r="W17" s="101"/>
      <c r="X17" s="102"/>
      <c r="Y17" s="103"/>
      <c r="Z17" s="35"/>
      <c r="AA17" s="39"/>
      <c r="AB17" s="39"/>
      <c r="AC17" s="39"/>
      <c r="AD17" s="39"/>
      <c r="AE17" s="44"/>
      <c r="AF17" s="35"/>
      <c r="AG17" s="36"/>
      <c r="AH17" s="36"/>
      <c r="AI17" s="36"/>
      <c r="AJ17" s="36"/>
      <c r="AK17" s="37"/>
      <c r="AL17" s="498"/>
      <c r="AM17" s="498"/>
      <c r="AN17" s="499"/>
      <c r="AO17" s="498"/>
      <c r="AP17" s="498"/>
      <c r="AQ17" s="499"/>
    </row>
    <row r="18" spans="1:43">
      <c r="A18" s="108"/>
      <c r="B18" s="503"/>
      <c r="C18" s="504"/>
      <c r="D18" s="505"/>
      <c r="E18" s="506"/>
      <c r="F18" s="507"/>
      <c r="G18" s="508"/>
      <c r="H18" s="506"/>
      <c r="I18" s="507"/>
      <c r="J18" s="508"/>
      <c r="K18" s="503"/>
      <c r="L18" s="504"/>
      <c r="M18" s="505"/>
      <c r="N18" s="506"/>
      <c r="O18" s="507"/>
      <c r="P18" s="508"/>
      <c r="Q18" s="506"/>
      <c r="R18" s="507"/>
      <c r="S18" s="508"/>
      <c r="T18" s="506"/>
      <c r="U18" s="507"/>
      <c r="V18" s="508"/>
      <c r="W18" s="506"/>
      <c r="X18" s="507"/>
      <c r="Y18" s="508"/>
      <c r="Z18" s="35"/>
      <c r="AA18" s="39"/>
      <c r="AB18" s="39"/>
      <c r="AC18" s="39"/>
      <c r="AD18" s="39"/>
      <c r="AE18" s="44"/>
      <c r="AF18" s="35"/>
      <c r="AG18" s="36"/>
      <c r="AH18" s="36"/>
      <c r="AI18" s="36"/>
      <c r="AJ18" s="36"/>
      <c r="AK18" s="37"/>
      <c r="AL18" s="85"/>
      <c r="AM18" s="24"/>
      <c r="AN18" s="25"/>
      <c r="AO18" s="85"/>
      <c r="AP18" s="24"/>
      <c r="AQ18" s="25"/>
    </row>
    <row r="19" spans="1:43">
      <c r="A19" s="124"/>
      <c r="B19" s="101"/>
      <c r="C19" s="102"/>
      <c r="D19" s="103"/>
      <c r="E19" s="101"/>
      <c r="F19" s="102"/>
      <c r="G19" s="103"/>
      <c r="H19" s="101"/>
      <c r="I19" s="102"/>
      <c r="J19" s="103"/>
      <c r="K19" s="101"/>
      <c r="L19" s="102"/>
      <c r="M19" s="103"/>
      <c r="N19" s="101"/>
      <c r="O19" s="102"/>
      <c r="P19" s="103"/>
      <c r="Q19" s="101"/>
      <c r="R19" s="102"/>
      <c r="S19" s="103"/>
      <c r="T19" s="101"/>
      <c r="U19" s="102"/>
      <c r="V19" s="103"/>
      <c r="W19" s="101"/>
      <c r="X19" s="102"/>
      <c r="Y19" s="103"/>
      <c r="Z19" s="35"/>
      <c r="AA19" s="39"/>
      <c r="AB19" s="39"/>
      <c r="AC19" s="39"/>
      <c r="AD19" s="39"/>
      <c r="AE19" s="44"/>
      <c r="AF19" s="35"/>
      <c r="AG19" s="36"/>
      <c r="AH19" s="40"/>
      <c r="AI19" s="36"/>
      <c r="AJ19" s="36"/>
      <c r="AK19" s="37"/>
      <c r="AL19" s="498"/>
      <c r="AM19" s="498"/>
      <c r="AN19" s="499"/>
      <c r="AO19" s="498"/>
      <c r="AP19" s="498"/>
      <c r="AQ19" s="499"/>
    </row>
    <row r="20" spans="1:43">
      <c r="A20" s="110"/>
      <c r="B20" s="503"/>
      <c r="C20" s="504"/>
      <c r="D20" s="505"/>
      <c r="E20" s="503"/>
      <c r="F20" s="504"/>
      <c r="G20" s="505"/>
      <c r="H20" s="503"/>
      <c r="I20" s="504"/>
      <c r="J20" s="505"/>
      <c r="K20" s="503"/>
      <c r="L20" s="504"/>
      <c r="M20" s="505"/>
      <c r="N20" s="503"/>
      <c r="O20" s="504"/>
      <c r="P20" s="505"/>
      <c r="Q20" s="503"/>
      <c r="R20" s="504"/>
      <c r="S20" s="505"/>
      <c r="T20" s="503"/>
      <c r="U20" s="504"/>
      <c r="V20" s="505"/>
      <c r="W20" s="503"/>
      <c r="X20" s="504"/>
      <c r="Y20" s="505"/>
      <c r="Z20" s="35"/>
      <c r="AA20" s="39"/>
      <c r="AB20" s="39"/>
      <c r="AC20" s="39"/>
      <c r="AD20" s="39"/>
      <c r="AE20" s="44"/>
      <c r="AF20" s="35"/>
      <c r="AG20" s="36"/>
      <c r="AH20" s="40"/>
      <c r="AI20" s="36"/>
      <c r="AJ20" s="36"/>
      <c r="AK20" s="37"/>
      <c r="AL20" s="85"/>
      <c r="AM20" s="24"/>
      <c r="AN20" s="25"/>
      <c r="AO20" s="85"/>
      <c r="AP20" s="24"/>
      <c r="AQ20" s="25"/>
    </row>
    <row r="21" spans="1:43">
      <c r="A21" s="108"/>
      <c r="B21" s="101"/>
      <c r="C21" s="102"/>
      <c r="D21" s="103"/>
      <c r="E21" s="101"/>
      <c r="F21" s="102"/>
      <c r="G21" s="103"/>
      <c r="H21" s="101"/>
      <c r="I21" s="102"/>
      <c r="J21" s="103"/>
      <c r="K21" s="101"/>
      <c r="L21" s="102"/>
      <c r="M21" s="103"/>
      <c r="N21" s="101"/>
      <c r="O21" s="102"/>
      <c r="P21" s="103"/>
      <c r="Q21" s="101"/>
      <c r="R21" s="102"/>
      <c r="S21" s="103"/>
      <c r="T21" s="101"/>
      <c r="U21" s="102"/>
      <c r="V21" s="103"/>
      <c r="W21" s="101"/>
      <c r="X21" s="102"/>
      <c r="Y21" s="103"/>
      <c r="Z21" s="35"/>
      <c r="AA21" s="39"/>
      <c r="AB21" s="39"/>
      <c r="AC21" s="39"/>
      <c r="AD21" s="39"/>
      <c r="AE21" s="44"/>
      <c r="AF21" s="35"/>
      <c r="AG21" s="36"/>
      <c r="AH21" s="40"/>
      <c r="AI21" s="36"/>
      <c r="AJ21" s="36"/>
      <c r="AK21" s="37"/>
      <c r="AL21" s="498"/>
      <c r="AM21" s="498"/>
      <c r="AN21" s="499"/>
      <c r="AO21" s="498"/>
      <c r="AP21" s="498"/>
      <c r="AQ21" s="499"/>
    </row>
    <row r="22" spans="1:43">
      <c r="A22" s="108"/>
      <c r="B22" s="503"/>
      <c r="C22" s="504"/>
      <c r="D22" s="505"/>
      <c r="E22" s="503"/>
      <c r="F22" s="504"/>
      <c r="G22" s="505"/>
      <c r="H22" s="503"/>
      <c r="I22" s="504"/>
      <c r="J22" s="505"/>
      <c r="K22" s="503"/>
      <c r="L22" s="504"/>
      <c r="M22" s="505"/>
      <c r="N22" s="503"/>
      <c r="O22" s="504"/>
      <c r="P22" s="505"/>
      <c r="Q22" s="503"/>
      <c r="R22" s="504"/>
      <c r="S22" s="505"/>
      <c r="T22" s="503"/>
      <c r="U22" s="504"/>
      <c r="V22" s="505"/>
      <c r="W22" s="503"/>
      <c r="X22" s="504"/>
      <c r="Y22" s="505"/>
      <c r="Z22" s="35"/>
      <c r="AA22" s="39"/>
      <c r="AB22" s="39"/>
      <c r="AC22" s="39"/>
      <c r="AD22" s="39"/>
      <c r="AE22" s="44"/>
      <c r="AF22" s="35"/>
      <c r="AG22" s="36"/>
      <c r="AH22" s="40"/>
      <c r="AI22" s="36"/>
      <c r="AJ22" s="36"/>
      <c r="AK22" s="37"/>
      <c r="AL22" s="85"/>
      <c r="AM22" s="24"/>
      <c r="AN22" s="25"/>
      <c r="AO22" s="85"/>
      <c r="AP22" s="24"/>
      <c r="AQ22" s="25"/>
    </row>
    <row r="23" spans="1:43">
      <c r="A23" s="108"/>
      <c r="B23" s="101"/>
      <c r="C23" s="102"/>
      <c r="D23" s="103"/>
      <c r="E23" s="101"/>
      <c r="F23" s="102"/>
      <c r="G23" s="103"/>
      <c r="H23" s="101"/>
      <c r="I23" s="102"/>
      <c r="J23" s="103"/>
      <c r="K23" s="101"/>
      <c r="L23" s="102"/>
      <c r="M23" s="103"/>
      <c r="N23" s="101"/>
      <c r="O23" s="102"/>
      <c r="P23" s="103"/>
      <c r="Q23" s="101"/>
      <c r="R23" s="102"/>
      <c r="S23" s="103"/>
      <c r="T23" s="101"/>
      <c r="U23" s="102"/>
      <c r="V23" s="103"/>
      <c r="W23" s="101"/>
      <c r="X23" s="102"/>
      <c r="Y23" s="103"/>
      <c r="Z23" s="35"/>
      <c r="AA23" s="39"/>
      <c r="AB23" s="39"/>
      <c r="AC23" s="39"/>
      <c r="AD23" s="39"/>
      <c r="AE23" s="44"/>
      <c r="AF23" s="35"/>
      <c r="AG23" s="36"/>
      <c r="AH23" s="40"/>
      <c r="AI23" s="36"/>
      <c r="AJ23" s="36"/>
      <c r="AK23" s="37"/>
      <c r="AL23" s="498"/>
      <c r="AM23" s="498"/>
      <c r="AN23" s="499"/>
      <c r="AO23" s="498"/>
      <c r="AP23" s="498"/>
      <c r="AQ23" s="499"/>
    </row>
    <row r="24" spans="1:43" ht="13.5" thickBot="1">
      <c r="A24" s="109"/>
      <c r="B24" s="506"/>
      <c r="C24" s="507"/>
      <c r="D24" s="508"/>
      <c r="E24" s="503"/>
      <c r="F24" s="504"/>
      <c r="G24" s="505"/>
      <c r="H24" s="503"/>
      <c r="I24" s="504"/>
      <c r="J24" s="505"/>
      <c r="K24" s="503"/>
      <c r="L24" s="504"/>
      <c r="M24" s="505"/>
      <c r="N24" s="503"/>
      <c r="O24" s="504"/>
      <c r="P24" s="505"/>
      <c r="Q24" s="503"/>
      <c r="R24" s="504"/>
      <c r="S24" s="505"/>
      <c r="T24" s="503"/>
      <c r="U24" s="504"/>
      <c r="V24" s="505"/>
      <c r="W24" s="503"/>
      <c r="X24" s="504"/>
      <c r="Y24" s="505"/>
      <c r="Z24" s="35"/>
      <c r="AA24" s="39"/>
      <c r="AB24" s="39"/>
      <c r="AC24" s="39"/>
      <c r="AD24" s="39"/>
      <c r="AE24" s="44"/>
      <c r="AF24" s="35"/>
      <c r="AG24" s="36"/>
      <c r="AH24" s="40"/>
      <c r="AI24" s="36"/>
      <c r="AJ24" s="36"/>
      <c r="AK24" s="37"/>
      <c r="AL24" s="85"/>
      <c r="AM24" s="24"/>
      <c r="AN24" s="25"/>
      <c r="AO24" s="85"/>
      <c r="AP24" s="24"/>
      <c r="AQ24" s="25"/>
    </row>
    <row r="25" spans="1:43" ht="14.25" thickTop="1" thickBot="1">
      <c r="A25" s="109"/>
      <c r="B25" s="516"/>
      <c r="C25" s="516"/>
      <c r="D25" s="516"/>
      <c r="E25" s="511"/>
      <c r="F25" s="512"/>
      <c r="G25" s="513"/>
      <c r="H25" s="511"/>
      <c r="I25" s="512"/>
      <c r="J25" s="513"/>
      <c r="K25" s="511"/>
      <c r="L25" s="512"/>
      <c r="M25" s="513"/>
      <c r="N25" s="511"/>
      <c r="O25" s="512"/>
      <c r="P25" s="513"/>
      <c r="Q25" s="511"/>
      <c r="R25" s="512"/>
      <c r="S25" s="513"/>
      <c r="T25" s="511"/>
      <c r="U25" s="512"/>
      <c r="V25" s="513"/>
      <c r="W25" s="511"/>
      <c r="X25" s="512"/>
      <c r="Y25" s="513"/>
      <c r="Z25" s="35"/>
      <c r="AA25" s="39"/>
      <c r="AB25" s="39"/>
      <c r="AC25" s="39"/>
      <c r="AD25" s="39"/>
      <c r="AE25" s="44"/>
      <c r="AF25" s="35"/>
      <c r="AG25" s="36"/>
      <c r="AH25" s="40"/>
      <c r="AI25" s="36"/>
      <c r="AJ25" s="36"/>
      <c r="AK25" s="37"/>
      <c r="AL25" s="514"/>
      <c r="AM25" s="514"/>
      <c r="AN25" s="515"/>
      <c r="AO25" s="498"/>
      <c r="AP25" s="498"/>
      <c r="AQ25" s="499"/>
    </row>
    <row r="26" spans="1:43" ht="14.25" thickTop="1" thickBot="1">
      <c r="A26" s="97"/>
      <c r="B26" s="101"/>
      <c r="C26" s="102"/>
      <c r="D26" s="103"/>
      <c r="E26" s="98"/>
      <c r="F26" s="99"/>
      <c r="G26" s="100"/>
      <c r="H26" s="98"/>
      <c r="I26" s="99"/>
      <c r="J26" s="100"/>
      <c r="K26" s="98"/>
      <c r="L26" s="99"/>
      <c r="M26" s="100"/>
      <c r="N26" s="98"/>
      <c r="O26" s="99"/>
      <c r="P26" s="100"/>
      <c r="Q26" s="98"/>
      <c r="R26" s="99"/>
      <c r="S26" s="100"/>
      <c r="T26" s="129"/>
      <c r="U26" s="128"/>
      <c r="V26" s="137"/>
      <c r="W26" s="101"/>
      <c r="X26" s="102"/>
      <c r="Y26" s="100"/>
      <c r="Z26" s="35"/>
      <c r="AA26" s="39"/>
      <c r="AB26" s="39"/>
      <c r="AC26" s="39"/>
      <c r="AD26" s="39"/>
      <c r="AE26" s="44"/>
      <c r="AF26" s="35"/>
      <c r="AG26" s="36"/>
      <c r="AH26" s="36"/>
      <c r="AI26" s="36"/>
      <c r="AJ26" s="36"/>
      <c r="AK26" s="37"/>
      <c r="AL26" s="509"/>
      <c r="AM26" s="509"/>
      <c r="AN26" s="510"/>
      <c r="AO26" s="509"/>
      <c r="AP26" s="509"/>
      <c r="AQ26" s="510"/>
    </row>
    <row r="27" spans="1:43" ht="13.5" thickTop="1">
      <c r="A27" s="104"/>
      <c r="B27" s="503"/>
      <c r="C27" s="504"/>
      <c r="D27" s="505"/>
      <c r="E27" s="506"/>
      <c r="F27" s="507"/>
      <c r="G27" s="508"/>
      <c r="H27" s="503"/>
      <c r="I27" s="504"/>
      <c r="J27" s="505"/>
      <c r="K27" s="503"/>
      <c r="L27" s="504"/>
      <c r="M27" s="505"/>
      <c r="N27" s="503"/>
      <c r="O27" s="504"/>
      <c r="P27" s="505"/>
      <c r="Q27" s="503"/>
      <c r="R27" s="504"/>
      <c r="S27" s="505"/>
      <c r="T27" s="506"/>
      <c r="U27" s="507"/>
      <c r="V27" s="508"/>
      <c r="W27" s="506"/>
      <c r="X27" s="507"/>
      <c r="Y27" s="508"/>
      <c r="Z27" s="35"/>
      <c r="AA27" s="39"/>
      <c r="AB27" s="39"/>
      <c r="AC27" s="39"/>
      <c r="AD27" s="39"/>
      <c r="AE27" s="44"/>
      <c r="AF27" s="35"/>
      <c r="AG27" s="36"/>
      <c r="AH27" s="40"/>
      <c r="AI27" s="36"/>
      <c r="AJ27" s="36"/>
      <c r="AK27" s="37"/>
      <c r="AL27" s="85"/>
      <c r="AM27" s="24"/>
      <c r="AN27" s="25"/>
      <c r="AO27" s="85"/>
      <c r="AP27" s="24"/>
      <c r="AQ27" s="25"/>
    </row>
    <row r="28" spans="1:43">
      <c r="A28" s="104"/>
      <c r="B28" s="105"/>
      <c r="C28" s="106"/>
      <c r="D28" s="107"/>
      <c r="E28" s="105"/>
      <c r="F28" s="106"/>
      <c r="G28" s="107"/>
      <c r="H28" s="101"/>
      <c r="I28" s="102"/>
      <c r="J28" s="103"/>
      <c r="K28" s="101"/>
      <c r="L28" s="102"/>
      <c r="M28" s="103"/>
      <c r="N28" s="101"/>
      <c r="O28" s="102"/>
      <c r="P28" s="103"/>
      <c r="Q28" s="101"/>
      <c r="R28" s="102"/>
      <c r="S28" s="103"/>
      <c r="T28" s="101"/>
      <c r="U28" s="102"/>
      <c r="V28" s="103"/>
      <c r="W28" s="101"/>
      <c r="X28" s="102"/>
      <c r="Y28" s="103"/>
      <c r="Z28" s="35"/>
      <c r="AA28" s="39"/>
      <c r="AB28" s="39"/>
      <c r="AC28" s="39"/>
      <c r="AD28" s="39"/>
      <c r="AE28" s="44"/>
      <c r="AF28" s="35"/>
      <c r="AG28" s="36"/>
      <c r="AH28" s="40"/>
      <c r="AI28" s="36"/>
      <c r="AJ28" s="36"/>
      <c r="AK28" s="37"/>
      <c r="AL28" s="498"/>
      <c r="AM28" s="498"/>
      <c r="AN28" s="499"/>
      <c r="AO28" s="498"/>
      <c r="AP28" s="498"/>
      <c r="AQ28" s="499"/>
    </row>
    <row r="29" spans="1:43">
      <c r="A29" s="108"/>
      <c r="B29" s="503"/>
      <c r="C29" s="504"/>
      <c r="D29" s="505"/>
      <c r="E29" s="503"/>
      <c r="F29" s="504"/>
      <c r="G29" s="505"/>
      <c r="H29" s="506"/>
      <c r="I29" s="507"/>
      <c r="J29" s="508"/>
      <c r="K29" s="506"/>
      <c r="L29" s="507"/>
      <c r="M29" s="508"/>
      <c r="N29" s="506"/>
      <c r="O29" s="507"/>
      <c r="P29" s="508"/>
      <c r="Q29" s="506"/>
      <c r="R29" s="507"/>
      <c r="S29" s="508"/>
      <c r="T29" s="506"/>
      <c r="U29" s="507"/>
      <c r="V29" s="508"/>
      <c r="W29" s="506"/>
      <c r="X29" s="507"/>
      <c r="Y29" s="508"/>
      <c r="Z29" s="35"/>
      <c r="AA29" s="39"/>
      <c r="AB29" s="39"/>
      <c r="AC29" s="39"/>
      <c r="AD29" s="39"/>
      <c r="AE29" s="44"/>
      <c r="AF29" s="35"/>
      <c r="AG29" s="36"/>
      <c r="AH29" s="40"/>
      <c r="AI29" s="36"/>
      <c r="AJ29" s="36"/>
      <c r="AK29" s="37"/>
      <c r="AL29" s="85"/>
      <c r="AM29" s="24"/>
      <c r="AN29" s="25"/>
      <c r="AO29" s="85"/>
      <c r="AP29" s="24"/>
      <c r="AQ29" s="25"/>
    </row>
    <row r="30" spans="1:43">
      <c r="A30" s="124"/>
      <c r="B30" s="101"/>
      <c r="C30" s="102"/>
      <c r="D30" s="103"/>
      <c r="E30" s="101"/>
      <c r="F30" s="102"/>
      <c r="G30" s="103"/>
      <c r="H30" s="101"/>
      <c r="I30" s="102"/>
      <c r="J30" s="103"/>
      <c r="K30" s="101"/>
      <c r="L30" s="102"/>
      <c r="M30" s="103"/>
      <c r="N30" s="101"/>
      <c r="O30" s="102"/>
      <c r="P30" s="103"/>
      <c r="Q30" s="101"/>
      <c r="R30" s="102"/>
      <c r="S30" s="103"/>
      <c r="T30" s="101"/>
      <c r="U30" s="102"/>
      <c r="V30" s="103"/>
      <c r="W30" s="101"/>
      <c r="X30" s="102"/>
      <c r="Y30" s="103"/>
      <c r="Z30" s="35"/>
      <c r="AA30" s="39"/>
      <c r="AB30" s="39"/>
      <c r="AC30" s="39"/>
      <c r="AD30" s="39"/>
      <c r="AE30" s="44"/>
      <c r="AF30" s="35"/>
      <c r="AG30" s="36"/>
      <c r="AH30" s="40"/>
      <c r="AI30" s="36"/>
      <c r="AJ30" s="36"/>
      <c r="AK30" s="37"/>
      <c r="AL30" s="498"/>
      <c r="AM30" s="498"/>
      <c r="AN30" s="499"/>
      <c r="AO30" s="498"/>
      <c r="AP30" s="498"/>
      <c r="AQ30" s="499"/>
    </row>
    <row r="31" spans="1:43">
      <c r="A31" s="110"/>
      <c r="B31" s="503"/>
      <c r="C31" s="504"/>
      <c r="D31" s="505"/>
      <c r="E31" s="503"/>
      <c r="F31" s="504"/>
      <c r="G31" s="505"/>
      <c r="H31" s="503"/>
      <c r="I31" s="504"/>
      <c r="J31" s="505"/>
      <c r="K31" s="503"/>
      <c r="L31" s="504"/>
      <c r="M31" s="505"/>
      <c r="N31" s="503"/>
      <c r="O31" s="504"/>
      <c r="P31" s="505"/>
      <c r="Q31" s="503"/>
      <c r="R31" s="504"/>
      <c r="S31" s="505"/>
      <c r="T31" s="503"/>
      <c r="U31" s="504"/>
      <c r="V31" s="505"/>
      <c r="W31" s="503"/>
      <c r="X31" s="504"/>
      <c r="Y31" s="505"/>
      <c r="Z31" s="35"/>
      <c r="AA31" s="39"/>
      <c r="AB31" s="39"/>
      <c r="AC31" s="39"/>
      <c r="AD31" s="39"/>
      <c r="AE31" s="44"/>
      <c r="AF31" s="35"/>
      <c r="AG31" s="36"/>
      <c r="AH31" s="40"/>
      <c r="AI31" s="36"/>
      <c r="AJ31" s="36"/>
      <c r="AK31" s="37"/>
      <c r="AL31" s="85"/>
      <c r="AM31" s="24"/>
      <c r="AN31" s="25"/>
      <c r="AO31" s="85"/>
      <c r="AP31" s="24"/>
      <c r="AQ31" s="25"/>
    </row>
    <row r="32" spans="1:43">
      <c r="A32" s="108"/>
      <c r="B32" s="101"/>
      <c r="C32" s="102"/>
      <c r="D32" s="103"/>
      <c r="E32" s="101"/>
      <c r="F32" s="102"/>
      <c r="G32" s="103"/>
      <c r="H32" s="101"/>
      <c r="I32" s="102"/>
      <c r="J32" s="103"/>
      <c r="K32" s="101"/>
      <c r="L32" s="102"/>
      <c r="M32" s="103"/>
      <c r="N32" s="101"/>
      <c r="O32" s="102"/>
      <c r="P32" s="103"/>
      <c r="Q32" s="101"/>
      <c r="R32" s="102"/>
      <c r="S32" s="103"/>
      <c r="T32" s="101"/>
      <c r="U32" s="102"/>
      <c r="V32" s="103"/>
      <c r="W32" s="101"/>
      <c r="X32" s="102"/>
      <c r="Y32" s="103"/>
      <c r="Z32" s="35"/>
      <c r="AA32" s="39"/>
      <c r="AB32" s="39"/>
      <c r="AC32" s="39"/>
      <c r="AD32" s="39"/>
      <c r="AE32" s="44"/>
      <c r="AF32" s="35"/>
      <c r="AG32" s="36"/>
      <c r="AH32" s="40"/>
      <c r="AI32" s="36"/>
      <c r="AJ32" s="36"/>
      <c r="AK32" s="37"/>
      <c r="AL32" s="498"/>
      <c r="AM32" s="498"/>
      <c r="AN32" s="499"/>
      <c r="AO32" s="498"/>
      <c r="AP32" s="498"/>
      <c r="AQ32" s="499"/>
    </row>
    <row r="33" spans="1:43">
      <c r="A33" s="108"/>
      <c r="B33" s="503"/>
      <c r="C33" s="504"/>
      <c r="D33" s="505"/>
      <c r="E33" s="503"/>
      <c r="F33" s="504"/>
      <c r="G33" s="505"/>
      <c r="H33" s="503"/>
      <c r="I33" s="504"/>
      <c r="J33" s="505"/>
      <c r="K33" s="503"/>
      <c r="L33" s="504"/>
      <c r="M33" s="505"/>
      <c r="N33" s="503"/>
      <c r="O33" s="504"/>
      <c r="P33" s="505"/>
      <c r="Q33" s="503"/>
      <c r="R33" s="504"/>
      <c r="S33" s="505"/>
      <c r="T33" s="503"/>
      <c r="U33" s="504"/>
      <c r="V33" s="505"/>
      <c r="W33" s="503"/>
      <c r="X33" s="504"/>
      <c r="Y33" s="505"/>
      <c r="Z33" s="35"/>
      <c r="AA33" s="39"/>
      <c r="AB33" s="39"/>
      <c r="AC33" s="39"/>
      <c r="AD33" s="39"/>
      <c r="AE33" s="44"/>
      <c r="AF33" s="35"/>
      <c r="AG33" s="36"/>
      <c r="AH33" s="40"/>
      <c r="AI33" s="36"/>
      <c r="AJ33" s="36"/>
      <c r="AK33" s="37"/>
      <c r="AL33" s="85"/>
      <c r="AM33" s="24"/>
      <c r="AN33" s="25"/>
      <c r="AO33" s="85"/>
      <c r="AP33" s="24"/>
      <c r="AQ33" s="25"/>
    </row>
    <row r="34" spans="1:43">
      <c r="A34" s="108"/>
      <c r="B34" s="101"/>
      <c r="C34" s="102"/>
      <c r="D34" s="103"/>
      <c r="E34" s="101"/>
      <c r="F34" s="102"/>
      <c r="G34" s="103"/>
      <c r="H34" s="101"/>
      <c r="I34" s="102"/>
      <c r="J34" s="103"/>
      <c r="K34" s="101"/>
      <c r="L34" s="102"/>
      <c r="M34" s="103"/>
      <c r="N34" s="101"/>
      <c r="O34" s="102"/>
      <c r="P34" s="103"/>
      <c r="Q34" s="101"/>
      <c r="R34" s="102"/>
      <c r="S34" s="103"/>
      <c r="T34" s="101"/>
      <c r="U34" s="102"/>
      <c r="V34" s="103"/>
      <c r="W34" s="101"/>
      <c r="X34" s="102"/>
      <c r="Y34" s="103"/>
      <c r="Z34" s="35"/>
      <c r="AA34" s="39"/>
      <c r="AB34" s="39"/>
      <c r="AC34" s="39"/>
      <c r="AD34" s="39"/>
      <c r="AE34" s="44"/>
      <c r="AF34" s="35"/>
      <c r="AG34" s="36"/>
      <c r="AH34" s="40"/>
      <c r="AI34" s="36"/>
      <c r="AJ34" s="36"/>
      <c r="AK34" s="37"/>
      <c r="AL34" s="498"/>
      <c r="AM34" s="498"/>
      <c r="AN34" s="499"/>
      <c r="AO34" s="498"/>
      <c r="AP34" s="498"/>
      <c r="AQ34" s="499"/>
    </row>
    <row r="35" spans="1:43" ht="13.5" thickBot="1">
      <c r="A35" s="109"/>
      <c r="B35" s="506"/>
      <c r="C35" s="507"/>
      <c r="D35" s="508"/>
      <c r="E35" s="503"/>
      <c r="F35" s="504"/>
      <c r="G35" s="505"/>
      <c r="H35" s="503"/>
      <c r="I35" s="504"/>
      <c r="J35" s="505"/>
      <c r="K35" s="503"/>
      <c r="L35" s="504"/>
      <c r="M35" s="505"/>
      <c r="N35" s="503"/>
      <c r="O35" s="504"/>
      <c r="P35" s="505"/>
      <c r="Q35" s="503"/>
      <c r="R35" s="504"/>
      <c r="S35" s="505"/>
      <c r="T35" s="503"/>
      <c r="U35" s="504"/>
      <c r="V35" s="505"/>
      <c r="W35" s="503"/>
      <c r="X35" s="504"/>
      <c r="Y35" s="505"/>
      <c r="Z35" s="41"/>
      <c r="AA35" s="42"/>
      <c r="AB35" s="42"/>
      <c r="AC35" s="42"/>
      <c r="AD35" s="42"/>
      <c r="AE35" s="43"/>
      <c r="AF35" s="41"/>
      <c r="AG35" s="36"/>
      <c r="AH35" s="40"/>
      <c r="AI35" s="36"/>
      <c r="AJ35" s="36"/>
      <c r="AK35" s="37"/>
      <c r="AL35" s="85"/>
      <c r="AM35" s="24"/>
      <c r="AN35" s="25"/>
      <c r="AO35" s="85"/>
      <c r="AP35" s="24"/>
      <c r="AQ35" s="25"/>
    </row>
    <row r="36" spans="1:43" ht="14.25" thickTop="1" thickBot="1">
      <c r="A36" s="109"/>
      <c r="B36" s="516"/>
      <c r="C36" s="516"/>
      <c r="D36" s="516"/>
      <c r="E36" s="511"/>
      <c r="F36" s="512"/>
      <c r="G36" s="513"/>
      <c r="H36" s="511"/>
      <c r="I36" s="512"/>
      <c r="J36" s="513"/>
      <c r="K36" s="511"/>
      <c r="L36" s="512"/>
      <c r="M36" s="513"/>
      <c r="N36" s="511"/>
      <c r="O36" s="512"/>
      <c r="P36" s="513"/>
      <c r="Q36" s="511"/>
      <c r="R36" s="512"/>
      <c r="S36" s="513"/>
      <c r="T36" s="511"/>
      <c r="U36" s="512"/>
      <c r="V36" s="513"/>
      <c r="W36" s="511"/>
      <c r="X36" s="512"/>
      <c r="Y36" s="513"/>
      <c r="Z36" s="41"/>
      <c r="AA36" s="42"/>
      <c r="AB36" s="42"/>
      <c r="AC36" s="42"/>
      <c r="AD36" s="42"/>
      <c r="AE36" s="43"/>
      <c r="AF36" s="41"/>
      <c r="AG36" s="36"/>
      <c r="AH36" s="40"/>
      <c r="AI36" s="36"/>
      <c r="AJ36" s="36"/>
      <c r="AK36" s="37"/>
      <c r="AL36" s="514"/>
      <c r="AM36" s="514"/>
      <c r="AN36" s="515"/>
      <c r="AO36" s="498"/>
      <c r="AP36" s="498"/>
      <c r="AQ36" s="499"/>
    </row>
    <row r="37" spans="1:43" ht="14.25" thickTop="1" thickBot="1">
      <c r="A37" s="97"/>
      <c r="B37" s="101"/>
      <c r="C37" s="102"/>
      <c r="D37" s="103"/>
      <c r="E37" s="98"/>
      <c r="F37" s="99"/>
      <c r="G37" s="100"/>
      <c r="H37" s="98"/>
      <c r="I37" s="99"/>
      <c r="J37" s="100"/>
      <c r="K37" s="98"/>
      <c r="L37" s="99"/>
      <c r="M37" s="100"/>
      <c r="N37" s="98"/>
      <c r="O37" s="99"/>
      <c r="P37" s="100"/>
      <c r="Q37" s="98"/>
      <c r="R37" s="99"/>
      <c r="S37" s="100"/>
      <c r="T37" s="101"/>
      <c r="U37" s="102"/>
      <c r="V37" s="103"/>
      <c r="W37" s="101"/>
      <c r="X37" s="102"/>
      <c r="Y37" s="100"/>
      <c r="Z37" s="35"/>
      <c r="AA37" s="39"/>
      <c r="AB37" s="39"/>
      <c r="AC37" s="39"/>
      <c r="AD37" s="39"/>
      <c r="AE37" s="44"/>
      <c r="AF37" s="35"/>
      <c r="AG37" s="36"/>
      <c r="AH37" s="36"/>
      <c r="AI37" s="36"/>
      <c r="AJ37" s="36"/>
      <c r="AK37" s="37"/>
      <c r="AL37" s="509"/>
      <c r="AM37" s="509"/>
      <c r="AN37" s="510"/>
      <c r="AO37" s="509"/>
      <c r="AP37" s="509"/>
      <c r="AQ37" s="510"/>
    </row>
    <row r="38" spans="1:43" ht="13.5" thickTop="1">
      <c r="A38" s="104"/>
      <c r="B38" s="503"/>
      <c r="C38" s="504"/>
      <c r="D38" s="505"/>
      <c r="E38" s="506"/>
      <c r="F38" s="507"/>
      <c r="G38" s="508"/>
      <c r="H38" s="506"/>
      <c r="I38" s="507"/>
      <c r="J38" s="508"/>
      <c r="K38" s="503"/>
      <c r="L38" s="504"/>
      <c r="M38" s="505"/>
      <c r="N38" s="503"/>
      <c r="O38" s="504"/>
      <c r="P38" s="505"/>
      <c r="Q38" s="506"/>
      <c r="R38" s="507"/>
      <c r="S38" s="508"/>
      <c r="T38" s="506"/>
      <c r="U38" s="507"/>
      <c r="V38" s="508"/>
      <c r="W38" s="506"/>
      <c r="X38" s="507"/>
      <c r="Y38" s="508"/>
      <c r="Z38" s="41"/>
      <c r="AA38" s="42"/>
      <c r="AB38" s="42"/>
      <c r="AC38" s="42"/>
      <c r="AD38" s="42"/>
      <c r="AE38" s="43"/>
      <c r="AF38" s="41"/>
      <c r="AG38" s="36"/>
      <c r="AH38" s="40"/>
      <c r="AI38" s="36"/>
      <c r="AJ38" s="36"/>
      <c r="AK38" s="37"/>
      <c r="AL38" s="85"/>
      <c r="AM38" s="24"/>
      <c r="AN38" s="25"/>
      <c r="AO38" s="85"/>
      <c r="AP38" s="24"/>
      <c r="AQ38" s="25"/>
    </row>
    <row r="39" spans="1:43">
      <c r="A39" s="104"/>
      <c r="B39" s="105"/>
      <c r="C39" s="106"/>
      <c r="D39" s="107"/>
      <c r="E39" s="105"/>
      <c r="F39" s="106"/>
      <c r="G39" s="107"/>
      <c r="H39" s="101"/>
      <c r="I39" s="102"/>
      <c r="J39" s="103"/>
      <c r="K39" s="129"/>
      <c r="L39" s="128"/>
      <c r="M39" s="137"/>
      <c r="N39" s="101"/>
      <c r="O39" s="102"/>
      <c r="P39" s="103"/>
      <c r="Q39" s="129"/>
      <c r="R39" s="128"/>
      <c r="S39" s="137"/>
      <c r="T39" s="101"/>
      <c r="U39" s="102"/>
      <c r="V39" s="103"/>
      <c r="W39" s="101"/>
      <c r="X39" s="102"/>
      <c r="Y39" s="103"/>
      <c r="Z39" s="41"/>
      <c r="AA39" s="42"/>
      <c r="AB39" s="42"/>
      <c r="AC39" s="42"/>
      <c r="AD39" s="42"/>
      <c r="AE39" s="43"/>
      <c r="AF39" s="41"/>
      <c r="AG39" s="36"/>
      <c r="AH39" s="40"/>
      <c r="AI39" s="36"/>
      <c r="AJ39" s="36"/>
      <c r="AK39" s="37"/>
      <c r="AL39" s="498"/>
      <c r="AM39" s="498"/>
      <c r="AN39" s="499"/>
      <c r="AO39" s="498"/>
      <c r="AP39" s="498"/>
      <c r="AQ39" s="499"/>
    </row>
    <row r="40" spans="1:43">
      <c r="A40" s="108"/>
      <c r="B40" s="503"/>
      <c r="C40" s="504"/>
      <c r="D40" s="505"/>
      <c r="E40" s="503"/>
      <c r="F40" s="504"/>
      <c r="G40" s="505"/>
      <c r="H40" s="506"/>
      <c r="I40" s="507"/>
      <c r="J40" s="508"/>
      <c r="K40" s="506"/>
      <c r="L40" s="507"/>
      <c r="M40" s="508"/>
      <c r="N40" s="506"/>
      <c r="O40" s="507"/>
      <c r="P40" s="508"/>
      <c r="Q40" s="506"/>
      <c r="R40" s="507"/>
      <c r="S40" s="508"/>
      <c r="T40" s="506"/>
      <c r="U40" s="507"/>
      <c r="V40" s="508"/>
      <c r="W40" s="506"/>
      <c r="X40" s="507"/>
      <c r="Y40" s="508"/>
      <c r="Z40" s="35"/>
      <c r="AA40" s="39"/>
      <c r="AB40" s="39"/>
      <c r="AC40" s="39"/>
      <c r="AD40" s="39"/>
      <c r="AE40" s="44"/>
      <c r="AF40" s="35"/>
      <c r="AG40" s="36"/>
      <c r="AH40" s="40"/>
      <c r="AI40" s="36"/>
      <c r="AJ40" s="36"/>
      <c r="AK40" s="37"/>
      <c r="AL40" s="85"/>
      <c r="AM40" s="24"/>
      <c r="AN40" s="25"/>
      <c r="AO40" s="85"/>
      <c r="AP40" s="24"/>
      <c r="AQ40" s="25"/>
    </row>
    <row r="41" spans="1:43">
      <c r="A41" s="124"/>
      <c r="B41" s="101"/>
      <c r="C41" s="102"/>
      <c r="D41" s="103"/>
      <c r="E41" s="129"/>
      <c r="F41" s="128"/>
      <c r="G41" s="137"/>
      <c r="H41" s="101"/>
      <c r="I41" s="102"/>
      <c r="J41" s="103"/>
      <c r="K41" s="101"/>
      <c r="L41" s="102"/>
      <c r="M41" s="103"/>
      <c r="N41" s="101"/>
      <c r="O41" s="102"/>
      <c r="P41" s="103"/>
      <c r="Q41" s="101"/>
      <c r="R41" s="102"/>
      <c r="S41" s="103"/>
      <c r="T41" s="101"/>
      <c r="U41" s="102"/>
      <c r="V41" s="103"/>
      <c r="W41" s="101"/>
      <c r="X41" s="102"/>
      <c r="Y41" s="103"/>
      <c r="Z41" s="35"/>
      <c r="AA41" s="39"/>
      <c r="AB41" s="39"/>
      <c r="AC41" s="39"/>
      <c r="AD41" s="39"/>
      <c r="AE41" s="44"/>
      <c r="AF41" s="35"/>
      <c r="AG41" s="36"/>
      <c r="AH41" s="40"/>
      <c r="AI41" s="36"/>
      <c r="AJ41" s="36"/>
      <c r="AK41" s="37"/>
      <c r="AL41" s="498"/>
      <c r="AM41" s="498"/>
      <c r="AN41" s="499"/>
      <c r="AO41" s="498"/>
      <c r="AP41" s="498"/>
      <c r="AQ41" s="499"/>
    </row>
    <row r="42" spans="1:43">
      <c r="A42" s="110"/>
      <c r="B42" s="503"/>
      <c r="C42" s="504"/>
      <c r="D42" s="505"/>
      <c r="E42" s="506"/>
      <c r="F42" s="507"/>
      <c r="G42" s="508"/>
      <c r="H42" s="503"/>
      <c r="I42" s="504"/>
      <c r="J42" s="505"/>
      <c r="K42" s="503"/>
      <c r="L42" s="504"/>
      <c r="M42" s="505"/>
      <c r="N42" s="503"/>
      <c r="O42" s="504"/>
      <c r="P42" s="505"/>
      <c r="Q42" s="503"/>
      <c r="R42" s="504"/>
      <c r="S42" s="505"/>
      <c r="T42" s="503"/>
      <c r="U42" s="504"/>
      <c r="V42" s="505"/>
      <c r="W42" s="503"/>
      <c r="X42" s="504"/>
      <c r="Y42" s="505"/>
      <c r="Z42" s="35"/>
      <c r="AA42" s="39"/>
      <c r="AB42" s="39"/>
      <c r="AC42" s="39"/>
      <c r="AD42" s="39"/>
      <c r="AE42" s="44"/>
      <c r="AF42" s="35"/>
      <c r="AG42" s="36"/>
      <c r="AH42" s="40"/>
      <c r="AI42" s="36"/>
      <c r="AJ42" s="36"/>
      <c r="AK42" s="37"/>
      <c r="AL42" s="85"/>
      <c r="AM42" s="24"/>
      <c r="AN42" s="25"/>
      <c r="AO42" s="85"/>
      <c r="AP42" s="24"/>
      <c r="AQ42" s="25"/>
    </row>
    <row r="43" spans="1:43">
      <c r="A43" s="108"/>
      <c r="B43" s="101"/>
      <c r="C43" s="102"/>
      <c r="D43" s="103"/>
      <c r="E43" s="101"/>
      <c r="F43" s="102"/>
      <c r="G43" s="103"/>
      <c r="H43" s="101"/>
      <c r="I43" s="102"/>
      <c r="J43" s="103"/>
      <c r="K43" s="101"/>
      <c r="L43" s="102"/>
      <c r="M43" s="103"/>
      <c r="N43" s="101"/>
      <c r="O43" s="102"/>
      <c r="P43" s="103"/>
      <c r="Q43" s="101"/>
      <c r="R43" s="102"/>
      <c r="S43" s="103"/>
      <c r="T43" s="101"/>
      <c r="U43" s="102"/>
      <c r="V43" s="103"/>
      <c r="W43" s="101"/>
      <c r="X43" s="102"/>
      <c r="Y43" s="103"/>
      <c r="Z43" s="35"/>
      <c r="AA43" s="39"/>
      <c r="AB43" s="39"/>
      <c r="AC43" s="39"/>
      <c r="AD43" s="39"/>
      <c r="AE43" s="44"/>
      <c r="AF43" s="35"/>
      <c r="AG43" s="36"/>
      <c r="AH43" s="40"/>
      <c r="AI43" s="36"/>
      <c r="AJ43" s="36"/>
      <c r="AK43" s="37"/>
      <c r="AL43" s="498"/>
      <c r="AM43" s="498"/>
      <c r="AN43" s="499"/>
      <c r="AO43" s="498"/>
      <c r="AP43" s="498"/>
      <c r="AQ43" s="499"/>
    </row>
    <row r="44" spans="1:43">
      <c r="A44" s="108"/>
      <c r="B44" s="503"/>
      <c r="C44" s="504"/>
      <c r="D44" s="505"/>
      <c r="E44" s="503"/>
      <c r="F44" s="504"/>
      <c r="G44" s="505"/>
      <c r="H44" s="503"/>
      <c r="I44" s="504"/>
      <c r="J44" s="505"/>
      <c r="K44" s="503"/>
      <c r="L44" s="504"/>
      <c r="M44" s="505"/>
      <c r="N44" s="503"/>
      <c r="O44" s="504"/>
      <c r="P44" s="505"/>
      <c r="Q44" s="503"/>
      <c r="R44" s="504"/>
      <c r="S44" s="505"/>
      <c r="T44" s="503"/>
      <c r="U44" s="504"/>
      <c r="V44" s="505"/>
      <c r="W44" s="503"/>
      <c r="X44" s="504"/>
      <c r="Y44" s="505"/>
      <c r="Z44" s="35"/>
      <c r="AA44" s="39"/>
      <c r="AB44" s="39"/>
      <c r="AC44" s="39"/>
      <c r="AD44" s="39"/>
      <c r="AE44" s="44"/>
      <c r="AF44" s="35"/>
      <c r="AG44" s="36"/>
      <c r="AH44" s="40"/>
      <c r="AI44" s="36"/>
      <c r="AJ44" s="36"/>
      <c r="AK44" s="37"/>
      <c r="AL44" s="85"/>
      <c r="AM44" s="24"/>
      <c r="AN44" s="25"/>
      <c r="AO44" s="85"/>
      <c r="AP44" s="24"/>
      <c r="AQ44" s="25"/>
    </row>
    <row r="45" spans="1:43">
      <c r="A45" s="108"/>
      <c r="B45" s="101"/>
      <c r="C45" s="102"/>
      <c r="D45" s="103"/>
      <c r="E45" s="101"/>
      <c r="F45" s="102"/>
      <c r="G45" s="103"/>
      <c r="H45" s="101"/>
      <c r="I45" s="102"/>
      <c r="J45" s="103"/>
      <c r="K45" s="101"/>
      <c r="L45" s="102"/>
      <c r="M45" s="103"/>
      <c r="N45" s="101"/>
      <c r="O45" s="102"/>
      <c r="P45" s="103"/>
      <c r="Q45" s="101"/>
      <c r="R45" s="102"/>
      <c r="S45" s="103"/>
      <c r="T45" s="101"/>
      <c r="U45" s="102"/>
      <c r="V45" s="103"/>
      <c r="W45" s="101"/>
      <c r="X45" s="102"/>
      <c r="Y45" s="103"/>
      <c r="Z45" s="35"/>
      <c r="AA45" s="39"/>
      <c r="AB45" s="39"/>
      <c r="AC45" s="39"/>
      <c r="AD45" s="39"/>
      <c r="AE45" s="44"/>
      <c r="AF45" s="35"/>
      <c r="AG45" s="36"/>
      <c r="AH45" s="40"/>
      <c r="AI45" s="36"/>
      <c r="AJ45" s="36"/>
      <c r="AK45" s="37"/>
      <c r="AL45" s="498"/>
      <c r="AM45" s="498"/>
      <c r="AN45" s="499"/>
      <c r="AO45" s="498"/>
      <c r="AP45" s="498"/>
      <c r="AQ45" s="499"/>
    </row>
    <row r="46" spans="1:43" ht="13.5" thickBot="1">
      <c r="A46" s="109"/>
      <c r="B46" s="506"/>
      <c r="C46" s="507"/>
      <c r="D46" s="508"/>
      <c r="E46" s="503"/>
      <c r="F46" s="504"/>
      <c r="G46" s="505"/>
      <c r="H46" s="503"/>
      <c r="I46" s="504"/>
      <c r="J46" s="505"/>
      <c r="K46" s="503"/>
      <c r="L46" s="504"/>
      <c r="M46" s="505"/>
      <c r="N46" s="503"/>
      <c r="O46" s="504"/>
      <c r="P46" s="505"/>
      <c r="Q46" s="503"/>
      <c r="R46" s="504"/>
      <c r="S46" s="505"/>
      <c r="T46" s="503"/>
      <c r="U46" s="504"/>
      <c r="V46" s="505"/>
      <c r="W46" s="503"/>
      <c r="X46" s="504"/>
      <c r="Y46" s="505"/>
      <c r="Z46" s="41"/>
      <c r="AA46" s="42"/>
      <c r="AB46" s="42"/>
      <c r="AC46" s="42"/>
      <c r="AD46" s="42"/>
      <c r="AE46" s="43"/>
      <c r="AF46" s="41"/>
      <c r="AG46" s="36"/>
      <c r="AH46" s="40"/>
      <c r="AI46" s="36"/>
      <c r="AJ46" s="36"/>
      <c r="AK46" s="37"/>
      <c r="AL46" s="85"/>
      <c r="AM46" s="24"/>
      <c r="AN46" s="25"/>
      <c r="AO46" s="85"/>
      <c r="AP46" s="24"/>
      <c r="AQ46" s="25"/>
    </row>
    <row r="47" spans="1:43" ht="14.25" thickTop="1" thickBot="1">
      <c r="A47" s="109"/>
      <c r="B47" s="516"/>
      <c r="C47" s="516"/>
      <c r="D47" s="516"/>
      <c r="E47" s="511"/>
      <c r="F47" s="512"/>
      <c r="G47" s="513"/>
      <c r="H47" s="511"/>
      <c r="I47" s="512"/>
      <c r="J47" s="513"/>
      <c r="K47" s="511"/>
      <c r="L47" s="512"/>
      <c r="M47" s="513"/>
      <c r="N47" s="511"/>
      <c r="O47" s="512"/>
      <c r="P47" s="513"/>
      <c r="Q47" s="511"/>
      <c r="R47" s="512"/>
      <c r="S47" s="513"/>
      <c r="T47" s="511"/>
      <c r="U47" s="512"/>
      <c r="V47" s="513"/>
      <c r="W47" s="511"/>
      <c r="X47" s="512"/>
      <c r="Y47" s="513"/>
      <c r="Z47" s="41"/>
      <c r="AA47" s="42"/>
      <c r="AB47" s="42"/>
      <c r="AC47" s="42"/>
      <c r="AD47" s="42"/>
      <c r="AE47" s="43"/>
      <c r="AF47" s="41"/>
      <c r="AG47" s="36"/>
      <c r="AH47" s="40"/>
      <c r="AI47" s="36"/>
      <c r="AJ47" s="36"/>
      <c r="AK47" s="37"/>
      <c r="AL47" s="514"/>
      <c r="AM47" s="514"/>
      <c r="AN47" s="515"/>
      <c r="AO47" s="498"/>
      <c r="AP47" s="498"/>
      <c r="AQ47" s="499"/>
    </row>
    <row r="48" spans="1:43" ht="14.25" thickTop="1" thickBot="1">
      <c r="A48" s="97"/>
      <c r="B48" s="101"/>
      <c r="C48" s="102"/>
      <c r="D48" s="103"/>
      <c r="E48" s="98"/>
      <c r="F48" s="99"/>
      <c r="G48" s="100"/>
      <c r="H48" s="98"/>
      <c r="I48" s="99"/>
      <c r="J48" s="100"/>
      <c r="K48" s="98"/>
      <c r="L48" s="99"/>
      <c r="M48" s="100"/>
      <c r="N48" s="98"/>
      <c r="O48" s="99"/>
      <c r="P48" s="100"/>
      <c r="Q48" s="98"/>
      <c r="R48" s="99"/>
      <c r="S48" s="100"/>
      <c r="T48" s="101"/>
      <c r="U48" s="102"/>
      <c r="V48" s="103"/>
      <c r="W48" s="101"/>
      <c r="X48" s="102"/>
      <c r="Y48" s="100"/>
      <c r="Z48" s="35"/>
      <c r="AA48" s="39"/>
      <c r="AB48" s="39"/>
      <c r="AC48" s="39"/>
      <c r="AD48" s="39"/>
      <c r="AE48" s="44"/>
      <c r="AF48" s="35"/>
      <c r="AG48" s="36"/>
      <c r="AH48" s="36"/>
      <c r="AI48" s="36"/>
      <c r="AJ48" s="36"/>
      <c r="AK48" s="37"/>
      <c r="AL48" s="509"/>
      <c r="AM48" s="509"/>
      <c r="AN48" s="510"/>
      <c r="AO48" s="509"/>
      <c r="AP48" s="509"/>
      <c r="AQ48" s="510"/>
    </row>
    <row r="49" spans="1:43" ht="13.5" thickTop="1">
      <c r="A49" s="104"/>
      <c r="B49" s="503"/>
      <c r="C49" s="504"/>
      <c r="D49" s="505"/>
      <c r="E49" s="503"/>
      <c r="F49" s="504"/>
      <c r="G49" s="505"/>
      <c r="H49" s="503"/>
      <c r="I49" s="504"/>
      <c r="J49" s="505"/>
      <c r="K49" s="503"/>
      <c r="L49" s="504"/>
      <c r="M49" s="505"/>
      <c r="N49" s="506"/>
      <c r="O49" s="507"/>
      <c r="P49" s="508"/>
      <c r="Q49" s="506"/>
      <c r="R49" s="507"/>
      <c r="S49" s="508"/>
      <c r="T49" s="506"/>
      <c r="U49" s="507"/>
      <c r="V49" s="508"/>
      <c r="W49" s="506"/>
      <c r="X49" s="507"/>
      <c r="Y49" s="508"/>
      <c r="Z49" s="41"/>
      <c r="AA49" s="42"/>
      <c r="AB49" s="42"/>
      <c r="AC49" s="42"/>
      <c r="AD49" s="42"/>
      <c r="AE49" s="43"/>
      <c r="AF49" s="41"/>
      <c r="AG49" s="36"/>
      <c r="AH49" s="40"/>
      <c r="AI49" s="36"/>
      <c r="AJ49" s="36"/>
      <c r="AK49" s="37"/>
      <c r="AL49" s="85"/>
      <c r="AM49" s="24"/>
      <c r="AN49" s="25"/>
      <c r="AO49" s="85"/>
      <c r="AP49" s="24"/>
      <c r="AQ49" s="25"/>
    </row>
    <row r="50" spans="1:43">
      <c r="A50" s="104"/>
      <c r="B50" s="105"/>
      <c r="C50" s="106"/>
      <c r="D50" s="107"/>
      <c r="E50" s="105"/>
      <c r="F50" s="106"/>
      <c r="G50" s="107"/>
      <c r="H50" s="101"/>
      <c r="I50" s="102"/>
      <c r="J50" s="103"/>
      <c r="K50" s="101"/>
      <c r="L50" s="102"/>
      <c r="M50" s="103"/>
      <c r="N50" s="101"/>
      <c r="O50" s="102"/>
      <c r="P50" s="103"/>
      <c r="Q50" s="101"/>
      <c r="R50" s="102"/>
      <c r="S50" s="103"/>
      <c r="T50" s="101"/>
      <c r="U50" s="102"/>
      <c r="V50" s="103"/>
      <c r="W50" s="101"/>
      <c r="X50" s="102"/>
      <c r="Y50" s="103"/>
      <c r="Z50" s="41"/>
      <c r="AA50" s="42"/>
      <c r="AB50" s="42"/>
      <c r="AC50" s="42"/>
      <c r="AD50" s="42"/>
      <c r="AE50" s="43"/>
      <c r="AF50" s="41"/>
      <c r="AG50" s="36"/>
      <c r="AH50" s="40"/>
      <c r="AI50" s="36"/>
      <c r="AJ50" s="36"/>
      <c r="AK50" s="37"/>
      <c r="AL50" s="498"/>
      <c r="AM50" s="498"/>
      <c r="AN50" s="499"/>
      <c r="AO50" s="498"/>
      <c r="AP50" s="498"/>
      <c r="AQ50" s="499"/>
    </row>
    <row r="51" spans="1:43">
      <c r="A51" s="108"/>
      <c r="B51" s="503"/>
      <c r="C51" s="504"/>
      <c r="D51" s="505"/>
      <c r="E51" s="506"/>
      <c r="F51" s="507"/>
      <c r="G51" s="508"/>
      <c r="H51" s="503"/>
      <c r="I51" s="504"/>
      <c r="J51" s="505"/>
      <c r="K51" s="503"/>
      <c r="L51" s="504"/>
      <c r="M51" s="505"/>
      <c r="N51" s="503"/>
      <c r="O51" s="504"/>
      <c r="P51" s="505"/>
      <c r="Q51" s="506"/>
      <c r="R51" s="507"/>
      <c r="S51" s="508"/>
      <c r="T51" s="506"/>
      <c r="U51" s="507"/>
      <c r="V51" s="508"/>
      <c r="W51" s="506"/>
      <c r="X51" s="507"/>
      <c r="Y51" s="508"/>
      <c r="Z51" s="35"/>
      <c r="AA51" s="39"/>
      <c r="AB51" s="39"/>
      <c r="AC51" s="39"/>
      <c r="AD51" s="39"/>
      <c r="AE51" s="44"/>
      <c r="AF51" s="35"/>
      <c r="AG51" s="36"/>
      <c r="AH51" s="40"/>
      <c r="AI51" s="36"/>
      <c r="AJ51" s="36"/>
      <c r="AK51" s="37"/>
      <c r="AL51" s="85"/>
      <c r="AM51" s="24"/>
      <c r="AN51" s="25"/>
      <c r="AO51" s="85"/>
      <c r="AP51" s="24"/>
      <c r="AQ51" s="25"/>
    </row>
    <row r="52" spans="1:43">
      <c r="A52" s="108"/>
      <c r="B52" s="101"/>
      <c r="C52" s="102"/>
      <c r="D52" s="103"/>
      <c r="E52" s="101"/>
      <c r="F52" s="102"/>
      <c r="G52" s="103"/>
      <c r="H52" s="101"/>
      <c r="I52" s="102"/>
      <c r="J52" s="103"/>
      <c r="K52" s="101"/>
      <c r="L52" s="102"/>
      <c r="M52" s="103"/>
      <c r="N52" s="101"/>
      <c r="O52" s="102"/>
      <c r="P52" s="103"/>
      <c r="Q52" s="101"/>
      <c r="R52" s="102"/>
      <c r="S52" s="103"/>
      <c r="T52" s="101"/>
      <c r="U52" s="102"/>
      <c r="V52" s="103"/>
      <c r="W52" s="101"/>
      <c r="X52" s="102"/>
      <c r="Y52" s="103"/>
      <c r="Z52" s="35"/>
      <c r="AA52" s="39"/>
      <c r="AB52" s="39"/>
      <c r="AC52" s="39"/>
      <c r="AD52" s="39"/>
      <c r="AE52" s="44"/>
      <c r="AF52" s="35"/>
      <c r="AG52" s="36"/>
      <c r="AH52" s="40"/>
      <c r="AI52" s="36"/>
      <c r="AJ52" s="36"/>
      <c r="AK52" s="37"/>
      <c r="AL52" s="498"/>
      <c r="AM52" s="498"/>
      <c r="AN52" s="499"/>
      <c r="AO52" s="498"/>
      <c r="AP52" s="498"/>
      <c r="AQ52" s="499"/>
    </row>
    <row r="53" spans="1:43">
      <c r="A53" s="110"/>
      <c r="B53" s="503"/>
      <c r="C53" s="504"/>
      <c r="D53" s="505"/>
      <c r="E53" s="503"/>
      <c r="F53" s="504"/>
      <c r="G53" s="505"/>
      <c r="H53" s="503"/>
      <c r="I53" s="504"/>
      <c r="J53" s="505"/>
      <c r="K53" s="503"/>
      <c r="L53" s="504"/>
      <c r="M53" s="505"/>
      <c r="N53" s="503"/>
      <c r="O53" s="504"/>
      <c r="P53" s="505"/>
      <c r="Q53" s="503"/>
      <c r="R53" s="504"/>
      <c r="S53" s="505"/>
      <c r="T53" s="503"/>
      <c r="U53" s="504"/>
      <c r="V53" s="505"/>
      <c r="W53" s="503"/>
      <c r="X53" s="504"/>
      <c r="Y53" s="505"/>
      <c r="Z53" s="35"/>
      <c r="AA53" s="39"/>
      <c r="AB53" s="39"/>
      <c r="AC53" s="39"/>
      <c r="AD53" s="39"/>
      <c r="AE53" s="44"/>
      <c r="AF53" s="35"/>
      <c r="AG53" s="36"/>
      <c r="AH53" s="40"/>
      <c r="AI53" s="36"/>
      <c r="AJ53" s="36"/>
      <c r="AK53" s="37"/>
      <c r="AL53" s="85"/>
      <c r="AM53" s="24"/>
      <c r="AN53" s="25"/>
      <c r="AO53" s="85"/>
      <c r="AP53" s="24"/>
      <c r="AQ53" s="25"/>
    </row>
    <row r="54" spans="1:43">
      <c r="A54" s="108"/>
      <c r="B54" s="101"/>
      <c r="C54" s="102"/>
      <c r="D54" s="103"/>
      <c r="E54" s="101"/>
      <c r="F54" s="102"/>
      <c r="G54" s="103"/>
      <c r="H54" s="101"/>
      <c r="I54" s="102"/>
      <c r="J54" s="103"/>
      <c r="K54" s="101"/>
      <c r="L54" s="102"/>
      <c r="M54" s="103"/>
      <c r="N54" s="101"/>
      <c r="O54" s="102"/>
      <c r="P54" s="103"/>
      <c r="Q54" s="101"/>
      <c r="R54" s="102"/>
      <c r="S54" s="103"/>
      <c r="T54" s="101"/>
      <c r="U54" s="102"/>
      <c r="V54" s="103"/>
      <c r="W54" s="101"/>
      <c r="X54" s="102"/>
      <c r="Y54" s="103"/>
      <c r="Z54" s="35"/>
      <c r="AA54" s="39"/>
      <c r="AB54" s="39"/>
      <c r="AC54" s="39"/>
      <c r="AD54" s="39"/>
      <c r="AE54" s="44"/>
      <c r="AF54" s="35"/>
      <c r="AG54" s="36"/>
      <c r="AH54" s="40"/>
      <c r="AI54" s="36"/>
      <c r="AJ54" s="36"/>
      <c r="AK54" s="37"/>
      <c r="AL54" s="498"/>
      <c r="AM54" s="498"/>
      <c r="AN54" s="499"/>
      <c r="AO54" s="498"/>
      <c r="AP54" s="498"/>
      <c r="AQ54" s="499"/>
    </row>
    <row r="55" spans="1:43">
      <c r="A55" s="108"/>
      <c r="B55" s="503"/>
      <c r="C55" s="504"/>
      <c r="D55" s="505"/>
      <c r="E55" s="503"/>
      <c r="F55" s="504"/>
      <c r="G55" s="505"/>
      <c r="H55" s="503"/>
      <c r="I55" s="504"/>
      <c r="J55" s="505"/>
      <c r="K55" s="503"/>
      <c r="L55" s="504"/>
      <c r="M55" s="505"/>
      <c r="N55" s="503"/>
      <c r="O55" s="504"/>
      <c r="P55" s="505"/>
      <c r="Q55" s="503"/>
      <c r="R55" s="504"/>
      <c r="S55" s="505"/>
      <c r="T55" s="503"/>
      <c r="U55" s="504"/>
      <c r="V55" s="505"/>
      <c r="W55" s="503"/>
      <c r="X55" s="504"/>
      <c r="Y55" s="505"/>
      <c r="Z55" s="35"/>
      <c r="AA55" s="39"/>
      <c r="AB55" s="39"/>
      <c r="AC55" s="39"/>
      <c r="AD55" s="39"/>
      <c r="AE55" s="44"/>
      <c r="AF55" s="35"/>
      <c r="AG55" s="36"/>
      <c r="AH55" s="40"/>
      <c r="AI55" s="36"/>
      <c r="AJ55" s="36"/>
      <c r="AK55" s="37"/>
      <c r="AL55" s="85"/>
      <c r="AM55" s="24"/>
      <c r="AN55" s="25"/>
      <c r="AO55" s="85"/>
      <c r="AP55" s="24"/>
      <c r="AQ55" s="25"/>
    </row>
    <row r="56" spans="1:43">
      <c r="A56" s="108"/>
      <c r="B56" s="101"/>
      <c r="C56" s="102"/>
      <c r="D56" s="103"/>
      <c r="E56" s="101"/>
      <c r="F56" s="102"/>
      <c r="G56" s="103"/>
      <c r="H56" s="101"/>
      <c r="I56" s="102"/>
      <c r="J56" s="103"/>
      <c r="K56" s="101"/>
      <c r="L56" s="102"/>
      <c r="M56" s="103"/>
      <c r="N56" s="101"/>
      <c r="O56" s="102"/>
      <c r="P56" s="103"/>
      <c r="Q56" s="101"/>
      <c r="R56" s="102"/>
      <c r="S56" s="103"/>
      <c r="T56" s="101"/>
      <c r="U56" s="102"/>
      <c r="V56" s="103"/>
      <c r="W56" s="101"/>
      <c r="X56" s="102"/>
      <c r="Y56" s="103"/>
      <c r="Z56" s="35"/>
      <c r="AA56" s="39"/>
      <c r="AB56" s="39"/>
      <c r="AC56" s="39"/>
      <c r="AD56" s="39"/>
      <c r="AE56" s="44"/>
      <c r="AF56" s="35"/>
      <c r="AG56" s="36"/>
      <c r="AH56" s="40"/>
      <c r="AI56" s="36"/>
      <c r="AJ56" s="36"/>
      <c r="AK56" s="37"/>
      <c r="AL56" s="498"/>
      <c r="AM56" s="498"/>
      <c r="AN56" s="499"/>
      <c r="AO56" s="498"/>
      <c r="AP56" s="498"/>
      <c r="AQ56" s="499"/>
    </row>
    <row r="57" spans="1:43" ht="13.5" thickBot="1">
      <c r="A57" s="109"/>
      <c r="B57" s="506"/>
      <c r="C57" s="507"/>
      <c r="D57" s="508"/>
      <c r="E57" s="503"/>
      <c r="F57" s="504"/>
      <c r="G57" s="505"/>
      <c r="H57" s="503"/>
      <c r="I57" s="504"/>
      <c r="J57" s="505"/>
      <c r="K57" s="503"/>
      <c r="L57" s="504"/>
      <c r="M57" s="505"/>
      <c r="N57" s="503"/>
      <c r="O57" s="504"/>
      <c r="P57" s="505"/>
      <c r="Q57" s="503"/>
      <c r="R57" s="504"/>
      <c r="S57" s="505"/>
      <c r="T57" s="503"/>
      <c r="U57" s="504"/>
      <c r="V57" s="505"/>
      <c r="W57" s="503"/>
      <c r="X57" s="504"/>
      <c r="Y57" s="505"/>
      <c r="Z57" s="35"/>
      <c r="AA57" s="39"/>
      <c r="AB57" s="39"/>
      <c r="AC57" s="39"/>
      <c r="AD57" s="39"/>
      <c r="AE57" s="44"/>
      <c r="AF57" s="35"/>
      <c r="AG57" s="36"/>
      <c r="AH57" s="40"/>
      <c r="AI57" s="36"/>
      <c r="AJ57" s="36"/>
      <c r="AK57" s="37"/>
      <c r="AL57" s="85"/>
      <c r="AM57" s="24"/>
      <c r="AN57" s="25"/>
      <c r="AO57" s="85"/>
      <c r="AP57" s="24"/>
      <c r="AQ57" s="25"/>
    </row>
    <row r="58" spans="1:43" ht="14.25" thickTop="1" thickBot="1">
      <c r="A58" s="109"/>
      <c r="B58" s="516"/>
      <c r="C58" s="516"/>
      <c r="D58" s="516"/>
      <c r="E58" s="511"/>
      <c r="F58" s="512"/>
      <c r="G58" s="513"/>
      <c r="H58" s="511"/>
      <c r="I58" s="512"/>
      <c r="J58" s="513"/>
      <c r="K58" s="511"/>
      <c r="L58" s="512"/>
      <c r="M58" s="513"/>
      <c r="N58" s="511"/>
      <c r="O58" s="512"/>
      <c r="P58" s="513"/>
      <c r="Q58" s="511"/>
      <c r="R58" s="512"/>
      <c r="S58" s="513"/>
      <c r="T58" s="511"/>
      <c r="U58" s="512"/>
      <c r="V58" s="513"/>
      <c r="W58" s="511"/>
      <c r="X58" s="512"/>
      <c r="Y58" s="513"/>
      <c r="Z58" s="35"/>
      <c r="AA58" s="39"/>
      <c r="AB58" s="39"/>
      <c r="AC58" s="39"/>
      <c r="AD58" s="39"/>
      <c r="AE58" s="44"/>
      <c r="AF58" s="35"/>
      <c r="AG58" s="36"/>
      <c r="AH58" s="40"/>
      <c r="AI58" s="36"/>
      <c r="AJ58" s="36"/>
      <c r="AK58" s="37"/>
      <c r="AL58" s="514"/>
      <c r="AM58" s="514"/>
      <c r="AN58" s="515"/>
      <c r="AO58" s="498"/>
      <c r="AP58" s="498"/>
      <c r="AQ58" s="499"/>
    </row>
    <row r="59" spans="1:43" ht="14.25" thickTop="1" thickBot="1">
      <c r="A59" s="97"/>
      <c r="B59" s="101"/>
      <c r="C59" s="102"/>
      <c r="D59" s="103"/>
      <c r="E59" s="98"/>
      <c r="F59" s="99"/>
      <c r="G59" s="100"/>
      <c r="H59" s="98"/>
      <c r="I59" s="99"/>
      <c r="J59" s="100"/>
      <c r="K59" s="98"/>
      <c r="L59" s="99"/>
      <c r="M59" s="100"/>
      <c r="N59" s="98"/>
      <c r="O59" s="99"/>
      <c r="P59" s="100"/>
      <c r="Q59" s="98"/>
      <c r="R59" s="99"/>
      <c r="S59" s="100"/>
      <c r="T59" s="101"/>
      <c r="U59" s="102"/>
      <c r="V59" s="103"/>
      <c r="W59" s="101"/>
      <c r="X59" s="102"/>
      <c r="Y59" s="100"/>
      <c r="Z59" s="35"/>
      <c r="AA59" s="39"/>
      <c r="AB59" s="39"/>
      <c r="AC59" s="39"/>
      <c r="AD59" s="39"/>
      <c r="AE59" s="44"/>
      <c r="AF59" s="35"/>
      <c r="AG59" s="36"/>
      <c r="AH59" s="36"/>
      <c r="AI59" s="36"/>
      <c r="AJ59" s="36"/>
      <c r="AK59" s="37"/>
      <c r="AL59" s="509"/>
      <c r="AM59" s="509"/>
      <c r="AN59" s="510"/>
      <c r="AO59" s="509"/>
      <c r="AP59" s="509"/>
      <c r="AQ59" s="510"/>
    </row>
    <row r="60" spans="1:43" ht="13.5" thickTop="1">
      <c r="A60" s="104"/>
      <c r="B60" s="503"/>
      <c r="C60" s="504"/>
      <c r="D60" s="505"/>
      <c r="E60" s="503"/>
      <c r="F60" s="504"/>
      <c r="G60" s="505"/>
      <c r="H60" s="506"/>
      <c r="I60" s="507"/>
      <c r="J60" s="508"/>
      <c r="K60" s="506"/>
      <c r="L60" s="507"/>
      <c r="M60" s="508"/>
      <c r="N60" s="506"/>
      <c r="O60" s="507"/>
      <c r="P60" s="508"/>
      <c r="Q60" s="503"/>
      <c r="R60" s="504"/>
      <c r="S60" s="505"/>
      <c r="T60" s="506"/>
      <c r="U60" s="507"/>
      <c r="V60" s="508"/>
      <c r="W60" s="506"/>
      <c r="X60" s="507"/>
      <c r="Y60" s="508"/>
      <c r="Z60" s="35"/>
      <c r="AA60" s="39"/>
      <c r="AB60" s="39"/>
      <c r="AC60" s="39"/>
      <c r="AD60" s="39"/>
      <c r="AE60" s="44"/>
      <c r="AF60" s="35"/>
      <c r="AG60" s="36"/>
      <c r="AH60" s="40"/>
      <c r="AI60" s="36"/>
      <c r="AJ60" s="36"/>
      <c r="AK60" s="37"/>
      <c r="AL60" s="85"/>
      <c r="AM60" s="24"/>
      <c r="AN60" s="25"/>
      <c r="AO60" s="85"/>
      <c r="AP60" s="24"/>
      <c r="AQ60" s="25"/>
    </row>
    <row r="61" spans="1:43">
      <c r="A61" s="104"/>
      <c r="B61" s="105"/>
      <c r="C61" s="106"/>
      <c r="D61" s="107"/>
      <c r="E61" s="105"/>
      <c r="F61" s="106"/>
      <c r="G61" s="107"/>
      <c r="H61" s="101"/>
      <c r="I61" s="102"/>
      <c r="J61" s="103"/>
      <c r="K61" s="101"/>
      <c r="L61" s="102"/>
      <c r="M61" s="103"/>
      <c r="N61" s="101"/>
      <c r="O61" s="102"/>
      <c r="P61" s="103"/>
      <c r="Q61" s="101"/>
      <c r="R61" s="102"/>
      <c r="S61" s="103"/>
      <c r="T61" s="101"/>
      <c r="U61" s="102"/>
      <c r="V61" s="103"/>
      <c r="W61" s="101"/>
      <c r="X61" s="102"/>
      <c r="Y61" s="103"/>
      <c r="Z61" s="35"/>
      <c r="AA61" s="39"/>
      <c r="AB61" s="39"/>
      <c r="AC61" s="39"/>
      <c r="AD61" s="39"/>
      <c r="AE61" s="44"/>
      <c r="AF61" s="35"/>
      <c r="AG61" s="36"/>
      <c r="AH61" s="40"/>
      <c r="AI61" s="36"/>
      <c r="AJ61" s="36"/>
      <c r="AK61" s="37"/>
      <c r="AL61" s="498"/>
      <c r="AM61" s="498"/>
      <c r="AN61" s="499"/>
      <c r="AO61" s="498"/>
      <c r="AP61" s="498"/>
      <c r="AQ61" s="499"/>
    </row>
    <row r="62" spans="1:43">
      <c r="A62" s="108"/>
      <c r="B62" s="503"/>
      <c r="C62" s="504"/>
      <c r="D62" s="505"/>
      <c r="E62" s="506"/>
      <c r="F62" s="507"/>
      <c r="G62" s="508"/>
      <c r="H62" s="503"/>
      <c r="I62" s="504"/>
      <c r="J62" s="505"/>
      <c r="K62" s="506"/>
      <c r="L62" s="507"/>
      <c r="M62" s="508"/>
      <c r="N62" s="503"/>
      <c r="O62" s="504"/>
      <c r="P62" s="505"/>
      <c r="Q62" s="506"/>
      <c r="R62" s="507"/>
      <c r="S62" s="508"/>
      <c r="T62" s="506"/>
      <c r="U62" s="507"/>
      <c r="V62" s="508"/>
      <c r="W62" s="506"/>
      <c r="X62" s="507"/>
      <c r="Y62" s="508"/>
      <c r="Z62" s="35"/>
      <c r="AA62" s="39"/>
      <c r="AB62" s="39"/>
      <c r="AC62" s="39"/>
      <c r="AD62" s="39"/>
      <c r="AE62" s="44"/>
      <c r="AF62" s="35"/>
      <c r="AG62" s="36"/>
      <c r="AH62" s="40"/>
      <c r="AI62" s="36"/>
      <c r="AJ62" s="36"/>
      <c r="AK62" s="37"/>
      <c r="AL62" s="85"/>
      <c r="AM62" s="24"/>
      <c r="AN62" s="25"/>
      <c r="AO62" s="85"/>
      <c r="AP62" s="24"/>
      <c r="AQ62" s="25"/>
    </row>
    <row r="63" spans="1:43">
      <c r="A63" s="108"/>
      <c r="B63" s="101"/>
      <c r="C63" s="102"/>
      <c r="D63" s="103"/>
      <c r="E63" s="101"/>
      <c r="F63" s="102"/>
      <c r="G63" s="103"/>
      <c r="H63" s="101"/>
      <c r="I63" s="102"/>
      <c r="J63" s="103"/>
      <c r="K63" s="101"/>
      <c r="L63" s="102"/>
      <c r="M63" s="103"/>
      <c r="N63" s="101"/>
      <c r="O63" s="102"/>
      <c r="P63" s="103"/>
      <c r="Q63" s="101"/>
      <c r="R63" s="102"/>
      <c r="S63" s="103"/>
      <c r="T63" s="101"/>
      <c r="U63" s="102"/>
      <c r="V63" s="103"/>
      <c r="W63" s="101"/>
      <c r="X63" s="102"/>
      <c r="Y63" s="103"/>
      <c r="Z63" s="35"/>
      <c r="AA63" s="39"/>
      <c r="AB63" s="39"/>
      <c r="AC63" s="39"/>
      <c r="AD63" s="39"/>
      <c r="AE63" s="44"/>
      <c r="AF63" s="35"/>
      <c r="AG63" s="36"/>
      <c r="AH63" s="40"/>
      <c r="AI63" s="36"/>
      <c r="AJ63" s="36"/>
      <c r="AK63" s="37"/>
      <c r="AL63" s="498"/>
      <c r="AM63" s="498"/>
      <c r="AN63" s="499"/>
      <c r="AO63" s="498"/>
      <c r="AP63" s="498"/>
      <c r="AQ63" s="499"/>
    </row>
    <row r="64" spans="1:43">
      <c r="A64" s="110"/>
      <c r="B64" s="506"/>
      <c r="C64" s="507"/>
      <c r="D64" s="508"/>
      <c r="E64" s="503"/>
      <c r="F64" s="504"/>
      <c r="G64" s="505"/>
      <c r="H64" s="503"/>
      <c r="I64" s="504"/>
      <c r="J64" s="505"/>
      <c r="K64" s="503"/>
      <c r="L64" s="504"/>
      <c r="M64" s="505"/>
      <c r="N64" s="503"/>
      <c r="O64" s="504"/>
      <c r="P64" s="505"/>
      <c r="Q64" s="503"/>
      <c r="R64" s="504"/>
      <c r="S64" s="505"/>
      <c r="T64" s="503"/>
      <c r="U64" s="504"/>
      <c r="V64" s="505"/>
      <c r="W64" s="503"/>
      <c r="X64" s="504"/>
      <c r="Y64" s="505"/>
      <c r="Z64" s="35"/>
      <c r="AA64" s="39"/>
      <c r="AB64" s="39"/>
      <c r="AC64" s="39"/>
      <c r="AD64" s="39"/>
      <c r="AE64" s="44"/>
      <c r="AF64" s="35"/>
      <c r="AG64" s="36"/>
      <c r="AH64" s="40"/>
      <c r="AI64" s="36"/>
      <c r="AJ64" s="36"/>
      <c r="AK64" s="37"/>
      <c r="AL64" s="85"/>
      <c r="AM64" s="24"/>
      <c r="AN64" s="25"/>
      <c r="AO64" s="85"/>
      <c r="AP64" s="24"/>
      <c r="AQ64" s="25"/>
    </row>
    <row r="65" spans="1:43">
      <c r="A65" s="108"/>
      <c r="B65" s="101"/>
      <c r="C65" s="102"/>
      <c r="D65" s="103"/>
      <c r="E65" s="101"/>
      <c r="F65" s="102"/>
      <c r="G65" s="103"/>
      <c r="H65" s="101"/>
      <c r="I65" s="102"/>
      <c r="J65" s="103"/>
      <c r="K65" s="101"/>
      <c r="L65" s="102"/>
      <c r="M65" s="103"/>
      <c r="N65" s="101"/>
      <c r="O65" s="102"/>
      <c r="P65" s="103"/>
      <c r="Q65" s="101"/>
      <c r="R65" s="102"/>
      <c r="S65" s="103"/>
      <c r="T65" s="101"/>
      <c r="U65" s="102"/>
      <c r="V65" s="103"/>
      <c r="W65" s="101"/>
      <c r="X65" s="102"/>
      <c r="Y65" s="103"/>
      <c r="Z65" s="35"/>
      <c r="AA65" s="39"/>
      <c r="AB65" s="39"/>
      <c r="AC65" s="39"/>
      <c r="AD65" s="39"/>
      <c r="AE65" s="44"/>
      <c r="AF65" s="35"/>
      <c r="AG65" s="36"/>
      <c r="AH65" s="40"/>
      <c r="AI65" s="36"/>
      <c r="AJ65" s="36"/>
      <c r="AK65" s="37"/>
      <c r="AL65" s="498"/>
      <c r="AM65" s="498"/>
      <c r="AN65" s="499"/>
      <c r="AO65" s="498"/>
      <c r="AP65" s="498"/>
      <c r="AQ65" s="499"/>
    </row>
    <row r="66" spans="1:43">
      <c r="A66" s="108"/>
      <c r="B66" s="503"/>
      <c r="C66" s="504"/>
      <c r="D66" s="505"/>
      <c r="E66" s="503"/>
      <c r="F66" s="504"/>
      <c r="G66" s="505"/>
      <c r="H66" s="503"/>
      <c r="I66" s="504"/>
      <c r="J66" s="505"/>
      <c r="K66" s="503"/>
      <c r="L66" s="504"/>
      <c r="M66" s="505"/>
      <c r="N66" s="503"/>
      <c r="O66" s="504"/>
      <c r="P66" s="505"/>
      <c r="Q66" s="503"/>
      <c r="R66" s="504"/>
      <c r="S66" s="505"/>
      <c r="T66" s="503"/>
      <c r="U66" s="504"/>
      <c r="V66" s="505"/>
      <c r="W66" s="503"/>
      <c r="X66" s="504"/>
      <c r="Y66" s="505"/>
      <c r="Z66" s="35"/>
      <c r="AA66" s="39"/>
      <c r="AB66" s="39"/>
      <c r="AC66" s="39"/>
      <c r="AD66" s="39"/>
      <c r="AE66" s="44"/>
      <c r="AF66" s="35"/>
      <c r="AG66" s="36"/>
      <c r="AH66" s="40"/>
      <c r="AI66" s="36"/>
      <c r="AJ66" s="36"/>
      <c r="AK66" s="37"/>
      <c r="AL66" s="85"/>
      <c r="AM66" s="24"/>
      <c r="AN66" s="25"/>
      <c r="AO66" s="85"/>
      <c r="AP66" s="24"/>
      <c r="AQ66" s="25"/>
    </row>
    <row r="67" spans="1:43">
      <c r="A67" s="108"/>
      <c r="B67" s="101"/>
      <c r="C67" s="102"/>
      <c r="D67" s="103"/>
      <c r="E67" s="101"/>
      <c r="F67" s="102"/>
      <c r="G67" s="103"/>
      <c r="H67" s="101"/>
      <c r="I67" s="102"/>
      <c r="J67" s="103"/>
      <c r="K67" s="101"/>
      <c r="L67" s="102"/>
      <c r="M67" s="103"/>
      <c r="N67" s="101"/>
      <c r="O67" s="102"/>
      <c r="P67" s="103"/>
      <c r="Q67" s="101"/>
      <c r="R67" s="102"/>
      <c r="S67" s="103"/>
      <c r="T67" s="101"/>
      <c r="U67" s="102"/>
      <c r="V67" s="103"/>
      <c r="W67" s="101"/>
      <c r="X67" s="102"/>
      <c r="Y67" s="103"/>
      <c r="Z67" s="35"/>
      <c r="AA67" s="39"/>
      <c r="AB67" s="39"/>
      <c r="AC67" s="39"/>
      <c r="AD67" s="39"/>
      <c r="AE67" s="44"/>
      <c r="AF67" s="35"/>
      <c r="AG67" s="36"/>
      <c r="AH67" s="40"/>
      <c r="AI67" s="36"/>
      <c r="AJ67" s="36"/>
      <c r="AK67" s="37"/>
      <c r="AL67" s="498"/>
      <c r="AM67" s="498"/>
      <c r="AN67" s="499"/>
      <c r="AO67" s="498"/>
      <c r="AP67" s="498"/>
      <c r="AQ67" s="499"/>
    </row>
    <row r="68" spans="1:43" ht="13.5" thickBot="1">
      <c r="A68" s="109"/>
      <c r="B68" s="506"/>
      <c r="C68" s="507"/>
      <c r="D68" s="508"/>
      <c r="E68" s="503"/>
      <c r="F68" s="504"/>
      <c r="G68" s="505"/>
      <c r="H68" s="503"/>
      <c r="I68" s="504"/>
      <c r="J68" s="505"/>
      <c r="K68" s="503"/>
      <c r="L68" s="504"/>
      <c r="M68" s="505"/>
      <c r="N68" s="503"/>
      <c r="O68" s="504"/>
      <c r="P68" s="505"/>
      <c r="Q68" s="503"/>
      <c r="R68" s="504"/>
      <c r="S68" s="505"/>
      <c r="T68" s="503"/>
      <c r="U68" s="504"/>
      <c r="V68" s="505"/>
      <c r="W68" s="503"/>
      <c r="X68" s="504"/>
      <c r="Y68" s="505"/>
      <c r="Z68" s="35"/>
      <c r="AA68" s="39"/>
      <c r="AB68" s="39"/>
      <c r="AC68" s="39"/>
      <c r="AD68" s="39"/>
      <c r="AE68" s="44"/>
      <c r="AF68" s="35"/>
      <c r="AG68" s="36"/>
      <c r="AH68" s="40"/>
      <c r="AI68" s="36"/>
      <c r="AJ68" s="36"/>
      <c r="AK68" s="37"/>
      <c r="AL68" s="85"/>
      <c r="AM68" s="24"/>
      <c r="AN68" s="25"/>
      <c r="AO68" s="85"/>
      <c r="AP68" s="24"/>
      <c r="AQ68" s="25"/>
    </row>
    <row r="69" spans="1:43" ht="14.25" thickTop="1" thickBot="1">
      <c r="A69" s="109"/>
      <c r="B69" s="511"/>
      <c r="C69" s="512"/>
      <c r="D69" s="513"/>
      <c r="E69" s="511"/>
      <c r="F69" s="512"/>
      <c r="G69" s="513"/>
      <c r="H69" s="511"/>
      <c r="I69" s="512"/>
      <c r="J69" s="513"/>
      <c r="K69" s="511"/>
      <c r="L69" s="512"/>
      <c r="M69" s="513"/>
      <c r="N69" s="511"/>
      <c r="O69" s="512"/>
      <c r="P69" s="513"/>
      <c r="Q69" s="511"/>
      <c r="R69" s="512"/>
      <c r="S69" s="513"/>
      <c r="T69" s="511"/>
      <c r="U69" s="512"/>
      <c r="V69" s="513"/>
      <c r="W69" s="511"/>
      <c r="X69" s="512"/>
      <c r="Y69" s="513"/>
      <c r="Z69" s="35"/>
      <c r="AA69" s="39"/>
      <c r="AB69" s="39"/>
      <c r="AC69" s="39"/>
      <c r="AD69" s="39"/>
      <c r="AE69" s="44"/>
      <c r="AF69" s="35"/>
      <c r="AG69" s="36"/>
      <c r="AH69" s="40"/>
      <c r="AI69" s="36"/>
      <c r="AJ69" s="36"/>
      <c r="AK69" s="37"/>
      <c r="AL69" s="514"/>
      <c r="AM69" s="514"/>
      <c r="AN69" s="515"/>
      <c r="AO69" s="498"/>
      <c r="AP69" s="498"/>
      <c r="AQ69" s="499"/>
    </row>
    <row r="70" spans="1:43" ht="14.25" thickTop="1" thickBot="1">
      <c r="A70" s="97"/>
      <c r="B70" s="98"/>
      <c r="C70" s="99"/>
      <c r="D70" s="103"/>
      <c r="E70" s="98"/>
      <c r="F70" s="99"/>
      <c r="G70" s="103"/>
      <c r="H70" s="98"/>
      <c r="I70" s="99"/>
      <c r="J70" s="103"/>
      <c r="K70" s="98"/>
      <c r="L70" s="99"/>
      <c r="M70" s="103"/>
      <c r="N70" s="98"/>
      <c r="O70" s="99"/>
      <c r="P70" s="103"/>
      <c r="Q70" s="98"/>
      <c r="R70" s="99"/>
      <c r="S70" s="103"/>
      <c r="T70" s="98"/>
      <c r="U70" s="99"/>
      <c r="V70" s="103"/>
      <c r="W70" s="98"/>
      <c r="X70" s="99"/>
      <c r="Y70" s="103"/>
      <c r="Z70" s="35"/>
      <c r="AA70" s="39"/>
      <c r="AB70" s="39"/>
      <c r="AC70" s="39"/>
      <c r="AD70" s="39"/>
      <c r="AE70" s="44"/>
      <c r="AF70" s="35"/>
      <c r="AG70" s="36"/>
      <c r="AH70" s="36"/>
      <c r="AI70" s="36"/>
      <c r="AJ70" s="36"/>
      <c r="AK70" s="37"/>
      <c r="AL70" s="509"/>
      <c r="AM70" s="509"/>
      <c r="AN70" s="510"/>
      <c r="AO70" s="509"/>
      <c r="AP70" s="509"/>
      <c r="AQ70" s="510"/>
    </row>
    <row r="71" spans="1:43" ht="14.25" thickTop="1" thickBot="1">
      <c r="A71" s="104"/>
      <c r="B71" s="506"/>
      <c r="C71" s="507"/>
      <c r="D71" s="508"/>
      <c r="E71" s="503"/>
      <c r="F71" s="504"/>
      <c r="G71" s="505"/>
      <c r="H71" s="503"/>
      <c r="I71" s="504"/>
      <c r="J71" s="505"/>
      <c r="K71" s="503"/>
      <c r="L71" s="504"/>
      <c r="M71" s="505"/>
      <c r="N71" s="503"/>
      <c r="O71" s="504"/>
      <c r="P71" s="505"/>
      <c r="Q71" s="503"/>
      <c r="R71" s="504"/>
      <c r="S71" s="505"/>
      <c r="T71" s="503"/>
      <c r="U71" s="504"/>
      <c r="V71" s="505"/>
      <c r="W71" s="503"/>
      <c r="X71" s="504"/>
      <c r="Y71" s="505"/>
      <c r="Z71" s="35"/>
      <c r="AA71" s="39"/>
      <c r="AB71" s="39"/>
      <c r="AC71" s="39"/>
      <c r="AD71" s="39"/>
      <c r="AE71" s="44"/>
      <c r="AF71" s="35"/>
      <c r="AG71" s="36"/>
      <c r="AH71" s="40"/>
      <c r="AI71" s="36"/>
      <c r="AJ71" s="36"/>
      <c r="AK71" s="37"/>
      <c r="AL71" s="86"/>
      <c r="AM71" s="26"/>
      <c r="AN71" s="25"/>
      <c r="AO71" s="86"/>
      <c r="AP71" s="26"/>
      <c r="AQ71" s="25"/>
    </row>
    <row r="72" spans="1:43" ht="13.5" thickTop="1">
      <c r="A72" s="108"/>
      <c r="B72" s="98"/>
      <c r="C72" s="99"/>
      <c r="D72" s="103"/>
      <c r="E72" s="101"/>
      <c r="F72" s="102"/>
      <c r="G72" s="103"/>
      <c r="H72" s="101"/>
      <c r="I72" s="102"/>
      <c r="J72" s="103"/>
      <c r="K72" s="101"/>
      <c r="L72" s="102"/>
      <c r="M72" s="103"/>
      <c r="N72" s="101"/>
      <c r="O72" s="102"/>
      <c r="P72" s="103"/>
      <c r="Q72" s="101"/>
      <c r="R72" s="102"/>
      <c r="S72" s="103"/>
      <c r="T72" s="101"/>
      <c r="U72" s="102"/>
      <c r="V72" s="103"/>
      <c r="W72" s="101"/>
      <c r="X72" s="102"/>
      <c r="Y72" s="103"/>
      <c r="Z72" s="35"/>
      <c r="AA72" s="39"/>
      <c r="AB72" s="39"/>
      <c r="AC72" s="39"/>
      <c r="AD72" s="39"/>
      <c r="AE72" s="44"/>
      <c r="AF72" s="35"/>
      <c r="AG72" s="36"/>
      <c r="AH72" s="40"/>
      <c r="AI72" s="36"/>
      <c r="AJ72" s="36"/>
      <c r="AK72" s="37"/>
      <c r="AL72" s="498"/>
      <c r="AM72" s="498"/>
      <c r="AN72" s="499"/>
      <c r="AO72" s="498"/>
      <c r="AP72" s="498"/>
      <c r="AQ72" s="499"/>
    </row>
    <row r="73" spans="1:43">
      <c r="A73" s="110"/>
      <c r="B73" s="506"/>
      <c r="C73" s="507"/>
      <c r="D73" s="508"/>
      <c r="E73" s="503"/>
      <c r="F73" s="504"/>
      <c r="G73" s="505"/>
      <c r="H73" s="503"/>
      <c r="I73" s="504"/>
      <c r="J73" s="505"/>
      <c r="K73" s="503"/>
      <c r="L73" s="504"/>
      <c r="M73" s="505"/>
      <c r="N73" s="503"/>
      <c r="O73" s="504"/>
      <c r="P73" s="505"/>
      <c r="Q73" s="503"/>
      <c r="R73" s="504"/>
      <c r="S73" s="505"/>
      <c r="T73" s="503"/>
      <c r="U73" s="504"/>
      <c r="V73" s="505"/>
      <c r="W73" s="503"/>
      <c r="X73" s="504"/>
      <c r="Y73" s="505"/>
      <c r="Z73" s="35"/>
      <c r="AA73" s="39"/>
      <c r="AB73" s="39"/>
      <c r="AC73" s="39"/>
      <c r="AD73" s="39"/>
      <c r="AE73" s="44"/>
      <c r="AF73" s="35"/>
      <c r="AG73" s="36"/>
      <c r="AH73" s="40"/>
      <c r="AI73" s="36"/>
      <c r="AJ73" s="36"/>
      <c r="AK73" s="37"/>
      <c r="AL73" s="85"/>
      <c r="AM73" s="24"/>
      <c r="AN73" s="25"/>
      <c r="AO73" s="85"/>
      <c r="AP73" s="24"/>
      <c r="AQ73" s="25"/>
    </row>
    <row r="74" spans="1:43">
      <c r="A74" s="108"/>
      <c r="B74" s="101"/>
      <c r="C74" s="102"/>
      <c r="D74" s="103"/>
      <c r="E74" s="101"/>
      <c r="F74" s="102"/>
      <c r="G74" s="103"/>
      <c r="H74" s="101"/>
      <c r="I74" s="102"/>
      <c r="J74" s="103"/>
      <c r="K74" s="101"/>
      <c r="L74" s="102"/>
      <c r="M74" s="103"/>
      <c r="N74" s="101"/>
      <c r="O74" s="102"/>
      <c r="P74" s="103"/>
      <c r="Q74" s="101"/>
      <c r="R74" s="102"/>
      <c r="S74" s="103"/>
      <c r="T74" s="101"/>
      <c r="U74" s="102"/>
      <c r="V74" s="103"/>
      <c r="W74" s="101"/>
      <c r="X74" s="102"/>
      <c r="Y74" s="103"/>
      <c r="Z74" s="35"/>
      <c r="AA74" s="39"/>
      <c r="AB74" s="39"/>
      <c r="AC74" s="39"/>
      <c r="AD74" s="39"/>
      <c r="AE74" s="44"/>
      <c r="AF74" s="35"/>
      <c r="AG74" s="36"/>
      <c r="AH74" s="40"/>
      <c r="AI74" s="36"/>
      <c r="AJ74" s="36"/>
      <c r="AK74" s="37"/>
      <c r="AL74" s="498"/>
      <c r="AM74" s="498"/>
      <c r="AN74" s="499"/>
      <c r="AO74" s="498"/>
      <c r="AP74" s="498"/>
      <c r="AQ74" s="499"/>
    </row>
    <row r="75" spans="1:43">
      <c r="A75" s="111"/>
      <c r="B75" s="506"/>
      <c r="C75" s="507"/>
      <c r="D75" s="508"/>
      <c r="E75" s="503"/>
      <c r="F75" s="504"/>
      <c r="G75" s="505"/>
      <c r="H75" s="503"/>
      <c r="I75" s="504"/>
      <c r="J75" s="505"/>
      <c r="K75" s="503"/>
      <c r="L75" s="504"/>
      <c r="M75" s="505"/>
      <c r="N75" s="503"/>
      <c r="O75" s="504"/>
      <c r="P75" s="505"/>
      <c r="Q75" s="503"/>
      <c r="R75" s="504"/>
      <c r="S75" s="505"/>
      <c r="T75" s="503"/>
      <c r="U75" s="504"/>
      <c r="V75" s="505"/>
      <c r="W75" s="503"/>
      <c r="X75" s="504"/>
      <c r="Y75" s="505"/>
      <c r="Z75" s="35"/>
      <c r="AA75" s="39"/>
      <c r="AB75" s="39"/>
      <c r="AC75" s="39"/>
      <c r="AD75" s="39"/>
      <c r="AE75" s="44"/>
      <c r="AF75" s="35"/>
      <c r="AG75" s="36"/>
      <c r="AH75" s="40"/>
      <c r="AI75" s="36"/>
      <c r="AJ75" s="36"/>
      <c r="AK75" s="37"/>
      <c r="AL75" s="85"/>
      <c r="AM75" s="24"/>
      <c r="AN75" s="25"/>
      <c r="AO75" s="85"/>
      <c r="AP75" s="24"/>
      <c r="AQ75" s="25"/>
    </row>
    <row r="76" spans="1:43" ht="13.5" thickBot="1">
      <c r="A76" s="111"/>
      <c r="B76" s="503"/>
      <c r="C76" s="504"/>
      <c r="D76" s="505"/>
      <c r="E76" s="503"/>
      <c r="F76" s="504"/>
      <c r="G76" s="505"/>
      <c r="H76" s="503"/>
      <c r="I76" s="504"/>
      <c r="J76" s="505"/>
      <c r="K76" s="503"/>
      <c r="L76" s="504"/>
      <c r="M76" s="505"/>
      <c r="N76" s="503"/>
      <c r="O76" s="504"/>
      <c r="P76" s="505"/>
      <c r="Q76" s="503"/>
      <c r="R76" s="504"/>
      <c r="S76" s="505"/>
      <c r="T76" s="503"/>
      <c r="U76" s="504"/>
      <c r="V76" s="505"/>
      <c r="W76" s="503"/>
      <c r="X76" s="504"/>
      <c r="Y76" s="504"/>
      <c r="Z76" s="35"/>
      <c r="AA76" s="39"/>
      <c r="AB76" s="39"/>
      <c r="AC76" s="39"/>
      <c r="AD76" s="39"/>
      <c r="AE76" s="44"/>
      <c r="AF76" s="35"/>
      <c r="AG76" s="36"/>
      <c r="AH76" s="40"/>
      <c r="AI76" s="36"/>
      <c r="AJ76" s="36"/>
      <c r="AK76" s="37"/>
      <c r="AL76" s="498"/>
      <c r="AM76" s="498"/>
      <c r="AN76" s="499"/>
      <c r="AO76" s="498"/>
      <c r="AP76" s="498"/>
      <c r="AQ76" s="499"/>
    </row>
    <row r="77" spans="1:43" ht="14.25" thickTop="1" thickBot="1">
      <c r="A77" s="7"/>
      <c r="B77" s="500"/>
      <c r="C77" s="501"/>
      <c r="D77" s="3"/>
      <c r="E77" s="500"/>
      <c r="F77" s="501"/>
      <c r="G77" s="4"/>
      <c r="H77" s="500"/>
      <c r="I77" s="501"/>
      <c r="J77" s="4"/>
      <c r="K77" s="500"/>
      <c r="L77" s="501"/>
      <c r="M77" s="4"/>
      <c r="N77" s="500"/>
      <c r="O77" s="501"/>
      <c r="P77" s="4"/>
      <c r="Q77" s="500"/>
      <c r="R77" s="501"/>
      <c r="S77" s="4"/>
      <c r="T77" s="500"/>
      <c r="U77" s="501"/>
      <c r="V77" s="4"/>
      <c r="W77" s="500"/>
      <c r="X77" s="501"/>
      <c r="Y77" s="20"/>
      <c r="Z77" s="16" t="s">
        <v>12</v>
      </c>
      <c r="AA77" s="17" t="s">
        <v>13</v>
      </c>
      <c r="AB77" s="17" t="s">
        <v>14</v>
      </c>
      <c r="AC77" s="17" t="s">
        <v>15</v>
      </c>
      <c r="AD77" s="17" t="s">
        <v>16</v>
      </c>
      <c r="AE77" s="18" t="s">
        <v>17</v>
      </c>
      <c r="AF77" s="21" t="s">
        <v>12</v>
      </c>
      <c r="AG77" s="22" t="s">
        <v>13</v>
      </c>
      <c r="AH77" s="22" t="s">
        <v>14</v>
      </c>
      <c r="AI77" s="22" t="s">
        <v>15</v>
      </c>
      <c r="AJ77" s="22" t="s">
        <v>16</v>
      </c>
      <c r="AK77" s="23" t="s">
        <v>17</v>
      </c>
      <c r="AL77" s="502"/>
      <c r="AM77" s="502"/>
      <c r="AN77" s="19"/>
      <c r="AO77" s="502"/>
      <c r="AP77" s="502"/>
      <c r="AQ77" s="19"/>
    </row>
    <row r="78" spans="1:43" ht="17.25" thickTop="1" thickBot="1">
      <c r="A78" s="5"/>
      <c r="B78" s="493"/>
      <c r="C78" s="494"/>
      <c r="D78" s="495"/>
      <c r="E78" s="493"/>
      <c r="F78" s="494"/>
      <c r="G78" s="495"/>
      <c r="H78" s="493"/>
      <c r="I78" s="494"/>
      <c r="J78" s="495"/>
      <c r="K78" s="493"/>
      <c r="L78" s="494"/>
      <c r="M78" s="495"/>
      <c r="N78" s="493"/>
      <c r="O78" s="494"/>
      <c r="P78" s="495"/>
      <c r="Q78" s="493"/>
      <c r="R78" s="494"/>
      <c r="S78" s="495"/>
      <c r="T78" s="493"/>
      <c r="U78" s="494"/>
      <c r="V78" s="495"/>
      <c r="W78" s="496" t="s">
        <v>26</v>
      </c>
      <c r="X78" s="497"/>
      <c r="Y78" s="497"/>
      <c r="Z78" s="45">
        <f>SUM(Z4:Z76)</f>
        <v>77.5</v>
      </c>
      <c r="AA78" s="46">
        <f>SUM(AA4:AA77)</f>
        <v>5</v>
      </c>
      <c r="AB78" s="46"/>
      <c r="AC78" s="46"/>
      <c r="AD78" s="46">
        <f>SUM(AD4:AD77)</f>
        <v>0</v>
      </c>
      <c r="AE78" s="46">
        <f>SUM(AE4:AE77)</f>
        <v>0</v>
      </c>
      <c r="AF78" s="46">
        <f>SUM(AF4:AF77)</f>
        <v>0</v>
      </c>
      <c r="AG78" s="46">
        <f>SUM(AG4:AG77)</f>
        <v>0</v>
      </c>
      <c r="AH78" s="46"/>
      <c r="AI78" s="46"/>
      <c r="AJ78" s="46">
        <f>SUM(AJ4:AJ77)</f>
        <v>0</v>
      </c>
      <c r="AK78" s="47"/>
      <c r="AL78" s="486">
        <v>2</v>
      </c>
      <c r="AM78" s="487"/>
      <c r="AN78" s="488"/>
      <c r="AO78" s="486">
        <f>AO77+AO70+AO59+AO48+AO37+AO26+AO15</f>
        <v>0</v>
      </c>
      <c r="AP78" s="487"/>
      <c r="AQ78" s="488"/>
    </row>
    <row r="79" spans="1:43" ht="19.5" thickTop="1" thickBot="1">
      <c r="A79" s="2"/>
      <c r="B79" s="6"/>
      <c r="C79" s="6"/>
      <c r="D79" s="6"/>
      <c r="E79" s="489"/>
      <c r="F79" s="489"/>
      <c r="G79" s="489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490" t="s">
        <v>19</v>
      </c>
      <c r="X79" s="491"/>
      <c r="Y79" s="491"/>
      <c r="Z79" s="30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2"/>
      <c r="AL79" s="27"/>
      <c r="AM79" s="27"/>
      <c r="AN79" s="27"/>
      <c r="AO79" s="27"/>
      <c r="AP79" s="27"/>
      <c r="AQ79" s="27"/>
    </row>
    <row r="80" spans="1:43">
      <c r="B80" s="492"/>
      <c r="C80" s="492"/>
      <c r="D80" s="1"/>
      <c r="E80" s="492"/>
      <c r="F80" s="492"/>
      <c r="G80" s="1"/>
      <c r="H80" s="492"/>
      <c r="I80" s="492"/>
      <c r="J80" s="1"/>
      <c r="K80" s="492"/>
      <c r="L80" s="492"/>
      <c r="M80" s="1"/>
      <c r="N80" s="492"/>
      <c r="O80" s="492"/>
      <c r="P80" s="1"/>
      <c r="Q80" s="492"/>
      <c r="R80" s="492"/>
      <c r="S80" s="1"/>
      <c r="T80" s="492"/>
      <c r="U80" s="492"/>
      <c r="V80" s="1"/>
      <c r="W80" s="492"/>
      <c r="X80" s="492"/>
      <c r="Y80" s="33"/>
      <c r="Z80" s="132"/>
      <c r="AA80" s="132"/>
      <c r="AB80" s="132"/>
      <c r="AC80" s="132"/>
      <c r="AD80" s="132"/>
      <c r="AE80" s="132"/>
      <c r="AF80" s="33"/>
      <c r="AG80" s="96"/>
      <c r="AH80" s="96"/>
      <c r="AI80" s="132"/>
      <c r="AJ80" s="132"/>
      <c r="AK80" s="33"/>
      <c r="AL80" s="132"/>
      <c r="AM80" s="132"/>
      <c r="AN80" s="33"/>
    </row>
    <row r="81" spans="25:40">
      <c r="Y81" s="34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</row>
  </sheetData>
  <mergeCells count="442">
    <mergeCell ref="T1:V3"/>
    <mergeCell ref="W1:Y3"/>
    <mergeCell ref="Z1:AE1"/>
    <mergeCell ref="AF1:AK1"/>
    <mergeCell ref="AL1:AN4"/>
    <mergeCell ref="AO1:AQ4"/>
    <mergeCell ref="Z2:AE2"/>
    <mergeCell ref="AF2:AK2"/>
    <mergeCell ref="A1:A3"/>
    <mergeCell ref="B1:D3"/>
    <mergeCell ref="E1:G3"/>
    <mergeCell ref="K1:M3"/>
    <mergeCell ref="N1:P3"/>
    <mergeCell ref="Q1:S3"/>
    <mergeCell ref="T5:V5"/>
    <mergeCell ref="W5:Y5"/>
    <mergeCell ref="AL6:AN6"/>
    <mergeCell ref="AO6:AQ6"/>
    <mergeCell ref="B7:D7"/>
    <mergeCell ref="E7:G7"/>
    <mergeCell ref="H7:J7"/>
    <mergeCell ref="K7:M7"/>
    <mergeCell ref="N7:P7"/>
    <mergeCell ref="Q7:S7"/>
    <mergeCell ref="B5:D5"/>
    <mergeCell ref="E5:G5"/>
    <mergeCell ref="H5:J5"/>
    <mergeCell ref="K5:M5"/>
    <mergeCell ref="N5:P5"/>
    <mergeCell ref="Q5:S5"/>
    <mergeCell ref="T7:V7"/>
    <mergeCell ref="W7:Y7"/>
    <mergeCell ref="AL8:AN8"/>
    <mergeCell ref="AO8:AQ8"/>
    <mergeCell ref="B9:D9"/>
    <mergeCell ref="E9:G9"/>
    <mergeCell ref="H9:J9"/>
    <mergeCell ref="K9:M9"/>
    <mergeCell ref="N9:P9"/>
    <mergeCell ref="Q9:S9"/>
    <mergeCell ref="T9:V9"/>
    <mergeCell ref="W9:Y9"/>
    <mergeCell ref="AL10:AN10"/>
    <mergeCell ref="AO10:AQ10"/>
    <mergeCell ref="B11:D11"/>
    <mergeCell ref="E11:G11"/>
    <mergeCell ref="H11:J11"/>
    <mergeCell ref="K11:M11"/>
    <mergeCell ref="N11:P11"/>
    <mergeCell ref="Q11:S11"/>
    <mergeCell ref="T11:V11"/>
    <mergeCell ref="W11:Y11"/>
    <mergeCell ref="AL12:AN12"/>
    <mergeCell ref="AO12:AQ12"/>
    <mergeCell ref="B13:D13"/>
    <mergeCell ref="E13:G13"/>
    <mergeCell ref="H13:J13"/>
    <mergeCell ref="K13:M13"/>
    <mergeCell ref="N13:P13"/>
    <mergeCell ref="Q13:S13"/>
    <mergeCell ref="T13:V13"/>
    <mergeCell ref="W13:Y13"/>
    <mergeCell ref="AO14:AQ14"/>
    <mergeCell ref="AL15:AN15"/>
    <mergeCell ref="AO15:AQ15"/>
    <mergeCell ref="B16:D16"/>
    <mergeCell ref="E16:G16"/>
    <mergeCell ref="H16:J16"/>
    <mergeCell ref="K16:M16"/>
    <mergeCell ref="N16:P16"/>
    <mergeCell ref="Q16:S16"/>
    <mergeCell ref="T16:V16"/>
    <mergeCell ref="W16:Y16"/>
    <mergeCell ref="B14:D14"/>
    <mergeCell ref="E14:G14"/>
    <mergeCell ref="H14:J14"/>
    <mergeCell ref="K14:M14"/>
    <mergeCell ref="N14:P14"/>
    <mergeCell ref="Q14:S14"/>
    <mergeCell ref="T14:V14"/>
    <mergeCell ref="W14:Y14"/>
    <mergeCell ref="AL14:AN14"/>
    <mergeCell ref="AL17:AN17"/>
    <mergeCell ref="AO17:AQ17"/>
    <mergeCell ref="B18:D18"/>
    <mergeCell ref="E18:G18"/>
    <mergeCell ref="H18:J18"/>
    <mergeCell ref="K18:M18"/>
    <mergeCell ref="N18:P18"/>
    <mergeCell ref="Q18:S18"/>
    <mergeCell ref="T18:V18"/>
    <mergeCell ref="W18:Y18"/>
    <mergeCell ref="AL19:AN19"/>
    <mergeCell ref="AO19:AQ19"/>
    <mergeCell ref="B20:D20"/>
    <mergeCell ref="E20:G20"/>
    <mergeCell ref="H20:J20"/>
    <mergeCell ref="K20:M20"/>
    <mergeCell ref="N20:P20"/>
    <mergeCell ref="Q20:S20"/>
    <mergeCell ref="T20:V20"/>
    <mergeCell ref="W20:Y20"/>
    <mergeCell ref="AL21:AN21"/>
    <mergeCell ref="AO21:AQ21"/>
    <mergeCell ref="B22:D22"/>
    <mergeCell ref="E22:G22"/>
    <mergeCell ref="H22:J22"/>
    <mergeCell ref="K22:M22"/>
    <mergeCell ref="N22:P22"/>
    <mergeCell ref="Q22:S22"/>
    <mergeCell ref="T22:V22"/>
    <mergeCell ref="W22:Y22"/>
    <mergeCell ref="AL23:AN23"/>
    <mergeCell ref="AO23:AQ23"/>
    <mergeCell ref="B24:D24"/>
    <mergeCell ref="E24:G24"/>
    <mergeCell ref="H24:J24"/>
    <mergeCell ref="K24:M24"/>
    <mergeCell ref="N24:P24"/>
    <mergeCell ref="Q24:S24"/>
    <mergeCell ref="T24:V24"/>
    <mergeCell ref="W24:Y24"/>
    <mergeCell ref="AO25:AQ25"/>
    <mergeCell ref="AL26:AN26"/>
    <mergeCell ref="AO26:AQ26"/>
    <mergeCell ref="B27:D27"/>
    <mergeCell ref="E27:G27"/>
    <mergeCell ref="H27:J27"/>
    <mergeCell ref="K27:M27"/>
    <mergeCell ref="N27:P27"/>
    <mergeCell ref="Q27:S27"/>
    <mergeCell ref="T27:V27"/>
    <mergeCell ref="W27:Y27"/>
    <mergeCell ref="B25:D25"/>
    <mergeCell ref="E25:G25"/>
    <mergeCell ref="H25:J25"/>
    <mergeCell ref="K25:M25"/>
    <mergeCell ref="N25:P25"/>
    <mergeCell ref="Q25:S25"/>
    <mergeCell ref="T25:V25"/>
    <mergeCell ref="W25:Y25"/>
    <mergeCell ref="AL25:AN25"/>
    <mergeCell ref="AL28:AN28"/>
    <mergeCell ref="AO28:AQ28"/>
    <mergeCell ref="B29:D29"/>
    <mergeCell ref="E29:G29"/>
    <mergeCell ref="H29:J29"/>
    <mergeCell ref="K29:M29"/>
    <mergeCell ref="N29:P29"/>
    <mergeCell ref="Q29:S29"/>
    <mergeCell ref="T29:V29"/>
    <mergeCell ref="W29:Y29"/>
    <mergeCell ref="AL30:AN30"/>
    <mergeCell ref="AO30:AQ30"/>
    <mergeCell ref="B31:D31"/>
    <mergeCell ref="E31:G31"/>
    <mergeCell ref="H31:J31"/>
    <mergeCell ref="K31:M31"/>
    <mergeCell ref="N31:P31"/>
    <mergeCell ref="Q31:S31"/>
    <mergeCell ref="T31:V31"/>
    <mergeCell ref="W31:Y31"/>
    <mergeCell ref="AL32:AN32"/>
    <mergeCell ref="AO32:AQ32"/>
    <mergeCell ref="B33:D33"/>
    <mergeCell ref="E33:G33"/>
    <mergeCell ref="H33:J33"/>
    <mergeCell ref="K33:M33"/>
    <mergeCell ref="N33:P33"/>
    <mergeCell ref="Q33:S33"/>
    <mergeCell ref="T33:V33"/>
    <mergeCell ref="W33:Y33"/>
    <mergeCell ref="AL34:AN34"/>
    <mergeCell ref="AO34:AQ34"/>
    <mergeCell ref="B35:D35"/>
    <mergeCell ref="E35:G35"/>
    <mergeCell ref="H35:J35"/>
    <mergeCell ref="K35:M35"/>
    <mergeCell ref="N35:P35"/>
    <mergeCell ref="Q35:S35"/>
    <mergeCell ref="T35:V35"/>
    <mergeCell ref="W35:Y35"/>
    <mergeCell ref="AO36:AQ36"/>
    <mergeCell ref="AL37:AN37"/>
    <mergeCell ref="AO37:AQ37"/>
    <mergeCell ref="B38:D38"/>
    <mergeCell ref="E38:G38"/>
    <mergeCell ref="H38:J38"/>
    <mergeCell ref="K38:M38"/>
    <mergeCell ref="N38:P38"/>
    <mergeCell ref="Q38:S38"/>
    <mergeCell ref="T38:V38"/>
    <mergeCell ref="W38:Y38"/>
    <mergeCell ref="B36:D36"/>
    <mergeCell ref="E36:G36"/>
    <mergeCell ref="H36:J36"/>
    <mergeCell ref="K36:M36"/>
    <mergeCell ref="N36:P36"/>
    <mergeCell ref="Q36:S36"/>
    <mergeCell ref="T36:V36"/>
    <mergeCell ref="W36:Y36"/>
    <mergeCell ref="AL36:AN36"/>
    <mergeCell ref="AL39:AN39"/>
    <mergeCell ref="AO39:AQ39"/>
    <mergeCell ref="B40:D40"/>
    <mergeCell ref="E40:G40"/>
    <mergeCell ref="H40:J40"/>
    <mergeCell ref="K40:M40"/>
    <mergeCell ref="N40:P40"/>
    <mergeCell ref="Q40:S40"/>
    <mergeCell ref="T40:V40"/>
    <mergeCell ref="W40:Y40"/>
    <mergeCell ref="AL41:AN41"/>
    <mergeCell ref="AO41:AQ41"/>
    <mergeCell ref="B42:D42"/>
    <mergeCell ref="E42:G42"/>
    <mergeCell ref="H42:J42"/>
    <mergeCell ref="K42:M42"/>
    <mergeCell ref="N42:P42"/>
    <mergeCell ref="Q42:S42"/>
    <mergeCell ref="T42:V42"/>
    <mergeCell ref="W42:Y42"/>
    <mergeCell ref="AL43:AN43"/>
    <mergeCell ref="AO43:AQ43"/>
    <mergeCell ref="B44:D44"/>
    <mergeCell ref="E44:G44"/>
    <mergeCell ref="H44:J44"/>
    <mergeCell ref="K44:M44"/>
    <mergeCell ref="N44:P44"/>
    <mergeCell ref="Q44:S44"/>
    <mergeCell ref="T44:V44"/>
    <mergeCell ref="W44:Y44"/>
    <mergeCell ref="AL45:AN45"/>
    <mergeCell ref="AO45:AQ45"/>
    <mergeCell ref="B46:D46"/>
    <mergeCell ref="E46:G46"/>
    <mergeCell ref="H46:J46"/>
    <mergeCell ref="K46:M46"/>
    <mergeCell ref="N46:P46"/>
    <mergeCell ref="Q46:S46"/>
    <mergeCell ref="T46:V46"/>
    <mergeCell ref="W46:Y46"/>
    <mergeCell ref="AO47:AQ47"/>
    <mergeCell ref="AL48:AN48"/>
    <mergeCell ref="AO48:AQ48"/>
    <mergeCell ref="B49:D49"/>
    <mergeCell ref="E49:G49"/>
    <mergeCell ref="H49:J49"/>
    <mergeCell ref="K49:M49"/>
    <mergeCell ref="N49:P49"/>
    <mergeCell ref="Q49:S49"/>
    <mergeCell ref="T49:V49"/>
    <mergeCell ref="W49:Y49"/>
    <mergeCell ref="B47:D47"/>
    <mergeCell ref="E47:G47"/>
    <mergeCell ref="H47:J47"/>
    <mergeCell ref="K47:M47"/>
    <mergeCell ref="N47:P47"/>
    <mergeCell ref="Q47:S47"/>
    <mergeCell ref="T47:V47"/>
    <mergeCell ref="W47:Y47"/>
    <mergeCell ref="AL47:AN47"/>
    <mergeCell ref="AL50:AN50"/>
    <mergeCell ref="AO50:AQ50"/>
    <mergeCell ref="B51:D51"/>
    <mergeCell ref="E51:G51"/>
    <mergeCell ref="H51:J51"/>
    <mergeCell ref="K51:M51"/>
    <mergeCell ref="N51:P51"/>
    <mergeCell ref="Q51:S51"/>
    <mergeCell ref="T51:V51"/>
    <mergeCell ref="W51:Y51"/>
    <mergeCell ref="AL52:AN52"/>
    <mergeCell ref="AO52:AQ52"/>
    <mergeCell ref="B53:D53"/>
    <mergeCell ref="E53:G53"/>
    <mergeCell ref="H53:J53"/>
    <mergeCell ref="K53:M53"/>
    <mergeCell ref="N53:P53"/>
    <mergeCell ref="Q53:S53"/>
    <mergeCell ref="T53:V53"/>
    <mergeCell ref="W53:Y53"/>
    <mergeCell ref="AL54:AN54"/>
    <mergeCell ref="AO54:AQ54"/>
    <mergeCell ref="B55:D55"/>
    <mergeCell ref="E55:G55"/>
    <mergeCell ref="H55:J55"/>
    <mergeCell ref="K55:M55"/>
    <mergeCell ref="N55:P55"/>
    <mergeCell ref="Q55:S55"/>
    <mergeCell ref="T55:V55"/>
    <mergeCell ref="W55:Y55"/>
    <mergeCell ref="AL56:AN56"/>
    <mergeCell ref="AO56:AQ56"/>
    <mergeCell ref="B57:D57"/>
    <mergeCell ref="E57:G57"/>
    <mergeCell ref="H57:J57"/>
    <mergeCell ref="K57:M57"/>
    <mergeCell ref="N57:P57"/>
    <mergeCell ref="Q57:S57"/>
    <mergeCell ref="T57:V57"/>
    <mergeCell ref="W57:Y57"/>
    <mergeCell ref="AO58:AQ58"/>
    <mergeCell ref="AL59:AN59"/>
    <mergeCell ref="AO59:AQ59"/>
    <mergeCell ref="B60:D60"/>
    <mergeCell ref="E60:G60"/>
    <mergeCell ref="H60:J60"/>
    <mergeCell ref="K60:M60"/>
    <mergeCell ref="N60:P60"/>
    <mergeCell ref="Q60:S60"/>
    <mergeCell ref="T60:V60"/>
    <mergeCell ref="W60:Y60"/>
    <mergeCell ref="B58:D58"/>
    <mergeCell ref="E58:G58"/>
    <mergeCell ref="H58:J58"/>
    <mergeCell ref="K58:M58"/>
    <mergeCell ref="N58:P58"/>
    <mergeCell ref="Q58:S58"/>
    <mergeCell ref="T58:V58"/>
    <mergeCell ref="W58:Y58"/>
    <mergeCell ref="AL58:AN58"/>
    <mergeCell ref="AL61:AN61"/>
    <mergeCell ref="AO61:AQ61"/>
    <mergeCell ref="B62:D62"/>
    <mergeCell ref="E62:G62"/>
    <mergeCell ref="H62:J62"/>
    <mergeCell ref="K62:M62"/>
    <mergeCell ref="N62:P62"/>
    <mergeCell ref="Q62:S62"/>
    <mergeCell ref="T62:V62"/>
    <mergeCell ref="W62:Y62"/>
    <mergeCell ref="AL63:AN63"/>
    <mergeCell ref="AO63:AQ63"/>
    <mergeCell ref="B64:D64"/>
    <mergeCell ref="E64:G64"/>
    <mergeCell ref="H64:J64"/>
    <mergeCell ref="K64:M64"/>
    <mergeCell ref="N64:P64"/>
    <mergeCell ref="Q64:S64"/>
    <mergeCell ref="T64:V64"/>
    <mergeCell ref="W64:Y64"/>
    <mergeCell ref="AL65:AN65"/>
    <mergeCell ref="AO65:AQ65"/>
    <mergeCell ref="B66:D66"/>
    <mergeCell ref="E66:G66"/>
    <mergeCell ref="H66:J66"/>
    <mergeCell ref="K66:M66"/>
    <mergeCell ref="N66:P66"/>
    <mergeCell ref="Q66:S66"/>
    <mergeCell ref="T66:V66"/>
    <mergeCell ref="W66:Y66"/>
    <mergeCell ref="AL67:AN67"/>
    <mergeCell ref="AO67:AQ67"/>
    <mergeCell ref="B68:D68"/>
    <mergeCell ref="E68:G68"/>
    <mergeCell ref="H68:J68"/>
    <mergeCell ref="K68:M68"/>
    <mergeCell ref="N68:P68"/>
    <mergeCell ref="Q68:S68"/>
    <mergeCell ref="T68:V68"/>
    <mergeCell ref="W68:Y68"/>
    <mergeCell ref="AO69:AQ69"/>
    <mergeCell ref="AL70:AN70"/>
    <mergeCell ref="AO70:AQ70"/>
    <mergeCell ref="B71:D71"/>
    <mergeCell ref="E71:G71"/>
    <mergeCell ref="H71:J71"/>
    <mergeCell ref="K71:M71"/>
    <mergeCell ref="N71:P71"/>
    <mergeCell ref="Q71:S71"/>
    <mergeCell ref="T71:V71"/>
    <mergeCell ref="W71:Y71"/>
    <mergeCell ref="B69:D69"/>
    <mergeCell ref="E69:G69"/>
    <mergeCell ref="H69:J69"/>
    <mergeCell ref="K69:M69"/>
    <mergeCell ref="N69:P69"/>
    <mergeCell ref="Q69:S69"/>
    <mergeCell ref="T69:V69"/>
    <mergeCell ref="W69:Y69"/>
    <mergeCell ref="AL69:AN69"/>
    <mergeCell ref="AL72:AN72"/>
    <mergeCell ref="AO72:AQ72"/>
    <mergeCell ref="B73:D73"/>
    <mergeCell ref="E73:G73"/>
    <mergeCell ref="H73:J73"/>
    <mergeCell ref="K73:M73"/>
    <mergeCell ref="N73:P73"/>
    <mergeCell ref="Q73:S73"/>
    <mergeCell ref="T73:V73"/>
    <mergeCell ref="W73:Y73"/>
    <mergeCell ref="AL74:AN74"/>
    <mergeCell ref="AO74:AQ74"/>
    <mergeCell ref="B75:D75"/>
    <mergeCell ref="E75:G75"/>
    <mergeCell ref="H75:J75"/>
    <mergeCell ref="K75:M75"/>
    <mergeCell ref="N75:P75"/>
    <mergeCell ref="Q75:S75"/>
    <mergeCell ref="T75:V75"/>
    <mergeCell ref="W75:Y75"/>
    <mergeCell ref="AO76:AQ76"/>
    <mergeCell ref="B77:C77"/>
    <mergeCell ref="E77:F77"/>
    <mergeCell ref="H77:I77"/>
    <mergeCell ref="K77:L77"/>
    <mergeCell ref="N77:O77"/>
    <mergeCell ref="Q77:R77"/>
    <mergeCell ref="T77:U77"/>
    <mergeCell ref="W77:X77"/>
    <mergeCell ref="AL77:AM77"/>
    <mergeCell ref="AO77:AP77"/>
    <mergeCell ref="B76:D76"/>
    <mergeCell ref="E76:G76"/>
    <mergeCell ref="H76:J76"/>
    <mergeCell ref="K76:M76"/>
    <mergeCell ref="N76:P76"/>
    <mergeCell ref="Q76:S76"/>
    <mergeCell ref="T76:V76"/>
    <mergeCell ref="W76:Y76"/>
    <mergeCell ref="AL76:AN76"/>
    <mergeCell ref="AL78:AN78"/>
    <mergeCell ref="AO78:AQ78"/>
    <mergeCell ref="E79:G79"/>
    <mergeCell ref="W79:Y79"/>
    <mergeCell ref="B80:C80"/>
    <mergeCell ref="E80:F80"/>
    <mergeCell ref="H80:I80"/>
    <mergeCell ref="K80:L80"/>
    <mergeCell ref="N80:O80"/>
    <mergeCell ref="Q80:R80"/>
    <mergeCell ref="B78:D78"/>
    <mergeCell ref="E78:G78"/>
    <mergeCell ref="H78:J78"/>
    <mergeCell ref="K78:M78"/>
    <mergeCell ref="N78:P78"/>
    <mergeCell ref="Q78:S78"/>
    <mergeCell ref="T78:V78"/>
    <mergeCell ref="W78:Y78"/>
    <mergeCell ref="T80:U80"/>
    <mergeCell ref="W80:X80"/>
  </mergeCells>
  <pageMargins left="0.59055118110236227" right="0.59055118110236227" top="0.78740157480314965" bottom="0.59055118110236227" header="0" footer="0"/>
  <pageSetup paperSize="9" scale="45" orientation="landscape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</sheetPr>
  <dimension ref="A1:AW81"/>
  <sheetViews>
    <sheetView topLeftCell="K1" workbookViewId="0">
      <selection activeCell="AI1" sqref="AI1:AN79"/>
    </sheetView>
  </sheetViews>
  <sheetFormatPr baseColWidth="10" defaultRowHeight="12.75"/>
  <cols>
    <col min="2" max="41" width="6.7109375" customWidth="1"/>
    <col min="42" max="42" width="7.140625" customWidth="1"/>
    <col min="43" max="43" width="6.5703125" customWidth="1"/>
    <col min="44" max="44" width="6.7109375" customWidth="1"/>
    <col min="45" max="45" width="7.140625" customWidth="1"/>
    <col min="46" max="46" width="6.42578125" customWidth="1"/>
    <col min="47" max="47" width="6.7109375" customWidth="1"/>
    <col min="48" max="48" width="7.140625" customWidth="1"/>
    <col min="49" max="49" width="6.42578125" customWidth="1"/>
  </cols>
  <sheetData>
    <row r="1" spans="1:49" ht="14.25" customHeight="1" thickTop="1" thickBot="1">
      <c r="A1" s="556">
        <v>6</v>
      </c>
      <c r="B1" s="557" t="s">
        <v>116</v>
      </c>
      <c r="C1" s="557"/>
      <c r="D1" s="557"/>
      <c r="E1" s="557" t="s">
        <v>115</v>
      </c>
      <c r="F1" s="557"/>
      <c r="G1" s="557"/>
      <c r="H1" s="559" t="s">
        <v>1</v>
      </c>
      <c r="I1" s="559"/>
      <c r="J1" s="559"/>
      <c r="K1" s="8" t="s">
        <v>9</v>
      </c>
      <c r="L1" s="9"/>
      <c r="M1" s="10"/>
      <c r="N1" s="560" t="s">
        <v>2</v>
      </c>
      <c r="O1" s="561"/>
      <c r="P1" s="562"/>
      <c r="Q1" s="560" t="s">
        <v>3</v>
      </c>
      <c r="R1" s="561"/>
      <c r="S1" s="562"/>
      <c r="T1" s="527" t="s">
        <v>4</v>
      </c>
      <c r="U1" s="528"/>
      <c r="V1" s="529"/>
      <c r="W1" s="527" t="s">
        <v>5</v>
      </c>
      <c r="X1" s="528"/>
      <c r="Y1" s="529"/>
      <c r="Z1" s="536" t="s">
        <v>6</v>
      </c>
      <c r="AA1" s="536"/>
      <c r="AB1" s="537"/>
      <c r="AC1" s="538" t="s">
        <v>0</v>
      </c>
      <c r="AD1" s="539"/>
      <c r="AE1" s="539"/>
      <c r="AF1" s="539"/>
      <c r="AG1" s="539"/>
      <c r="AH1" s="540"/>
      <c r="AI1" s="541" t="s">
        <v>0</v>
      </c>
      <c r="AJ1" s="542"/>
      <c r="AK1" s="542"/>
      <c r="AL1" s="542"/>
      <c r="AM1" s="542"/>
      <c r="AN1" s="543"/>
      <c r="AO1" s="544" t="s">
        <v>8</v>
      </c>
      <c r="AP1" s="544"/>
      <c r="AQ1" s="545"/>
      <c r="AR1" s="544" t="s">
        <v>72</v>
      </c>
      <c r="AS1" s="544"/>
      <c r="AT1" s="545"/>
      <c r="AU1" s="544" t="s">
        <v>114</v>
      </c>
      <c r="AV1" s="544"/>
      <c r="AW1" s="545"/>
    </row>
    <row r="2" spans="1:49" ht="14.25" customHeight="1" thickTop="1" thickBot="1">
      <c r="A2" s="556"/>
      <c r="B2" s="558"/>
      <c r="C2" s="558"/>
      <c r="D2" s="558"/>
      <c r="E2" s="558"/>
      <c r="F2" s="558"/>
      <c r="G2" s="558"/>
      <c r="H2" s="559"/>
      <c r="I2" s="559"/>
      <c r="J2" s="559"/>
      <c r="K2" s="13"/>
      <c r="L2" s="14"/>
      <c r="M2" s="15"/>
      <c r="N2" s="563"/>
      <c r="O2" s="564"/>
      <c r="P2" s="565"/>
      <c r="Q2" s="563"/>
      <c r="R2" s="564"/>
      <c r="S2" s="565"/>
      <c r="T2" s="530"/>
      <c r="U2" s="531"/>
      <c r="V2" s="532"/>
      <c r="W2" s="530"/>
      <c r="X2" s="531"/>
      <c r="Y2" s="532"/>
      <c r="Z2" s="536"/>
      <c r="AA2" s="536"/>
      <c r="AB2" s="537"/>
      <c r="AC2" s="550" t="s">
        <v>11</v>
      </c>
      <c r="AD2" s="551"/>
      <c r="AE2" s="551"/>
      <c r="AF2" s="551"/>
      <c r="AG2" s="551"/>
      <c r="AH2" s="552"/>
      <c r="AI2" s="553" t="s">
        <v>18</v>
      </c>
      <c r="AJ2" s="554"/>
      <c r="AK2" s="554"/>
      <c r="AL2" s="554"/>
      <c r="AM2" s="554"/>
      <c r="AN2" s="555"/>
      <c r="AO2" s="546"/>
      <c r="AP2" s="546"/>
      <c r="AQ2" s="547"/>
      <c r="AR2" s="546"/>
      <c r="AS2" s="546"/>
      <c r="AT2" s="547"/>
      <c r="AU2" s="546"/>
      <c r="AV2" s="546"/>
      <c r="AW2" s="547"/>
    </row>
    <row r="3" spans="1:49" ht="12" customHeight="1" thickTop="1" thickBot="1">
      <c r="A3" s="556"/>
      <c r="B3" s="558"/>
      <c r="C3" s="558"/>
      <c r="D3" s="558"/>
      <c r="E3" s="558"/>
      <c r="F3" s="558"/>
      <c r="G3" s="558"/>
      <c r="H3" s="559"/>
      <c r="I3" s="559"/>
      <c r="J3" s="559"/>
      <c r="K3" s="11"/>
      <c r="L3" s="131" t="s">
        <v>10</v>
      </c>
      <c r="M3" s="12"/>
      <c r="N3" s="566"/>
      <c r="O3" s="567"/>
      <c r="P3" s="568"/>
      <c r="Q3" s="566"/>
      <c r="R3" s="567"/>
      <c r="S3" s="568"/>
      <c r="T3" s="533"/>
      <c r="U3" s="534"/>
      <c r="V3" s="535"/>
      <c r="W3" s="533"/>
      <c r="X3" s="534"/>
      <c r="Y3" s="535"/>
      <c r="Z3" s="536"/>
      <c r="AA3" s="536"/>
      <c r="AB3" s="536"/>
      <c r="AC3" s="91" t="s">
        <v>12</v>
      </c>
      <c r="AD3" s="92" t="s">
        <v>13</v>
      </c>
      <c r="AE3" s="92" t="s">
        <v>14</v>
      </c>
      <c r="AF3" s="92" t="s">
        <v>15</v>
      </c>
      <c r="AG3" s="92" t="s">
        <v>16</v>
      </c>
      <c r="AH3" s="93" t="s">
        <v>17</v>
      </c>
      <c r="AI3" s="91" t="s">
        <v>12</v>
      </c>
      <c r="AJ3" s="92" t="s">
        <v>13</v>
      </c>
      <c r="AK3" s="92" t="s">
        <v>14</v>
      </c>
      <c r="AL3" s="92" t="s">
        <v>15</v>
      </c>
      <c r="AM3" s="92" t="s">
        <v>16</v>
      </c>
      <c r="AN3" s="93" t="s">
        <v>17</v>
      </c>
      <c r="AO3" s="546"/>
      <c r="AP3" s="546"/>
      <c r="AQ3" s="547"/>
      <c r="AR3" s="546"/>
      <c r="AS3" s="546"/>
      <c r="AT3" s="547"/>
      <c r="AU3" s="546"/>
      <c r="AV3" s="546"/>
      <c r="AW3" s="547"/>
    </row>
    <row r="4" spans="1:49" ht="14.25" customHeight="1" thickTop="1" thickBot="1">
      <c r="A4" s="114"/>
      <c r="B4" s="115">
        <v>1.75</v>
      </c>
      <c r="C4" s="26">
        <v>8.5</v>
      </c>
      <c r="D4" s="116">
        <f>C4-B4</f>
        <v>6.75</v>
      </c>
      <c r="E4" s="115">
        <v>4</v>
      </c>
      <c r="F4" s="26">
        <v>11.5</v>
      </c>
      <c r="G4" s="116">
        <f>F4-E4</f>
        <v>7.5</v>
      </c>
      <c r="H4" s="115">
        <v>6.5</v>
      </c>
      <c r="I4" s="26">
        <v>14</v>
      </c>
      <c r="J4" s="116">
        <f>I4-H4</f>
        <v>7.5</v>
      </c>
      <c r="K4" s="115">
        <v>7</v>
      </c>
      <c r="L4" s="26">
        <v>14</v>
      </c>
      <c r="M4" s="116">
        <v>7</v>
      </c>
      <c r="N4" s="115">
        <v>6.5</v>
      </c>
      <c r="O4" s="26">
        <v>14</v>
      </c>
      <c r="P4" s="116">
        <f>O4-N4</f>
        <v>7.5</v>
      </c>
      <c r="Q4" s="115">
        <v>6.5</v>
      </c>
      <c r="R4" s="26">
        <v>14</v>
      </c>
      <c r="S4" s="116">
        <f>R4-Q4</f>
        <v>7.5</v>
      </c>
      <c r="T4" s="115"/>
      <c r="U4" s="26"/>
      <c r="V4" s="116">
        <f>U4-T4</f>
        <v>0</v>
      </c>
      <c r="W4" s="29">
        <v>8.25</v>
      </c>
      <c r="X4" s="24">
        <v>15</v>
      </c>
      <c r="Y4" s="116">
        <f>X4-W4</f>
        <v>6.75</v>
      </c>
      <c r="Z4" s="29">
        <v>8.25</v>
      </c>
      <c r="AA4" s="24">
        <v>15</v>
      </c>
      <c r="AB4" s="116">
        <f>AA4-Z4</f>
        <v>6.75</v>
      </c>
      <c r="AC4" s="36">
        <v>25</v>
      </c>
      <c r="AD4" s="36"/>
      <c r="AE4" s="36"/>
      <c r="AF4" s="36"/>
      <c r="AG4" s="36"/>
      <c r="AH4" s="36"/>
      <c r="AI4" s="36">
        <v>7.5</v>
      </c>
      <c r="AJ4" s="36"/>
      <c r="AK4" s="36"/>
      <c r="AL4" s="36"/>
      <c r="AM4" s="36"/>
      <c r="AN4" s="36"/>
      <c r="AO4" s="548"/>
      <c r="AP4" s="548"/>
      <c r="AQ4" s="549"/>
      <c r="AR4" s="548"/>
      <c r="AS4" s="548"/>
      <c r="AT4" s="549"/>
      <c r="AU4" s="548"/>
      <c r="AV4" s="548"/>
      <c r="AW4" s="549"/>
    </row>
    <row r="5" spans="1:49" ht="14.25" thickTop="1" thickBot="1">
      <c r="A5" s="117"/>
      <c r="B5" s="520" t="s">
        <v>30</v>
      </c>
      <c r="C5" s="498"/>
      <c r="D5" s="499"/>
      <c r="E5" s="520" t="s">
        <v>31</v>
      </c>
      <c r="F5" s="498"/>
      <c r="G5" s="499"/>
      <c r="H5" s="520" t="s">
        <v>55</v>
      </c>
      <c r="I5" s="498"/>
      <c r="J5" s="499"/>
      <c r="K5" s="521" t="s">
        <v>35</v>
      </c>
      <c r="L5" s="522"/>
      <c r="M5" s="523"/>
      <c r="N5" s="524" t="s">
        <v>37</v>
      </c>
      <c r="O5" s="525"/>
      <c r="P5" s="526"/>
      <c r="Q5" s="520" t="s">
        <v>38</v>
      </c>
      <c r="R5" s="498"/>
      <c r="S5" s="499"/>
      <c r="T5" s="520"/>
      <c r="U5" s="498"/>
      <c r="V5" s="499"/>
      <c r="W5" s="521" t="s">
        <v>42</v>
      </c>
      <c r="X5" s="522"/>
      <c r="Y5" s="523"/>
      <c r="Z5" s="521" t="s">
        <v>71</v>
      </c>
      <c r="AA5" s="522"/>
      <c r="AB5" s="523"/>
      <c r="AC5" s="88"/>
      <c r="AD5" s="112"/>
      <c r="AE5" s="112"/>
      <c r="AF5" s="112"/>
      <c r="AG5" s="112"/>
      <c r="AH5" s="89"/>
      <c r="AI5" s="88"/>
      <c r="AJ5" s="38"/>
      <c r="AK5" s="38"/>
      <c r="AL5" s="38"/>
      <c r="AM5" s="38"/>
      <c r="AN5" s="90"/>
      <c r="AO5" s="85">
        <v>21.5</v>
      </c>
      <c r="AP5" s="24">
        <v>23</v>
      </c>
      <c r="AQ5" s="25">
        <f>AP5-AO5</f>
        <v>1.5</v>
      </c>
      <c r="AR5" s="370"/>
      <c r="AS5" s="371"/>
      <c r="AT5" s="372"/>
      <c r="AU5" s="370"/>
      <c r="AV5" s="371"/>
      <c r="AW5" s="372"/>
    </row>
    <row r="6" spans="1:49" ht="13.5" thickTop="1">
      <c r="A6" s="117"/>
      <c r="B6" s="118"/>
      <c r="C6" s="119"/>
      <c r="D6" s="116">
        <f>C6-B6</f>
        <v>0</v>
      </c>
      <c r="E6" s="118"/>
      <c r="F6" s="119"/>
      <c r="G6" s="116">
        <f>F6-E6</f>
        <v>0</v>
      </c>
      <c r="H6" s="118">
        <v>14</v>
      </c>
      <c r="I6" s="119">
        <v>21</v>
      </c>
      <c r="J6" s="116">
        <f>I6-H6</f>
        <v>7</v>
      </c>
      <c r="K6" s="29">
        <v>14</v>
      </c>
      <c r="L6" s="24">
        <v>21</v>
      </c>
      <c r="M6" s="116">
        <f>L6-K6</f>
        <v>7</v>
      </c>
      <c r="N6" s="29">
        <v>14</v>
      </c>
      <c r="O6" s="24">
        <v>21</v>
      </c>
      <c r="P6" s="116">
        <f>O6-N6</f>
        <v>7</v>
      </c>
      <c r="Q6" s="29">
        <v>14</v>
      </c>
      <c r="R6" s="24">
        <v>21</v>
      </c>
      <c r="S6" s="116">
        <f>R6-Q6</f>
        <v>7</v>
      </c>
      <c r="T6" s="29">
        <v>10</v>
      </c>
      <c r="U6" s="24">
        <v>21</v>
      </c>
      <c r="V6" s="116">
        <f>U6-T6</f>
        <v>11</v>
      </c>
      <c r="W6" s="29">
        <v>15</v>
      </c>
      <c r="X6" s="24">
        <v>21</v>
      </c>
      <c r="Y6" s="116">
        <f>X6-W6</f>
        <v>6</v>
      </c>
      <c r="Z6" s="29">
        <v>15</v>
      </c>
      <c r="AA6" s="24">
        <v>21</v>
      </c>
      <c r="AB6" s="116">
        <f>AA6-Z6</f>
        <v>6</v>
      </c>
      <c r="AC6" s="35">
        <v>37</v>
      </c>
      <c r="AD6" s="39"/>
      <c r="AE6" s="39"/>
      <c r="AF6" s="39"/>
      <c r="AG6" s="39"/>
      <c r="AH6" s="44"/>
      <c r="AI6" s="35">
        <v>7</v>
      </c>
      <c r="AJ6" s="36"/>
      <c r="AK6" s="36"/>
      <c r="AL6" s="36"/>
      <c r="AM6" s="36"/>
      <c r="AN6" s="37"/>
      <c r="AO6" s="517" t="s">
        <v>49</v>
      </c>
      <c r="AP6" s="517"/>
      <c r="AQ6" s="518"/>
      <c r="AR6" s="514"/>
      <c r="AS6" s="514"/>
      <c r="AT6" s="515"/>
      <c r="AU6" s="514"/>
      <c r="AV6" s="514"/>
      <c r="AW6" s="515"/>
    </row>
    <row r="7" spans="1:49" ht="13.5" thickBot="1">
      <c r="A7" s="121" t="s">
        <v>32</v>
      </c>
      <c r="B7" s="520"/>
      <c r="C7" s="498"/>
      <c r="D7" s="499"/>
      <c r="E7" s="520"/>
      <c r="F7" s="498"/>
      <c r="G7" s="499"/>
      <c r="H7" s="521" t="s">
        <v>49</v>
      </c>
      <c r="I7" s="522"/>
      <c r="J7" s="523"/>
      <c r="K7" s="520" t="s">
        <v>70</v>
      </c>
      <c r="L7" s="498"/>
      <c r="M7" s="499"/>
      <c r="N7" s="524" t="s">
        <v>47</v>
      </c>
      <c r="O7" s="525"/>
      <c r="P7" s="526"/>
      <c r="Q7" s="521" t="s">
        <v>41</v>
      </c>
      <c r="R7" s="522"/>
      <c r="S7" s="523"/>
      <c r="T7" s="521" t="s">
        <v>33</v>
      </c>
      <c r="U7" s="522"/>
      <c r="V7" s="523"/>
      <c r="W7" s="521" t="s">
        <v>57</v>
      </c>
      <c r="X7" s="522"/>
      <c r="Y7" s="523"/>
      <c r="Z7" s="521" t="s">
        <v>34</v>
      </c>
      <c r="AA7" s="522"/>
      <c r="AB7" s="523"/>
      <c r="AC7" s="35"/>
      <c r="AD7" s="39"/>
      <c r="AE7" s="39"/>
      <c r="AF7" s="39"/>
      <c r="AG7" s="39"/>
      <c r="AH7" s="44"/>
      <c r="AI7" s="35"/>
      <c r="AJ7" s="36"/>
      <c r="AK7" s="36"/>
      <c r="AL7" s="36"/>
      <c r="AM7" s="36"/>
      <c r="AN7" s="37"/>
      <c r="AO7" s="365"/>
      <c r="AP7" s="366"/>
      <c r="AQ7" s="367"/>
      <c r="AR7" s="370"/>
      <c r="AS7" s="371"/>
      <c r="AT7" s="372"/>
      <c r="AU7" s="370"/>
      <c r="AV7" s="371"/>
      <c r="AW7" s="372"/>
    </row>
    <row r="8" spans="1:49" ht="13.5" thickTop="1">
      <c r="A8" s="122" t="s">
        <v>62</v>
      </c>
      <c r="B8" s="29"/>
      <c r="C8" s="24"/>
      <c r="D8" s="116">
        <f>C8-B8</f>
        <v>0</v>
      </c>
      <c r="E8" s="29"/>
      <c r="F8" s="24"/>
      <c r="G8" s="116">
        <f>F8-E8</f>
        <v>0</v>
      </c>
      <c r="H8" s="29">
        <v>21</v>
      </c>
      <c r="I8" s="24">
        <v>21.5</v>
      </c>
      <c r="J8" s="116">
        <f>I8-H8</f>
        <v>0.5</v>
      </c>
      <c r="K8" s="29">
        <v>21</v>
      </c>
      <c r="L8" s="24">
        <v>21.5</v>
      </c>
      <c r="M8" s="116">
        <f>L8-K8</f>
        <v>0.5</v>
      </c>
      <c r="N8" s="29">
        <v>21</v>
      </c>
      <c r="O8" s="24">
        <v>21.5</v>
      </c>
      <c r="P8" s="116">
        <f>O8-N8</f>
        <v>0.5</v>
      </c>
      <c r="Q8" s="29">
        <v>21</v>
      </c>
      <c r="R8" s="24">
        <v>21.5</v>
      </c>
      <c r="S8" s="116">
        <f>R8-Q8</f>
        <v>0.5</v>
      </c>
      <c r="T8" s="29">
        <v>21</v>
      </c>
      <c r="U8" s="24">
        <v>21.5</v>
      </c>
      <c r="V8" s="116">
        <f>U8-T8</f>
        <v>0.5</v>
      </c>
      <c r="W8" s="29">
        <v>21</v>
      </c>
      <c r="X8" s="24">
        <v>21.5</v>
      </c>
      <c r="Y8" s="116">
        <f>X8-W8</f>
        <v>0.5</v>
      </c>
      <c r="Z8" s="29">
        <v>21</v>
      </c>
      <c r="AA8" s="24">
        <v>21.5</v>
      </c>
      <c r="AB8" s="116">
        <f>AA8-Z8</f>
        <v>0.5</v>
      </c>
      <c r="AC8" s="35"/>
      <c r="AD8" s="39">
        <v>2.5</v>
      </c>
      <c r="AE8" s="39"/>
      <c r="AF8" s="39"/>
      <c r="AG8" s="39"/>
      <c r="AH8" s="44"/>
      <c r="AI8" s="35"/>
      <c r="AJ8" s="36">
        <v>0.5</v>
      </c>
      <c r="AK8" s="36"/>
      <c r="AL8" s="36"/>
      <c r="AM8" s="36"/>
      <c r="AN8" s="37"/>
      <c r="AO8" s="569"/>
      <c r="AP8" s="569"/>
      <c r="AQ8" s="570"/>
      <c r="AR8" s="514"/>
      <c r="AS8" s="514"/>
      <c r="AT8" s="515"/>
      <c r="AU8" s="514"/>
      <c r="AV8" s="514"/>
      <c r="AW8" s="515"/>
    </row>
    <row r="9" spans="1:49" ht="13.5" thickBot="1">
      <c r="A9" s="122"/>
      <c r="B9" s="520"/>
      <c r="C9" s="498"/>
      <c r="D9" s="499"/>
      <c r="H9" s="520"/>
      <c r="I9" s="498"/>
      <c r="J9" s="499"/>
      <c r="K9" s="520"/>
      <c r="L9" s="498"/>
      <c r="M9" s="499"/>
      <c r="N9" s="520"/>
      <c r="O9" s="498"/>
      <c r="P9" s="499"/>
      <c r="Q9" s="520"/>
      <c r="R9" s="498"/>
      <c r="S9" s="499"/>
      <c r="T9" s="520"/>
      <c r="U9" s="498"/>
      <c r="V9" s="499"/>
      <c r="W9" s="520"/>
      <c r="X9" s="498"/>
      <c r="Y9" s="499"/>
      <c r="Z9" s="520"/>
      <c r="AA9" s="498"/>
      <c r="AB9" s="499"/>
      <c r="AC9" s="35"/>
      <c r="AD9" s="39"/>
      <c r="AE9" s="39"/>
      <c r="AF9" s="39"/>
      <c r="AG9" s="39"/>
      <c r="AH9" s="44"/>
      <c r="AI9" s="35"/>
      <c r="AJ9" s="36"/>
      <c r="AK9" s="36"/>
      <c r="AL9" s="36"/>
      <c r="AM9" s="36"/>
      <c r="AN9" s="37"/>
      <c r="AO9" s="365"/>
      <c r="AP9" s="366"/>
      <c r="AQ9" s="367"/>
      <c r="AR9" s="370"/>
      <c r="AS9" s="371"/>
      <c r="AT9" s="372"/>
      <c r="AU9" s="370"/>
      <c r="AV9" s="371"/>
      <c r="AW9" s="372"/>
    </row>
    <row r="10" spans="1:49" ht="13.5" thickTop="1">
      <c r="A10" s="121"/>
      <c r="B10" s="29"/>
      <c r="C10" s="24"/>
      <c r="D10" s="116">
        <f>C10-B10</f>
        <v>0</v>
      </c>
      <c r="E10" s="29"/>
      <c r="F10" s="24"/>
      <c r="G10" s="116">
        <f>F10-E10</f>
        <v>0</v>
      </c>
      <c r="H10" s="29"/>
      <c r="I10" s="24"/>
      <c r="J10" s="116">
        <f>I10-H10</f>
        <v>0</v>
      </c>
      <c r="K10" s="29"/>
      <c r="L10" s="24"/>
      <c r="M10" s="116">
        <f>L10-K10</f>
        <v>0</v>
      </c>
      <c r="N10" s="29"/>
      <c r="O10" s="24"/>
      <c r="P10" s="116">
        <f>O10-N10</f>
        <v>0</v>
      </c>
      <c r="Q10" s="29"/>
      <c r="R10" s="24"/>
      <c r="S10" s="116">
        <f>R10-Q10</f>
        <v>0</v>
      </c>
      <c r="T10" s="29"/>
      <c r="U10" s="24"/>
      <c r="V10" s="116">
        <f>U10-T10</f>
        <v>0</v>
      </c>
      <c r="W10" s="29"/>
      <c r="X10" s="24"/>
      <c r="Y10" s="116">
        <f>X10-W10</f>
        <v>0</v>
      </c>
      <c r="Z10" s="29"/>
      <c r="AA10" s="24"/>
      <c r="AB10" s="116">
        <f>AA10-Z10</f>
        <v>0</v>
      </c>
      <c r="AC10" s="35"/>
      <c r="AD10" s="39"/>
      <c r="AE10" s="39"/>
      <c r="AF10" s="39"/>
      <c r="AG10" s="39"/>
      <c r="AH10" s="44"/>
      <c r="AI10" s="35"/>
      <c r="AJ10" s="36"/>
      <c r="AK10" s="36"/>
      <c r="AL10" s="36"/>
      <c r="AM10" s="36"/>
      <c r="AN10" s="37"/>
      <c r="AO10" s="569"/>
      <c r="AP10" s="569"/>
      <c r="AQ10" s="570"/>
      <c r="AR10" s="514"/>
      <c r="AS10" s="514"/>
      <c r="AT10" s="515"/>
      <c r="AU10" s="514"/>
      <c r="AV10" s="514"/>
      <c r="AW10" s="515"/>
    </row>
    <row r="11" spans="1:49" ht="13.5" thickBot="1">
      <c r="A11" s="121"/>
      <c r="B11" s="520"/>
      <c r="C11" s="498"/>
      <c r="D11" s="499"/>
      <c r="E11" s="520"/>
      <c r="F11" s="498"/>
      <c r="G11" s="499"/>
      <c r="H11" s="520"/>
      <c r="I11" s="498"/>
      <c r="J11" s="499"/>
      <c r="K11" s="520"/>
      <c r="L11" s="498"/>
      <c r="M11" s="499"/>
      <c r="N11" s="520"/>
      <c r="O11" s="498"/>
      <c r="P11" s="499"/>
      <c r="Q11" s="520"/>
      <c r="R11" s="498"/>
      <c r="S11" s="499"/>
      <c r="T11" s="520"/>
      <c r="U11" s="498"/>
      <c r="V11" s="499"/>
      <c r="W11" s="520"/>
      <c r="X11" s="498"/>
      <c r="Y11" s="499"/>
      <c r="Z11" s="520"/>
      <c r="AA11" s="498"/>
      <c r="AB11" s="499"/>
      <c r="AC11" s="35"/>
      <c r="AD11" s="39"/>
      <c r="AE11" s="39"/>
      <c r="AF11" s="39"/>
      <c r="AG11" s="39"/>
      <c r="AH11" s="44"/>
      <c r="AI11" s="35"/>
      <c r="AJ11" s="36"/>
      <c r="AK11" s="36"/>
      <c r="AL11" s="36"/>
      <c r="AM11" s="36"/>
      <c r="AN11" s="37"/>
      <c r="AO11" s="365"/>
      <c r="AP11" s="366"/>
      <c r="AQ11" s="367"/>
      <c r="AR11" s="370"/>
      <c r="AS11" s="371"/>
      <c r="AT11" s="372"/>
      <c r="AU11" s="370"/>
      <c r="AV11" s="371"/>
      <c r="AW11" s="372"/>
    </row>
    <row r="12" spans="1:49" ht="13.5" thickTop="1">
      <c r="A12" s="121"/>
      <c r="B12" s="29"/>
      <c r="C12" s="24"/>
      <c r="D12" s="116">
        <f>C12-B12</f>
        <v>0</v>
      </c>
      <c r="E12" s="29"/>
      <c r="F12" s="24"/>
      <c r="G12" s="116">
        <f>F12-E12</f>
        <v>0</v>
      </c>
      <c r="H12" s="29"/>
      <c r="I12" s="24"/>
      <c r="J12" s="116">
        <f>I12-H12</f>
        <v>0</v>
      </c>
      <c r="K12" s="29"/>
      <c r="L12" s="24"/>
      <c r="M12" s="116">
        <f>L12-K12</f>
        <v>0</v>
      </c>
      <c r="N12" s="29"/>
      <c r="O12" s="24"/>
      <c r="P12" s="116">
        <f>O12-N12</f>
        <v>0</v>
      </c>
      <c r="Q12" s="29"/>
      <c r="R12" s="24"/>
      <c r="S12" s="116">
        <f>R12-Q12</f>
        <v>0</v>
      </c>
      <c r="T12" s="29"/>
      <c r="U12" s="24"/>
      <c r="V12" s="116">
        <f>U12-T12</f>
        <v>0</v>
      </c>
      <c r="W12" s="29"/>
      <c r="X12" s="24"/>
      <c r="Y12" s="116">
        <f>X12-W12</f>
        <v>0</v>
      </c>
      <c r="Z12" s="29"/>
      <c r="AA12" s="24"/>
      <c r="AB12" s="116">
        <f>AA12-Z12</f>
        <v>0</v>
      </c>
      <c r="AC12" s="35"/>
      <c r="AD12" s="39">
        <v>3</v>
      </c>
      <c r="AE12" s="39"/>
      <c r="AF12" s="39"/>
      <c r="AG12" s="39"/>
      <c r="AH12" s="44"/>
      <c r="AI12" s="35"/>
      <c r="AJ12" s="36"/>
      <c r="AK12" s="36"/>
      <c r="AL12" s="36"/>
      <c r="AM12" s="36"/>
      <c r="AN12" s="37"/>
      <c r="AO12" s="569"/>
      <c r="AP12" s="569"/>
      <c r="AQ12" s="570"/>
      <c r="AR12" s="514"/>
      <c r="AS12" s="514"/>
      <c r="AT12" s="515"/>
      <c r="AU12" s="514"/>
      <c r="AV12" s="514"/>
      <c r="AW12" s="515"/>
    </row>
    <row r="13" spans="1:49" ht="13.5" thickBot="1">
      <c r="A13" s="113"/>
      <c r="B13" s="521"/>
      <c r="C13" s="522"/>
      <c r="D13" s="523"/>
      <c r="E13" s="521"/>
      <c r="F13" s="522"/>
      <c r="G13" s="523"/>
      <c r="H13" s="520"/>
      <c r="I13" s="498"/>
      <c r="J13" s="499"/>
      <c r="K13" s="520"/>
      <c r="L13" s="498"/>
      <c r="M13" s="499"/>
      <c r="N13" s="520"/>
      <c r="O13" s="498"/>
      <c r="P13" s="499"/>
      <c r="Q13" s="520"/>
      <c r="R13" s="498"/>
      <c r="S13" s="499"/>
      <c r="T13" s="520"/>
      <c r="U13" s="498"/>
      <c r="V13" s="499"/>
      <c r="W13" s="520"/>
      <c r="X13" s="498"/>
      <c r="Y13" s="499"/>
      <c r="Z13" s="520"/>
      <c r="AA13" s="498"/>
      <c r="AB13" s="499"/>
      <c r="AC13" s="35"/>
      <c r="AD13" s="39"/>
      <c r="AE13" s="39"/>
      <c r="AF13" s="39"/>
      <c r="AG13" s="39"/>
      <c r="AH13" s="44"/>
      <c r="AI13" s="35"/>
      <c r="AJ13" s="36"/>
      <c r="AK13" s="36"/>
      <c r="AL13" s="36"/>
      <c r="AM13" s="36"/>
      <c r="AN13" s="37"/>
      <c r="AO13" s="368"/>
      <c r="AP13" s="368"/>
      <c r="AQ13" s="368"/>
      <c r="AR13" s="370"/>
      <c r="AS13" s="371"/>
      <c r="AT13" s="372"/>
      <c r="AU13" s="370"/>
      <c r="AV13" s="371"/>
      <c r="AW13" s="372"/>
    </row>
    <row r="14" spans="1:49" ht="14.25" thickTop="1" thickBot="1">
      <c r="A14" s="109"/>
      <c r="B14" s="516"/>
      <c r="C14" s="516"/>
      <c r="D14" s="516"/>
      <c r="E14" s="516"/>
      <c r="F14" s="516"/>
      <c r="G14" s="516"/>
      <c r="H14" s="511"/>
      <c r="I14" s="512"/>
      <c r="J14" s="513"/>
      <c r="K14" s="511"/>
      <c r="L14" s="512"/>
      <c r="M14" s="513"/>
      <c r="N14" s="511"/>
      <c r="O14" s="512"/>
      <c r="P14" s="513"/>
      <c r="Q14" s="511"/>
      <c r="R14" s="512"/>
      <c r="S14" s="513"/>
      <c r="T14" s="511"/>
      <c r="U14" s="512"/>
      <c r="V14" s="513"/>
      <c r="W14" s="511"/>
      <c r="X14" s="512"/>
      <c r="Y14" s="513"/>
      <c r="Z14" s="511"/>
      <c r="AA14" s="512"/>
      <c r="AB14" s="513"/>
      <c r="AC14" s="35"/>
      <c r="AD14" s="39"/>
      <c r="AE14" s="39"/>
      <c r="AF14" s="39"/>
      <c r="AG14" s="39"/>
      <c r="AH14" s="44"/>
      <c r="AI14" s="35"/>
      <c r="AJ14" s="36"/>
      <c r="AK14" s="36"/>
      <c r="AL14" s="36"/>
      <c r="AM14" s="36"/>
      <c r="AN14" s="37"/>
      <c r="AO14" s="368"/>
      <c r="AP14" s="368"/>
      <c r="AQ14" s="368"/>
      <c r="AR14" s="514"/>
      <c r="AS14" s="514"/>
      <c r="AT14" s="515"/>
      <c r="AU14" s="514"/>
      <c r="AV14" s="514"/>
      <c r="AW14" s="515"/>
    </row>
    <row r="15" spans="1:49" ht="14.25" thickTop="1" thickBot="1">
      <c r="A15" s="97"/>
      <c r="B15" s="101">
        <v>1.75</v>
      </c>
      <c r="C15" s="102">
        <v>6.5</v>
      </c>
      <c r="D15" s="116">
        <f>C15-B15</f>
        <v>4.75</v>
      </c>
      <c r="E15" s="101">
        <v>1.75</v>
      </c>
      <c r="F15" s="102">
        <v>6.5</v>
      </c>
      <c r="G15" s="116">
        <f>F15-E15</f>
        <v>4.75</v>
      </c>
      <c r="H15" s="98">
        <v>6.5</v>
      </c>
      <c r="I15" s="99">
        <v>14</v>
      </c>
      <c r="J15" s="116">
        <f>I15-H15</f>
        <v>7.5</v>
      </c>
      <c r="K15" s="98">
        <v>7</v>
      </c>
      <c r="L15" s="99">
        <v>14</v>
      </c>
      <c r="M15" s="116">
        <f>L15-K15</f>
        <v>7</v>
      </c>
      <c r="N15" s="98">
        <v>6.5</v>
      </c>
      <c r="O15" s="99">
        <v>14</v>
      </c>
      <c r="P15" s="116">
        <f>O15-N15</f>
        <v>7.5</v>
      </c>
      <c r="Q15" s="98">
        <v>6.5</v>
      </c>
      <c r="R15" s="99">
        <v>14</v>
      </c>
      <c r="S15" s="116">
        <f>R15-Q15</f>
        <v>7.5</v>
      </c>
      <c r="T15" s="98"/>
      <c r="U15" s="99"/>
      <c r="V15" s="116">
        <f>U15-T15</f>
        <v>0</v>
      </c>
      <c r="W15" s="101">
        <v>8.25</v>
      </c>
      <c r="X15" s="102">
        <v>15</v>
      </c>
      <c r="Y15" s="116">
        <f>X15-W15</f>
        <v>6.75</v>
      </c>
      <c r="Z15" s="101">
        <v>8.25</v>
      </c>
      <c r="AA15" s="102">
        <v>15</v>
      </c>
      <c r="AB15" s="116">
        <f>AA15-Z15</f>
        <v>6.75</v>
      </c>
      <c r="AC15" s="35">
        <v>20.5</v>
      </c>
      <c r="AD15" s="39"/>
      <c r="AE15" s="39"/>
      <c r="AF15" s="39"/>
      <c r="AG15" s="39"/>
      <c r="AH15" s="44"/>
      <c r="AI15" s="35">
        <v>7.5</v>
      </c>
      <c r="AJ15" s="36"/>
      <c r="AK15" s="36"/>
      <c r="AL15" s="36"/>
      <c r="AM15" s="36"/>
      <c r="AN15" s="37"/>
      <c r="AO15" s="572"/>
      <c r="AP15" s="572"/>
      <c r="AQ15" s="573"/>
      <c r="AR15" s="580"/>
      <c r="AS15" s="580"/>
      <c r="AT15" s="581"/>
      <c r="AU15" s="580"/>
      <c r="AV15" s="580"/>
      <c r="AW15" s="581"/>
    </row>
    <row r="16" spans="1:49" ht="14.25" thickTop="1" thickBot="1">
      <c r="A16" s="104"/>
      <c r="B16" s="503" t="s">
        <v>30</v>
      </c>
      <c r="C16" s="504"/>
      <c r="D16" s="505"/>
      <c r="E16" s="503" t="s">
        <v>30</v>
      </c>
      <c r="F16" s="504"/>
      <c r="G16" s="505"/>
      <c r="H16" s="503" t="s">
        <v>55</v>
      </c>
      <c r="I16" s="504"/>
      <c r="J16" s="505"/>
      <c r="K16" s="574" t="s">
        <v>35</v>
      </c>
      <c r="L16" s="575"/>
      <c r="M16" s="576"/>
      <c r="N16" s="577" t="s">
        <v>37</v>
      </c>
      <c r="O16" s="578"/>
      <c r="P16" s="579"/>
      <c r="Q16" s="503" t="s">
        <v>38</v>
      </c>
      <c r="R16" s="504"/>
      <c r="S16" s="505"/>
      <c r="T16" s="574" t="s">
        <v>51</v>
      </c>
      <c r="U16" s="575"/>
      <c r="V16" s="576"/>
      <c r="W16" s="574" t="s">
        <v>71</v>
      </c>
      <c r="X16" s="575"/>
      <c r="Y16" s="576"/>
      <c r="Z16" s="574" t="s">
        <v>42</v>
      </c>
      <c r="AA16" s="575"/>
      <c r="AB16" s="576"/>
      <c r="AC16" s="35"/>
      <c r="AD16" s="39"/>
      <c r="AE16" s="39"/>
      <c r="AF16" s="39"/>
      <c r="AG16" s="39"/>
      <c r="AH16" s="44"/>
      <c r="AI16" s="35"/>
      <c r="AJ16" s="36"/>
      <c r="AK16" s="36"/>
      <c r="AL16" s="36"/>
      <c r="AM16" s="36"/>
      <c r="AN16" s="37"/>
      <c r="AO16" s="85">
        <v>21.5</v>
      </c>
      <c r="AP16" s="24">
        <v>23</v>
      </c>
      <c r="AQ16" s="25">
        <f>AP16-AO16</f>
        <v>1.5</v>
      </c>
      <c r="AR16" s="370"/>
      <c r="AS16" s="371"/>
      <c r="AT16" s="372"/>
      <c r="AU16" s="370"/>
      <c r="AV16" s="371"/>
      <c r="AW16" s="372"/>
    </row>
    <row r="17" spans="1:49" ht="13.5" thickTop="1">
      <c r="A17" s="104"/>
      <c r="B17" s="105">
        <v>6.5</v>
      </c>
      <c r="C17" s="106">
        <v>8.5</v>
      </c>
      <c r="D17" s="116">
        <f>C17-B17</f>
        <v>2</v>
      </c>
      <c r="E17" s="105">
        <v>6.5</v>
      </c>
      <c r="F17" s="106">
        <v>8.5</v>
      </c>
      <c r="G17" s="116">
        <f>F17-E17</f>
        <v>2</v>
      </c>
      <c r="H17" s="105">
        <v>14</v>
      </c>
      <c r="I17" s="106">
        <v>21</v>
      </c>
      <c r="J17" s="116">
        <f>I17-H17</f>
        <v>7</v>
      </c>
      <c r="K17" s="101"/>
      <c r="L17" s="102"/>
      <c r="M17" s="116">
        <f>L17-K17</f>
        <v>0</v>
      </c>
      <c r="N17" s="101">
        <v>14</v>
      </c>
      <c r="O17" s="102">
        <v>21</v>
      </c>
      <c r="P17" s="116">
        <f>O17-N17</f>
        <v>7</v>
      </c>
      <c r="Q17" s="101">
        <v>14</v>
      </c>
      <c r="R17" s="102">
        <v>21</v>
      </c>
      <c r="S17" s="116">
        <f>R17-Q17</f>
        <v>7</v>
      </c>
      <c r="T17" s="101">
        <v>14</v>
      </c>
      <c r="U17" s="102">
        <v>21</v>
      </c>
      <c r="V17" s="116">
        <f>U17-T17</f>
        <v>7</v>
      </c>
      <c r="W17" s="101">
        <v>15</v>
      </c>
      <c r="X17" s="102">
        <v>21</v>
      </c>
      <c r="Y17" s="116">
        <f>X17-W17</f>
        <v>6</v>
      </c>
      <c r="Z17" s="101">
        <v>15</v>
      </c>
      <c r="AA17" s="102">
        <v>21</v>
      </c>
      <c r="AB17" s="116">
        <f>AA17-Z17</f>
        <v>6</v>
      </c>
      <c r="AC17" s="35">
        <v>26</v>
      </c>
      <c r="AD17" s="39"/>
      <c r="AE17" s="39"/>
      <c r="AF17" s="39"/>
      <c r="AG17" s="39"/>
      <c r="AH17" s="44"/>
      <c r="AI17" s="35">
        <v>7</v>
      </c>
      <c r="AJ17" s="36"/>
      <c r="AK17" s="36"/>
      <c r="AL17" s="36"/>
      <c r="AM17" s="36"/>
      <c r="AN17" s="37"/>
      <c r="AO17" s="517" t="s">
        <v>41</v>
      </c>
      <c r="AP17" s="517"/>
      <c r="AQ17" s="518"/>
      <c r="AR17" s="514"/>
      <c r="AS17" s="514"/>
      <c r="AT17" s="515"/>
      <c r="AU17" s="514"/>
      <c r="AV17" s="514"/>
      <c r="AW17" s="515"/>
    </row>
    <row r="18" spans="1:49" ht="13.5" thickBot="1">
      <c r="A18" s="108" t="s">
        <v>43</v>
      </c>
      <c r="B18" s="503" t="s">
        <v>30</v>
      </c>
      <c r="C18" s="504"/>
      <c r="D18" s="505"/>
      <c r="E18" s="503" t="s">
        <v>30</v>
      </c>
      <c r="F18" s="504"/>
      <c r="G18" s="505"/>
      <c r="H18" s="574" t="s">
        <v>34</v>
      </c>
      <c r="I18" s="575"/>
      <c r="J18" s="576"/>
      <c r="K18" s="574" t="s">
        <v>51</v>
      </c>
      <c r="L18" s="575"/>
      <c r="M18" s="576"/>
      <c r="N18" s="577" t="s">
        <v>47</v>
      </c>
      <c r="O18" s="578"/>
      <c r="P18" s="579"/>
      <c r="Q18" s="503" t="s">
        <v>39</v>
      </c>
      <c r="R18" s="504"/>
      <c r="S18" s="505"/>
      <c r="T18" s="574" t="s">
        <v>40</v>
      </c>
      <c r="U18" s="575"/>
      <c r="V18" s="576"/>
      <c r="W18" s="574" t="s">
        <v>41</v>
      </c>
      <c r="X18" s="575"/>
      <c r="Y18" s="576"/>
      <c r="Z18" s="574" t="s">
        <v>33</v>
      </c>
      <c r="AA18" s="575"/>
      <c r="AB18" s="576"/>
      <c r="AC18" s="35"/>
      <c r="AD18" s="39"/>
      <c r="AE18" s="39"/>
      <c r="AF18" s="39"/>
      <c r="AG18" s="39"/>
      <c r="AH18" s="44"/>
      <c r="AI18" s="35"/>
      <c r="AJ18" s="36"/>
      <c r="AK18" s="36"/>
      <c r="AL18" s="36"/>
      <c r="AM18" s="36"/>
      <c r="AN18" s="37"/>
      <c r="AO18" s="365"/>
      <c r="AP18" s="366"/>
      <c r="AQ18" s="367"/>
      <c r="AR18" s="370"/>
      <c r="AS18" s="371"/>
      <c r="AT18" s="372"/>
      <c r="AU18" s="370"/>
      <c r="AV18" s="371"/>
      <c r="AW18" s="372"/>
    </row>
    <row r="19" spans="1:49" ht="13.5" thickTop="1">
      <c r="A19" s="124" t="s">
        <v>63</v>
      </c>
      <c r="B19" s="101">
        <v>4</v>
      </c>
      <c r="C19" s="102">
        <v>11.5</v>
      </c>
      <c r="D19" s="116">
        <f>C19-B19</f>
        <v>7.5</v>
      </c>
      <c r="E19" s="101">
        <v>4</v>
      </c>
      <c r="F19" s="102">
        <v>11.5</v>
      </c>
      <c r="G19" s="116">
        <f>F19-E19</f>
        <v>7.5</v>
      </c>
      <c r="H19" s="101">
        <v>21</v>
      </c>
      <c r="I19" s="102">
        <v>21.5</v>
      </c>
      <c r="J19" s="116">
        <f>I19-H19</f>
        <v>0.5</v>
      </c>
      <c r="K19" s="101"/>
      <c r="L19" s="102"/>
      <c r="M19" s="116">
        <f>L19-K19</f>
        <v>0</v>
      </c>
      <c r="N19" s="101">
        <v>21</v>
      </c>
      <c r="O19" s="102">
        <v>21.5</v>
      </c>
      <c r="P19" s="116">
        <f>O19-N19</f>
        <v>0.5</v>
      </c>
      <c r="Q19" s="101">
        <v>21</v>
      </c>
      <c r="R19" s="102">
        <v>21.5</v>
      </c>
      <c r="S19" s="116">
        <f>R19-Q19</f>
        <v>0.5</v>
      </c>
      <c r="T19" s="101">
        <v>21</v>
      </c>
      <c r="U19" s="102">
        <v>21.5</v>
      </c>
      <c r="V19" s="116">
        <f>U19-T19</f>
        <v>0.5</v>
      </c>
      <c r="W19" s="101">
        <v>21</v>
      </c>
      <c r="X19" s="102">
        <v>21.5</v>
      </c>
      <c r="Y19" s="116">
        <f>X19-W19</f>
        <v>0.5</v>
      </c>
      <c r="Z19" s="101">
        <v>21</v>
      </c>
      <c r="AA19" s="102">
        <v>21.5</v>
      </c>
      <c r="AB19" s="116">
        <f>AA19-Z19</f>
        <v>0.5</v>
      </c>
      <c r="AC19" s="35"/>
      <c r="AD19" s="39">
        <v>2</v>
      </c>
      <c r="AE19" s="39"/>
      <c r="AF19" s="39"/>
      <c r="AG19" s="39"/>
      <c r="AH19" s="44"/>
      <c r="AI19" s="35"/>
      <c r="AJ19" s="36">
        <v>0.5</v>
      </c>
      <c r="AK19" s="40"/>
      <c r="AL19" s="36"/>
      <c r="AM19" s="36"/>
      <c r="AN19" s="37"/>
      <c r="AO19" s="569"/>
      <c r="AP19" s="569"/>
      <c r="AQ19" s="570"/>
      <c r="AR19" s="514"/>
      <c r="AS19" s="514"/>
      <c r="AT19" s="515"/>
      <c r="AU19" s="514"/>
      <c r="AV19" s="514"/>
      <c r="AW19" s="515"/>
    </row>
    <row r="20" spans="1:49" ht="13.5" thickBot="1">
      <c r="A20" s="110"/>
      <c r="B20" s="503" t="s">
        <v>31</v>
      </c>
      <c r="C20" s="504"/>
      <c r="D20" s="505"/>
      <c r="E20" s="503" t="s">
        <v>31</v>
      </c>
      <c r="F20" s="504"/>
      <c r="G20" s="505"/>
      <c r="H20" s="503"/>
      <c r="I20" s="504"/>
      <c r="J20" s="505"/>
      <c r="K20" s="503"/>
      <c r="L20" s="504"/>
      <c r="M20" s="505"/>
      <c r="N20" s="503"/>
      <c r="O20" s="504"/>
      <c r="P20" s="505"/>
      <c r="Q20" s="503"/>
      <c r="R20" s="504"/>
      <c r="S20" s="505"/>
      <c r="T20" s="503"/>
      <c r="U20" s="504"/>
      <c r="V20" s="505"/>
      <c r="W20" s="503"/>
      <c r="X20" s="504"/>
      <c r="Y20" s="505"/>
      <c r="Z20" s="503"/>
      <c r="AA20" s="504"/>
      <c r="AB20" s="505"/>
      <c r="AC20" s="35"/>
      <c r="AD20" s="39"/>
      <c r="AE20" s="39"/>
      <c r="AF20" s="39"/>
      <c r="AG20" s="39"/>
      <c r="AH20" s="44"/>
      <c r="AI20" s="35"/>
      <c r="AJ20" s="36"/>
      <c r="AK20" s="40"/>
      <c r="AL20" s="36"/>
      <c r="AM20" s="36"/>
      <c r="AN20" s="37"/>
      <c r="AO20" s="365"/>
      <c r="AP20" s="366"/>
      <c r="AQ20" s="367"/>
      <c r="AR20" s="370"/>
      <c r="AS20" s="371"/>
      <c r="AT20" s="372"/>
      <c r="AU20" s="370"/>
      <c r="AV20" s="371"/>
      <c r="AW20" s="372"/>
    </row>
    <row r="21" spans="1:49" ht="13.5" thickTop="1">
      <c r="A21" s="108"/>
      <c r="B21" s="101"/>
      <c r="C21" s="102"/>
      <c r="D21" s="116">
        <f>C21-B21</f>
        <v>0</v>
      </c>
      <c r="E21" s="101"/>
      <c r="F21" s="102"/>
      <c r="G21" s="116">
        <f>F21-E21</f>
        <v>0</v>
      </c>
      <c r="H21" s="101"/>
      <c r="I21" s="102"/>
      <c r="J21" s="116">
        <f>I21-H21</f>
        <v>0</v>
      </c>
      <c r="K21" s="101"/>
      <c r="L21" s="102"/>
      <c r="M21" s="116">
        <f>L21-K21</f>
        <v>0</v>
      </c>
      <c r="N21" s="101"/>
      <c r="O21" s="102"/>
      <c r="P21" s="116">
        <f>O21-N21</f>
        <v>0</v>
      </c>
      <c r="Q21" s="101"/>
      <c r="R21" s="102"/>
      <c r="S21" s="116">
        <f>R21-Q21</f>
        <v>0</v>
      </c>
      <c r="T21" s="101"/>
      <c r="U21" s="102"/>
      <c r="V21" s="116">
        <f>U21-T21</f>
        <v>0</v>
      </c>
      <c r="W21" s="101"/>
      <c r="X21" s="102"/>
      <c r="Y21" s="116">
        <f>X21-W21</f>
        <v>0</v>
      </c>
      <c r="Z21" s="101"/>
      <c r="AA21" s="102"/>
      <c r="AB21" s="116">
        <f>AA21-Z21</f>
        <v>0</v>
      </c>
      <c r="AC21" s="35"/>
      <c r="AD21" s="39"/>
      <c r="AE21" s="39"/>
      <c r="AF21" s="39"/>
      <c r="AG21" s="39"/>
      <c r="AH21" s="44"/>
      <c r="AI21" s="35"/>
      <c r="AJ21" s="36"/>
      <c r="AK21" s="40"/>
      <c r="AL21" s="36"/>
      <c r="AM21" s="36"/>
      <c r="AN21" s="37"/>
      <c r="AO21" s="569"/>
      <c r="AP21" s="569"/>
      <c r="AQ21" s="570"/>
      <c r="AR21" s="514"/>
      <c r="AS21" s="514"/>
      <c r="AT21" s="515"/>
      <c r="AU21" s="514"/>
      <c r="AV21" s="514"/>
      <c r="AW21" s="515"/>
    </row>
    <row r="22" spans="1:49" ht="13.5" thickBot="1">
      <c r="A22" s="108"/>
      <c r="B22" s="503"/>
      <c r="C22" s="504"/>
      <c r="D22" s="505"/>
      <c r="E22" s="503"/>
      <c r="F22" s="504"/>
      <c r="G22" s="505"/>
      <c r="H22" s="503"/>
      <c r="I22" s="504"/>
      <c r="J22" s="505"/>
      <c r="K22" s="503"/>
      <c r="L22" s="504"/>
      <c r="M22" s="505"/>
      <c r="N22" s="503"/>
      <c r="O22" s="504"/>
      <c r="P22" s="505"/>
      <c r="Q22" s="503"/>
      <c r="R22" s="504"/>
      <c r="S22" s="505"/>
      <c r="T22" s="503"/>
      <c r="U22" s="504"/>
      <c r="V22" s="505"/>
      <c r="W22" s="503"/>
      <c r="X22" s="504"/>
      <c r="Y22" s="505"/>
      <c r="Z22" s="503"/>
      <c r="AA22" s="504"/>
      <c r="AB22" s="505"/>
      <c r="AC22" s="35"/>
      <c r="AD22" s="39"/>
      <c r="AE22" s="39"/>
      <c r="AF22" s="39"/>
      <c r="AG22" s="39"/>
      <c r="AH22" s="44"/>
      <c r="AI22" s="35"/>
      <c r="AJ22" s="36"/>
      <c r="AK22" s="40"/>
      <c r="AL22" s="36"/>
      <c r="AM22" s="36"/>
      <c r="AN22" s="37"/>
      <c r="AO22" s="365"/>
      <c r="AP22" s="366"/>
      <c r="AQ22" s="367"/>
      <c r="AR22" s="370"/>
      <c r="AS22" s="371"/>
      <c r="AT22" s="372"/>
      <c r="AU22" s="370"/>
      <c r="AV22" s="371"/>
      <c r="AW22" s="372"/>
    </row>
    <row r="23" spans="1:49" ht="13.5" thickTop="1">
      <c r="A23" s="108"/>
      <c r="B23" s="101">
        <v>23</v>
      </c>
      <c r="C23" s="102">
        <v>2</v>
      </c>
      <c r="D23" s="116">
        <f>C23-B23</f>
        <v>-21</v>
      </c>
      <c r="E23" s="101">
        <v>23</v>
      </c>
      <c r="F23" s="102">
        <v>2</v>
      </c>
      <c r="G23" s="116">
        <f>F23-E23</f>
        <v>-21</v>
      </c>
      <c r="H23" s="101"/>
      <c r="I23" s="102"/>
      <c r="J23" s="116">
        <f>I23-H23</f>
        <v>0</v>
      </c>
      <c r="K23" s="101"/>
      <c r="L23" s="102"/>
      <c r="M23" s="116">
        <f>L23-K23</f>
        <v>0</v>
      </c>
      <c r="N23" s="101"/>
      <c r="O23" s="102"/>
      <c r="P23" s="116">
        <f>O23-N23</f>
        <v>0</v>
      </c>
      <c r="Q23" s="101"/>
      <c r="R23" s="102"/>
      <c r="S23" s="116">
        <f>R23-Q23</f>
        <v>0</v>
      </c>
      <c r="T23" s="101"/>
      <c r="U23" s="102"/>
      <c r="V23" s="116">
        <f>U23-T23</f>
        <v>0</v>
      </c>
      <c r="W23" s="101"/>
      <c r="X23" s="102"/>
      <c r="Y23" s="116">
        <f>X23-W23</f>
        <v>0</v>
      </c>
      <c r="Z23" s="101"/>
      <c r="AA23" s="102"/>
      <c r="AB23" s="116">
        <f>AA23-Z23</f>
        <v>0</v>
      </c>
      <c r="AC23" s="35"/>
      <c r="AD23" s="39">
        <v>3</v>
      </c>
      <c r="AE23" s="39"/>
      <c r="AF23" s="39"/>
      <c r="AG23" s="39"/>
      <c r="AH23" s="44"/>
      <c r="AI23" s="35"/>
      <c r="AJ23" s="36"/>
      <c r="AK23" s="40"/>
      <c r="AL23" s="36"/>
      <c r="AM23" s="36"/>
      <c r="AN23" s="37"/>
      <c r="AO23" s="569"/>
      <c r="AP23" s="569"/>
      <c r="AQ23" s="570"/>
      <c r="AR23" s="514"/>
      <c r="AS23" s="514"/>
      <c r="AT23" s="515"/>
      <c r="AU23" s="514"/>
      <c r="AV23" s="514"/>
      <c r="AW23" s="515"/>
    </row>
    <row r="24" spans="1:49" ht="13.5" thickBot="1">
      <c r="A24" s="109"/>
      <c r="B24" s="574" t="s">
        <v>41</v>
      </c>
      <c r="C24" s="575"/>
      <c r="D24" s="576"/>
      <c r="E24" s="574" t="s">
        <v>41</v>
      </c>
      <c r="F24" s="575"/>
      <c r="G24" s="576"/>
      <c r="H24" s="503"/>
      <c r="I24" s="504"/>
      <c r="J24" s="505"/>
      <c r="K24" s="503"/>
      <c r="L24" s="504"/>
      <c r="M24" s="505"/>
      <c r="N24" s="503"/>
      <c r="O24" s="504"/>
      <c r="P24" s="505"/>
      <c r="Q24" s="503"/>
      <c r="R24" s="504"/>
      <c r="S24" s="505"/>
      <c r="T24" s="503"/>
      <c r="U24" s="504"/>
      <c r="V24" s="505"/>
      <c r="W24" s="503"/>
      <c r="X24" s="504"/>
      <c r="Y24" s="505"/>
      <c r="Z24" s="503"/>
      <c r="AA24" s="504"/>
      <c r="AB24" s="505"/>
      <c r="AC24" s="35"/>
      <c r="AD24" s="39"/>
      <c r="AE24" s="39"/>
      <c r="AF24" s="39"/>
      <c r="AG24" s="39"/>
      <c r="AH24" s="44"/>
      <c r="AI24" s="35"/>
      <c r="AJ24" s="36"/>
      <c r="AK24" s="40"/>
      <c r="AL24" s="36"/>
      <c r="AM24" s="36"/>
      <c r="AN24" s="37"/>
      <c r="AO24" s="368"/>
      <c r="AP24" s="368"/>
      <c r="AQ24" s="368"/>
      <c r="AR24" s="373"/>
      <c r="AS24" s="373"/>
      <c r="AT24" s="373"/>
      <c r="AU24" s="373"/>
      <c r="AV24" s="373"/>
      <c r="AW24" s="373"/>
    </row>
    <row r="25" spans="1:49" ht="14.25" thickTop="1" thickBot="1">
      <c r="A25" s="109"/>
      <c r="B25" s="516"/>
      <c r="C25" s="516"/>
      <c r="D25" s="516"/>
      <c r="E25" s="516"/>
      <c r="F25" s="516"/>
      <c r="G25" s="516"/>
      <c r="H25" s="511"/>
      <c r="I25" s="512"/>
      <c r="J25" s="513"/>
      <c r="K25" s="511"/>
      <c r="L25" s="512"/>
      <c r="M25" s="513"/>
      <c r="N25" s="511"/>
      <c r="O25" s="512"/>
      <c r="P25" s="513"/>
      <c r="Q25" s="511"/>
      <c r="R25" s="512"/>
      <c r="S25" s="513"/>
      <c r="T25" s="511"/>
      <c r="U25" s="512"/>
      <c r="V25" s="513"/>
      <c r="W25" s="511"/>
      <c r="X25" s="512"/>
      <c r="Y25" s="513"/>
      <c r="Z25" s="511"/>
      <c r="AA25" s="512"/>
      <c r="AB25" s="513"/>
      <c r="AC25" s="35"/>
      <c r="AD25" s="39"/>
      <c r="AE25" s="39"/>
      <c r="AF25" s="39"/>
      <c r="AG25" s="39"/>
      <c r="AH25" s="44"/>
      <c r="AI25" s="35"/>
      <c r="AJ25" s="36"/>
      <c r="AK25" s="40"/>
      <c r="AL25" s="36"/>
      <c r="AM25" s="36"/>
      <c r="AN25" s="37"/>
      <c r="AO25" s="368"/>
      <c r="AP25" s="368"/>
      <c r="AQ25" s="368"/>
      <c r="AR25" s="373"/>
      <c r="AS25" s="373"/>
      <c r="AT25" s="373"/>
      <c r="AU25" s="373"/>
      <c r="AV25" s="373"/>
      <c r="AW25" s="373"/>
    </row>
    <row r="26" spans="1:49" ht="14.25" thickTop="1" thickBot="1">
      <c r="A26" s="97"/>
      <c r="B26" s="101">
        <v>1.75</v>
      </c>
      <c r="C26" s="102">
        <v>6.5</v>
      </c>
      <c r="D26" s="116">
        <f>C26-B26</f>
        <v>4.75</v>
      </c>
      <c r="E26" s="101">
        <v>1.75</v>
      </c>
      <c r="F26" s="102">
        <v>6.5</v>
      </c>
      <c r="G26" s="116">
        <f>F26-E26</f>
        <v>4.75</v>
      </c>
      <c r="H26" s="98">
        <v>6.5</v>
      </c>
      <c r="I26" s="99">
        <v>14</v>
      </c>
      <c r="J26" s="116">
        <f>I26-H26</f>
        <v>7.5</v>
      </c>
      <c r="K26" s="98">
        <v>7</v>
      </c>
      <c r="L26" s="99">
        <v>14</v>
      </c>
      <c r="M26" s="116">
        <f>L26-K26</f>
        <v>7</v>
      </c>
      <c r="N26" s="98">
        <v>6.5</v>
      </c>
      <c r="O26" s="99">
        <v>15</v>
      </c>
      <c r="P26" s="116">
        <f>O26-N26</f>
        <v>8.5</v>
      </c>
      <c r="Q26" s="98">
        <v>6.5</v>
      </c>
      <c r="R26" s="99">
        <v>14</v>
      </c>
      <c r="S26" s="116">
        <f>R26-Q26</f>
        <v>7.5</v>
      </c>
      <c r="T26" s="98"/>
      <c r="U26" s="99"/>
      <c r="V26" s="116">
        <f>U26-T26</f>
        <v>0</v>
      </c>
      <c r="W26" s="101">
        <v>8.25</v>
      </c>
      <c r="X26" s="102">
        <v>15</v>
      </c>
      <c r="Y26" s="116">
        <f>X26-W26</f>
        <v>6.75</v>
      </c>
      <c r="Z26" s="101">
        <v>8.25</v>
      </c>
      <c r="AA26" s="102">
        <v>15</v>
      </c>
      <c r="AB26" s="116">
        <f>AA26-Z26</f>
        <v>6.75</v>
      </c>
      <c r="AC26" s="35">
        <v>20.5</v>
      </c>
      <c r="AD26" s="39"/>
      <c r="AE26" s="39"/>
      <c r="AF26" s="39"/>
      <c r="AG26" s="39"/>
      <c r="AH26" s="44"/>
      <c r="AI26" s="35">
        <v>8.5</v>
      </c>
      <c r="AJ26" s="36"/>
      <c r="AK26" s="36"/>
      <c r="AL26" s="36"/>
      <c r="AM26" s="36"/>
      <c r="AN26" s="37"/>
      <c r="AO26" s="509"/>
      <c r="AP26" s="509"/>
      <c r="AQ26" s="510"/>
      <c r="AR26" s="509"/>
      <c r="AS26" s="509"/>
      <c r="AT26" s="510"/>
      <c r="AU26" s="509"/>
      <c r="AV26" s="509"/>
      <c r="AW26" s="510"/>
    </row>
    <row r="27" spans="1:49" ht="14.25" thickTop="1" thickBot="1">
      <c r="A27" s="104"/>
      <c r="B27" s="503" t="s">
        <v>30</v>
      </c>
      <c r="C27" s="504"/>
      <c r="D27" s="505"/>
      <c r="E27" s="503" t="s">
        <v>30</v>
      </c>
      <c r="F27" s="504"/>
      <c r="G27" s="505"/>
      <c r="H27" s="503" t="s">
        <v>55</v>
      </c>
      <c r="I27" s="504"/>
      <c r="J27" s="505"/>
      <c r="K27" s="574" t="s">
        <v>35</v>
      </c>
      <c r="L27" s="575"/>
      <c r="M27" s="576"/>
      <c r="N27" s="577" t="s">
        <v>49</v>
      </c>
      <c r="O27" s="578"/>
      <c r="P27" s="579"/>
      <c r="Q27" s="503" t="s">
        <v>38</v>
      </c>
      <c r="R27" s="504"/>
      <c r="S27" s="505"/>
      <c r="T27" s="503"/>
      <c r="U27" s="504"/>
      <c r="V27" s="505"/>
      <c r="W27" s="574" t="s">
        <v>57</v>
      </c>
      <c r="X27" s="575"/>
      <c r="Y27" s="576"/>
      <c r="Z27" s="574" t="s">
        <v>71</v>
      </c>
      <c r="AA27" s="575"/>
      <c r="AB27" s="576"/>
      <c r="AC27" s="35"/>
      <c r="AD27" s="39"/>
      <c r="AE27" s="39"/>
      <c r="AF27" s="39"/>
      <c r="AG27" s="39"/>
      <c r="AH27" s="44"/>
      <c r="AI27" s="35"/>
      <c r="AJ27" s="36"/>
      <c r="AK27" s="40"/>
      <c r="AL27" s="36"/>
      <c r="AM27" s="36"/>
      <c r="AN27" s="37"/>
      <c r="AO27" s="85">
        <v>21.5</v>
      </c>
      <c r="AP27" s="24">
        <v>23</v>
      </c>
      <c r="AQ27" s="25">
        <f>AP27-AO27</f>
        <v>1.5</v>
      </c>
      <c r="AR27" s="85">
        <v>23</v>
      </c>
      <c r="AS27" s="24">
        <v>2</v>
      </c>
      <c r="AT27" s="25">
        <v>3</v>
      </c>
      <c r="AU27" s="85">
        <v>23</v>
      </c>
      <c r="AV27" s="24">
        <v>2</v>
      </c>
      <c r="AW27" s="25">
        <v>3</v>
      </c>
    </row>
    <row r="28" spans="1:49" ht="13.5" thickTop="1">
      <c r="A28" s="104"/>
      <c r="B28" s="105">
        <v>6.5</v>
      </c>
      <c r="C28" s="106">
        <v>8.5</v>
      </c>
      <c r="D28" s="116">
        <f>C28-B28</f>
        <v>2</v>
      </c>
      <c r="E28" s="105">
        <v>6.5</v>
      </c>
      <c r="F28" s="106">
        <v>8.5</v>
      </c>
      <c r="G28" s="116">
        <f>F28-E28</f>
        <v>2</v>
      </c>
      <c r="H28" s="105">
        <v>14</v>
      </c>
      <c r="I28" s="106">
        <v>21</v>
      </c>
      <c r="J28" s="116">
        <f>I28-H28</f>
        <v>7</v>
      </c>
      <c r="K28" s="101"/>
      <c r="L28" s="102"/>
      <c r="M28" s="116">
        <f>L28-K28</f>
        <v>0</v>
      </c>
      <c r="N28" s="101">
        <v>15</v>
      </c>
      <c r="O28" s="102">
        <v>21</v>
      </c>
      <c r="P28" s="116">
        <f>O28-N28</f>
        <v>6</v>
      </c>
      <c r="Q28" s="101">
        <v>14</v>
      </c>
      <c r="R28" s="102">
        <v>21</v>
      </c>
      <c r="S28" s="116">
        <f>R28-Q28</f>
        <v>7</v>
      </c>
      <c r="T28" s="101">
        <v>10</v>
      </c>
      <c r="U28" s="102">
        <v>21</v>
      </c>
      <c r="V28" s="116">
        <f>U28-T28</f>
        <v>11</v>
      </c>
      <c r="W28" s="101">
        <v>15</v>
      </c>
      <c r="X28" s="102">
        <v>21</v>
      </c>
      <c r="Y28" s="116">
        <f>X28-W28</f>
        <v>6</v>
      </c>
      <c r="Z28" s="101">
        <v>15</v>
      </c>
      <c r="AA28" s="102">
        <v>21</v>
      </c>
      <c r="AB28" s="116">
        <f>AA28-Z28</f>
        <v>6</v>
      </c>
      <c r="AC28" s="35">
        <v>30</v>
      </c>
      <c r="AD28" s="39"/>
      <c r="AE28" s="39"/>
      <c r="AF28" s="39"/>
      <c r="AG28" s="39"/>
      <c r="AH28" s="44"/>
      <c r="AI28" s="35">
        <v>6</v>
      </c>
      <c r="AJ28" s="36"/>
      <c r="AK28" s="40"/>
      <c r="AL28" s="36"/>
      <c r="AM28" s="36"/>
      <c r="AN28" s="37"/>
      <c r="AO28" s="517" t="s">
        <v>33</v>
      </c>
      <c r="AP28" s="517"/>
      <c r="AQ28" s="518"/>
      <c r="AR28" s="517" t="s">
        <v>33</v>
      </c>
      <c r="AS28" s="517"/>
      <c r="AT28" s="518"/>
      <c r="AU28" s="517" t="s">
        <v>33</v>
      </c>
      <c r="AV28" s="517"/>
      <c r="AW28" s="518"/>
    </row>
    <row r="29" spans="1:49" ht="13.5" thickBot="1">
      <c r="A29" s="108" t="s">
        <v>44</v>
      </c>
      <c r="B29" s="503" t="s">
        <v>30</v>
      </c>
      <c r="C29" s="504"/>
      <c r="D29" s="505"/>
      <c r="E29" s="503" t="s">
        <v>30</v>
      </c>
      <c r="F29" s="504"/>
      <c r="G29" s="505"/>
      <c r="H29" s="574" t="s">
        <v>33</v>
      </c>
      <c r="I29" s="575"/>
      <c r="J29" s="576"/>
      <c r="K29" s="574" t="s">
        <v>51</v>
      </c>
      <c r="L29" s="575"/>
      <c r="M29" s="576"/>
      <c r="N29" s="577" t="s">
        <v>47</v>
      </c>
      <c r="O29" s="578"/>
      <c r="P29" s="579"/>
      <c r="Q29" s="503" t="s">
        <v>39</v>
      </c>
      <c r="R29" s="504"/>
      <c r="S29" s="505"/>
      <c r="T29" s="574" t="s">
        <v>40</v>
      </c>
      <c r="U29" s="575"/>
      <c r="V29" s="576"/>
      <c r="W29" s="574" t="s">
        <v>42</v>
      </c>
      <c r="X29" s="575"/>
      <c r="Y29" s="576"/>
      <c r="Z29" s="574" t="s">
        <v>34</v>
      </c>
      <c r="AA29" s="575"/>
      <c r="AB29" s="576"/>
      <c r="AC29" s="35"/>
      <c r="AD29" s="39"/>
      <c r="AE29" s="39"/>
      <c r="AF29" s="39"/>
      <c r="AG29" s="39"/>
      <c r="AH29" s="44"/>
      <c r="AI29" s="35"/>
      <c r="AJ29" s="36"/>
      <c r="AK29" s="40"/>
      <c r="AL29" s="36"/>
      <c r="AM29" s="36"/>
      <c r="AN29" s="37"/>
      <c r="AO29" s="365"/>
      <c r="AP29" s="366"/>
      <c r="AQ29" s="367"/>
      <c r="AR29" s="370"/>
      <c r="AS29" s="371"/>
      <c r="AT29" s="372"/>
      <c r="AU29" s="370"/>
      <c r="AV29" s="371"/>
      <c r="AW29" s="372"/>
    </row>
    <row r="30" spans="1:49" ht="13.5" thickTop="1">
      <c r="A30" s="124" t="s">
        <v>64</v>
      </c>
      <c r="B30" s="101">
        <v>4</v>
      </c>
      <c r="C30" s="102">
        <v>11.5</v>
      </c>
      <c r="D30" s="116">
        <f>C30-B30</f>
        <v>7.5</v>
      </c>
      <c r="E30" s="101">
        <v>4</v>
      </c>
      <c r="F30" s="102">
        <v>11.5</v>
      </c>
      <c r="G30" s="116">
        <f>F30-E30</f>
        <v>7.5</v>
      </c>
      <c r="H30" s="101">
        <v>21</v>
      </c>
      <c r="I30" s="102">
        <v>21.5</v>
      </c>
      <c r="J30" s="116">
        <f>I30-H30</f>
        <v>0.5</v>
      </c>
      <c r="K30" s="101"/>
      <c r="L30" s="102"/>
      <c r="M30" s="116">
        <f>L30-K30</f>
        <v>0</v>
      </c>
      <c r="N30" s="101">
        <v>21</v>
      </c>
      <c r="O30" s="102">
        <v>21.5</v>
      </c>
      <c r="P30" s="116">
        <f>O30-N30</f>
        <v>0.5</v>
      </c>
      <c r="Q30" s="101">
        <v>21</v>
      </c>
      <c r="R30" s="102">
        <v>21.5</v>
      </c>
      <c r="S30" s="116">
        <f>R30-Q30</f>
        <v>0.5</v>
      </c>
      <c r="T30" s="101">
        <v>21</v>
      </c>
      <c r="U30" s="102">
        <v>21.5</v>
      </c>
      <c r="V30" s="116">
        <f>U30-T30</f>
        <v>0.5</v>
      </c>
      <c r="W30" s="101">
        <v>21</v>
      </c>
      <c r="X30" s="102">
        <v>21.5</v>
      </c>
      <c r="Y30" s="116">
        <f>X30-W30</f>
        <v>0.5</v>
      </c>
      <c r="Z30" s="101">
        <v>21</v>
      </c>
      <c r="AA30" s="102">
        <v>21.5</v>
      </c>
      <c r="AB30" s="116">
        <f>AA30-Z30</f>
        <v>0.5</v>
      </c>
      <c r="AC30" s="35"/>
      <c r="AD30" s="39">
        <v>2</v>
      </c>
      <c r="AE30" s="39"/>
      <c r="AF30" s="39"/>
      <c r="AG30" s="39"/>
      <c r="AH30" s="44"/>
      <c r="AI30" s="35"/>
      <c r="AJ30" s="36">
        <v>0.5</v>
      </c>
      <c r="AK30" s="40"/>
      <c r="AL30" s="36"/>
      <c r="AM30" s="36"/>
      <c r="AN30" s="37"/>
      <c r="AO30" s="569"/>
      <c r="AP30" s="569"/>
      <c r="AQ30" s="570"/>
      <c r="AR30" s="514"/>
      <c r="AS30" s="514"/>
      <c r="AT30" s="515"/>
      <c r="AU30" s="514"/>
      <c r="AV30" s="514"/>
      <c r="AW30" s="515"/>
    </row>
    <row r="31" spans="1:49" ht="13.5" thickBot="1">
      <c r="A31" s="110"/>
      <c r="B31" s="503" t="s">
        <v>31</v>
      </c>
      <c r="C31" s="504"/>
      <c r="D31" s="505"/>
      <c r="E31" s="503" t="s">
        <v>31</v>
      </c>
      <c r="F31" s="504"/>
      <c r="G31" s="505"/>
      <c r="H31" s="503"/>
      <c r="I31" s="504"/>
      <c r="J31" s="505"/>
      <c r="K31" s="503"/>
      <c r="L31" s="504"/>
      <c r="M31" s="505"/>
      <c r="N31" s="503"/>
      <c r="O31" s="504"/>
      <c r="P31" s="505"/>
      <c r="Q31" s="503"/>
      <c r="R31" s="504"/>
      <c r="S31" s="505"/>
      <c r="T31" s="503"/>
      <c r="U31" s="504"/>
      <c r="V31" s="505"/>
      <c r="W31" s="503"/>
      <c r="X31" s="504"/>
      <c r="Y31" s="505"/>
      <c r="Z31" s="503"/>
      <c r="AA31" s="504"/>
      <c r="AB31" s="505"/>
      <c r="AC31" s="35"/>
      <c r="AD31" s="39"/>
      <c r="AE31" s="39"/>
      <c r="AF31" s="39"/>
      <c r="AG31" s="39"/>
      <c r="AH31" s="44"/>
      <c r="AI31" s="35"/>
      <c r="AJ31" s="36"/>
      <c r="AK31" s="40"/>
      <c r="AL31" s="36"/>
      <c r="AM31" s="36"/>
      <c r="AN31" s="37"/>
      <c r="AO31" s="365"/>
      <c r="AP31" s="366"/>
      <c r="AQ31" s="367"/>
      <c r="AR31" s="370"/>
      <c r="AS31" s="371"/>
      <c r="AT31" s="372"/>
      <c r="AU31" s="370"/>
      <c r="AV31" s="371"/>
      <c r="AW31" s="372"/>
    </row>
    <row r="32" spans="1:49" ht="13.5" thickTop="1">
      <c r="A32" s="108"/>
      <c r="B32" s="101"/>
      <c r="C32" s="102"/>
      <c r="D32" s="116">
        <f>C32-B32</f>
        <v>0</v>
      </c>
      <c r="E32" s="101"/>
      <c r="F32" s="102"/>
      <c r="G32" s="116">
        <f>F32-E32</f>
        <v>0</v>
      </c>
      <c r="H32" s="101"/>
      <c r="I32" s="102"/>
      <c r="J32" s="116">
        <f>I32-H32</f>
        <v>0</v>
      </c>
      <c r="K32" s="101"/>
      <c r="L32" s="102"/>
      <c r="M32" s="116">
        <f>L32-K32</f>
        <v>0</v>
      </c>
      <c r="N32" s="101"/>
      <c r="O32" s="102"/>
      <c r="P32" s="116">
        <f>O32-N32</f>
        <v>0</v>
      </c>
      <c r="Q32" s="101"/>
      <c r="R32" s="102"/>
      <c r="S32" s="116">
        <f>R32-Q32</f>
        <v>0</v>
      </c>
      <c r="T32" s="101"/>
      <c r="U32" s="102"/>
      <c r="V32" s="116">
        <f>U32-T32</f>
        <v>0</v>
      </c>
      <c r="W32" s="101"/>
      <c r="X32" s="102"/>
      <c r="Y32" s="116">
        <f>X32-W32</f>
        <v>0</v>
      </c>
      <c r="Z32" s="101"/>
      <c r="AA32" s="102"/>
      <c r="AB32" s="116">
        <f>AA32-Z32</f>
        <v>0</v>
      </c>
      <c r="AC32" s="35"/>
      <c r="AD32" s="39"/>
      <c r="AE32" s="39"/>
      <c r="AF32" s="39"/>
      <c r="AG32" s="39"/>
      <c r="AH32" s="44"/>
      <c r="AI32" s="35"/>
      <c r="AJ32" s="36"/>
      <c r="AK32" s="40"/>
      <c r="AL32" s="36"/>
      <c r="AM32" s="36"/>
      <c r="AN32" s="37"/>
      <c r="AO32" s="569"/>
      <c r="AP32" s="569"/>
      <c r="AQ32" s="570"/>
      <c r="AR32" s="514"/>
      <c r="AS32" s="514"/>
      <c r="AT32" s="515"/>
      <c r="AU32" s="514"/>
      <c r="AV32" s="514"/>
      <c r="AW32" s="515"/>
    </row>
    <row r="33" spans="1:49" ht="13.5" thickBot="1">
      <c r="A33" s="108"/>
      <c r="B33" s="503"/>
      <c r="C33" s="504"/>
      <c r="D33" s="505"/>
      <c r="E33" s="503"/>
      <c r="F33" s="504"/>
      <c r="G33" s="505"/>
      <c r="H33" s="503"/>
      <c r="I33" s="504"/>
      <c r="J33" s="505"/>
      <c r="K33" s="503"/>
      <c r="L33" s="504"/>
      <c r="M33" s="505"/>
      <c r="N33" s="503"/>
      <c r="O33" s="504"/>
      <c r="P33" s="505"/>
      <c r="Q33" s="503"/>
      <c r="R33" s="504"/>
      <c r="S33" s="505"/>
      <c r="T33" s="503"/>
      <c r="U33" s="504"/>
      <c r="V33" s="505"/>
      <c r="W33" s="503"/>
      <c r="X33" s="504"/>
      <c r="Y33" s="505"/>
      <c r="Z33" s="503"/>
      <c r="AA33" s="504"/>
      <c r="AB33" s="505"/>
      <c r="AC33" s="35"/>
      <c r="AD33" s="39"/>
      <c r="AE33" s="39"/>
      <c r="AF33" s="39"/>
      <c r="AG33" s="39"/>
      <c r="AH33" s="44"/>
      <c r="AI33" s="35"/>
      <c r="AJ33" s="36"/>
      <c r="AK33" s="40"/>
      <c r="AL33" s="36"/>
      <c r="AM33" s="36"/>
      <c r="AN33" s="37"/>
      <c r="AO33" s="365"/>
      <c r="AP33" s="366"/>
      <c r="AQ33" s="367"/>
      <c r="AR33" s="370"/>
      <c r="AS33" s="371"/>
      <c r="AT33" s="372"/>
      <c r="AU33" s="370"/>
      <c r="AV33" s="371"/>
      <c r="AW33" s="372"/>
    </row>
    <row r="34" spans="1:49" ht="13.5" thickTop="1">
      <c r="A34" s="108"/>
      <c r="B34" s="101"/>
      <c r="C34" s="102"/>
      <c r="D34" s="116">
        <f>C34-B34</f>
        <v>0</v>
      </c>
      <c r="E34" s="101"/>
      <c r="F34" s="102"/>
      <c r="G34" s="116">
        <f>F34-E34</f>
        <v>0</v>
      </c>
      <c r="H34" s="101"/>
      <c r="I34" s="102"/>
      <c r="J34" s="116">
        <f>I34-H34</f>
        <v>0</v>
      </c>
      <c r="K34" s="101"/>
      <c r="L34" s="102"/>
      <c r="M34" s="116">
        <f>L34-K34</f>
        <v>0</v>
      </c>
      <c r="N34" s="101"/>
      <c r="O34" s="102"/>
      <c r="P34" s="116">
        <f>O34-N34</f>
        <v>0</v>
      </c>
      <c r="Q34" s="101"/>
      <c r="R34" s="102"/>
      <c r="S34" s="116">
        <f>R34-Q34</f>
        <v>0</v>
      </c>
      <c r="T34" s="101"/>
      <c r="U34" s="102"/>
      <c r="V34" s="116">
        <f>U34-T34</f>
        <v>0</v>
      </c>
      <c r="W34" s="101"/>
      <c r="X34" s="102"/>
      <c r="Y34" s="116">
        <f>X34-W34</f>
        <v>0</v>
      </c>
      <c r="Z34" s="101"/>
      <c r="AA34" s="102"/>
      <c r="AB34" s="116">
        <f>AA34-Z34</f>
        <v>0</v>
      </c>
      <c r="AC34" s="35"/>
      <c r="AD34" s="39"/>
      <c r="AE34" s="39"/>
      <c r="AF34" s="39"/>
      <c r="AG34" s="39"/>
      <c r="AH34" s="44"/>
      <c r="AI34" s="35"/>
      <c r="AJ34" s="36"/>
      <c r="AK34" s="40"/>
      <c r="AL34" s="36"/>
      <c r="AM34" s="36"/>
      <c r="AN34" s="37"/>
      <c r="AO34" s="569"/>
      <c r="AP34" s="569"/>
      <c r="AQ34" s="570"/>
      <c r="AR34" s="514"/>
      <c r="AS34" s="514"/>
      <c r="AT34" s="515"/>
      <c r="AU34" s="514"/>
      <c r="AV34" s="514"/>
      <c r="AW34" s="515"/>
    </row>
    <row r="35" spans="1:49" ht="13.5" thickBot="1">
      <c r="A35" s="109"/>
      <c r="B35" s="503"/>
      <c r="C35" s="504"/>
      <c r="D35" s="505"/>
      <c r="E35" s="503"/>
      <c r="F35" s="504"/>
      <c r="G35" s="505"/>
      <c r="H35" s="503"/>
      <c r="I35" s="504"/>
      <c r="J35" s="505"/>
      <c r="K35" s="503"/>
      <c r="L35" s="504"/>
      <c r="M35" s="505"/>
      <c r="N35" s="503"/>
      <c r="O35" s="504"/>
      <c r="P35" s="505"/>
      <c r="Q35" s="503"/>
      <c r="R35" s="504"/>
      <c r="S35" s="505"/>
      <c r="T35" s="503"/>
      <c r="U35" s="504"/>
      <c r="V35" s="505"/>
      <c r="W35" s="503"/>
      <c r="X35" s="504"/>
      <c r="Y35" s="505"/>
      <c r="Z35" s="503"/>
      <c r="AA35" s="504"/>
      <c r="AB35" s="505"/>
      <c r="AC35" s="41"/>
      <c r="AD35" s="42"/>
      <c r="AE35" s="42"/>
      <c r="AF35" s="42"/>
      <c r="AG35" s="42"/>
      <c r="AH35" s="43"/>
      <c r="AI35" s="41"/>
      <c r="AJ35" s="36"/>
      <c r="AK35" s="40"/>
      <c r="AL35" s="36"/>
      <c r="AM35" s="36"/>
      <c r="AN35" s="37"/>
      <c r="AO35" s="368"/>
      <c r="AP35" s="368"/>
      <c r="AQ35" s="368"/>
      <c r="AR35" s="373"/>
      <c r="AS35" s="373"/>
      <c r="AT35" s="373"/>
      <c r="AU35" s="373"/>
      <c r="AV35" s="373"/>
      <c r="AW35" s="373"/>
    </row>
    <row r="36" spans="1:49" ht="14.25" thickTop="1" thickBot="1">
      <c r="A36" s="109"/>
      <c r="B36" s="516"/>
      <c r="C36" s="516"/>
      <c r="D36" s="516"/>
      <c r="E36" s="516"/>
      <c r="F36" s="516"/>
      <c r="G36" s="516"/>
      <c r="H36" s="511"/>
      <c r="I36" s="512"/>
      <c r="J36" s="513"/>
      <c r="K36" s="511"/>
      <c r="L36" s="512"/>
      <c r="M36" s="513"/>
      <c r="N36" s="511"/>
      <c r="O36" s="512"/>
      <c r="P36" s="513"/>
      <c r="Q36" s="511"/>
      <c r="R36" s="512"/>
      <c r="S36" s="513"/>
      <c r="T36" s="511"/>
      <c r="U36" s="512"/>
      <c r="V36" s="513"/>
      <c r="W36" s="511"/>
      <c r="X36" s="512"/>
      <c r="Y36" s="513"/>
      <c r="Z36" s="511"/>
      <c r="AA36" s="512"/>
      <c r="AB36" s="513"/>
      <c r="AC36" s="41"/>
      <c r="AD36" s="42"/>
      <c r="AE36" s="42"/>
      <c r="AF36" s="42"/>
      <c r="AG36" s="42"/>
      <c r="AH36" s="43"/>
      <c r="AI36" s="41"/>
      <c r="AJ36" s="36"/>
      <c r="AK36" s="40"/>
      <c r="AL36" s="36"/>
      <c r="AM36" s="36"/>
      <c r="AN36" s="37"/>
      <c r="AO36" s="368"/>
      <c r="AP36" s="368"/>
      <c r="AQ36" s="368"/>
      <c r="AR36" s="373"/>
      <c r="AS36" s="373"/>
      <c r="AT36" s="373"/>
      <c r="AU36" s="373"/>
      <c r="AV36" s="373"/>
      <c r="AW36" s="373"/>
    </row>
    <row r="37" spans="1:49" ht="14.25" thickTop="1" thickBot="1">
      <c r="A37" s="97"/>
      <c r="B37" s="101">
        <v>1.75</v>
      </c>
      <c r="C37" s="102">
        <v>6.5</v>
      </c>
      <c r="D37" s="116">
        <f>C37-B37</f>
        <v>4.75</v>
      </c>
      <c r="E37" s="101">
        <v>1.75</v>
      </c>
      <c r="F37" s="102">
        <v>6.5</v>
      </c>
      <c r="G37" s="116">
        <f>F37-E37</f>
        <v>4.75</v>
      </c>
      <c r="H37" s="98">
        <v>6.5</v>
      </c>
      <c r="I37" s="99">
        <v>14</v>
      </c>
      <c r="J37" s="116">
        <f>I37-H37</f>
        <v>7.5</v>
      </c>
      <c r="K37" s="98">
        <v>7</v>
      </c>
      <c r="L37" s="99">
        <v>14.5</v>
      </c>
      <c r="M37" s="116">
        <f>L37-K37</f>
        <v>7.5</v>
      </c>
      <c r="N37" s="98">
        <v>6.5</v>
      </c>
      <c r="O37" s="99">
        <v>14</v>
      </c>
      <c r="P37" s="116">
        <f>O37-N37</f>
        <v>7.5</v>
      </c>
      <c r="Q37" s="98">
        <v>6.5</v>
      </c>
      <c r="R37" s="99">
        <v>14</v>
      </c>
      <c r="S37" s="116">
        <f>R37-Q37</f>
        <v>7.5</v>
      </c>
      <c r="T37" s="98"/>
      <c r="U37" s="99"/>
      <c r="V37" s="116">
        <f>U37-T37</f>
        <v>0</v>
      </c>
      <c r="W37" s="101">
        <v>8.25</v>
      </c>
      <c r="X37" s="102">
        <v>15</v>
      </c>
      <c r="Y37" s="116">
        <f>X37-W37</f>
        <v>6.75</v>
      </c>
      <c r="Z37" s="101">
        <v>8.25</v>
      </c>
      <c r="AA37" s="102">
        <v>15</v>
      </c>
      <c r="AB37" s="116">
        <f>AA37-Z37</f>
        <v>6.75</v>
      </c>
      <c r="AC37" s="35">
        <v>21</v>
      </c>
      <c r="AD37" s="39"/>
      <c r="AE37" s="39"/>
      <c r="AF37" s="39"/>
      <c r="AG37" s="39"/>
      <c r="AH37" s="44"/>
      <c r="AI37" s="35">
        <v>7.5</v>
      </c>
      <c r="AJ37" s="36"/>
      <c r="AK37" s="36"/>
      <c r="AL37" s="36"/>
      <c r="AM37" s="36"/>
      <c r="AN37" s="37"/>
      <c r="AO37" s="572"/>
      <c r="AP37" s="572"/>
      <c r="AQ37" s="573"/>
      <c r="AR37" s="580"/>
      <c r="AS37" s="580"/>
      <c r="AT37" s="581"/>
      <c r="AU37" s="580"/>
      <c r="AV37" s="580"/>
      <c r="AW37" s="581"/>
    </row>
    <row r="38" spans="1:49" ht="14.25" thickTop="1" thickBot="1">
      <c r="A38" s="104"/>
      <c r="B38" s="503" t="s">
        <v>30</v>
      </c>
      <c r="C38" s="504"/>
      <c r="D38" s="505"/>
      <c r="E38" s="503" t="s">
        <v>30</v>
      </c>
      <c r="F38" s="504"/>
      <c r="G38" s="505"/>
      <c r="H38" s="574" t="s">
        <v>41</v>
      </c>
      <c r="I38" s="575"/>
      <c r="J38" s="576"/>
      <c r="K38" s="506" t="s">
        <v>53</v>
      </c>
      <c r="L38" s="507"/>
      <c r="M38" s="508"/>
      <c r="N38" s="577" t="s">
        <v>37</v>
      </c>
      <c r="O38" s="578"/>
      <c r="P38" s="579"/>
      <c r="Q38" s="503" t="s">
        <v>38</v>
      </c>
      <c r="R38" s="504"/>
      <c r="S38" s="505"/>
      <c r="T38" s="574" t="s">
        <v>51</v>
      </c>
      <c r="U38" s="575"/>
      <c r="V38" s="576"/>
      <c r="W38" s="574" t="s">
        <v>49</v>
      </c>
      <c r="X38" s="575"/>
      <c r="Y38" s="576"/>
      <c r="Z38" s="574" t="s">
        <v>57</v>
      </c>
      <c r="AA38" s="575"/>
      <c r="AB38" s="576"/>
      <c r="AC38" s="41"/>
      <c r="AD38" s="42"/>
      <c r="AE38" s="42"/>
      <c r="AF38" s="42"/>
      <c r="AG38" s="42"/>
      <c r="AH38" s="43"/>
      <c r="AI38" s="41"/>
      <c r="AJ38" s="36"/>
      <c r="AK38" s="40"/>
      <c r="AL38" s="36"/>
      <c r="AM38" s="36"/>
      <c r="AN38" s="37"/>
      <c r="AO38" s="85">
        <v>21.5</v>
      </c>
      <c r="AP38" s="24">
        <v>23</v>
      </c>
      <c r="AQ38" s="25">
        <f>AP38-AO38</f>
        <v>1.5</v>
      </c>
      <c r="AR38" s="85"/>
      <c r="AS38" s="24"/>
      <c r="AT38" s="25"/>
      <c r="AU38" s="85"/>
      <c r="AV38" s="24"/>
      <c r="AW38" s="25"/>
    </row>
    <row r="39" spans="1:49" ht="13.5" thickTop="1">
      <c r="A39" s="104"/>
      <c r="B39" s="105">
        <v>6.5</v>
      </c>
      <c r="C39" s="106">
        <v>8.5</v>
      </c>
      <c r="D39" s="116">
        <f>C39-B39</f>
        <v>2</v>
      </c>
      <c r="E39" s="105">
        <v>6.5</v>
      </c>
      <c r="F39" s="106">
        <v>8.5</v>
      </c>
      <c r="G39" s="116">
        <f>F39-E39</f>
        <v>2</v>
      </c>
      <c r="H39" s="105">
        <v>14</v>
      </c>
      <c r="I39" s="106">
        <v>21</v>
      </c>
      <c r="J39" s="116">
        <f>I39-H39</f>
        <v>7</v>
      </c>
      <c r="K39" s="101"/>
      <c r="L39" s="102"/>
      <c r="M39" s="116">
        <f>L39-K39</f>
        <v>0</v>
      </c>
      <c r="N39" s="101">
        <v>14</v>
      </c>
      <c r="O39" s="102">
        <v>21</v>
      </c>
      <c r="P39" s="116">
        <f>O39-N39</f>
        <v>7</v>
      </c>
      <c r="Q39" s="101">
        <v>14</v>
      </c>
      <c r="R39" s="102">
        <v>21</v>
      </c>
      <c r="S39" s="116">
        <f>R39-Q39</f>
        <v>7</v>
      </c>
      <c r="T39" s="101">
        <v>14</v>
      </c>
      <c r="U39" s="102">
        <v>21</v>
      </c>
      <c r="V39" s="116">
        <f>U39-T39</f>
        <v>7</v>
      </c>
      <c r="W39" s="101">
        <v>15</v>
      </c>
      <c r="X39" s="102">
        <v>21</v>
      </c>
      <c r="Y39" s="116">
        <f>X39-W39</f>
        <v>6</v>
      </c>
      <c r="Z39" s="101">
        <v>15</v>
      </c>
      <c r="AA39" s="102">
        <v>21</v>
      </c>
      <c r="AB39" s="116">
        <f>AA39-Z39</f>
        <v>6</v>
      </c>
      <c r="AC39" s="41">
        <v>26</v>
      </c>
      <c r="AD39" s="42"/>
      <c r="AE39" s="42"/>
      <c r="AF39" s="42"/>
      <c r="AG39" s="42"/>
      <c r="AH39" s="43"/>
      <c r="AI39" s="41">
        <v>7</v>
      </c>
      <c r="AJ39" s="36"/>
      <c r="AK39" s="40"/>
      <c r="AL39" s="36"/>
      <c r="AM39" s="36"/>
      <c r="AN39" s="37"/>
      <c r="AO39" s="517" t="s">
        <v>47</v>
      </c>
      <c r="AP39" s="517"/>
      <c r="AQ39" s="518"/>
      <c r="AR39" s="498"/>
      <c r="AS39" s="498"/>
      <c r="AT39" s="499"/>
      <c r="AU39" s="498"/>
      <c r="AV39" s="498"/>
      <c r="AW39" s="499"/>
    </row>
    <row r="40" spans="1:49" ht="13.5" thickBot="1">
      <c r="A40" s="108" t="s">
        <v>48</v>
      </c>
      <c r="B40" s="503" t="s">
        <v>30</v>
      </c>
      <c r="C40" s="504"/>
      <c r="D40" s="505"/>
      <c r="E40" s="503" t="s">
        <v>30</v>
      </c>
      <c r="F40" s="504"/>
      <c r="G40" s="505"/>
      <c r="H40" s="574" t="s">
        <v>34</v>
      </c>
      <c r="I40" s="575"/>
      <c r="J40" s="576"/>
      <c r="K40" s="574" t="s">
        <v>51</v>
      </c>
      <c r="L40" s="575"/>
      <c r="M40" s="576"/>
      <c r="N40" s="577" t="s">
        <v>47</v>
      </c>
      <c r="O40" s="578"/>
      <c r="P40" s="579"/>
      <c r="Q40" s="503" t="s">
        <v>39</v>
      </c>
      <c r="R40" s="504"/>
      <c r="S40" s="505"/>
      <c r="T40" s="574" t="s">
        <v>40</v>
      </c>
      <c r="U40" s="575"/>
      <c r="V40" s="576"/>
      <c r="W40" s="574" t="s">
        <v>35</v>
      </c>
      <c r="X40" s="575"/>
      <c r="Y40" s="576"/>
      <c r="Z40" s="574" t="s">
        <v>42</v>
      </c>
      <c r="AA40" s="575"/>
      <c r="AB40" s="576"/>
      <c r="AC40" s="35"/>
      <c r="AD40" s="39"/>
      <c r="AE40" s="39"/>
      <c r="AF40" s="39"/>
      <c r="AG40" s="39"/>
      <c r="AH40" s="44"/>
      <c r="AI40" s="35"/>
      <c r="AJ40" s="36"/>
      <c r="AK40" s="40"/>
      <c r="AL40" s="36"/>
      <c r="AM40" s="36"/>
      <c r="AN40" s="37"/>
      <c r="AO40" s="365"/>
      <c r="AP40" s="366"/>
      <c r="AQ40" s="367"/>
      <c r="AR40" s="370"/>
      <c r="AS40" s="371"/>
      <c r="AT40" s="372"/>
      <c r="AU40" s="370"/>
      <c r="AV40" s="371"/>
      <c r="AW40" s="372"/>
    </row>
    <row r="41" spans="1:49" ht="13.5" thickTop="1">
      <c r="A41" s="124" t="s">
        <v>65</v>
      </c>
      <c r="B41" s="101">
        <v>4</v>
      </c>
      <c r="C41" s="102">
        <v>11.5</v>
      </c>
      <c r="D41" s="116">
        <f>C41-B41</f>
        <v>7.5</v>
      </c>
      <c r="E41" s="101">
        <v>4</v>
      </c>
      <c r="F41" s="102">
        <v>11.5</v>
      </c>
      <c r="G41" s="116">
        <f>F41-E41</f>
        <v>7.5</v>
      </c>
      <c r="H41" s="101">
        <v>21</v>
      </c>
      <c r="I41" s="102">
        <v>21.5</v>
      </c>
      <c r="J41" s="116">
        <f>I41-H41</f>
        <v>0.5</v>
      </c>
      <c r="K41" s="101"/>
      <c r="L41" s="102"/>
      <c r="M41" s="116">
        <f>L41-K41</f>
        <v>0</v>
      </c>
      <c r="N41" s="101">
        <v>21</v>
      </c>
      <c r="O41" s="102">
        <v>21.5</v>
      </c>
      <c r="P41" s="116">
        <f>O41-N41</f>
        <v>0.5</v>
      </c>
      <c r="Q41" s="101">
        <v>21</v>
      </c>
      <c r="R41" s="102">
        <v>21.5</v>
      </c>
      <c r="S41" s="116">
        <f>R41-Q41</f>
        <v>0.5</v>
      </c>
      <c r="T41" s="101">
        <v>21</v>
      </c>
      <c r="U41" s="102">
        <v>21.5</v>
      </c>
      <c r="V41" s="116">
        <f>U41-T41</f>
        <v>0.5</v>
      </c>
      <c r="W41" s="101">
        <v>21</v>
      </c>
      <c r="X41" s="102">
        <v>21.5</v>
      </c>
      <c r="Y41" s="116">
        <f>X41-W41</f>
        <v>0.5</v>
      </c>
      <c r="Z41" s="101">
        <v>21</v>
      </c>
      <c r="AA41" s="102">
        <v>21.5</v>
      </c>
      <c r="AB41" s="116">
        <f>AA41-Z41</f>
        <v>0.5</v>
      </c>
      <c r="AC41" s="35"/>
      <c r="AD41" s="39">
        <v>2</v>
      </c>
      <c r="AE41" s="39"/>
      <c r="AF41" s="39"/>
      <c r="AG41" s="39"/>
      <c r="AH41" s="44"/>
      <c r="AI41" s="35"/>
      <c r="AJ41" s="36">
        <v>0.5</v>
      </c>
      <c r="AK41" s="40"/>
      <c r="AL41" s="36"/>
      <c r="AM41" s="36"/>
      <c r="AN41" s="37"/>
      <c r="AO41" s="569"/>
      <c r="AP41" s="569"/>
      <c r="AQ41" s="570"/>
      <c r="AR41" s="514"/>
      <c r="AS41" s="514"/>
      <c r="AT41" s="515"/>
      <c r="AU41" s="514"/>
      <c r="AV41" s="514"/>
      <c r="AW41" s="515"/>
    </row>
    <row r="42" spans="1:49" ht="13.5" thickBot="1">
      <c r="A42" s="110"/>
      <c r="B42" s="503" t="s">
        <v>31</v>
      </c>
      <c r="C42" s="504"/>
      <c r="D42" s="505"/>
      <c r="E42" s="503" t="s">
        <v>31</v>
      </c>
      <c r="F42" s="504"/>
      <c r="G42" s="505"/>
      <c r="H42" s="503"/>
      <c r="I42" s="504"/>
      <c r="J42" s="505"/>
      <c r="K42" s="503"/>
      <c r="L42" s="504"/>
      <c r="M42" s="505"/>
      <c r="N42" s="503"/>
      <c r="O42" s="504"/>
      <c r="P42" s="505"/>
      <c r="Q42" s="503"/>
      <c r="R42" s="504"/>
      <c r="S42" s="505"/>
      <c r="T42" s="503"/>
      <c r="U42" s="504"/>
      <c r="V42" s="505"/>
      <c r="W42" s="503"/>
      <c r="X42" s="504"/>
      <c r="Y42" s="505"/>
      <c r="Z42" s="503"/>
      <c r="AA42" s="504"/>
      <c r="AB42" s="505"/>
      <c r="AC42" s="35"/>
      <c r="AD42" s="39"/>
      <c r="AE42" s="39"/>
      <c r="AF42" s="39"/>
      <c r="AG42" s="39"/>
      <c r="AH42" s="44"/>
      <c r="AI42" s="35"/>
      <c r="AJ42" s="36"/>
      <c r="AK42" s="40"/>
      <c r="AL42" s="36"/>
      <c r="AM42" s="36"/>
      <c r="AN42" s="37"/>
      <c r="AO42" s="365"/>
      <c r="AP42" s="366"/>
      <c r="AQ42" s="367"/>
      <c r="AR42" s="370"/>
      <c r="AS42" s="371"/>
      <c r="AT42" s="372"/>
      <c r="AU42" s="370"/>
      <c r="AV42" s="371"/>
      <c r="AW42" s="372"/>
    </row>
    <row r="43" spans="1:49" ht="13.5" thickTop="1">
      <c r="A43" s="108"/>
      <c r="B43" s="101"/>
      <c r="C43" s="102"/>
      <c r="D43" s="116">
        <f>C43-B43</f>
        <v>0</v>
      </c>
      <c r="E43" s="101"/>
      <c r="F43" s="102"/>
      <c r="G43" s="116">
        <f>F43-E43</f>
        <v>0</v>
      </c>
      <c r="H43" s="101"/>
      <c r="I43" s="102"/>
      <c r="J43" s="116">
        <f>I43-H43</f>
        <v>0</v>
      </c>
      <c r="K43" s="101"/>
      <c r="L43" s="102"/>
      <c r="M43" s="116">
        <f>L43-K43</f>
        <v>0</v>
      </c>
      <c r="N43" s="101"/>
      <c r="O43" s="102"/>
      <c r="P43" s="116">
        <f>O43-N43</f>
        <v>0</v>
      </c>
      <c r="Q43" s="101"/>
      <c r="R43" s="102"/>
      <c r="S43" s="116">
        <f>R43-Q43</f>
        <v>0</v>
      </c>
      <c r="T43" s="101"/>
      <c r="U43" s="102"/>
      <c r="V43" s="116">
        <f>U43-T43</f>
        <v>0</v>
      </c>
      <c r="W43" s="101"/>
      <c r="X43" s="102"/>
      <c r="Y43" s="116">
        <f>X43-W43</f>
        <v>0</v>
      </c>
      <c r="Z43" s="101"/>
      <c r="AA43" s="102"/>
      <c r="AB43" s="116">
        <f>AA43-Z43</f>
        <v>0</v>
      </c>
      <c r="AC43" s="35"/>
      <c r="AD43" s="39"/>
      <c r="AE43" s="39"/>
      <c r="AF43" s="39"/>
      <c r="AG43" s="39"/>
      <c r="AH43" s="44"/>
      <c r="AI43" s="35"/>
      <c r="AJ43" s="36"/>
      <c r="AK43" s="40"/>
      <c r="AL43" s="36"/>
      <c r="AM43" s="36"/>
      <c r="AN43" s="37"/>
      <c r="AO43" s="569"/>
      <c r="AP43" s="569"/>
      <c r="AQ43" s="570"/>
      <c r="AR43" s="514"/>
      <c r="AS43" s="514"/>
      <c r="AT43" s="515"/>
      <c r="AU43" s="514"/>
      <c r="AV43" s="514"/>
      <c r="AW43" s="515"/>
    </row>
    <row r="44" spans="1:49" ht="13.5" thickBot="1">
      <c r="A44" s="108"/>
      <c r="B44" s="503"/>
      <c r="C44" s="504"/>
      <c r="D44" s="505"/>
      <c r="E44" s="503"/>
      <c r="F44" s="504"/>
      <c r="G44" s="505"/>
      <c r="H44" s="503"/>
      <c r="I44" s="504"/>
      <c r="J44" s="505"/>
      <c r="K44" s="503"/>
      <c r="L44" s="504"/>
      <c r="M44" s="505"/>
      <c r="N44" s="503"/>
      <c r="O44" s="504"/>
      <c r="P44" s="505"/>
      <c r="Q44" s="503"/>
      <c r="R44" s="504"/>
      <c r="S44" s="505"/>
      <c r="T44" s="503"/>
      <c r="U44" s="504"/>
      <c r="V44" s="505"/>
      <c r="W44" s="503"/>
      <c r="X44" s="504"/>
      <c r="Y44" s="505"/>
      <c r="Z44" s="503"/>
      <c r="AA44" s="504"/>
      <c r="AB44" s="505"/>
      <c r="AC44" s="35"/>
      <c r="AD44" s="39"/>
      <c r="AE44" s="39"/>
      <c r="AF44" s="39"/>
      <c r="AG44" s="39"/>
      <c r="AH44" s="44"/>
      <c r="AI44" s="35"/>
      <c r="AJ44" s="36"/>
      <c r="AK44" s="40"/>
      <c r="AL44" s="36"/>
      <c r="AM44" s="36"/>
      <c r="AN44" s="37"/>
      <c r="AO44" s="365"/>
      <c r="AP44" s="366"/>
      <c r="AQ44" s="367"/>
      <c r="AR44" s="370"/>
      <c r="AS44" s="371"/>
      <c r="AT44" s="372"/>
      <c r="AU44" s="370"/>
      <c r="AV44" s="371"/>
      <c r="AW44" s="372"/>
    </row>
    <row r="45" spans="1:49" ht="13.5" thickTop="1">
      <c r="A45" s="108"/>
      <c r="B45" s="101">
        <v>23</v>
      </c>
      <c r="C45" s="102">
        <v>2</v>
      </c>
      <c r="D45" s="116">
        <f>C45-B45</f>
        <v>-21</v>
      </c>
      <c r="E45" s="101">
        <v>23</v>
      </c>
      <c r="F45" s="102">
        <v>2</v>
      </c>
      <c r="G45" s="116">
        <f>F45-E45</f>
        <v>-21</v>
      </c>
      <c r="H45" s="101"/>
      <c r="I45" s="102"/>
      <c r="J45" s="116">
        <f>I45-H45</f>
        <v>0</v>
      </c>
      <c r="K45" s="101"/>
      <c r="L45" s="102"/>
      <c r="M45" s="116">
        <f>L45-K45</f>
        <v>0</v>
      </c>
      <c r="N45" s="101"/>
      <c r="O45" s="102"/>
      <c r="P45" s="116">
        <f>O45-N45</f>
        <v>0</v>
      </c>
      <c r="Q45" s="101"/>
      <c r="R45" s="102"/>
      <c r="S45" s="116">
        <f>R45-Q45</f>
        <v>0</v>
      </c>
      <c r="T45" s="101"/>
      <c r="U45" s="102"/>
      <c r="V45" s="116">
        <f>U45-T45</f>
        <v>0</v>
      </c>
      <c r="W45" s="101"/>
      <c r="X45" s="102"/>
      <c r="Y45" s="116">
        <f>X45-W45</f>
        <v>0</v>
      </c>
      <c r="Z45" s="101"/>
      <c r="AA45" s="102"/>
      <c r="AB45" s="116">
        <f>AA45-Z45</f>
        <v>0</v>
      </c>
      <c r="AC45" s="35"/>
      <c r="AD45" s="39">
        <v>3</v>
      </c>
      <c r="AE45" s="39"/>
      <c r="AF45" s="39"/>
      <c r="AG45" s="39"/>
      <c r="AH45" s="44"/>
      <c r="AI45" s="35"/>
      <c r="AJ45" s="36"/>
      <c r="AK45" s="40"/>
      <c r="AL45" s="36"/>
      <c r="AM45" s="36"/>
      <c r="AN45" s="37"/>
      <c r="AO45" s="569"/>
      <c r="AP45" s="569"/>
      <c r="AQ45" s="570"/>
      <c r="AR45" s="514"/>
      <c r="AS45" s="514"/>
      <c r="AT45" s="515"/>
      <c r="AU45" s="514"/>
      <c r="AV45" s="514"/>
      <c r="AW45" s="515"/>
    </row>
    <row r="46" spans="1:49" ht="13.5" thickBot="1">
      <c r="A46" s="109"/>
      <c r="B46" s="574" t="s">
        <v>47</v>
      </c>
      <c r="C46" s="575"/>
      <c r="D46" s="576"/>
      <c r="E46" s="574" t="s">
        <v>47</v>
      </c>
      <c r="F46" s="575"/>
      <c r="G46" s="576"/>
      <c r="H46" s="503"/>
      <c r="I46" s="504"/>
      <c r="J46" s="505"/>
      <c r="K46" s="503"/>
      <c r="L46" s="504"/>
      <c r="M46" s="505"/>
      <c r="N46" s="503"/>
      <c r="O46" s="504"/>
      <c r="P46" s="505"/>
      <c r="Q46" s="503"/>
      <c r="R46" s="504"/>
      <c r="S46" s="505"/>
      <c r="T46" s="503"/>
      <c r="U46" s="504"/>
      <c r="V46" s="505"/>
      <c r="W46" s="503"/>
      <c r="X46" s="504"/>
      <c r="Y46" s="505"/>
      <c r="Z46" s="503"/>
      <c r="AA46" s="504"/>
      <c r="AB46" s="505"/>
      <c r="AC46" s="41"/>
      <c r="AD46" s="42"/>
      <c r="AE46" s="42"/>
      <c r="AF46" s="42"/>
      <c r="AG46" s="42"/>
      <c r="AH46" s="43"/>
      <c r="AI46" s="41"/>
      <c r="AJ46" s="36"/>
      <c r="AK46" s="40"/>
      <c r="AL46" s="36"/>
      <c r="AM46" s="36"/>
      <c r="AN46" s="37"/>
      <c r="AO46" s="368"/>
      <c r="AP46" s="368"/>
      <c r="AQ46" s="368"/>
      <c r="AR46" s="373"/>
      <c r="AS46" s="373"/>
      <c r="AT46" s="373"/>
      <c r="AU46" s="373"/>
      <c r="AV46" s="373"/>
      <c r="AW46" s="373"/>
    </row>
    <row r="47" spans="1:49" ht="14.25" thickTop="1" thickBot="1">
      <c r="A47" s="109"/>
      <c r="B47" s="516"/>
      <c r="C47" s="516"/>
      <c r="D47" s="516"/>
      <c r="E47" s="516"/>
      <c r="F47" s="516"/>
      <c r="G47" s="516"/>
      <c r="H47" s="511"/>
      <c r="I47" s="512"/>
      <c r="J47" s="513"/>
      <c r="K47" s="511"/>
      <c r="L47" s="512"/>
      <c r="M47" s="513"/>
      <c r="N47" s="511"/>
      <c r="O47" s="512"/>
      <c r="P47" s="513"/>
      <c r="Q47" s="511"/>
      <c r="R47" s="512"/>
      <c r="S47" s="513"/>
      <c r="T47" s="511"/>
      <c r="U47" s="512"/>
      <c r="V47" s="513"/>
      <c r="W47" s="511"/>
      <c r="X47" s="512"/>
      <c r="Y47" s="513"/>
      <c r="Z47" s="511"/>
      <c r="AA47" s="512"/>
      <c r="AB47" s="513"/>
      <c r="AC47" s="41"/>
      <c r="AD47" s="42"/>
      <c r="AE47" s="42"/>
      <c r="AF47" s="42"/>
      <c r="AG47" s="42"/>
      <c r="AH47" s="43"/>
      <c r="AI47" s="41"/>
      <c r="AJ47" s="36"/>
      <c r="AK47" s="40"/>
      <c r="AL47" s="36"/>
      <c r="AM47" s="36"/>
      <c r="AN47" s="37"/>
      <c r="AO47" s="368"/>
      <c r="AP47" s="368"/>
      <c r="AQ47" s="368"/>
      <c r="AR47" s="373"/>
      <c r="AS47" s="373"/>
      <c r="AT47" s="373"/>
      <c r="AU47" s="373"/>
      <c r="AV47" s="373"/>
      <c r="AW47" s="373"/>
    </row>
    <row r="48" spans="1:49" ht="14.25" thickTop="1" thickBot="1">
      <c r="A48" s="97"/>
      <c r="B48" s="101">
        <v>1.75</v>
      </c>
      <c r="C48" s="102">
        <v>6.5</v>
      </c>
      <c r="D48" s="116">
        <f>C48-B48</f>
        <v>4.75</v>
      </c>
      <c r="E48" s="101">
        <v>1.75</v>
      </c>
      <c r="F48" s="102">
        <v>6.5</v>
      </c>
      <c r="G48" s="116">
        <f>F48-E48</f>
        <v>4.75</v>
      </c>
      <c r="H48" s="98">
        <v>6.5</v>
      </c>
      <c r="I48" s="99">
        <v>14</v>
      </c>
      <c r="J48" s="116">
        <f>I48-H48</f>
        <v>7.5</v>
      </c>
      <c r="K48" s="98">
        <v>7</v>
      </c>
      <c r="L48" s="99">
        <v>14.5</v>
      </c>
      <c r="M48" s="116">
        <f>L48-K48</f>
        <v>7.5</v>
      </c>
      <c r="N48" s="98">
        <v>6.5</v>
      </c>
      <c r="O48" s="99">
        <v>14</v>
      </c>
      <c r="P48" s="116">
        <f>O48-N48</f>
        <v>7.5</v>
      </c>
      <c r="Q48" s="98">
        <v>6.5</v>
      </c>
      <c r="R48" s="99">
        <v>10</v>
      </c>
      <c r="S48" s="116">
        <f>R48-Q48</f>
        <v>3.5</v>
      </c>
      <c r="T48" s="98">
        <v>10</v>
      </c>
      <c r="U48" s="99">
        <v>14</v>
      </c>
      <c r="V48" s="116">
        <f>U48-T48</f>
        <v>4</v>
      </c>
      <c r="W48" s="101">
        <v>8.25</v>
      </c>
      <c r="X48" s="102">
        <v>15</v>
      </c>
      <c r="Y48" s="116">
        <f>X48-W48</f>
        <v>6.75</v>
      </c>
      <c r="Z48" s="101">
        <v>8.25</v>
      </c>
      <c r="AA48" s="102">
        <v>15</v>
      </c>
      <c r="AB48" s="116">
        <f>AA48-Z48</f>
        <v>6.75</v>
      </c>
      <c r="AC48" s="35">
        <v>21</v>
      </c>
      <c r="AD48" s="39"/>
      <c r="AE48" s="39"/>
      <c r="AF48" s="39"/>
      <c r="AG48" s="39"/>
      <c r="AH48" s="44"/>
      <c r="AI48" s="35">
        <v>7.5</v>
      </c>
      <c r="AJ48" s="36"/>
      <c r="AK48" s="36"/>
      <c r="AL48" s="36"/>
      <c r="AM48" s="36"/>
      <c r="AN48" s="37"/>
      <c r="AO48" s="572"/>
      <c r="AP48" s="572"/>
      <c r="AQ48" s="573"/>
      <c r="AR48" s="580"/>
      <c r="AS48" s="580"/>
      <c r="AT48" s="581"/>
      <c r="AU48" s="580"/>
      <c r="AV48" s="580"/>
      <c r="AW48" s="581"/>
    </row>
    <row r="49" spans="1:49" ht="14.25" thickTop="1" thickBot="1">
      <c r="A49" s="104"/>
      <c r="B49" s="503" t="s">
        <v>38</v>
      </c>
      <c r="C49" s="504"/>
      <c r="D49" s="505"/>
      <c r="E49" s="503" t="s">
        <v>38</v>
      </c>
      <c r="F49" s="504"/>
      <c r="G49" s="505"/>
      <c r="H49" s="503" t="s">
        <v>55</v>
      </c>
      <c r="I49" s="504"/>
      <c r="J49" s="505"/>
      <c r="K49" s="503" t="s">
        <v>53</v>
      </c>
      <c r="L49" s="504"/>
      <c r="M49" s="505"/>
      <c r="N49" s="577" t="s">
        <v>37</v>
      </c>
      <c r="O49" s="578"/>
      <c r="P49" s="579"/>
      <c r="Q49" s="574" t="s">
        <v>57</v>
      </c>
      <c r="R49" s="575"/>
      <c r="S49" s="576"/>
      <c r="T49" s="574" t="s">
        <v>57</v>
      </c>
      <c r="U49" s="575"/>
      <c r="V49" s="576"/>
      <c r="W49" s="574" t="s">
        <v>33</v>
      </c>
      <c r="X49" s="575"/>
      <c r="Y49" s="576"/>
      <c r="Z49" s="574" t="s">
        <v>41</v>
      </c>
      <c r="AA49" s="575"/>
      <c r="AB49" s="576"/>
      <c r="AC49" s="41"/>
      <c r="AD49" s="42"/>
      <c r="AE49" s="42"/>
      <c r="AF49" s="42"/>
      <c r="AG49" s="42"/>
      <c r="AH49" s="43"/>
      <c r="AI49" s="41"/>
      <c r="AJ49" s="36"/>
      <c r="AK49" s="40"/>
      <c r="AL49" s="36"/>
      <c r="AM49" s="36"/>
      <c r="AN49" s="37"/>
      <c r="AO49" s="85">
        <v>21.5</v>
      </c>
      <c r="AP49" s="24">
        <v>23.5</v>
      </c>
      <c r="AQ49" s="25">
        <f>AP49-AO49</f>
        <v>2</v>
      </c>
      <c r="AR49" s="370"/>
      <c r="AS49" s="371"/>
      <c r="AT49" s="372"/>
      <c r="AU49" s="370"/>
      <c r="AV49" s="371"/>
      <c r="AW49" s="372"/>
    </row>
    <row r="50" spans="1:49" ht="13.5" thickTop="1">
      <c r="A50" s="104"/>
      <c r="B50" s="105">
        <v>6.5</v>
      </c>
      <c r="C50" s="106">
        <v>9.25</v>
      </c>
      <c r="D50" s="116">
        <f>C50-B50</f>
        <v>2.75</v>
      </c>
      <c r="E50" s="105">
        <v>6.5</v>
      </c>
      <c r="F50" s="106">
        <v>9.25</v>
      </c>
      <c r="G50" s="116">
        <f>F50-E50</f>
        <v>2.75</v>
      </c>
      <c r="H50" s="105">
        <v>14</v>
      </c>
      <c r="I50" s="106">
        <v>21</v>
      </c>
      <c r="J50" s="116">
        <f>I50-H50</f>
        <v>7</v>
      </c>
      <c r="K50" s="101"/>
      <c r="L50" s="102"/>
      <c r="M50" s="116">
        <f>L50-K50</f>
        <v>0</v>
      </c>
      <c r="N50" s="101">
        <v>14</v>
      </c>
      <c r="O50" s="102">
        <v>21</v>
      </c>
      <c r="P50" s="116">
        <f>O50-N50</f>
        <v>7</v>
      </c>
      <c r="Q50" s="101">
        <v>10</v>
      </c>
      <c r="R50" s="102">
        <v>17.5</v>
      </c>
      <c r="S50" s="116">
        <f>R50-Q50</f>
        <v>7.5</v>
      </c>
      <c r="T50" s="101"/>
      <c r="U50" s="102"/>
      <c r="V50" s="116">
        <f>U50-T50</f>
        <v>0</v>
      </c>
      <c r="W50" s="101">
        <v>15</v>
      </c>
      <c r="X50" s="102">
        <v>21</v>
      </c>
      <c r="Y50" s="116">
        <f>X50-W50</f>
        <v>6</v>
      </c>
      <c r="Z50" s="101">
        <v>15</v>
      </c>
      <c r="AA50" s="102">
        <v>21</v>
      </c>
      <c r="AB50" s="116">
        <f>AA50-Z50</f>
        <v>6</v>
      </c>
      <c r="AC50" s="41">
        <v>19</v>
      </c>
      <c r="AD50" s="42"/>
      <c r="AE50" s="42"/>
      <c r="AF50" s="42"/>
      <c r="AG50" s="42"/>
      <c r="AH50" s="43"/>
      <c r="AI50" s="41">
        <v>7</v>
      </c>
      <c r="AJ50" s="36"/>
      <c r="AK50" s="40"/>
      <c r="AL50" s="36"/>
      <c r="AM50" s="36"/>
      <c r="AN50" s="37"/>
      <c r="AO50" s="517" t="s">
        <v>35</v>
      </c>
      <c r="AP50" s="517"/>
      <c r="AQ50" s="518"/>
      <c r="AR50" s="514"/>
      <c r="AS50" s="514"/>
      <c r="AT50" s="515"/>
      <c r="AU50" s="514"/>
      <c r="AV50" s="514"/>
      <c r="AW50" s="515"/>
    </row>
    <row r="51" spans="1:49" ht="13.5" thickBot="1">
      <c r="A51" s="108" t="s">
        <v>50</v>
      </c>
      <c r="B51" s="503" t="s">
        <v>38</v>
      </c>
      <c r="C51" s="504"/>
      <c r="D51" s="505"/>
      <c r="E51" s="503" t="s">
        <v>38</v>
      </c>
      <c r="F51" s="504"/>
      <c r="G51" s="505"/>
      <c r="H51" s="574" t="s">
        <v>34</v>
      </c>
      <c r="I51" s="575"/>
      <c r="J51" s="576"/>
      <c r="K51" s="574" t="s">
        <v>51</v>
      </c>
      <c r="L51" s="575"/>
      <c r="M51" s="576"/>
      <c r="N51" s="577" t="s">
        <v>49</v>
      </c>
      <c r="O51" s="578"/>
      <c r="P51" s="579"/>
      <c r="Q51" s="506" t="s">
        <v>39</v>
      </c>
      <c r="R51" s="507"/>
      <c r="S51" s="508"/>
      <c r="T51" s="574" t="s">
        <v>51</v>
      </c>
      <c r="U51" s="575"/>
      <c r="V51" s="576"/>
      <c r="W51" s="574" t="s">
        <v>71</v>
      </c>
      <c r="X51" s="575"/>
      <c r="Y51" s="576"/>
      <c r="Z51" s="574" t="s">
        <v>40</v>
      </c>
      <c r="AA51" s="575"/>
      <c r="AB51" s="576"/>
      <c r="AC51" s="35"/>
      <c r="AD51" s="39"/>
      <c r="AE51" s="39"/>
      <c r="AF51" s="39"/>
      <c r="AG51" s="39"/>
      <c r="AH51" s="44"/>
      <c r="AI51" s="35"/>
      <c r="AJ51" s="36"/>
      <c r="AK51" s="40"/>
      <c r="AL51" s="36"/>
      <c r="AM51" s="36"/>
      <c r="AN51" s="37"/>
      <c r="AO51" s="365"/>
      <c r="AP51" s="366"/>
      <c r="AQ51" s="367"/>
      <c r="AR51" s="370"/>
      <c r="AS51" s="371"/>
      <c r="AT51" s="372"/>
      <c r="AU51" s="370"/>
      <c r="AV51" s="371"/>
      <c r="AW51" s="372"/>
    </row>
    <row r="52" spans="1:49" ht="13.5" thickTop="1">
      <c r="A52" s="108" t="s">
        <v>66</v>
      </c>
      <c r="B52" s="101">
        <v>4</v>
      </c>
      <c r="C52" s="102">
        <v>11.5</v>
      </c>
      <c r="D52" s="116">
        <f>C52-B52</f>
        <v>7.5</v>
      </c>
      <c r="E52" s="101">
        <v>4</v>
      </c>
      <c r="F52" s="102">
        <v>11.5</v>
      </c>
      <c r="G52" s="116">
        <f>F52-E52</f>
        <v>7.5</v>
      </c>
      <c r="H52" s="101">
        <v>21</v>
      </c>
      <c r="I52" s="102">
        <v>21.5</v>
      </c>
      <c r="J52" s="116">
        <f>I52-H52</f>
        <v>0.5</v>
      </c>
      <c r="K52" s="101"/>
      <c r="L52" s="102"/>
      <c r="M52" s="116">
        <f>L52-K52</f>
        <v>0</v>
      </c>
      <c r="N52" s="101">
        <v>21</v>
      </c>
      <c r="O52" s="102">
        <v>21.5</v>
      </c>
      <c r="P52" s="116">
        <f>O52-N52</f>
        <v>0.5</v>
      </c>
      <c r="Q52" s="101">
        <v>17.5</v>
      </c>
      <c r="R52" s="102">
        <v>21</v>
      </c>
      <c r="S52" s="116">
        <f>R52-Q52</f>
        <v>3.5</v>
      </c>
      <c r="T52" s="101"/>
      <c r="U52" s="102"/>
      <c r="V52" s="116">
        <f>U52-T52</f>
        <v>0</v>
      </c>
      <c r="W52" s="101">
        <v>21</v>
      </c>
      <c r="X52" s="102">
        <v>21.5</v>
      </c>
      <c r="Y52" s="116">
        <f>X52-W52</f>
        <v>0.5</v>
      </c>
      <c r="Z52" s="101">
        <v>21</v>
      </c>
      <c r="AA52" s="102">
        <v>21.5</v>
      </c>
      <c r="AB52" s="116">
        <f>AA52-Z52</f>
        <v>0.5</v>
      </c>
      <c r="AC52" s="35">
        <v>3.5</v>
      </c>
      <c r="AD52" s="39">
        <v>1.5</v>
      </c>
      <c r="AE52" s="39"/>
      <c r="AF52" s="39"/>
      <c r="AG52" s="39"/>
      <c r="AH52" s="44"/>
      <c r="AI52" s="35"/>
      <c r="AJ52" s="36">
        <v>0.5</v>
      </c>
      <c r="AK52" s="40"/>
      <c r="AL52" s="36"/>
      <c r="AM52" s="36"/>
      <c r="AN52" s="37"/>
      <c r="AO52" s="569"/>
      <c r="AP52" s="569"/>
      <c r="AQ52" s="570"/>
      <c r="AR52" s="514"/>
      <c r="AS52" s="514"/>
      <c r="AT52" s="515"/>
      <c r="AU52" s="514"/>
      <c r="AV52" s="514"/>
      <c r="AW52" s="515"/>
    </row>
    <row r="53" spans="1:49" ht="13.5" thickBot="1">
      <c r="A53" s="110"/>
      <c r="B53" s="503" t="s">
        <v>31</v>
      </c>
      <c r="C53" s="504"/>
      <c r="D53" s="505"/>
      <c r="E53" s="503" t="s">
        <v>31</v>
      </c>
      <c r="F53" s="504"/>
      <c r="G53" s="505"/>
      <c r="H53" s="503"/>
      <c r="I53" s="504"/>
      <c r="J53" s="505"/>
      <c r="K53" s="503"/>
      <c r="L53" s="504"/>
      <c r="M53" s="505"/>
      <c r="N53" s="503"/>
      <c r="O53" s="504"/>
      <c r="P53" s="505"/>
      <c r="Q53" s="574" t="s">
        <v>35</v>
      </c>
      <c r="R53" s="575"/>
      <c r="S53" s="576"/>
      <c r="T53" s="503"/>
      <c r="U53" s="504"/>
      <c r="V53" s="505"/>
      <c r="W53" s="503"/>
      <c r="X53" s="504"/>
      <c r="Y53" s="505"/>
      <c r="Z53" s="503"/>
      <c r="AA53" s="504"/>
      <c r="AB53" s="505"/>
      <c r="AC53" s="35"/>
      <c r="AD53" s="39"/>
      <c r="AE53" s="39"/>
      <c r="AF53" s="39"/>
      <c r="AG53" s="39"/>
      <c r="AH53" s="44"/>
      <c r="AI53" s="35"/>
      <c r="AJ53" s="36"/>
      <c r="AK53" s="40"/>
      <c r="AL53" s="36"/>
      <c r="AM53" s="36"/>
      <c r="AN53" s="37"/>
      <c r="AO53" s="365"/>
      <c r="AP53" s="366"/>
      <c r="AQ53" s="367"/>
      <c r="AR53" s="370"/>
      <c r="AS53" s="371"/>
      <c r="AT53" s="372"/>
      <c r="AU53" s="370"/>
      <c r="AV53" s="371"/>
      <c r="AW53" s="372"/>
    </row>
    <row r="54" spans="1:49" ht="13.5" thickTop="1">
      <c r="A54" s="108"/>
      <c r="B54" s="101"/>
      <c r="C54" s="102"/>
      <c r="D54" s="116">
        <f>C54-B54</f>
        <v>0</v>
      </c>
      <c r="E54" s="101"/>
      <c r="F54" s="102"/>
      <c r="G54" s="116">
        <f>F54-E54</f>
        <v>0</v>
      </c>
      <c r="H54" s="101"/>
      <c r="I54" s="102"/>
      <c r="J54" s="116">
        <f>I54-H54</f>
        <v>0</v>
      </c>
      <c r="K54" s="101"/>
      <c r="L54" s="102"/>
      <c r="M54" s="116">
        <f>L54-K54</f>
        <v>0</v>
      </c>
      <c r="N54" s="101"/>
      <c r="O54" s="102"/>
      <c r="P54" s="116">
        <f>O54-N54</f>
        <v>0</v>
      </c>
      <c r="Q54" s="101">
        <v>21</v>
      </c>
      <c r="R54" s="102">
        <v>21.5</v>
      </c>
      <c r="S54" s="116">
        <f>R54-Q54</f>
        <v>0.5</v>
      </c>
      <c r="T54" s="101"/>
      <c r="U54" s="102"/>
      <c r="V54" s="116">
        <f>U54-T54</f>
        <v>0</v>
      </c>
      <c r="W54" s="101"/>
      <c r="X54" s="102"/>
      <c r="Y54" s="116">
        <f>X54-W54</f>
        <v>0</v>
      </c>
      <c r="Z54" s="101"/>
      <c r="AA54" s="102"/>
      <c r="AB54" s="116">
        <f>AA54-Z54</f>
        <v>0</v>
      </c>
      <c r="AC54" s="35"/>
      <c r="AD54" s="39">
        <v>0.5</v>
      </c>
      <c r="AE54" s="39"/>
      <c r="AF54" s="39"/>
      <c r="AG54" s="39"/>
      <c r="AH54" s="44"/>
      <c r="AI54" s="35"/>
      <c r="AJ54" s="36"/>
      <c r="AK54" s="40"/>
      <c r="AL54" s="36"/>
      <c r="AM54" s="36"/>
      <c r="AN54" s="37"/>
      <c r="AO54" s="569"/>
      <c r="AP54" s="569"/>
      <c r="AQ54" s="570"/>
      <c r="AR54" s="514"/>
      <c r="AS54" s="514"/>
      <c r="AT54" s="515"/>
      <c r="AU54" s="514"/>
      <c r="AV54" s="514"/>
      <c r="AW54" s="515"/>
    </row>
    <row r="55" spans="1:49" ht="13.5" thickBot="1">
      <c r="A55" s="108"/>
      <c r="B55" s="503"/>
      <c r="C55" s="504"/>
      <c r="D55" s="505"/>
      <c r="E55" s="503"/>
      <c r="F55" s="504"/>
      <c r="G55" s="505"/>
      <c r="H55" s="503"/>
      <c r="I55" s="504"/>
      <c r="J55" s="505"/>
      <c r="K55" s="503"/>
      <c r="L55" s="504"/>
      <c r="M55" s="505"/>
      <c r="N55" s="503"/>
      <c r="O55" s="504"/>
      <c r="P55" s="505"/>
      <c r="Q55" s="503"/>
      <c r="R55" s="504"/>
      <c r="S55" s="505"/>
      <c r="T55" s="503"/>
      <c r="U55" s="504"/>
      <c r="V55" s="505"/>
      <c r="W55" s="503"/>
      <c r="X55" s="504"/>
      <c r="Y55" s="505"/>
      <c r="Z55" s="503"/>
      <c r="AA55" s="504"/>
      <c r="AB55" s="505"/>
      <c r="AC55" s="35"/>
      <c r="AD55" s="39"/>
      <c r="AE55" s="39"/>
      <c r="AF55" s="39"/>
      <c r="AG55" s="39"/>
      <c r="AH55" s="44"/>
      <c r="AI55" s="35"/>
      <c r="AJ55" s="36"/>
      <c r="AK55" s="40"/>
      <c r="AL55" s="36"/>
      <c r="AM55" s="36"/>
      <c r="AN55" s="37"/>
      <c r="AO55" s="365"/>
      <c r="AP55" s="366"/>
      <c r="AQ55" s="367"/>
      <c r="AR55" s="370"/>
      <c r="AS55" s="371"/>
      <c r="AT55" s="372"/>
      <c r="AU55" s="370"/>
      <c r="AV55" s="371"/>
      <c r="AW55" s="372"/>
    </row>
    <row r="56" spans="1:49" ht="13.5" thickTop="1">
      <c r="A56" s="108"/>
      <c r="B56" s="101"/>
      <c r="C56" s="102"/>
      <c r="D56" s="116">
        <f>C56-B56</f>
        <v>0</v>
      </c>
      <c r="E56" s="101"/>
      <c r="F56" s="102"/>
      <c r="G56" s="116">
        <f>F56-E56</f>
        <v>0</v>
      </c>
      <c r="H56" s="101"/>
      <c r="I56" s="102"/>
      <c r="J56" s="116">
        <f>I56-H56</f>
        <v>0</v>
      </c>
      <c r="K56" s="101"/>
      <c r="L56" s="102"/>
      <c r="M56" s="116">
        <f>L56-K56</f>
        <v>0</v>
      </c>
      <c r="N56" s="101"/>
      <c r="O56" s="102"/>
      <c r="P56" s="116">
        <f>O56-N56</f>
        <v>0</v>
      </c>
      <c r="Q56" s="101"/>
      <c r="R56" s="102"/>
      <c r="S56" s="116">
        <f>R56-Q56</f>
        <v>0</v>
      </c>
      <c r="T56" s="101"/>
      <c r="U56" s="102"/>
      <c r="V56" s="116">
        <f>U56-T56</f>
        <v>0</v>
      </c>
      <c r="W56" s="101"/>
      <c r="X56" s="102"/>
      <c r="Y56" s="116">
        <f>X56-W56</f>
        <v>0</v>
      </c>
      <c r="Z56" s="101"/>
      <c r="AA56" s="102"/>
      <c r="AB56" s="116">
        <f>AA56-Z56</f>
        <v>0</v>
      </c>
      <c r="AC56" s="35"/>
      <c r="AD56" s="39"/>
      <c r="AE56" s="39"/>
      <c r="AF56" s="39"/>
      <c r="AG56" s="39"/>
      <c r="AH56" s="44"/>
      <c r="AI56" s="35"/>
      <c r="AJ56" s="36"/>
      <c r="AK56" s="40"/>
      <c r="AL56" s="36"/>
      <c r="AM56" s="36"/>
      <c r="AN56" s="37"/>
      <c r="AO56" s="569"/>
      <c r="AP56" s="569"/>
      <c r="AQ56" s="570"/>
      <c r="AR56" s="514"/>
      <c r="AS56" s="514"/>
      <c r="AT56" s="515"/>
      <c r="AU56" s="514"/>
      <c r="AV56" s="514"/>
      <c r="AW56" s="515"/>
    </row>
    <row r="57" spans="1:49" ht="13.5" thickBot="1">
      <c r="A57" s="109"/>
      <c r="B57" s="503"/>
      <c r="C57" s="504"/>
      <c r="D57" s="505"/>
      <c r="E57" s="503"/>
      <c r="F57" s="504"/>
      <c r="G57" s="505"/>
      <c r="H57" s="503"/>
      <c r="I57" s="504"/>
      <c r="J57" s="505"/>
      <c r="K57" s="503"/>
      <c r="L57" s="504"/>
      <c r="M57" s="505"/>
      <c r="N57" s="503"/>
      <c r="O57" s="504"/>
      <c r="P57" s="505"/>
      <c r="Q57" s="503"/>
      <c r="R57" s="504"/>
      <c r="S57" s="505"/>
      <c r="T57" s="503"/>
      <c r="U57" s="504"/>
      <c r="V57" s="505"/>
      <c r="W57" s="503"/>
      <c r="X57" s="504"/>
      <c r="Y57" s="505"/>
      <c r="Z57" s="503"/>
      <c r="AA57" s="504"/>
      <c r="AB57" s="505"/>
      <c r="AC57" s="35"/>
      <c r="AD57" s="39"/>
      <c r="AE57" s="39"/>
      <c r="AF57" s="39"/>
      <c r="AG57" s="39"/>
      <c r="AH57" s="44"/>
      <c r="AI57" s="35"/>
      <c r="AJ57" s="36"/>
      <c r="AK57" s="40"/>
      <c r="AL57" s="36"/>
      <c r="AM57" s="36"/>
      <c r="AN57" s="37"/>
      <c r="AO57" s="368"/>
      <c r="AP57" s="368"/>
      <c r="AQ57" s="368"/>
      <c r="AR57" s="373"/>
      <c r="AS57" s="373"/>
      <c r="AT57" s="373"/>
      <c r="AU57" s="373"/>
      <c r="AV57" s="373"/>
      <c r="AW57" s="373"/>
    </row>
    <row r="58" spans="1:49" ht="14.25" thickTop="1" thickBot="1">
      <c r="A58" s="109"/>
      <c r="B58" s="516"/>
      <c r="C58" s="516"/>
      <c r="D58" s="516"/>
      <c r="E58" s="516"/>
      <c r="F58" s="516"/>
      <c r="G58" s="516"/>
      <c r="H58" s="511"/>
      <c r="I58" s="512"/>
      <c r="J58" s="513"/>
      <c r="K58" s="511"/>
      <c r="L58" s="512"/>
      <c r="M58" s="513"/>
      <c r="N58" s="511"/>
      <c r="O58" s="512"/>
      <c r="P58" s="513"/>
      <c r="Q58" s="511"/>
      <c r="R58" s="512"/>
      <c r="S58" s="513"/>
      <c r="T58" s="511"/>
      <c r="U58" s="512"/>
      <c r="V58" s="513"/>
      <c r="W58" s="511"/>
      <c r="X58" s="512"/>
      <c r="Y58" s="513"/>
      <c r="Z58" s="511"/>
      <c r="AA58" s="512"/>
      <c r="AB58" s="513"/>
      <c r="AC58" s="35"/>
      <c r="AD58" s="39"/>
      <c r="AE58" s="39"/>
      <c r="AF58" s="39"/>
      <c r="AG58" s="39"/>
      <c r="AH58" s="44"/>
      <c r="AI58" s="35"/>
      <c r="AJ58" s="36"/>
      <c r="AK58" s="40"/>
      <c r="AL58" s="36"/>
      <c r="AM58" s="36"/>
      <c r="AN58" s="37"/>
      <c r="AO58" s="368"/>
      <c r="AP58" s="368"/>
      <c r="AQ58" s="368"/>
      <c r="AR58" s="373"/>
      <c r="AS58" s="373"/>
      <c r="AT58" s="373"/>
      <c r="AU58" s="373"/>
      <c r="AV58" s="373"/>
      <c r="AW58" s="373"/>
    </row>
    <row r="59" spans="1:49" ht="14.25" thickTop="1" thickBot="1">
      <c r="A59" s="97"/>
      <c r="B59" s="101">
        <v>1.75</v>
      </c>
      <c r="C59" s="102">
        <v>6.5</v>
      </c>
      <c r="D59" s="116">
        <f>C59-B59</f>
        <v>4.75</v>
      </c>
      <c r="E59" s="101">
        <v>1.75</v>
      </c>
      <c r="F59" s="102">
        <v>6.5</v>
      </c>
      <c r="G59" s="116">
        <f>F59-E59</f>
        <v>4.75</v>
      </c>
      <c r="H59" s="98">
        <v>6.5</v>
      </c>
      <c r="I59" s="99">
        <v>14</v>
      </c>
      <c r="J59" s="116">
        <f>I59-H59</f>
        <v>7.5</v>
      </c>
      <c r="K59" s="98">
        <v>7</v>
      </c>
      <c r="L59" s="99">
        <v>14.5</v>
      </c>
      <c r="M59" s="116">
        <f>L59-K59</f>
        <v>7.5</v>
      </c>
      <c r="N59" s="98">
        <v>6.5</v>
      </c>
      <c r="O59" s="99">
        <v>14</v>
      </c>
      <c r="P59" s="116">
        <f>O59-N59</f>
        <v>7.5</v>
      </c>
      <c r="Q59" s="98">
        <v>6.5</v>
      </c>
      <c r="R59" s="99">
        <v>14</v>
      </c>
      <c r="S59" s="116">
        <f>R59-Q59</f>
        <v>7.5</v>
      </c>
      <c r="T59" s="98">
        <v>10</v>
      </c>
      <c r="U59" s="99">
        <v>16</v>
      </c>
      <c r="V59" s="116">
        <f>U59-T59</f>
        <v>6</v>
      </c>
      <c r="W59" s="101">
        <v>8.25</v>
      </c>
      <c r="X59" s="102">
        <v>15</v>
      </c>
      <c r="Y59" s="116">
        <f>X59-W59</f>
        <v>6.75</v>
      </c>
      <c r="Z59" s="101">
        <v>8.25</v>
      </c>
      <c r="AA59" s="102">
        <v>15</v>
      </c>
      <c r="AB59" s="116">
        <f>AA59-Z59</f>
        <v>6.75</v>
      </c>
      <c r="AC59" s="35">
        <v>27</v>
      </c>
      <c r="AD59" s="39"/>
      <c r="AE59" s="39"/>
      <c r="AF59" s="39"/>
      <c r="AG59" s="39"/>
      <c r="AH59" s="44"/>
      <c r="AI59" s="35">
        <v>7.5</v>
      </c>
      <c r="AJ59" s="36"/>
      <c r="AK59" s="36"/>
      <c r="AL59" s="36"/>
      <c r="AM59" s="36"/>
      <c r="AN59" s="37"/>
      <c r="AO59" s="572"/>
      <c r="AP59" s="572"/>
      <c r="AQ59" s="573"/>
      <c r="AR59" s="580"/>
      <c r="AS59" s="580"/>
      <c r="AT59" s="581"/>
      <c r="AU59" s="580"/>
      <c r="AV59" s="580"/>
      <c r="AW59" s="581"/>
    </row>
    <row r="60" spans="1:49" ht="14.25" thickTop="1" thickBot="1">
      <c r="A60" s="104"/>
      <c r="B60" s="503" t="s">
        <v>30</v>
      </c>
      <c r="C60" s="504"/>
      <c r="D60" s="505"/>
      <c r="E60" s="503" t="s">
        <v>30</v>
      </c>
      <c r="F60" s="504"/>
      <c r="G60" s="505"/>
      <c r="H60" s="574" t="s">
        <v>41</v>
      </c>
      <c r="I60" s="575"/>
      <c r="J60" s="576"/>
      <c r="K60" s="503" t="s">
        <v>53</v>
      </c>
      <c r="L60" s="504"/>
      <c r="M60" s="505"/>
      <c r="N60" s="577" t="s">
        <v>37</v>
      </c>
      <c r="O60" s="578"/>
      <c r="P60" s="579"/>
      <c r="Q60" s="506" t="s">
        <v>39</v>
      </c>
      <c r="R60" s="507"/>
      <c r="S60" s="508"/>
      <c r="T60" s="574" t="s">
        <v>40</v>
      </c>
      <c r="U60" s="575"/>
      <c r="V60" s="576"/>
      <c r="W60" s="574" t="s">
        <v>73</v>
      </c>
      <c r="X60" s="575"/>
      <c r="Y60" s="576"/>
      <c r="Z60" s="574" t="s">
        <v>74</v>
      </c>
      <c r="AA60" s="575"/>
      <c r="AB60" s="576"/>
      <c r="AC60" s="35"/>
      <c r="AD60" s="39"/>
      <c r="AE60" s="39"/>
      <c r="AF60" s="39"/>
      <c r="AG60" s="39"/>
      <c r="AH60" s="44"/>
      <c r="AI60" s="35"/>
      <c r="AJ60" s="36"/>
      <c r="AK60" s="40"/>
      <c r="AL60" s="36"/>
      <c r="AM60" s="36"/>
      <c r="AN60" s="37"/>
      <c r="AO60" s="85">
        <v>21.5</v>
      </c>
      <c r="AP60" s="24">
        <v>23.5</v>
      </c>
      <c r="AQ60" s="25">
        <f>AP60-AO60</f>
        <v>2</v>
      </c>
      <c r="AR60" s="370"/>
      <c r="AS60" s="371"/>
      <c r="AT60" s="372"/>
      <c r="AU60" s="370"/>
      <c r="AV60" s="371"/>
      <c r="AW60" s="372"/>
    </row>
    <row r="61" spans="1:49" ht="13.5" thickTop="1">
      <c r="A61" s="104"/>
      <c r="B61" s="105">
        <v>6.5</v>
      </c>
      <c r="C61" s="106">
        <v>9.5</v>
      </c>
      <c r="D61" s="116">
        <f>C61-B61</f>
        <v>3</v>
      </c>
      <c r="E61" s="105">
        <v>6.5</v>
      </c>
      <c r="F61" s="106">
        <v>9.5</v>
      </c>
      <c r="G61" s="116">
        <f>F61-E61</f>
        <v>3</v>
      </c>
      <c r="H61" s="105">
        <v>14</v>
      </c>
      <c r="I61" s="106">
        <v>21</v>
      </c>
      <c r="J61" s="116">
        <f>I61-H61</f>
        <v>7</v>
      </c>
      <c r="K61" s="101"/>
      <c r="L61" s="102"/>
      <c r="M61" s="116">
        <f>L61-K61</f>
        <v>0</v>
      </c>
      <c r="N61" s="101">
        <v>14</v>
      </c>
      <c r="O61" s="102">
        <v>21</v>
      </c>
      <c r="P61" s="116">
        <f>O61-N61</f>
        <v>7</v>
      </c>
      <c r="Q61" s="101">
        <v>14</v>
      </c>
      <c r="R61" s="102">
        <v>21</v>
      </c>
      <c r="S61" s="116">
        <f>R61-Q61</f>
        <v>7</v>
      </c>
      <c r="T61" s="101">
        <v>16</v>
      </c>
      <c r="U61" s="102">
        <v>21</v>
      </c>
      <c r="V61" s="116">
        <f>U61-T61</f>
        <v>5</v>
      </c>
      <c r="W61" s="101">
        <v>15</v>
      </c>
      <c r="X61" s="102">
        <v>21</v>
      </c>
      <c r="Y61" s="116">
        <f>X61-W61</f>
        <v>6</v>
      </c>
      <c r="Z61" s="101">
        <v>15</v>
      </c>
      <c r="AA61" s="102">
        <v>21</v>
      </c>
      <c r="AB61" s="116">
        <f>AA61-Z61</f>
        <v>6</v>
      </c>
      <c r="AC61" s="35">
        <v>24</v>
      </c>
      <c r="AD61" s="39"/>
      <c r="AE61" s="39"/>
      <c r="AF61" s="39"/>
      <c r="AG61" s="39"/>
      <c r="AH61" s="44"/>
      <c r="AI61" s="35">
        <v>7</v>
      </c>
      <c r="AJ61" s="36"/>
      <c r="AK61" s="40"/>
      <c r="AL61" s="36"/>
      <c r="AM61" s="36"/>
      <c r="AN61" s="37"/>
      <c r="AO61" s="517" t="s">
        <v>58</v>
      </c>
      <c r="AP61" s="517"/>
      <c r="AQ61" s="518"/>
      <c r="AR61" s="514"/>
      <c r="AS61" s="514"/>
      <c r="AT61" s="515"/>
      <c r="AU61" s="514"/>
      <c r="AV61" s="514"/>
      <c r="AW61" s="515"/>
    </row>
    <row r="62" spans="1:49" ht="13.5" thickBot="1">
      <c r="A62" s="108" t="s">
        <v>52</v>
      </c>
      <c r="B62" s="503" t="s">
        <v>30</v>
      </c>
      <c r="C62" s="504"/>
      <c r="D62" s="505"/>
      <c r="E62" s="503" t="s">
        <v>30</v>
      </c>
      <c r="F62" s="504"/>
      <c r="G62" s="505"/>
      <c r="H62" s="503" t="s">
        <v>55</v>
      </c>
      <c r="I62" s="504"/>
      <c r="J62" s="505"/>
      <c r="K62" s="574" t="s">
        <v>51</v>
      </c>
      <c r="L62" s="575"/>
      <c r="M62" s="576"/>
      <c r="N62" s="577" t="s">
        <v>47</v>
      </c>
      <c r="O62" s="578"/>
      <c r="P62" s="579"/>
      <c r="Q62" s="574" t="s">
        <v>57</v>
      </c>
      <c r="R62" s="575"/>
      <c r="S62" s="576"/>
      <c r="T62" s="574" t="s">
        <v>49</v>
      </c>
      <c r="U62" s="575"/>
      <c r="V62" s="576"/>
      <c r="W62" s="574" t="s">
        <v>71</v>
      </c>
      <c r="X62" s="575"/>
      <c r="Y62" s="576"/>
      <c r="Z62" s="574" t="s">
        <v>42</v>
      </c>
      <c r="AA62" s="575"/>
      <c r="AB62" s="576"/>
      <c r="AC62" s="35"/>
      <c r="AD62" s="39"/>
      <c r="AE62" s="39"/>
      <c r="AF62" s="39"/>
      <c r="AG62" s="39"/>
      <c r="AH62" s="44"/>
      <c r="AI62" s="35"/>
      <c r="AJ62" s="36"/>
      <c r="AK62" s="40"/>
      <c r="AL62" s="36"/>
      <c r="AM62" s="36"/>
      <c r="AN62" s="37"/>
      <c r="AO62" s="365"/>
      <c r="AP62" s="366"/>
      <c r="AQ62" s="367"/>
      <c r="AR62" s="370"/>
      <c r="AS62" s="371"/>
      <c r="AT62" s="372"/>
      <c r="AU62" s="370"/>
      <c r="AV62" s="371"/>
      <c r="AW62" s="372"/>
    </row>
    <row r="63" spans="1:49" ht="13.5" thickTop="1">
      <c r="A63" s="108" t="s">
        <v>67</v>
      </c>
      <c r="B63" s="101">
        <v>4</v>
      </c>
      <c r="C63" s="102">
        <v>6</v>
      </c>
      <c r="D63" s="116">
        <f>C63-B63</f>
        <v>2</v>
      </c>
      <c r="E63" s="101">
        <v>4</v>
      </c>
      <c r="F63" s="102">
        <v>6</v>
      </c>
      <c r="G63" s="116">
        <f>F63-E63</f>
        <v>2</v>
      </c>
      <c r="H63" s="101">
        <v>21</v>
      </c>
      <c r="I63" s="102">
        <v>21.5</v>
      </c>
      <c r="J63" s="116">
        <f>I63-H63</f>
        <v>0.5</v>
      </c>
      <c r="K63" s="101"/>
      <c r="L63" s="102"/>
      <c r="M63" s="116">
        <f>L63-K63</f>
        <v>0</v>
      </c>
      <c r="N63" s="101">
        <v>21</v>
      </c>
      <c r="O63" s="102">
        <v>21.5</v>
      </c>
      <c r="P63" s="116">
        <f>O63-N63</f>
        <v>0.5</v>
      </c>
      <c r="Q63" s="101">
        <v>21</v>
      </c>
      <c r="R63" s="102">
        <v>21.5</v>
      </c>
      <c r="S63" s="116">
        <f>R63-Q63</f>
        <v>0.5</v>
      </c>
      <c r="T63" s="101">
        <v>21</v>
      </c>
      <c r="U63" s="102">
        <v>21.5</v>
      </c>
      <c r="V63" s="116">
        <f>U63-T63</f>
        <v>0.5</v>
      </c>
      <c r="W63" s="101">
        <v>21</v>
      </c>
      <c r="X63" s="102">
        <v>21.5</v>
      </c>
      <c r="Y63" s="116">
        <f>X63-W63</f>
        <v>0.5</v>
      </c>
      <c r="Z63" s="101">
        <v>21</v>
      </c>
      <c r="AA63" s="102">
        <v>21.5</v>
      </c>
      <c r="AB63" s="116">
        <f>AA63-Z63</f>
        <v>0.5</v>
      </c>
      <c r="AC63" s="35"/>
      <c r="AD63" s="39">
        <v>4</v>
      </c>
      <c r="AE63" s="39"/>
      <c r="AF63" s="39"/>
      <c r="AG63" s="39"/>
      <c r="AH63" s="44"/>
      <c r="AI63" s="35"/>
      <c r="AJ63" s="36">
        <v>0.5</v>
      </c>
      <c r="AK63" s="40"/>
      <c r="AL63" s="36"/>
      <c r="AM63" s="36"/>
      <c r="AN63" s="37"/>
      <c r="AO63" s="569"/>
      <c r="AP63" s="569"/>
      <c r="AQ63" s="570"/>
      <c r="AR63" s="514"/>
      <c r="AS63" s="514"/>
      <c r="AT63" s="515"/>
      <c r="AU63" s="514"/>
      <c r="AV63" s="514"/>
      <c r="AW63" s="515"/>
    </row>
    <row r="64" spans="1:49" ht="13.5" thickBot="1">
      <c r="A64" s="110"/>
      <c r="B64" s="574" t="s">
        <v>41</v>
      </c>
      <c r="C64" s="575"/>
      <c r="D64" s="576"/>
      <c r="E64" s="574" t="s">
        <v>41</v>
      </c>
      <c r="F64" s="575"/>
      <c r="G64" s="576"/>
      <c r="H64" s="503"/>
      <c r="I64" s="504"/>
      <c r="J64" s="505"/>
      <c r="K64" s="503"/>
      <c r="L64" s="504"/>
      <c r="M64" s="505"/>
      <c r="N64" s="503"/>
      <c r="O64" s="504"/>
      <c r="P64" s="505"/>
      <c r="Q64" s="503"/>
      <c r="R64" s="504"/>
      <c r="S64" s="505"/>
      <c r="T64" s="503"/>
      <c r="U64" s="504"/>
      <c r="V64" s="505"/>
      <c r="W64" s="503"/>
      <c r="X64" s="504"/>
      <c r="Y64" s="505"/>
      <c r="Z64" s="503"/>
      <c r="AA64" s="504"/>
      <c r="AB64" s="505"/>
      <c r="AC64" s="35"/>
      <c r="AD64" s="39"/>
      <c r="AE64" s="39"/>
      <c r="AF64" s="39"/>
      <c r="AG64" s="39"/>
      <c r="AH64" s="44"/>
      <c r="AI64" s="35"/>
      <c r="AJ64" s="36"/>
      <c r="AK64" s="40"/>
      <c r="AL64" s="36"/>
      <c r="AM64" s="36"/>
      <c r="AN64" s="37"/>
      <c r="AO64" s="365"/>
      <c r="AP64" s="366"/>
      <c r="AQ64" s="367"/>
      <c r="AR64" s="370"/>
      <c r="AS64" s="371"/>
      <c r="AT64" s="372"/>
      <c r="AU64" s="370"/>
      <c r="AV64" s="371"/>
      <c r="AW64" s="372"/>
    </row>
    <row r="65" spans="1:49" ht="13.5" thickTop="1">
      <c r="A65" s="108"/>
      <c r="B65" s="101">
        <v>6</v>
      </c>
      <c r="C65" s="102">
        <v>6.5</v>
      </c>
      <c r="D65" s="116">
        <f>C65-B65</f>
        <v>0.5</v>
      </c>
      <c r="E65" s="101">
        <v>6</v>
      </c>
      <c r="F65" s="102">
        <v>6.5</v>
      </c>
      <c r="G65" s="116">
        <f>F65-E65</f>
        <v>0.5</v>
      </c>
      <c r="H65" s="101"/>
      <c r="I65" s="102"/>
      <c r="J65" s="116">
        <f>I65-H65</f>
        <v>0</v>
      </c>
      <c r="K65" s="101"/>
      <c r="L65" s="102"/>
      <c r="M65" s="116">
        <f>L65-K65</f>
        <v>0</v>
      </c>
      <c r="N65" s="101"/>
      <c r="O65" s="102"/>
      <c r="P65" s="116">
        <f>O65-N65</f>
        <v>0</v>
      </c>
      <c r="Q65" s="101"/>
      <c r="R65" s="102"/>
      <c r="S65" s="116">
        <f>R65-Q65</f>
        <v>0</v>
      </c>
      <c r="T65" s="101"/>
      <c r="U65" s="102"/>
      <c r="V65" s="116">
        <f>U65-T65</f>
        <v>0</v>
      </c>
      <c r="W65" s="101"/>
      <c r="X65" s="102"/>
      <c r="Y65" s="116">
        <f>X65-W65</f>
        <v>0</v>
      </c>
      <c r="Z65" s="101"/>
      <c r="AA65" s="102"/>
      <c r="AB65" s="116">
        <f>AA65-Z65</f>
        <v>0</v>
      </c>
      <c r="AC65" s="35"/>
      <c r="AD65" s="39" t="s">
        <v>56</v>
      </c>
      <c r="AE65" s="39"/>
      <c r="AF65" s="39"/>
      <c r="AG65" s="39"/>
      <c r="AH65" s="44"/>
      <c r="AI65" s="35"/>
      <c r="AJ65" s="36"/>
      <c r="AK65" s="40"/>
      <c r="AL65" s="36"/>
      <c r="AM65" s="36"/>
      <c r="AN65" s="37"/>
      <c r="AO65" s="569"/>
      <c r="AP65" s="569"/>
      <c r="AQ65" s="570"/>
      <c r="AR65" s="514"/>
      <c r="AS65" s="514"/>
      <c r="AT65" s="515"/>
      <c r="AU65" s="514"/>
      <c r="AV65" s="514"/>
      <c r="AW65" s="515"/>
    </row>
    <row r="66" spans="1:49" ht="13.5" thickBot="1">
      <c r="A66" s="108"/>
      <c r="B66" s="503"/>
      <c r="C66" s="504"/>
      <c r="D66" s="505"/>
      <c r="E66" s="503"/>
      <c r="F66" s="504"/>
      <c r="G66" s="505"/>
      <c r="H66" s="503"/>
      <c r="I66" s="504"/>
      <c r="J66" s="505"/>
      <c r="K66" s="503"/>
      <c r="L66" s="504"/>
      <c r="M66" s="505"/>
      <c r="N66" s="503"/>
      <c r="O66" s="504"/>
      <c r="P66" s="505"/>
      <c r="Q66" s="503"/>
      <c r="R66" s="504"/>
      <c r="S66" s="505"/>
      <c r="T66" s="503"/>
      <c r="U66" s="504"/>
      <c r="V66" s="505"/>
      <c r="W66" s="503"/>
      <c r="X66" s="504"/>
      <c r="Y66" s="505"/>
      <c r="Z66" s="503"/>
      <c r="AA66" s="504"/>
      <c r="AB66" s="505"/>
      <c r="AC66" s="35"/>
      <c r="AD66" s="39"/>
      <c r="AE66" s="39"/>
      <c r="AF66" s="39"/>
      <c r="AG66" s="39"/>
      <c r="AH66" s="44"/>
      <c r="AI66" s="35"/>
      <c r="AJ66" s="36"/>
      <c r="AK66" s="40"/>
      <c r="AL66" s="36"/>
      <c r="AM66" s="36"/>
      <c r="AN66" s="37"/>
      <c r="AO66" s="365"/>
      <c r="AP66" s="366"/>
      <c r="AQ66" s="367"/>
      <c r="AR66" s="370"/>
      <c r="AS66" s="371"/>
      <c r="AT66" s="372"/>
      <c r="AU66" s="370"/>
      <c r="AV66" s="371"/>
      <c r="AW66" s="372"/>
    </row>
    <row r="67" spans="1:49" ht="13.5" thickTop="1">
      <c r="A67" s="108"/>
      <c r="B67" s="101"/>
      <c r="C67" s="102"/>
      <c r="D67" s="116">
        <f>C67-B67</f>
        <v>0</v>
      </c>
      <c r="E67" s="101"/>
      <c r="F67" s="102"/>
      <c r="G67" s="116">
        <f>F67-E67</f>
        <v>0</v>
      </c>
      <c r="H67" s="101"/>
      <c r="I67" s="102"/>
      <c r="J67" s="116">
        <f>I67-H67</f>
        <v>0</v>
      </c>
      <c r="K67" s="101"/>
      <c r="L67" s="102"/>
      <c r="M67" s="116">
        <f>L67-K67</f>
        <v>0</v>
      </c>
      <c r="N67" s="101"/>
      <c r="O67" s="102"/>
      <c r="P67" s="116">
        <f>O67-N67</f>
        <v>0</v>
      </c>
      <c r="Q67" s="101"/>
      <c r="R67" s="102"/>
      <c r="S67" s="116">
        <f>R67-Q67</f>
        <v>0</v>
      </c>
      <c r="T67" s="101"/>
      <c r="U67" s="102"/>
      <c r="V67" s="116">
        <f>U67-T67</f>
        <v>0</v>
      </c>
      <c r="W67" s="101"/>
      <c r="X67" s="102"/>
      <c r="Y67" s="116">
        <f>X67-W67</f>
        <v>0</v>
      </c>
      <c r="Z67" s="101"/>
      <c r="AA67" s="102"/>
      <c r="AB67" s="116">
        <f>AA67-Z67</f>
        <v>0</v>
      </c>
      <c r="AC67" s="35"/>
      <c r="AD67" s="39"/>
      <c r="AE67" s="39"/>
      <c r="AF67" s="39"/>
      <c r="AG67" s="39"/>
      <c r="AH67" s="44"/>
      <c r="AI67" s="35"/>
      <c r="AJ67" s="36"/>
      <c r="AK67" s="40"/>
      <c r="AL67" s="36"/>
      <c r="AM67" s="36"/>
      <c r="AN67" s="37"/>
      <c r="AO67" s="569"/>
      <c r="AP67" s="569"/>
      <c r="AQ67" s="570"/>
      <c r="AR67" s="514"/>
      <c r="AS67" s="514"/>
      <c r="AT67" s="515"/>
      <c r="AU67" s="514"/>
      <c r="AV67" s="514"/>
      <c r="AW67" s="515"/>
    </row>
    <row r="68" spans="1:49" ht="13.5" thickBot="1">
      <c r="A68" s="109"/>
      <c r="B68" s="503"/>
      <c r="C68" s="504"/>
      <c r="D68" s="505"/>
      <c r="E68" s="503"/>
      <c r="F68" s="504"/>
      <c r="G68" s="505"/>
      <c r="H68" s="503"/>
      <c r="I68" s="504"/>
      <c r="J68" s="505"/>
      <c r="K68" s="503"/>
      <c r="L68" s="504"/>
      <c r="M68" s="505"/>
      <c r="N68" s="503"/>
      <c r="O68" s="504"/>
      <c r="P68" s="505"/>
      <c r="Q68" s="503"/>
      <c r="R68" s="504"/>
      <c r="S68" s="505"/>
      <c r="T68" s="503"/>
      <c r="U68" s="504"/>
      <c r="V68" s="505"/>
      <c r="W68" s="503"/>
      <c r="X68" s="504"/>
      <c r="Y68" s="505"/>
      <c r="Z68" s="503"/>
      <c r="AA68" s="504"/>
      <c r="AB68" s="505"/>
      <c r="AC68" s="35"/>
      <c r="AD68" s="39"/>
      <c r="AE68" s="39"/>
      <c r="AF68" s="39"/>
      <c r="AG68" s="39"/>
      <c r="AH68" s="44"/>
      <c r="AI68" s="35"/>
      <c r="AJ68" s="36"/>
      <c r="AK68" s="40"/>
      <c r="AL68" s="36"/>
      <c r="AM68" s="36"/>
      <c r="AN68" s="37"/>
      <c r="AO68" s="368"/>
      <c r="AP68" s="368"/>
      <c r="AQ68" s="368"/>
      <c r="AR68" s="373"/>
      <c r="AS68" s="373"/>
      <c r="AT68" s="373"/>
      <c r="AU68" s="373"/>
      <c r="AV68" s="373"/>
      <c r="AW68" s="373"/>
    </row>
    <row r="69" spans="1:49" ht="14.25" thickTop="1" thickBot="1">
      <c r="A69" s="109"/>
      <c r="B69" s="511"/>
      <c r="C69" s="512"/>
      <c r="D69" s="513"/>
      <c r="E69" s="511"/>
      <c r="F69" s="512"/>
      <c r="G69" s="513"/>
      <c r="H69" s="511"/>
      <c r="I69" s="512"/>
      <c r="J69" s="513"/>
      <c r="K69" s="511"/>
      <c r="L69" s="512"/>
      <c r="M69" s="513"/>
      <c r="N69" s="511"/>
      <c r="O69" s="512"/>
      <c r="P69" s="513"/>
      <c r="Q69" s="511"/>
      <c r="R69" s="512"/>
      <c r="S69" s="513"/>
      <c r="T69" s="511"/>
      <c r="U69" s="512"/>
      <c r="V69" s="513"/>
      <c r="W69" s="511"/>
      <c r="X69" s="512"/>
      <c r="Y69" s="513"/>
      <c r="Z69" s="511"/>
      <c r="AA69" s="512"/>
      <c r="AB69" s="513"/>
      <c r="AC69" s="35"/>
      <c r="AD69" s="39"/>
      <c r="AE69" s="39"/>
      <c r="AF69" s="39"/>
      <c r="AG69" s="39"/>
      <c r="AH69" s="44"/>
      <c r="AI69" s="35"/>
      <c r="AJ69" s="36"/>
      <c r="AK69" s="40"/>
      <c r="AL69" s="36"/>
      <c r="AM69" s="36"/>
      <c r="AN69" s="37"/>
      <c r="AO69" s="368"/>
      <c r="AP69" s="368"/>
      <c r="AQ69" s="368"/>
      <c r="AR69" s="373"/>
      <c r="AS69" s="373"/>
      <c r="AT69" s="373"/>
      <c r="AU69" s="373"/>
      <c r="AV69" s="373"/>
      <c r="AW69" s="373"/>
    </row>
    <row r="70" spans="1:49" ht="14.25" thickTop="1" thickBot="1">
      <c r="A70" s="97"/>
      <c r="B70" s="98"/>
      <c r="C70" s="99"/>
      <c r="D70" s="116">
        <f>C70-B70</f>
        <v>0</v>
      </c>
      <c r="E70" s="98"/>
      <c r="F70" s="99"/>
      <c r="G70" s="116">
        <f>F70-E70</f>
        <v>0</v>
      </c>
      <c r="H70" s="98"/>
      <c r="I70" s="99"/>
      <c r="J70" s="116">
        <f>I70-H70</f>
        <v>0</v>
      </c>
      <c r="K70" s="98"/>
      <c r="L70" s="99"/>
      <c r="M70" s="116">
        <f>L70-K70</f>
        <v>0</v>
      </c>
      <c r="N70" s="98"/>
      <c r="O70" s="99"/>
      <c r="P70" s="116">
        <f>O70-N70</f>
        <v>0</v>
      </c>
      <c r="Q70" s="98"/>
      <c r="R70" s="99"/>
      <c r="S70" s="116">
        <f>R70-Q70</f>
        <v>0</v>
      </c>
      <c r="T70" s="98"/>
      <c r="U70" s="99"/>
      <c r="V70" s="116">
        <f>U70-T70</f>
        <v>0</v>
      </c>
      <c r="W70" s="98"/>
      <c r="X70" s="99"/>
      <c r="Y70" s="116">
        <f>X70-W70</f>
        <v>0</v>
      </c>
      <c r="Z70" s="98"/>
      <c r="AA70" s="99"/>
      <c r="AB70" s="116">
        <f>AA70-Z70</f>
        <v>0</v>
      </c>
      <c r="AC70" s="35"/>
      <c r="AD70" s="39"/>
      <c r="AE70" s="39"/>
      <c r="AF70" s="39"/>
      <c r="AG70" s="39"/>
      <c r="AH70" s="44"/>
      <c r="AI70" s="35"/>
      <c r="AJ70" s="36"/>
      <c r="AK70" s="36"/>
      <c r="AL70" s="36"/>
      <c r="AM70" s="36"/>
      <c r="AN70" s="37"/>
      <c r="AO70" s="572"/>
      <c r="AP70" s="572"/>
      <c r="AQ70" s="573"/>
      <c r="AR70" s="580"/>
      <c r="AS70" s="580"/>
      <c r="AT70" s="581"/>
      <c r="AU70" s="580"/>
      <c r="AV70" s="580"/>
      <c r="AW70" s="581"/>
    </row>
    <row r="71" spans="1:49" ht="14.25" thickTop="1" thickBot="1">
      <c r="A71" s="104"/>
      <c r="B71" s="503"/>
      <c r="C71" s="504"/>
      <c r="D71" s="505"/>
      <c r="E71" s="503"/>
      <c r="F71" s="504"/>
      <c r="G71" s="505"/>
      <c r="H71" s="503"/>
      <c r="I71" s="504"/>
      <c r="J71" s="505"/>
      <c r="K71" s="503"/>
      <c r="L71" s="504"/>
      <c r="M71" s="505"/>
      <c r="N71" s="503"/>
      <c r="O71" s="504"/>
      <c r="P71" s="505"/>
      <c r="Q71" s="503"/>
      <c r="R71" s="504"/>
      <c r="S71" s="505"/>
      <c r="T71" s="503"/>
      <c r="U71" s="504"/>
      <c r="V71" s="505"/>
      <c r="W71" s="503"/>
      <c r="X71" s="504"/>
      <c r="Y71" s="505"/>
      <c r="Z71" s="503"/>
      <c r="AA71" s="504"/>
      <c r="AB71" s="505"/>
      <c r="AC71" s="35"/>
      <c r="AD71" s="39"/>
      <c r="AE71" s="39"/>
      <c r="AF71" s="39"/>
      <c r="AG71" s="39"/>
      <c r="AH71" s="44"/>
      <c r="AI71" s="35"/>
      <c r="AJ71" s="36"/>
      <c r="AK71" s="40"/>
      <c r="AL71" s="36"/>
      <c r="AM71" s="36"/>
      <c r="AN71" s="37"/>
      <c r="AO71" s="85"/>
      <c r="AP71" s="24"/>
      <c r="AQ71" s="25">
        <f>AP71-AO71</f>
        <v>0</v>
      </c>
      <c r="AR71" s="370"/>
      <c r="AS71" s="371"/>
      <c r="AT71" s="372"/>
      <c r="AU71" s="370"/>
      <c r="AV71" s="371"/>
      <c r="AW71" s="372"/>
    </row>
    <row r="72" spans="1:49" ht="13.5" thickTop="1">
      <c r="A72" s="108"/>
      <c r="B72" s="98"/>
      <c r="C72" s="99"/>
      <c r="D72" s="116">
        <f>C72-B72</f>
        <v>0</v>
      </c>
      <c r="E72" s="98"/>
      <c r="F72" s="99"/>
      <c r="G72" s="116">
        <f>F72-E72</f>
        <v>0</v>
      </c>
      <c r="H72" s="101"/>
      <c r="I72" s="102"/>
      <c r="J72" s="116">
        <f>I72-H72</f>
        <v>0</v>
      </c>
      <c r="K72" s="101"/>
      <c r="L72" s="102"/>
      <c r="M72" s="116">
        <f>L72-K72</f>
        <v>0</v>
      </c>
      <c r="N72" s="101"/>
      <c r="O72" s="102"/>
      <c r="P72" s="116">
        <f>O72-N72</f>
        <v>0</v>
      </c>
      <c r="Q72" s="101"/>
      <c r="R72" s="102"/>
      <c r="S72" s="116">
        <f>R72-Q72</f>
        <v>0</v>
      </c>
      <c r="T72" s="101"/>
      <c r="U72" s="102"/>
      <c r="V72" s="116">
        <f>U72-T72</f>
        <v>0</v>
      </c>
      <c r="W72" s="101"/>
      <c r="X72" s="102"/>
      <c r="Y72" s="116">
        <f>X72-W72</f>
        <v>0</v>
      </c>
      <c r="Z72" s="101"/>
      <c r="AA72" s="102"/>
      <c r="AB72" s="116">
        <f>AA72-Z72</f>
        <v>0</v>
      </c>
      <c r="AC72" s="35"/>
      <c r="AD72" s="39"/>
      <c r="AE72" s="39"/>
      <c r="AF72" s="39"/>
      <c r="AG72" s="39"/>
      <c r="AH72" s="44"/>
      <c r="AI72" s="35"/>
      <c r="AJ72" s="36"/>
      <c r="AK72" s="40"/>
      <c r="AL72" s="36"/>
      <c r="AM72" s="36"/>
      <c r="AN72" s="37"/>
      <c r="AO72" s="514"/>
      <c r="AP72" s="514"/>
      <c r="AQ72" s="515"/>
      <c r="AR72" s="514"/>
      <c r="AS72" s="514"/>
      <c r="AT72" s="515"/>
      <c r="AU72" s="514"/>
      <c r="AV72" s="514"/>
      <c r="AW72" s="515"/>
    </row>
    <row r="73" spans="1:49" ht="13.5" thickBot="1">
      <c r="A73" s="110" t="s">
        <v>54</v>
      </c>
      <c r="B73" s="503"/>
      <c r="C73" s="504"/>
      <c r="D73" s="505"/>
      <c r="E73" s="503"/>
      <c r="F73" s="504"/>
      <c r="G73" s="505"/>
      <c r="H73" s="503"/>
      <c r="I73" s="504"/>
      <c r="J73" s="505"/>
      <c r="K73" s="503"/>
      <c r="L73" s="504"/>
      <c r="M73" s="505"/>
      <c r="N73" s="503"/>
      <c r="O73" s="504"/>
      <c r="P73" s="505"/>
      <c r="Q73" s="503"/>
      <c r="R73" s="504"/>
      <c r="S73" s="505"/>
      <c r="T73" s="503"/>
      <c r="U73" s="504"/>
      <c r="V73" s="505"/>
      <c r="W73" s="503"/>
      <c r="X73" s="504"/>
      <c r="Y73" s="505"/>
      <c r="Z73" s="503"/>
      <c r="AA73" s="504"/>
      <c r="AB73" s="505"/>
      <c r="AC73" s="35"/>
      <c r="AD73" s="39"/>
      <c r="AE73" s="39"/>
      <c r="AF73" s="39"/>
      <c r="AG73" s="39"/>
      <c r="AH73" s="44"/>
      <c r="AI73" s="35"/>
      <c r="AJ73" s="36"/>
      <c r="AK73" s="40"/>
      <c r="AL73" s="36"/>
      <c r="AM73" s="36"/>
      <c r="AN73" s="37"/>
      <c r="AO73" s="365"/>
      <c r="AP73" s="366"/>
      <c r="AQ73" s="367"/>
      <c r="AR73" s="370"/>
      <c r="AS73" s="371"/>
      <c r="AT73" s="372"/>
      <c r="AU73" s="370"/>
      <c r="AV73" s="371"/>
      <c r="AW73" s="372"/>
    </row>
    <row r="74" spans="1:49" ht="13.5" thickTop="1">
      <c r="A74" s="108" t="s">
        <v>68</v>
      </c>
      <c r="B74" s="101"/>
      <c r="C74" s="102"/>
      <c r="D74" s="116">
        <f>C74-B74</f>
        <v>0</v>
      </c>
      <c r="E74" s="101"/>
      <c r="F74" s="102"/>
      <c r="G74" s="116">
        <f>F74-E74</f>
        <v>0</v>
      </c>
      <c r="H74" s="101"/>
      <c r="I74" s="102"/>
      <c r="J74" s="116">
        <f>I74-H74</f>
        <v>0</v>
      </c>
      <c r="K74" s="101"/>
      <c r="L74" s="102"/>
      <c r="M74" s="116">
        <f>L74-K74</f>
        <v>0</v>
      </c>
      <c r="N74" s="101"/>
      <c r="O74" s="102"/>
      <c r="P74" s="116">
        <f>O74-N74</f>
        <v>0</v>
      </c>
      <c r="Q74" s="101"/>
      <c r="R74" s="102"/>
      <c r="S74" s="116">
        <f>R74-Q74</f>
        <v>0</v>
      </c>
      <c r="T74" s="101"/>
      <c r="U74" s="102"/>
      <c r="V74" s="116">
        <f>U74-T74</f>
        <v>0</v>
      </c>
      <c r="W74" s="101"/>
      <c r="X74" s="102"/>
      <c r="Y74" s="116">
        <f>X74-W74</f>
        <v>0</v>
      </c>
      <c r="Z74" s="101"/>
      <c r="AA74" s="102"/>
      <c r="AB74" s="116">
        <f>AA74-Z74</f>
        <v>0</v>
      </c>
      <c r="AC74" s="35"/>
      <c r="AD74" s="39"/>
      <c r="AE74" s="39"/>
      <c r="AF74" s="39"/>
      <c r="AG74" s="39"/>
      <c r="AH74" s="44"/>
      <c r="AI74" s="35"/>
      <c r="AJ74" s="36"/>
      <c r="AK74" s="40"/>
      <c r="AL74" s="36"/>
      <c r="AM74" s="36"/>
      <c r="AN74" s="37"/>
      <c r="AO74" s="569"/>
      <c r="AP74" s="569"/>
      <c r="AQ74" s="570"/>
      <c r="AR74" s="514"/>
      <c r="AS74" s="514"/>
      <c r="AT74" s="515"/>
      <c r="AU74" s="514"/>
      <c r="AV74" s="514"/>
      <c r="AW74" s="515"/>
    </row>
    <row r="75" spans="1:49">
      <c r="A75" s="111"/>
      <c r="B75" s="503"/>
      <c r="C75" s="504"/>
      <c r="D75" s="505"/>
      <c r="E75" s="503"/>
      <c r="F75" s="504"/>
      <c r="G75" s="505"/>
      <c r="H75" s="503"/>
      <c r="I75" s="504"/>
      <c r="J75" s="505"/>
      <c r="K75" s="503"/>
      <c r="L75" s="504"/>
      <c r="M75" s="505"/>
      <c r="N75" s="503"/>
      <c r="O75" s="504"/>
      <c r="P75" s="505"/>
      <c r="Q75" s="503"/>
      <c r="R75" s="504"/>
      <c r="S75" s="505"/>
      <c r="T75" s="503"/>
      <c r="U75" s="504"/>
      <c r="V75" s="505"/>
      <c r="W75" s="503"/>
      <c r="X75" s="504"/>
      <c r="Y75" s="505"/>
      <c r="Z75" s="503"/>
      <c r="AA75" s="504"/>
      <c r="AB75" s="505"/>
      <c r="AC75" s="35"/>
      <c r="AD75" s="39"/>
      <c r="AE75" s="39"/>
      <c r="AF75" s="39"/>
      <c r="AG75" s="39"/>
      <c r="AH75" s="44"/>
      <c r="AI75" s="35"/>
      <c r="AJ75" s="36"/>
      <c r="AK75" s="40"/>
      <c r="AL75" s="36"/>
      <c r="AM75" s="36"/>
      <c r="AN75" s="37"/>
      <c r="AO75" s="365"/>
      <c r="AP75" s="366"/>
      <c r="AQ75" s="367"/>
      <c r="AR75" s="370"/>
      <c r="AS75" s="371"/>
      <c r="AT75" s="372"/>
      <c r="AU75" s="370"/>
      <c r="AV75" s="371"/>
      <c r="AW75" s="372"/>
    </row>
    <row r="76" spans="1:49" ht="13.5" thickBot="1">
      <c r="A76" s="111"/>
      <c r="B76" s="503"/>
      <c r="C76" s="504"/>
      <c r="D76" s="505"/>
      <c r="E76" s="503"/>
      <c r="F76" s="504"/>
      <c r="G76" s="505"/>
      <c r="H76" s="503"/>
      <c r="I76" s="504"/>
      <c r="J76" s="505"/>
      <c r="K76" s="503"/>
      <c r="L76" s="504"/>
      <c r="M76" s="505"/>
      <c r="N76" s="503"/>
      <c r="O76" s="504"/>
      <c r="P76" s="505"/>
      <c r="Q76" s="503"/>
      <c r="R76" s="504"/>
      <c r="S76" s="505"/>
      <c r="T76" s="503"/>
      <c r="U76" s="504"/>
      <c r="V76" s="505"/>
      <c r="W76" s="503"/>
      <c r="X76" s="504"/>
      <c r="Y76" s="505"/>
      <c r="Z76" s="503"/>
      <c r="AA76" s="504"/>
      <c r="AB76" s="504"/>
      <c r="AC76" s="35"/>
      <c r="AD76" s="39"/>
      <c r="AE76" s="39"/>
      <c r="AF76" s="39"/>
      <c r="AG76" s="39"/>
      <c r="AH76" s="44"/>
      <c r="AI76" s="35"/>
      <c r="AJ76" s="36"/>
      <c r="AK76" s="40"/>
      <c r="AL76" s="36"/>
      <c r="AM76" s="36"/>
      <c r="AN76" s="37"/>
      <c r="AO76" s="569"/>
      <c r="AP76" s="569"/>
      <c r="AQ76" s="570"/>
      <c r="AR76" s="514"/>
      <c r="AS76" s="514"/>
      <c r="AT76" s="515"/>
      <c r="AU76" s="514"/>
      <c r="AV76" s="514"/>
      <c r="AW76" s="515"/>
    </row>
    <row r="77" spans="1:49" ht="14.25" thickTop="1" thickBot="1">
      <c r="A77" s="7"/>
      <c r="B77" s="500"/>
      <c r="C77" s="501"/>
      <c r="D77" s="3"/>
      <c r="E77" s="500"/>
      <c r="F77" s="501"/>
      <c r="G77" s="3"/>
      <c r="H77" s="500"/>
      <c r="I77" s="501"/>
      <c r="J77" s="4"/>
      <c r="K77" s="500"/>
      <c r="L77" s="501"/>
      <c r="M77" s="4"/>
      <c r="N77" s="500"/>
      <c r="O77" s="501"/>
      <c r="P77" s="4"/>
      <c r="Q77" s="500"/>
      <c r="R77" s="501"/>
      <c r="S77" s="4"/>
      <c r="T77" s="500"/>
      <c r="U77" s="501"/>
      <c r="V77" s="4"/>
      <c r="W77" s="500"/>
      <c r="X77" s="501"/>
      <c r="Y77" s="4"/>
      <c r="Z77" s="500"/>
      <c r="AA77" s="501"/>
      <c r="AB77" s="20"/>
      <c r="AC77" s="16" t="s">
        <v>12</v>
      </c>
      <c r="AD77" s="17" t="s">
        <v>13</v>
      </c>
      <c r="AE77" s="17" t="s">
        <v>14</v>
      </c>
      <c r="AF77" s="17" t="s">
        <v>15</v>
      </c>
      <c r="AG77" s="17" t="s">
        <v>16</v>
      </c>
      <c r="AH77" s="18" t="s">
        <v>17</v>
      </c>
      <c r="AI77" s="21" t="s">
        <v>12</v>
      </c>
      <c r="AJ77" s="22" t="s">
        <v>13</v>
      </c>
      <c r="AK77" s="22" t="s">
        <v>14</v>
      </c>
      <c r="AL77" s="22" t="s">
        <v>15</v>
      </c>
      <c r="AM77" s="22" t="s">
        <v>16</v>
      </c>
      <c r="AN77" s="23" t="s">
        <v>17</v>
      </c>
      <c r="AO77" s="571"/>
      <c r="AP77" s="571"/>
      <c r="AQ77" s="369"/>
      <c r="AR77" s="582"/>
      <c r="AS77" s="582"/>
      <c r="AT77" s="374"/>
      <c r="AU77" s="582"/>
      <c r="AV77" s="582"/>
      <c r="AW77" s="374"/>
    </row>
    <row r="78" spans="1:49" ht="17.25" thickTop="1" thickBot="1">
      <c r="A78" s="5"/>
      <c r="B78" s="493"/>
      <c r="C78" s="494"/>
      <c r="D78" s="495"/>
      <c r="E78" s="493"/>
      <c r="F78" s="494"/>
      <c r="G78" s="495"/>
      <c r="H78" s="493"/>
      <c r="I78" s="494"/>
      <c r="J78" s="495"/>
      <c r="K78" s="493"/>
      <c r="L78" s="494"/>
      <c r="M78" s="495"/>
      <c r="N78" s="493"/>
      <c r="O78" s="494"/>
      <c r="P78" s="495"/>
      <c r="Q78" s="493"/>
      <c r="R78" s="494"/>
      <c r="S78" s="495"/>
      <c r="T78" s="493"/>
      <c r="U78" s="494"/>
      <c r="V78" s="495"/>
      <c r="W78" s="493"/>
      <c r="X78" s="494"/>
      <c r="Y78" s="495"/>
      <c r="Z78" s="496" t="s">
        <v>61</v>
      </c>
      <c r="AA78" s="497"/>
      <c r="AB78" s="497"/>
      <c r="AC78" s="45">
        <f>SUM(AC4:AC77)</f>
        <v>300.5</v>
      </c>
      <c r="AD78" s="46">
        <f>SUM(AD4:AD77)</f>
        <v>23.5</v>
      </c>
      <c r="AE78" s="46"/>
      <c r="AF78" s="46"/>
      <c r="AG78" s="46">
        <f>SUM(AG4:AG77)</f>
        <v>0</v>
      </c>
      <c r="AH78" s="46">
        <f>SUM(AH4:AH77)</f>
        <v>0</v>
      </c>
      <c r="AI78" s="46">
        <f>SUM(AI4:AI77)</f>
        <v>87</v>
      </c>
      <c r="AJ78" s="46">
        <f>SUM(AJ4:AJ77)</f>
        <v>3</v>
      </c>
      <c r="AK78" s="46"/>
      <c r="AL78" s="46"/>
      <c r="AM78" s="46">
        <f>SUM(AM4:AM77)</f>
        <v>0</v>
      </c>
      <c r="AN78" s="47"/>
      <c r="AO78" s="486">
        <f>AQ60+AQ49+AQ38+AQ27+AQ16+AQ5</f>
        <v>10</v>
      </c>
      <c r="AP78" s="487"/>
      <c r="AQ78" s="488"/>
      <c r="AR78" s="486">
        <v>3</v>
      </c>
      <c r="AS78" s="487"/>
      <c r="AT78" s="488"/>
      <c r="AU78" s="486">
        <v>3</v>
      </c>
      <c r="AV78" s="487"/>
      <c r="AW78" s="488"/>
    </row>
    <row r="79" spans="1:49" ht="19.5" thickTop="1" thickBot="1">
      <c r="A79" s="2"/>
      <c r="B79" s="6"/>
      <c r="C79" s="6"/>
      <c r="D79" s="6"/>
      <c r="E79" s="6"/>
      <c r="F79" s="6"/>
      <c r="G79" s="6"/>
      <c r="H79" s="489"/>
      <c r="I79" s="489"/>
      <c r="J79" s="489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490" t="s">
        <v>19</v>
      </c>
      <c r="AA79" s="491"/>
      <c r="AB79" s="491"/>
      <c r="AC79" s="30"/>
      <c r="AD79" s="31"/>
      <c r="AE79" s="31"/>
      <c r="AF79" s="31"/>
      <c r="AG79" s="31"/>
      <c r="AH79" s="31"/>
      <c r="AI79" s="31"/>
      <c r="AJ79" s="31"/>
      <c r="AK79" s="31"/>
      <c r="AL79" s="31"/>
      <c r="AM79" s="31"/>
      <c r="AN79" s="32"/>
      <c r="AO79" s="27"/>
      <c r="AP79" s="27"/>
      <c r="AQ79" s="27"/>
      <c r="AR79" s="27"/>
      <c r="AS79" s="27"/>
      <c r="AT79" s="27"/>
      <c r="AU79" s="27"/>
      <c r="AV79" s="27"/>
      <c r="AW79" s="27"/>
    </row>
    <row r="80" spans="1:49">
      <c r="B80" s="492"/>
      <c r="C80" s="492"/>
      <c r="D80" s="1"/>
      <c r="E80" s="492"/>
      <c r="F80" s="492"/>
      <c r="G80" s="1"/>
      <c r="H80" s="492"/>
      <c r="I80" s="492"/>
      <c r="J80" s="1"/>
      <c r="K80" s="492"/>
      <c r="L80" s="492"/>
      <c r="M80" s="1"/>
      <c r="N80" s="492"/>
      <c r="O80" s="492"/>
      <c r="P80" s="1"/>
      <c r="Q80" s="492"/>
      <c r="R80" s="492"/>
      <c r="S80" s="1"/>
      <c r="T80" s="492"/>
      <c r="U80" s="492"/>
      <c r="V80" s="1"/>
      <c r="W80" s="492"/>
      <c r="X80" s="492"/>
      <c r="Y80" s="1"/>
      <c r="Z80" s="492"/>
      <c r="AA80" s="492"/>
      <c r="AB80" s="33"/>
      <c r="AC80" s="130"/>
      <c r="AD80" s="130"/>
      <c r="AE80" s="130"/>
      <c r="AF80" s="130"/>
      <c r="AG80" s="130"/>
      <c r="AH80" s="130"/>
      <c r="AI80" s="33"/>
      <c r="AJ80" s="96"/>
      <c r="AK80" s="96"/>
      <c r="AL80" s="130"/>
      <c r="AM80" s="130"/>
      <c r="AN80" s="33"/>
      <c r="AO80" s="130"/>
      <c r="AP80" s="130"/>
      <c r="AQ80" s="33"/>
    </row>
    <row r="81" spans="28:43">
      <c r="AB81" s="34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</row>
  </sheetData>
  <mergeCells count="511">
    <mergeCell ref="B69:D69"/>
    <mergeCell ref="B71:D71"/>
    <mergeCell ref="B73:D73"/>
    <mergeCell ref="B75:D75"/>
    <mergeCell ref="B76:D76"/>
    <mergeCell ref="B77:C77"/>
    <mergeCell ref="B78:D78"/>
    <mergeCell ref="B80:C80"/>
    <mergeCell ref="B53:D53"/>
    <mergeCell ref="B55:D55"/>
    <mergeCell ref="B57:D57"/>
    <mergeCell ref="B58:D58"/>
    <mergeCell ref="B60:D60"/>
    <mergeCell ref="B62:D62"/>
    <mergeCell ref="B64:D64"/>
    <mergeCell ref="B66:D66"/>
    <mergeCell ref="B68:D68"/>
    <mergeCell ref="B36:D36"/>
    <mergeCell ref="B38:D38"/>
    <mergeCell ref="B40:D40"/>
    <mergeCell ref="B42:D42"/>
    <mergeCell ref="B44:D44"/>
    <mergeCell ref="B46:D46"/>
    <mergeCell ref="B47:D47"/>
    <mergeCell ref="B49:D49"/>
    <mergeCell ref="B51:D51"/>
    <mergeCell ref="AU70:AW70"/>
    <mergeCell ref="AU72:AW72"/>
    <mergeCell ref="AU74:AW74"/>
    <mergeCell ref="AU76:AW76"/>
    <mergeCell ref="AU77:AV77"/>
    <mergeCell ref="AU78:AW78"/>
    <mergeCell ref="B1:D3"/>
    <mergeCell ref="B5:D5"/>
    <mergeCell ref="B7:D7"/>
    <mergeCell ref="B9:D9"/>
    <mergeCell ref="B11:D11"/>
    <mergeCell ref="B13:D13"/>
    <mergeCell ref="B14:D14"/>
    <mergeCell ref="B16:D16"/>
    <mergeCell ref="B18:D18"/>
    <mergeCell ref="B20:D20"/>
    <mergeCell ref="B22:D22"/>
    <mergeCell ref="B24:D24"/>
    <mergeCell ref="B25:D25"/>
    <mergeCell ref="B27:D27"/>
    <mergeCell ref="B29:D29"/>
    <mergeCell ref="B31:D31"/>
    <mergeCell ref="B33:D33"/>
    <mergeCell ref="B35:D35"/>
    <mergeCell ref="AU54:AW54"/>
    <mergeCell ref="AU56:AW56"/>
    <mergeCell ref="AU50:AW50"/>
    <mergeCell ref="AU59:AW59"/>
    <mergeCell ref="AU63:AW63"/>
    <mergeCell ref="AU65:AW65"/>
    <mergeCell ref="AU67:AW67"/>
    <mergeCell ref="AU61:AW61"/>
    <mergeCell ref="AU37:AW37"/>
    <mergeCell ref="AU41:AW41"/>
    <mergeCell ref="AU43:AW43"/>
    <mergeCell ref="AU45:AW45"/>
    <mergeCell ref="AU39:AW39"/>
    <mergeCell ref="AU48:AW48"/>
    <mergeCell ref="AU52:AW52"/>
    <mergeCell ref="AU21:AW21"/>
    <mergeCell ref="AU23:AW23"/>
    <mergeCell ref="AU17:AW17"/>
    <mergeCell ref="AU26:AW26"/>
    <mergeCell ref="AU30:AW30"/>
    <mergeCell ref="AU32:AW32"/>
    <mergeCell ref="AU34:AW34"/>
    <mergeCell ref="AU28:AW28"/>
    <mergeCell ref="AU1:AW4"/>
    <mergeCell ref="AU6:AW6"/>
    <mergeCell ref="AU8:AW8"/>
    <mergeCell ref="AU10:AW10"/>
    <mergeCell ref="AU12:AW12"/>
    <mergeCell ref="AU14:AW14"/>
    <mergeCell ref="AU15:AW15"/>
    <mergeCell ref="AU19:AW19"/>
    <mergeCell ref="AR70:AT70"/>
    <mergeCell ref="AR72:AT72"/>
    <mergeCell ref="AR74:AT74"/>
    <mergeCell ref="AR76:AT76"/>
    <mergeCell ref="AR77:AS77"/>
    <mergeCell ref="AR78:AT78"/>
    <mergeCell ref="AR54:AT54"/>
    <mergeCell ref="AR56:AT56"/>
    <mergeCell ref="AR50:AT50"/>
    <mergeCell ref="AR59:AT59"/>
    <mergeCell ref="AR63:AT63"/>
    <mergeCell ref="AR65:AT65"/>
    <mergeCell ref="AR67:AT67"/>
    <mergeCell ref="AR61:AT61"/>
    <mergeCell ref="AR37:AT37"/>
    <mergeCell ref="AR41:AT41"/>
    <mergeCell ref="AR43:AT43"/>
    <mergeCell ref="AR45:AT45"/>
    <mergeCell ref="AR39:AT39"/>
    <mergeCell ref="AR48:AT48"/>
    <mergeCell ref="AR52:AT52"/>
    <mergeCell ref="AR21:AT21"/>
    <mergeCell ref="AR23:AT23"/>
    <mergeCell ref="AR17:AT17"/>
    <mergeCell ref="AR26:AT26"/>
    <mergeCell ref="AR30:AT30"/>
    <mergeCell ref="AR32:AT32"/>
    <mergeCell ref="AR34:AT34"/>
    <mergeCell ref="AR28:AT28"/>
    <mergeCell ref="AR1:AT4"/>
    <mergeCell ref="AR6:AT6"/>
    <mergeCell ref="AR8:AT8"/>
    <mergeCell ref="AR10:AT10"/>
    <mergeCell ref="AR12:AT12"/>
    <mergeCell ref="AR14:AT14"/>
    <mergeCell ref="AR15:AT15"/>
    <mergeCell ref="AR19:AT19"/>
    <mergeCell ref="W1:Y3"/>
    <mergeCell ref="Z1:AB3"/>
    <mergeCell ref="AC1:AH1"/>
    <mergeCell ref="AI1:AN1"/>
    <mergeCell ref="AO1:AQ4"/>
    <mergeCell ref="AC2:AH2"/>
    <mergeCell ref="AI2:AN2"/>
    <mergeCell ref="A1:A3"/>
    <mergeCell ref="E1:G3"/>
    <mergeCell ref="H1:J3"/>
    <mergeCell ref="N1:P3"/>
    <mergeCell ref="Q1:S3"/>
    <mergeCell ref="T1:V3"/>
    <mergeCell ref="AO8:AQ8"/>
    <mergeCell ref="E5:G5"/>
    <mergeCell ref="H9:J9"/>
    <mergeCell ref="K9:M9"/>
    <mergeCell ref="N9:P9"/>
    <mergeCell ref="Q9:S9"/>
    <mergeCell ref="T9:V9"/>
    <mergeCell ref="W9:Y9"/>
    <mergeCell ref="Z9:AB9"/>
    <mergeCell ref="W5:Y5"/>
    <mergeCell ref="Z5:AB5"/>
    <mergeCell ref="E7:G7"/>
    <mergeCell ref="H7:J7"/>
    <mergeCell ref="K7:M7"/>
    <mergeCell ref="N7:P7"/>
    <mergeCell ref="Q7:S7"/>
    <mergeCell ref="T7:V7"/>
    <mergeCell ref="W7:Y7"/>
    <mergeCell ref="H5:J5"/>
    <mergeCell ref="K5:M5"/>
    <mergeCell ref="N5:P5"/>
    <mergeCell ref="Q5:S5"/>
    <mergeCell ref="T5:V5"/>
    <mergeCell ref="Z7:AB7"/>
    <mergeCell ref="T13:V13"/>
    <mergeCell ref="W13:Y13"/>
    <mergeCell ref="Z13:AB13"/>
    <mergeCell ref="AO10:AQ10"/>
    <mergeCell ref="E11:G11"/>
    <mergeCell ref="H11:J11"/>
    <mergeCell ref="K11:M11"/>
    <mergeCell ref="N11:P11"/>
    <mergeCell ref="Q11:S11"/>
    <mergeCell ref="T11:V11"/>
    <mergeCell ref="W11:Y11"/>
    <mergeCell ref="Z11:AB11"/>
    <mergeCell ref="W14:Y14"/>
    <mergeCell ref="Z14:AB14"/>
    <mergeCell ref="AO6:AQ6"/>
    <mergeCell ref="AO15:AQ15"/>
    <mergeCell ref="E16:G16"/>
    <mergeCell ref="H16:J16"/>
    <mergeCell ref="K16:M16"/>
    <mergeCell ref="N16:P16"/>
    <mergeCell ref="Q16:S16"/>
    <mergeCell ref="T16:V16"/>
    <mergeCell ref="E14:G14"/>
    <mergeCell ref="H14:J14"/>
    <mergeCell ref="K14:M14"/>
    <mergeCell ref="N14:P14"/>
    <mergeCell ref="Q14:S14"/>
    <mergeCell ref="T14:V14"/>
    <mergeCell ref="W16:Y16"/>
    <mergeCell ref="Z16:AB16"/>
    <mergeCell ref="AO12:AQ12"/>
    <mergeCell ref="E13:G13"/>
    <mergeCell ref="H13:J13"/>
    <mergeCell ref="K13:M13"/>
    <mergeCell ref="N13:P13"/>
    <mergeCell ref="Q13:S13"/>
    <mergeCell ref="E18:G18"/>
    <mergeCell ref="H18:J18"/>
    <mergeCell ref="K18:M18"/>
    <mergeCell ref="N18:P18"/>
    <mergeCell ref="Q18:S18"/>
    <mergeCell ref="T18:V18"/>
    <mergeCell ref="W18:Y18"/>
    <mergeCell ref="Z18:AB18"/>
    <mergeCell ref="AO19:AQ19"/>
    <mergeCell ref="AO23:AQ23"/>
    <mergeCell ref="E20:G20"/>
    <mergeCell ref="H20:J20"/>
    <mergeCell ref="K20:M20"/>
    <mergeCell ref="N20:P20"/>
    <mergeCell ref="Q20:S20"/>
    <mergeCell ref="T20:V20"/>
    <mergeCell ref="W20:Y20"/>
    <mergeCell ref="Z20:AB20"/>
    <mergeCell ref="AO21:AQ21"/>
    <mergeCell ref="W25:Y25"/>
    <mergeCell ref="Z25:AB25"/>
    <mergeCell ref="E22:G22"/>
    <mergeCell ref="H22:J22"/>
    <mergeCell ref="K22:M22"/>
    <mergeCell ref="N22:P22"/>
    <mergeCell ref="Q22:S22"/>
    <mergeCell ref="T22:V22"/>
    <mergeCell ref="W22:Y22"/>
    <mergeCell ref="Z22:AB22"/>
    <mergeCell ref="AO17:AQ17"/>
    <mergeCell ref="AO26:AQ26"/>
    <mergeCell ref="E27:G27"/>
    <mergeCell ref="H27:J27"/>
    <mergeCell ref="K27:M27"/>
    <mergeCell ref="N27:P27"/>
    <mergeCell ref="Q27:S27"/>
    <mergeCell ref="T27:V27"/>
    <mergeCell ref="E25:G25"/>
    <mergeCell ref="H25:J25"/>
    <mergeCell ref="K25:M25"/>
    <mergeCell ref="N25:P25"/>
    <mergeCell ref="Q25:S25"/>
    <mergeCell ref="T25:V25"/>
    <mergeCell ref="W27:Y27"/>
    <mergeCell ref="Z27:AB27"/>
    <mergeCell ref="E24:G24"/>
    <mergeCell ref="H24:J24"/>
    <mergeCell ref="K24:M24"/>
    <mergeCell ref="N24:P24"/>
    <mergeCell ref="Q24:S24"/>
    <mergeCell ref="T24:V24"/>
    <mergeCell ref="W24:Y24"/>
    <mergeCell ref="Z24:AB24"/>
    <mergeCell ref="E29:G29"/>
    <mergeCell ref="H29:J29"/>
    <mergeCell ref="K29:M29"/>
    <mergeCell ref="N29:P29"/>
    <mergeCell ref="Q29:S29"/>
    <mergeCell ref="T29:V29"/>
    <mergeCell ref="W29:Y29"/>
    <mergeCell ref="Z29:AB29"/>
    <mergeCell ref="AO30:AQ30"/>
    <mergeCell ref="AO34:AQ34"/>
    <mergeCell ref="E31:G31"/>
    <mergeCell ref="H31:J31"/>
    <mergeCell ref="K31:M31"/>
    <mergeCell ref="N31:P31"/>
    <mergeCell ref="Q31:S31"/>
    <mergeCell ref="T31:V31"/>
    <mergeCell ref="W31:Y31"/>
    <mergeCell ref="Z31:AB31"/>
    <mergeCell ref="AO32:AQ32"/>
    <mergeCell ref="W36:Y36"/>
    <mergeCell ref="Z36:AB36"/>
    <mergeCell ref="E33:G33"/>
    <mergeCell ref="H33:J33"/>
    <mergeCell ref="K33:M33"/>
    <mergeCell ref="N33:P33"/>
    <mergeCell ref="Q33:S33"/>
    <mergeCell ref="T33:V33"/>
    <mergeCell ref="W33:Y33"/>
    <mergeCell ref="Z33:AB33"/>
    <mergeCell ref="AO28:AQ28"/>
    <mergeCell ref="AO37:AQ37"/>
    <mergeCell ref="E38:G38"/>
    <mergeCell ref="H38:J38"/>
    <mergeCell ref="K38:M38"/>
    <mergeCell ref="N38:P38"/>
    <mergeCell ref="Q38:S38"/>
    <mergeCell ref="T38:V38"/>
    <mergeCell ref="E36:G36"/>
    <mergeCell ref="H36:J36"/>
    <mergeCell ref="K36:M36"/>
    <mergeCell ref="N36:P36"/>
    <mergeCell ref="Q36:S36"/>
    <mergeCell ref="T36:V36"/>
    <mergeCell ref="W38:Y38"/>
    <mergeCell ref="Z38:AB38"/>
    <mergeCell ref="E35:G35"/>
    <mergeCell ref="H35:J35"/>
    <mergeCell ref="K35:M35"/>
    <mergeCell ref="N35:P35"/>
    <mergeCell ref="Q35:S35"/>
    <mergeCell ref="T35:V35"/>
    <mergeCell ref="W35:Y35"/>
    <mergeCell ref="Z35:AB35"/>
    <mergeCell ref="E40:G40"/>
    <mergeCell ref="H40:J40"/>
    <mergeCell ref="K40:M40"/>
    <mergeCell ref="N40:P40"/>
    <mergeCell ref="Q40:S40"/>
    <mergeCell ref="T40:V40"/>
    <mergeCell ref="W40:Y40"/>
    <mergeCell ref="Z40:AB40"/>
    <mergeCell ref="AO41:AQ41"/>
    <mergeCell ref="AO45:AQ45"/>
    <mergeCell ref="E42:G42"/>
    <mergeCell ref="H42:J42"/>
    <mergeCell ref="K42:M42"/>
    <mergeCell ref="N42:P42"/>
    <mergeCell ref="Q42:S42"/>
    <mergeCell ref="T42:V42"/>
    <mergeCell ref="W42:Y42"/>
    <mergeCell ref="Z42:AB42"/>
    <mergeCell ref="AO43:AQ43"/>
    <mergeCell ref="W47:Y47"/>
    <mergeCell ref="Z47:AB47"/>
    <mergeCell ref="E44:G44"/>
    <mergeCell ref="H44:J44"/>
    <mergeCell ref="K44:M44"/>
    <mergeCell ref="N44:P44"/>
    <mergeCell ref="Q44:S44"/>
    <mergeCell ref="T44:V44"/>
    <mergeCell ref="W44:Y44"/>
    <mergeCell ref="Z44:AB44"/>
    <mergeCell ref="AO39:AQ39"/>
    <mergeCell ref="AO48:AQ48"/>
    <mergeCell ref="E49:G49"/>
    <mergeCell ref="H49:J49"/>
    <mergeCell ref="K49:M49"/>
    <mergeCell ref="N49:P49"/>
    <mergeCell ref="Q49:S49"/>
    <mergeCell ref="T49:V49"/>
    <mergeCell ref="E47:G47"/>
    <mergeCell ref="H47:J47"/>
    <mergeCell ref="K47:M47"/>
    <mergeCell ref="N47:P47"/>
    <mergeCell ref="Q47:S47"/>
    <mergeCell ref="T47:V47"/>
    <mergeCell ref="W49:Y49"/>
    <mergeCell ref="Z49:AB49"/>
    <mergeCell ref="E46:G46"/>
    <mergeCell ref="H46:J46"/>
    <mergeCell ref="K46:M46"/>
    <mergeCell ref="N46:P46"/>
    <mergeCell ref="Q46:S46"/>
    <mergeCell ref="T46:V46"/>
    <mergeCell ref="W46:Y46"/>
    <mergeCell ref="Z46:AB46"/>
    <mergeCell ref="E51:G51"/>
    <mergeCell ref="H51:J51"/>
    <mergeCell ref="K51:M51"/>
    <mergeCell ref="N51:P51"/>
    <mergeCell ref="Q51:S51"/>
    <mergeCell ref="T51:V51"/>
    <mergeCell ref="W51:Y51"/>
    <mergeCell ref="Z51:AB51"/>
    <mergeCell ref="AO52:AQ52"/>
    <mergeCell ref="AO56:AQ56"/>
    <mergeCell ref="E53:G53"/>
    <mergeCell ref="H53:J53"/>
    <mergeCell ref="K53:M53"/>
    <mergeCell ref="N53:P53"/>
    <mergeCell ref="Q53:S53"/>
    <mergeCell ref="T53:V53"/>
    <mergeCell ref="W53:Y53"/>
    <mergeCell ref="Z53:AB53"/>
    <mergeCell ref="AO54:AQ54"/>
    <mergeCell ref="W58:Y58"/>
    <mergeCell ref="Z58:AB58"/>
    <mergeCell ref="E55:G55"/>
    <mergeCell ref="H55:J55"/>
    <mergeCell ref="K55:M55"/>
    <mergeCell ref="N55:P55"/>
    <mergeCell ref="Q55:S55"/>
    <mergeCell ref="T55:V55"/>
    <mergeCell ref="W55:Y55"/>
    <mergeCell ref="Z55:AB55"/>
    <mergeCell ref="AO50:AQ50"/>
    <mergeCell ref="AO59:AQ59"/>
    <mergeCell ref="E60:G60"/>
    <mergeCell ref="H60:J60"/>
    <mergeCell ref="K60:M60"/>
    <mergeCell ref="N60:P60"/>
    <mergeCell ref="Q60:S60"/>
    <mergeCell ref="T60:V60"/>
    <mergeCell ref="E58:G58"/>
    <mergeCell ref="H58:J58"/>
    <mergeCell ref="K58:M58"/>
    <mergeCell ref="N58:P58"/>
    <mergeCell ref="Q58:S58"/>
    <mergeCell ref="T58:V58"/>
    <mergeCell ref="W60:Y60"/>
    <mergeCell ref="Z60:AB60"/>
    <mergeCell ref="E57:G57"/>
    <mergeCell ref="H57:J57"/>
    <mergeCell ref="K57:M57"/>
    <mergeCell ref="N57:P57"/>
    <mergeCell ref="Q57:S57"/>
    <mergeCell ref="T57:V57"/>
    <mergeCell ref="W57:Y57"/>
    <mergeCell ref="Z57:AB57"/>
    <mergeCell ref="E62:G62"/>
    <mergeCell ref="H62:J62"/>
    <mergeCell ref="K62:M62"/>
    <mergeCell ref="N62:P62"/>
    <mergeCell ref="Q62:S62"/>
    <mergeCell ref="T62:V62"/>
    <mergeCell ref="W62:Y62"/>
    <mergeCell ref="Z62:AB62"/>
    <mergeCell ref="AO63:AQ63"/>
    <mergeCell ref="AO67:AQ67"/>
    <mergeCell ref="E64:G64"/>
    <mergeCell ref="H64:J64"/>
    <mergeCell ref="K64:M64"/>
    <mergeCell ref="N64:P64"/>
    <mergeCell ref="Q64:S64"/>
    <mergeCell ref="T64:V64"/>
    <mergeCell ref="W64:Y64"/>
    <mergeCell ref="Z64:AB64"/>
    <mergeCell ref="AO65:AQ65"/>
    <mergeCell ref="W69:Y69"/>
    <mergeCell ref="Z69:AB69"/>
    <mergeCell ref="E66:G66"/>
    <mergeCell ref="H66:J66"/>
    <mergeCell ref="K66:M66"/>
    <mergeCell ref="N66:P66"/>
    <mergeCell ref="Q66:S66"/>
    <mergeCell ref="T66:V66"/>
    <mergeCell ref="W66:Y66"/>
    <mergeCell ref="Z66:AB66"/>
    <mergeCell ref="AO61:AQ61"/>
    <mergeCell ref="AO70:AQ70"/>
    <mergeCell ref="E71:G71"/>
    <mergeCell ref="H71:J71"/>
    <mergeCell ref="K71:M71"/>
    <mergeCell ref="N71:P71"/>
    <mergeCell ref="Q71:S71"/>
    <mergeCell ref="T71:V71"/>
    <mergeCell ref="E69:G69"/>
    <mergeCell ref="H69:J69"/>
    <mergeCell ref="K69:M69"/>
    <mergeCell ref="N69:P69"/>
    <mergeCell ref="Q69:S69"/>
    <mergeCell ref="T69:V69"/>
    <mergeCell ref="W71:Y71"/>
    <mergeCell ref="Z71:AB71"/>
    <mergeCell ref="E68:G68"/>
    <mergeCell ref="H68:J68"/>
    <mergeCell ref="K68:M68"/>
    <mergeCell ref="N68:P68"/>
    <mergeCell ref="Q68:S68"/>
    <mergeCell ref="T68:V68"/>
    <mergeCell ref="W68:Y68"/>
    <mergeCell ref="Z68:AB68"/>
    <mergeCell ref="AO72:AQ72"/>
    <mergeCell ref="E73:G73"/>
    <mergeCell ref="H73:J73"/>
    <mergeCell ref="K73:M73"/>
    <mergeCell ref="N73:P73"/>
    <mergeCell ref="Q73:S73"/>
    <mergeCell ref="T73:V73"/>
    <mergeCell ref="W73:Y73"/>
    <mergeCell ref="Z73:AB73"/>
    <mergeCell ref="AO74:AQ74"/>
    <mergeCell ref="E75:G75"/>
    <mergeCell ref="H75:J75"/>
    <mergeCell ref="K75:M75"/>
    <mergeCell ref="N75:P75"/>
    <mergeCell ref="Q75:S75"/>
    <mergeCell ref="T75:V75"/>
    <mergeCell ref="W75:Y75"/>
    <mergeCell ref="Z75:AB75"/>
    <mergeCell ref="W76:Y76"/>
    <mergeCell ref="Z76:AB76"/>
    <mergeCell ref="AO76:AQ76"/>
    <mergeCell ref="E77:F77"/>
    <mergeCell ref="H77:I77"/>
    <mergeCell ref="K77:L77"/>
    <mergeCell ref="N77:O77"/>
    <mergeCell ref="Q77:R77"/>
    <mergeCell ref="T77:U77"/>
    <mergeCell ref="W77:X77"/>
    <mergeCell ref="E76:G76"/>
    <mergeCell ref="H76:J76"/>
    <mergeCell ref="K76:M76"/>
    <mergeCell ref="N76:P76"/>
    <mergeCell ref="Q76:S76"/>
    <mergeCell ref="T76:V76"/>
    <mergeCell ref="Z77:AA77"/>
    <mergeCell ref="AO77:AP77"/>
    <mergeCell ref="AO78:AQ78"/>
    <mergeCell ref="H79:J79"/>
    <mergeCell ref="Z79:AB79"/>
    <mergeCell ref="E80:F80"/>
    <mergeCell ref="H80:I80"/>
    <mergeCell ref="K80:L80"/>
    <mergeCell ref="N80:O80"/>
    <mergeCell ref="Q80:R80"/>
    <mergeCell ref="T80:U80"/>
    <mergeCell ref="W80:X80"/>
    <mergeCell ref="E78:G78"/>
    <mergeCell ref="H78:J78"/>
    <mergeCell ref="K78:M78"/>
    <mergeCell ref="N78:P78"/>
    <mergeCell ref="Q78:S78"/>
    <mergeCell ref="T78:V78"/>
    <mergeCell ref="W78:Y78"/>
    <mergeCell ref="Z78:AB78"/>
    <mergeCell ref="Z80:AA80"/>
  </mergeCells>
  <pageMargins left="0.70866141732283472" right="0.70866141732283472" top="0.74803149606299213" bottom="0.74803149606299213" header="0.31496062992125984" footer="0.31496062992125984"/>
  <pageSetup paperSize="9" scale="45" orientation="landscape" horizont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L80"/>
  <sheetViews>
    <sheetView zoomScale="80" zoomScaleNormal="80" workbookViewId="0">
      <selection activeCell="AA5" sqref="AA5"/>
    </sheetView>
  </sheetViews>
  <sheetFormatPr baseColWidth="10" defaultColWidth="11.42578125" defaultRowHeight="12.75"/>
  <cols>
    <col min="1" max="1" width="11.42578125" style="182"/>
    <col min="2" max="10" width="6.7109375" style="182" customWidth="1"/>
    <col min="11" max="25" width="7.7109375" style="182" customWidth="1"/>
    <col min="26" max="38" width="6.7109375" style="182" customWidth="1"/>
    <col min="39" max="16384" width="11.42578125" style="182"/>
  </cols>
  <sheetData>
    <row r="1" spans="1:38" ht="14.25" customHeight="1" thickTop="1" thickBot="1">
      <c r="A1" s="699">
        <v>7</v>
      </c>
      <c r="B1" s="700" t="s">
        <v>7</v>
      </c>
      <c r="C1" s="700"/>
      <c r="D1" s="700"/>
      <c r="E1" s="702" t="s">
        <v>1</v>
      </c>
      <c r="F1" s="702"/>
      <c r="G1" s="702"/>
      <c r="H1" s="179" t="s">
        <v>9</v>
      </c>
      <c r="I1" s="180"/>
      <c r="J1" s="181"/>
      <c r="K1" s="703" t="s">
        <v>2</v>
      </c>
      <c r="L1" s="704"/>
      <c r="M1" s="705"/>
      <c r="N1" s="712" t="s">
        <v>3</v>
      </c>
      <c r="O1" s="713"/>
      <c r="P1" s="714"/>
      <c r="Q1" s="682" t="s">
        <v>4</v>
      </c>
      <c r="R1" s="683"/>
      <c r="S1" s="684"/>
      <c r="T1" s="682" t="s">
        <v>5</v>
      </c>
      <c r="U1" s="683"/>
      <c r="V1" s="684"/>
      <c r="W1" s="691" t="s">
        <v>6</v>
      </c>
      <c r="X1" s="691"/>
      <c r="Y1" s="692"/>
      <c r="Z1" s="693" t="s">
        <v>0</v>
      </c>
      <c r="AA1" s="694"/>
      <c r="AB1" s="694"/>
      <c r="AC1" s="694"/>
      <c r="AD1" s="694"/>
      <c r="AE1" s="694"/>
      <c r="AF1" s="695"/>
      <c r="AG1" s="609" t="s">
        <v>8</v>
      </c>
      <c r="AH1" s="609"/>
      <c r="AI1" s="610"/>
      <c r="AJ1" s="609" t="s">
        <v>100</v>
      </c>
      <c r="AK1" s="609"/>
      <c r="AL1" s="610"/>
    </row>
    <row r="2" spans="1:38" ht="14.25" customHeight="1" thickTop="1" thickBot="1">
      <c r="A2" s="699"/>
      <c r="B2" s="701"/>
      <c r="C2" s="701"/>
      <c r="D2" s="701"/>
      <c r="E2" s="702"/>
      <c r="F2" s="702"/>
      <c r="G2" s="702"/>
      <c r="H2" s="183"/>
      <c r="I2" s="184"/>
      <c r="J2" s="185"/>
      <c r="K2" s="706"/>
      <c r="L2" s="707"/>
      <c r="M2" s="708"/>
      <c r="N2" s="715"/>
      <c r="O2" s="716"/>
      <c r="P2" s="717"/>
      <c r="Q2" s="685"/>
      <c r="R2" s="686"/>
      <c r="S2" s="687"/>
      <c r="T2" s="685"/>
      <c r="U2" s="686"/>
      <c r="V2" s="687"/>
      <c r="W2" s="691"/>
      <c r="X2" s="691"/>
      <c r="Y2" s="692"/>
      <c r="Z2" s="696" t="s">
        <v>11</v>
      </c>
      <c r="AA2" s="697"/>
      <c r="AB2" s="697"/>
      <c r="AC2" s="697"/>
      <c r="AD2" s="697"/>
      <c r="AE2" s="697"/>
      <c r="AF2" s="698"/>
      <c r="AG2" s="611"/>
      <c r="AH2" s="611"/>
      <c r="AI2" s="612"/>
      <c r="AJ2" s="611"/>
      <c r="AK2" s="611"/>
      <c r="AL2" s="612"/>
    </row>
    <row r="3" spans="1:38" ht="12" customHeight="1" thickTop="1" thickBot="1">
      <c r="A3" s="699"/>
      <c r="B3" s="701"/>
      <c r="C3" s="701"/>
      <c r="D3" s="701"/>
      <c r="E3" s="702"/>
      <c r="F3" s="702"/>
      <c r="G3" s="702"/>
      <c r="H3" s="186"/>
      <c r="I3" s="187" t="s">
        <v>10</v>
      </c>
      <c r="J3" s="188"/>
      <c r="K3" s="709"/>
      <c r="L3" s="710"/>
      <c r="M3" s="711"/>
      <c r="N3" s="718"/>
      <c r="O3" s="719"/>
      <c r="P3" s="720"/>
      <c r="Q3" s="688"/>
      <c r="R3" s="689"/>
      <c r="S3" s="690"/>
      <c r="T3" s="688"/>
      <c r="U3" s="689"/>
      <c r="V3" s="690"/>
      <c r="W3" s="691"/>
      <c r="X3" s="691"/>
      <c r="Y3" s="691"/>
      <c r="Z3" s="189" t="s">
        <v>12</v>
      </c>
      <c r="AA3" s="190" t="s">
        <v>13</v>
      </c>
      <c r="AB3" s="190" t="s">
        <v>14</v>
      </c>
      <c r="AC3" s="190" t="s">
        <v>15</v>
      </c>
      <c r="AD3" s="190" t="s">
        <v>16</v>
      </c>
      <c r="AE3" s="191" t="s">
        <v>17</v>
      </c>
      <c r="AF3" s="192" t="s">
        <v>92</v>
      </c>
      <c r="AG3" s="611"/>
      <c r="AH3" s="611"/>
      <c r="AI3" s="612"/>
      <c r="AJ3" s="611"/>
      <c r="AK3" s="611"/>
      <c r="AL3" s="612"/>
    </row>
    <row r="4" spans="1:38" ht="12" customHeight="1" thickTop="1" thickBot="1">
      <c r="A4" s="193"/>
      <c r="B4" s="194"/>
      <c r="C4" s="195"/>
      <c r="D4" s="196"/>
      <c r="E4" s="197"/>
      <c r="F4" s="198"/>
      <c r="G4" s="199"/>
      <c r="H4" s="183"/>
      <c r="I4" s="200"/>
      <c r="J4" s="185"/>
      <c r="K4" s="201"/>
      <c r="L4" s="200"/>
      <c r="M4" s="199"/>
      <c r="N4" s="202"/>
      <c r="O4" s="203"/>
      <c r="P4" s="204"/>
      <c r="Q4" s="205"/>
      <c r="R4" s="206"/>
      <c r="S4" s="207"/>
      <c r="T4" s="205"/>
      <c r="U4" s="206"/>
      <c r="V4" s="207"/>
      <c r="W4" s="208"/>
      <c r="X4" s="209"/>
      <c r="Y4" s="207"/>
      <c r="Z4" s="210"/>
      <c r="AA4" s="211"/>
      <c r="AB4" s="211"/>
      <c r="AC4" s="211"/>
      <c r="AD4" s="211"/>
      <c r="AE4" s="212"/>
      <c r="AF4" s="213"/>
      <c r="AG4" s="611"/>
      <c r="AH4" s="611"/>
      <c r="AI4" s="612"/>
      <c r="AJ4" s="611"/>
      <c r="AK4" s="611"/>
      <c r="AL4" s="612"/>
    </row>
    <row r="5" spans="1:38" ht="13.5" thickTop="1">
      <c r="A5" s="214"/>
      <c r="B5" s="215">
        <v>4</v>
      </c>
      <c r="C5" s="216">
        <v>6</v>
      </c>
      <c r="D5" s="217">
        <f>C5-B5</f>
        <v>2</v>
      </c>
      <c r="E5" s="218">
        <v>6.75</v>
      </c>
      <c r="F5" s="219">
        <v>14</v>
      </c>
      <c r="G5" s="217">
        <f>F5-E5</f>
        <v>7.25</v>
      </c>
      <c r="H5" s="218">
        <v>7</v>
      </c>
      <c r="I5" s="219">
        <v>14.5</v>
      </c>
      <c r="J5" s="217">
        <f>I5-H5</f>
        <v>7.5</v>
      </c>
      <c r="K5" s="218">
        <v>7</v>
      </c>
      <c r="L5" s="219">
        <v>14.5</v>
      </c>
      <c r="M5" s="217">
        <f>L5-K5</f>
        <v>7.5</v>
      </c>
      <c r="N5" s="218">
        <v>7</v>
      </c>
      <c r="O5" s="219">
        <v>14</v>
      </c>
      <c r="P5" s="217">
        <f>O5-N5</f>
        <v>7</v>
      </c>
      <c r="Q5" s="218">
        <v>10</v>
      </c>
      <c r="R5" s="219">
        <v>16</v>
      </c>
      <c r="S5" s="217">
        <f>R5-Q5</f>
        <v>6</v>
      </c>
      <c r="T5" s="218">
        <v>8.25</v>
      </c>
      <c r="U5" s="219">
        <v>14.75</v>
      </c>
      <c r="V5" s="217">
        <f>U5-T5</f>
        <v>6.5</v>
      </c>
      <c r="W5" s="218">
        <v>8.25</v>
      </c>
      <c r="X5" s="219">
        <v>15.5</v>
      </c>
      <c r="Y5" s="217">
        <f>X5-W5</f>
        <v>7.25</v>
      </c>
      <c r="Z5" s="220">
        <f>Y5+V5+S5+P5+G5</f>
        <v>34</v>
      </c>
      <c r="AA5" s="221">
        <v>2</v>
      </c>
      <c r="AB5" s="221"/>
      <c r="AC5" s="221"/>
      <c r="AD5" s="221"/>
      <c r="AE5" s="222"/>
      <c r="AF5" s="223"/>
      <c r="AG5" s="611"/>
      <c r="AH5" s="611"/>
      <c r="AI5" s="612"/>
      <c r="AJ5" s="611"/>
      <c r="AK5" s="611"/>
      <c r="AL5" s="612"/>
    </row>
    <row r="6" spans="1:38" ht="13.5" thickBot="1">
      <c r="A6" s="224"/>
      <c r="B6" s="721" t="s">
        <v>83</v>
      </c>
      <c r="C6" s="722"/>
      <c r="D6" s="723"/>
      <c r="E6" s="721" t="s">
        <v>83</v>
      </c>
      <c r="F6" s="722"/>
      <c r="G6" s="723"/>
      <c r="H6" s="652" t="s">
        <v>46</v>
      </c>
      <c r="I6" s="653"/>
      <c r="J6" s="654"/>
      <c r="K6" s="652" t="s">
        <v>36</v>
      </c>
      <c r="L6" s="653"/>
      <c r="M6" s="654"/>
      <c r="N6" s="643" t="s">
        <v>41</v>
      </c>
      <c r="O6" s="644"/>
      <c r="P6" s="645"/>
      <c r="Q6" s="664" t="s">
        <v>103</v>
      </c>
      <c r="R6" s="665"/>
      <c r="S6" s="666"/>
      <c r="T6" s="667" t="s">
        <v>87</v>
      </c>
      <c r="U6" s="668"/>
      <c r="V6" s="669"/>
      <c r="W6" s="667" t="s">
        <v>40</v>
      </c>
      <c r="X6" s="668"/>
      <c r="Y6" s="669"/>
      <c r="Z6" s="220"/>
      <c r="AA6" s="221"/>
      <c r="AB6" s="221"/>
      <c r="AC6" s="221"/>
      <c r="AD6" s="221"/>
      <c r="AE6" s="222"/>
      <c r="AF6" s="223"/>
      <c r="AG6" s="611"/>
      <c r="AH6" s="611"/>
      <c r="AI6" s="612"/>
      <c r="AJ6" s="611"/>
      <c r="AK6" s="611"/>
      <c r="AL6" s="612"/>
    </row>
    <row r="7" spans="1:38" ht="13.5" thickTop="1">
      <c r="A7" s="224"/>
      <c r="B7" s="218">
        <v>6</v>
      </c>
      <c r="C7" s="219">
        <v>6.75</v>
      </c>
      <c r="D7" s="225">
        <f>C7-B7</f>
        <v>0.75</v>
      </c>
      <c r="E7" s="219">
        <v>14</v>
      </c>
      <c r="F7" s="226">
        <v>21</v>
      </c>
      <c r="G7" s="225">
        <f>F7-E7</f>
        <v>7</v>
      </c>
      <c r="H7" s="227">
        <v>14.5</v>
      </c>
      <c r="I7" s="226">
        <v>21</v>
      </c>
      <c r="J7" s="225">
        <f>I7-H7</f>
        <v>6.5</v>
      </c>
      <c r="K7" s="227">
        <v>14.5</v>
      </c>
      <c r="L7" s="226">
        <v>21</v>
      </c>
      <c r="M7" s="225">
        <f>L7-K7</f>
        <v>6.5</v>
      </c>
      <c r="N7" s="227">
        <v>14</v>
      </c>
      <c r="O7" s="226">
        <v>21</v>
      </c>
      <c r="P7" s="225">
        <f>O7-N7</f>
        <v>7</v>
      </c>
      <c r="Q7" s="227">
        <v>16</v>
      </c>
      <c r="R7" s="226">
        <v>21</v>
      </c>
      <c r="S7" s="225">
        <f>R7-Q7</f>
        <v>5</v>
      </c>
      <c r="T7" s="227">
        <v>14.75</v>
      </c>
      <c r="U7" s="226">
        <v>21</v>
      </c>
      <c r="V7" s="225">
        <f>U7-T7</f>
        <v>6.25</v>
      </c>
      <c r="W7" s="227">
        <v>15.5</v>
      </c>
      <c r="X7" s="226">
        <v>21</v>
      </c>
      <c r="Y7" s="225">
        <f>X7-W7</f>
        <v>5.5</v>
      </c>
      <c r="Z7" s="220">
        <f>Y7+V7+S7+M7+J7+G7+D7</f>
        <v>37.5</v>
      </c>
      <c r="AA7" s="221"/>
      <c r="AB7" s="221"/>
      <c r="AC7" s="221"/>
      <c r="AD7" s="221"/>
      <c r="AE7" s="222"/>
      <c r="AF7" s="223">
        <v>1</v>
      </c>
      <c r="AG7" s="611"/>
      <c r="AH7" s="611"/>
      <c r="AI7" s="612"/>
      <c r="AJ7" s="611"/>
      <c r="AK7" s="611"/>
      <c r="AL7" s="612"/>
    </row>
    <row r="8" spans="1:38" ht="13.5" thickBot="1">
      <c r="A8" s="224"/>
      <c r="B8" s="721" t="s">
        <v>83</v>
      </c>
      <c r="C8" s="722"/>
      <c r="D8" s="723"/>
      <c r="E8" s="667" t="s">
        <v>82</v>
      </c>
      <c r="F8" s="668"/>
      <c r="G8" s="669"/>
      <c r="H8" s="667" t="s">
        <v>84</v>
      </c>
      <c r="I8" s="668"/>
      <c r="J8" s="669"/>
      <c r="K8" s="646" t="s">
        <v>37</v>
      </c>
      <c r="L8" s="647"/>
      <c r="M8" s="648"/>
      <c r="N8" s="670" t="s">
        <v>39</v>
      </c>
      <c r="O8" s="671"/>
      <c r="P8" s="672"/>
      <c r="Q8" s="667" t="s">
        <v>45</v>
      </c>
      <c r="R8" s="668"/>
      <c r="S8" s="669"/>
      <c r="T8" s="667" t="s">
        <v>88</v>
      </c>
      <c r="U8" s="668"/>
      <c r="V8" s="669"/>
      <c r="W8" s="667" t="s">
        <v>86</v>
      </c>
      <c r="X8" s="668"/>
      <c r="Y8" s="669"/>
      <c r="Z8" s="220"/>
      <c r="AA8" s="221"/>
      <c r="AB8" s="221"/>
      <c r="AC8" s="221"/>
      <c r="AD8" s="221"/>
      <c r="AE8" s="222"/>
      <c r="AF8" s="223"/>
      <c r="AG8" s="611"/>
      <c r="AH8" s="611"/>
      <c r="AI8" s="612"/>
      <c r="AJ8" s="611"/>
      <c r="AK8" s="611"/>
      <c r="AL8" s="612"/>
    </row>
    <row r="9" spans="1:38" ht="14.25" customHeight="1" thickTop="1" thickBot="1">
      <c r="A9" s="228" t="s">
        <v>32</v>
      </c>
      <c r="B9" s="218">
        <v>2.75</v>
      </c>
      <c r="C9" s="219">
        <v>6.75</v>
      </c>
      <c r="D9" s="229">
        <f>C9-B9</f>
        <v>4</v>
      </c>
      <c r="E9" s="227">
        <v>21</v>
      </c>
      <c r="F9" s="226">
        <v>21.5</v>
      </c>
      <c r="G9" s="225">
        <f>F9-E9</f>
        <v>0.5</v>
      </c>
      <c r="H9" s="227">
        <v>21</v>
      </c>
      <c r="I9" s="226">
        <v>21.5</v>
      </c>
      <c r="J9" s="225">
        <f>I9-H9</f>
        <v>0.5</v>
      </c>
      <c r="K9" s="227">
        <v>21</v>
      </c>
      <c r="L9" s="226">
        <v>21.5</v>
      </c>
      <c r="M9" s="225">
        <f>L9-K9</f>
        <v>0.5</v>
      </c>
      <c r="N9" s="227">
        <v>21</v>
      </c>
      <c r="O9" s="226">
        <v>21.5</v>
      </c>
      <c r="P9" s="225">
        <f>O9-N9</f>
        <v>0.5</v>
      </c>
      <c r="Q9" s="227">
        <v>21</v>
      </c>
      <c r="R9" s="226">
        <v>21.5</v>
      </c>
      <c r="S9" s="225">
        <f>R9-Q9</f>
        <v>0.5</v>
      </c>
      <c r="T9" s="227">
        <v>21</v>
      </c>
      <c r="U9" s="226">
        <v>21.25</v>
      </c>
      <c r="V9" s="225">
        <f>U9-T9</f>
        <v>0.25</v>
      </c>
      <c r="W9" s="227">
        <v>21</v>
      </c>
      <c r="X9" s="226">
        <v>21.25</v>
      </c>
      <c r="Y9" s="225">
        <f>X9-W9</f>
        <v>0.25</v>
      </c>
      <c r="Z9" s="230"/>
      <c r="AA9" s="230">
        <f>G9+J9+M9+S9+V9+Y9</f>
        <v>2.5</v>
      </c>
      <c r="AB9" s="230"/>
      <c r="AC9" s="230"/>
      <c r="AD9" s="230"/>
      <c r="AE9" s="222"/>
      <c r="AF9" s="223"/>
      <c r="AG9" s="613"/>
      <c r="AH9" s="613"/>
      <c r="AI9" s="614"/>
      <c r="AJ9" s="613"/>
      <c r="AK9" s="613"/>
      <c r="AL9" s="614"/>
    </row>
    <row r="10" spans="1:38" ht="13.5" thickTop="1">
      <c r="A10" s="231" t="s">
        <v>68</v>
      </c>
      <c r="B10" s="584" t="s">
        <v>31</v>
      </c>
      <c r="C10" s="585"/>
      <c r="D10" s="586"/>
      <c r="E10" s="590" t="s">
        <v>82</v>
      </c>
      <c r="F10" s="591"/>
      <c r="G10" s="592"/>
      <c r="H10" s="590" t="s">
        <v>84</v>
      </c>
      <c r="I10" s="591"/>
      <c r="J10" s="592"/>
      <c r="K10" s="590" t="s">
        <v>37</v>
      </c>
      <c r="L10" s="591"/>
      <c r="M10" s="592"/>
      <c r="N10" s="652" t="s">
        <v>39</v>
      </c>
      <c r="O10" s="653"/>
      <c r="P10" s="654"/>
      <c r="Q10" s="667" t="s">
        <v>45</v>
      </c>
      <c r="R10" s="668"/>
      <c r="S10" s="669"/>
      <c r="T10" s="667" t="s">
        <v>88</v>
      </c>
      <c r="U10" s="668"/>
      <c r="V10" s="669"/>
      <c r="W10" s="667" t="s">
        <v>86</v>
      </c>
      <c r="X10" s="668"/>
      <c r="Y10" s="669"/>
      <c r="Z10" s="232"/>
      <c r="AA10" s="233"/>
      <c r="AB10" s="233"/>
      <c r="AC10" s="233"/>
      <c r="AD10" s="233"/>
      <c r="AE10" s="234"/>
      <c r="AF10" s="235"/>
      <c r="AG10" s="236"/>
      <c r="AH10" s="237"/>
      <c r="AI10" s="238"/>
      <c r="AJ10" s="236"/>
      <c r="AK10" s="237"/>
      <c r="AL10" s="238"/>
    </row>
    <row r="11" spans="1:38">
      <c r="A11" s="239"/>
      <c r="B11" s="240">
        <v>6.75</v>
      </c>
      <c r="C11" s="241">
        <v>10.25</v>
      </c>
      <c r="D11" s="242">
        <f>C11-B11</f>
        <v>3.5</v>
      </c>
      <c r="E11" s="227"/>
      <c r="F11" s="226"/>
      <c r="G11" s="225">
        <f t="shared" ref="G11" si="0">F11-E11</f>
        <v>0</v>
      </c>
      <c r="H11" s="227"/>
      <c r="I11" s="226"/>
      <c r="J11" s="225">
        <f t="shared" ref="J11" si="1">I11-H11</f>
        <v>0</v>
      </c>
      <c r="K11" s="227"/>
      <c r="L11" s="226"/>
      <c r="M11" s="225">
        <f t="shared" ref="M11" si="2">L11-K11</f>
        <v>0</v>
      </c>
      <c r="N11" s="227"/>
      <c r="O11" s="226"/>
      <c r="P11" s="225">
        <f t="shared" ref="P11" si="3">O11-N11</f>
        <v>0</v>
      </c>
      <c r="Q11" s="227"/>
      <c r="R11" s="226"/>
      <c r="S11" s="225">
        <f t="shared" ref="S11" si="4">R11-Q11</f>
        <v>0</v>
      </c>
      <c r="T11" s="227"/>
      <c r="U11" s="226"/>
      <c r="V11" s="225">
        <f t="shared" ref="V11" si="5">U11-T11</f>
        <v>0</v>
      </c>
      <c r="W11" s="227"/>
      <c r="X11" s="226"/>
      <c r="Y11" s="225">
        <f t="shared" ref="Y11" si="6">X11-W11</f>
        <v>0</v>
      </c>
      <c r="Z11" s="220"/>
      <c r="AA11" s="221"/>
      <c r="AB11" s="221"/>
      <c r="AC11" s="221"/>
      <c r="AD11" s="221"/>
      <c r="AE11" s="222"/>
      <c r="AF11" s="223"/>
      <c r="AG11" s="604"/>
      <c r="AH11" s="604"/>
      <c r="AI11" s="605"/>
      <c r="AJ11" s="604"/>
      <c r="AK11" s="604"/>
      <c r="AL11" s="605"/>
    </row>
    <row r="12" spans="1:38">
      <c r="A12" s="243"/>
      <c r="B12" s="584" t="s">
        <v>31</v>
      </c>
      <c r="C12" s="585"/>
      <c r="D12" s="586"/>
      <c r="E12" s="652"/>
      <c r="F12" s="653"/>
      <c r="G12" s="654"/>
      <c r="H12" s="652"/>
      <c r="I12" s="653"/>
      <c r="J12" s="654"/>
      <c r="K12" s="652"/>
      <c r="L12" s="653"/>
      <c r="M12" s="654"/>
      <c r="N12" s="652"/>
      <c r="O12" s="653"/>
      <c r="P12" s="654"/>
      <c r="Q12" s="652"/>
      <c r="R12" s="653"/>
      <c r="S12" s="654"/>
      <c r="T12" s="652"/>
      <c r="U12" s="653"/>
      <c r="V12" s="654"/>
      <c r="W12" s="652"/>
      <c r="X12" s="653"/>
      <c r="Y12" s="654"/>
      <c r="Z12" s="220"/>
      <c r="AA12" s="221"/>
      <c r="AB12" s="221"/>
      <c r="AC12" s="221"/>
      <c r="AD12" s="221"/>
      <c r="AE12" s="222"/>
      <c r="AF12" s="223"/>
      <c r="AG12" s="236"/>
      <c r="AH12" s="237"/>
      <c r="AI12" s="238"/>
      <c r="AJ12" s="236"/>
      <c r="AK12" s="237"/>
      <c r="AL12" s="238"/>
    </row>
    <row r="13" spans="1:38">
      <c r="A13" s="243"/>
      <c r="B13" s="244"/>
      <c r="C13" s="245"/>
      <c r="D13" s="225"/>
      <c r="E13" s="227"/>
      <c r="F13" s="226"/>
      <c r="G13" s="225">
        <f t="shared" ref="G13" si="7">F13-E13</f>
        <v>0</v>
      </c>
      <c r="H13" s="227"/>
      <c r="I13" s="226"/>
      <c r="J13" s="225">
        <f t="shared" ref="J13" si="8">I13-H13</f>
        <v>0</v>
      </c>
      <c r="K13" s="227"/>
      <c r="L13" s="226"/>
      <c r="M13" s="225">
        <f t="shared" ref="M13" si="9">L13-K13</f>
        <v>0</v>
      </c>
      <c r="N13" s="227"/>
      <c r="O13" s="226"/>
      <c r="P13" s="225">
        <f t="shared" ref="P13" si="10">O13-N13</f>
        <v>0</v>
      </c>
      <c r="Q13" s="227"/>
      <c r="R13" s="226"/>
      <c r="S13" s="225">
        <f t="shared" ref="S13" si="11">R13-Q13</f>
        <v>0</v>
      </c>
      <c r="T13" s="227"/>
      <c r="U13" s="226"/>
      <c r="V13" s="225">
        <f t="shared" ref="V13" si="12">U13-T13</f>
        <v>0</v>
      </c>
      <c r="W13" s="227"/>
      <c r="X13" s="226"/>
      <c r="Y13" s="225">
        <f t="shared" ref="Y13" si="13">X13-W13</f>
        <v>0</v>
      </c>
      <c r="Z13" s="220"/>
      <c r="AA13" s="221"/>
      <c r="AB13" s="221"/>
      <c r="AC13" s="221"/>
      <c r="AD13" s="221"/>
      <c r="AE13" s="222"/>
      <c r="AF13" s="223"/>
      <c r="AG13" s="604"/>
      <c r="AH13" s="604"/>
      <c r="AI13" s="605"/>
      <c r="AJ13" s="604"/>
      <c r="AK13" s="604"/>
      <c r="AL13" s="605"/>
    </row>
    <row r="14" spans="1:38" ht="12.75" customHeight="1">
      <c r="A14" s="583" t="s">
        <v>90</v>
      </c>
      <c r="B14" s="227">
        <v>23</v>
      </c>
      <c r="C14" s="226">
        <v>24</v>
      </c>
      <c r="D14" s="225">
        <f>C14-B14</f>
        <v>1</v>
      </c>
      <c r="E14" s="227"/>
      <c r="F14" s="226"/>
      <c r="G14" s="225">
        <f>F14-E14</f>
        <v>0</v>
      </c>
      <c r="H14" s="227"/>
      <c r="I14" s="226"/>
      <c r="J14" s="225">
        <f>I14-H14</f>
        <v>0</v>
      </c>
      <c r="K14" s="227"/>
      <c r="L14" s="226"/>
      <c r="M14" s="225">
        <f>L14-K14</f>
        <v>0</v>
      </c>
      <c r="N14" s="227"/>
      <c r="O14" s="226"/>
      <c r="P14" s="225">
        <f>O14-N14</f>
        <v>0</v>
      </c>
      <c r="Q14" s="227"/>
      <c r="R14" s="226"/>
      <c r="S14" s="225">
        <f>R14-Q14</f>
        <v>0</v>
      </c>
      <c r="T14" s="227"/>
      <c r="U14" s="226"/>
      <c r="V14" s="225">
        <f>U14-T14</f>
        <v>0</v>
      </c>
      <c r="W14" s="227"/>
      <c r="X14" s="226"/>
      <c r="Y14" s="225">
        <f>X14-W14</f>
        <v>0</v>
      </c>
      <c r="Z14" s="220"/>
      <c r="AA14" s="221">
        <v>1</v>
      </c>
      <c r="AB14" s="221"/>
      <c r="AC14" s="221"/>
      <c r="AD14" s="221"/>
      <c r="AE14" s="222"/>
      <c r="AF14" s="223"/>
      <c r="AG14" s="604"/>
      <c r="AH14" s="604"/>
      <c r="AI14" s="605"/>
      <c r="AJ14" s="604"/>
      <c r="AK14" s="604"/>
      <c r="AL14" s="605"/>
    </row>
    <row r="15" spans="1:38" ht="13.5" thickBot="1">
      <c r="A15" s="593"/>
      <c r="B15" s="597" t="s">
        <v>45</v>
      </c>
      <c r="C15" s="598"/>
      <c r="D15" s="599"/>
      <c r="E15" s="673"/>
      <c r="F15" s="674"/>
      <c r="G15" s="675"/>
      <c r="H15" s="673"/>
      <c r="I15" s="674"/>
      <c r="J15" s="675"/>
      <c r="K15" s="673"/>
      <c r="L15" s="674"/>
      <c r="M15" s="675"/>
      <c r="N15" s="673"/>
      <c r="O15" s="674"/>
      <c r="P15" s="675"/>
      <c r="Q15" s="673"/>
      <c r="R15" s="674"/>
      <c r="S15" s="675"/>
      <c r="T15" s="673"/>
      <c r="U15" s="674"/>
      <c r="V15" s="675"/>
      <c r="W15" s="673"/>
      <c r="X15" s="674"/>
      <c r="Y15" s="675"/>
      <c r="Z15" s="220"/>
      <c r="AA15" s="221"/>
      <c r="AB15" s="221"/>
      <c r="AC15" s="221"/>
      <c r="AD15" s="221"/>
      <c r="AE15" s="222"/>
      <c r="AF15" s="223"/>
      <c r="AG15" s="236">
        <v>21.5</v>
      </c>
      <c r="AH15" s="237">
        <v>23</v>
      </c>
      <c r="AI15" s="238">
        <f>AH15-AG15</f>
        <v>1.5</v>
      </c>
      <c r="AJ15" s="236"/>
      <c r="AK15" s="237"/>
      <c r="AL15" s="238"/>
    </row>
    <row r="16" spans="1:38" ht="14.25" thickTop="1" thickBot="1">
      <c r="A16" s="246"/>
      <c r="B16" s="596"/>
      <c r="C16" s="596"/>
      <c r="D16" s="596"/>
      <c r="E16" s="649"/>
      <c r="F16" s="650"/>
      <c r="G16" s="651"/>
      <c r="H16" s="649"/>
      <c r="I16" s="650"/>
      <c r="J16" s="651"/>
      <c r="K16" s="649"/>
      <c r="L16" s="650"/>
      <c r="M16" s="651"/>
      <c r="N16" s="649"/>
      <c r="O16" s="650"/>
      <c r="P16" s="651"/>
      <c r="Q16" s="649"/>
      <c r="R16" s="650"/>
      <c r="S16" s="651"/>
      <c r="T16" s="649"/>
      <c r="U16" s="650"/>
      <c r="V16" s="651"/>
      <c r="W16" s="649"/>
      <c r="X16" s="650"/>
      <c r="Y16" s="651"/>
      <c r="Z16" s="220"/>
      <c r="AA16" s="221"/>
      <c r="AB16" s="221"/>
      <c r="AC16" s="221"/>
      <c r="AD16" s="221"/>
      <c r="AE16" s="222"/>
      <c r="AF16" s="223"/>
      <c r="AG16" s="618" t="s">
        <v>45</v>
      </c>
      <c r="AH16" s="618"/>
      <c r="AI16" s="619"/>
      <c r="AJ16" s="604"/>
      <c r="AK16" s="604"/>
      <c r="AL16" s="605"/>
    </row>
    <row r="17" spans="1:38" ht="14.25" customHeight="1" thickTop="1" thickBot="1">
      <c r="A17" s="594" t="s">
        <v>90</v>
      </c>
      <c r="B17" s="227">
        <v>0</v>
      </c>
      <c r="C17" s="226">
        <v>2.75</v>
      </c>
      <c r="D17" s="225">
        <f>C17-B17</f>
        <v>2.75</v>
      </c>
      <c r="E17" s="218">
        <v>6.75</v>
      </c>
      <c r="F17" s="247">
        <v>14</v>
      </c>
      <c r="G17" s="225">
        <f>F17-E17</f>
        <v>7.25</v>
      </c>
      <c r="H17" s="215">
        <v>7</v>
      </c>
      <c r="I17" s="216">
        <v>14.5</v>
      </c>
      <c r="J17" s="225">
        <f>I17-H17</f>
        <v>7.5</v>
      </c>
      <c r="K17" s="218">
        <v>7</v>
      </c>
      <c r="L17" s="219">
        <v>14.5</v>
      </c>
      <c r="M17" s="225">
        <f>L17-K17</f>
        <v>7.5</v>
      </c>
      <c r="N17" s="218">
        <v>7</v>
      </c>
      <c r="O17" s="219">
        <v>14</v>
      </c>
      <c r="P17" s="225">
        <f>O17-N17</f>
        <v>7</v>
      </c>
      <c r="Q17" s="218">
        <v>10</v>
      </c>
      <c r="R17" s="219">
        <v>16.5</v>
      </c>
      <c r="S17" s="225">
        <f>R17-Q17</f>
        <v>6.5</v>
      </c>
      <c r="T17" s="244">
        <v>8.25</v>
      </c>
      <c r="U17" s="245">
        <v>14.75</v>
      </c>
      <c r="V17" s="225">
        <f>U17-T17</f>
        <v>6.5</v>
      </c>
      <c r="W17" s="244">
        <v>8.25</v>
      </c>
      <c r="X17" s="245">
        <v>13</v>
      </c>
      <c r="Y17" s="225">
        <f>X17-W17</f>
        <v>4.75</v>
      </c>
      <c r="Z17" s="220">
        <f>Y17+V17+S17+P17+G17</f>
        <v>32</v>
      </c>
      <c r="AA17" s="221">
        <v>2.75</v>
      </c>
      <c r="AB17" s="221"/>
      <c r="AC17" s="221"/>
      <c r="AD17" s="221"/>
      <c r="AE17" s="222"/>
      <c r="AF17" s="223"/>
      <c r="AG17" s="606"/>
      <c r="AH17" s="606"/>
      <c r="AI17" s="607"/>
      <c r="AJ17" s="606"/>
      <c r="AK17" s="606"/>
      <c r="AL17" s="607"/>
    </row>
    <row r="18" spans="1:38" ht="14.25" thickTop="1" thickBot="1">
      <c r="A18" s="595"/>
      <c r="B18" s="590" t="s">
        <v>45</v>
      </c>
      <c r="C18" s="591"/>
      <c r="D18" s="592"/>
      <c r="E18" s="637" t="s">
        <v>83</v>
      </c>
      <c r="F18" s="638"/>
      <c r="G18" s="639"/>
      <c r="H18" s="652" t="s">
        <v>46</v>
      </c>
      <c r="I18" s="653"/>
      <c r="J18" s="654"/>
      <c r="K18" s="652" t="s">
        <v>36</v>
      </c>
      <c r="L18" s="653"/>
      <c r="M18" s="654"/>
      <c r="N18" s="643" t="s">
        <v>41</v>
      </c>
      <c r="O18" s="644"/>
      <c r="P18" s="645"/>
      <c r="Q18" s="637" t="s">
        <v>85</v>
      </c>
      <c r="R18" s="638"/>
      <c r="S18" s="639"/>
      <c r="T18" s="643" t="s">
        <v>87</v>
      </c>
      <c r="U18" s="644"/>
      <c r="V18" s="645"/>
      <c r="W18" s="643" t="s">
        <v>104</v>
      </c>
      <c r="X18" s="644"/>
      <c r="Y18" s="645"/>
      <c r="Z18" s="220"/>
      <c r="AA18" s="221"/>
      <c r="AB18" s="221"/>
      <c r="AC18" s="221"/>
      <c r="AD18" s="221"/>
      <c r="AE18" s="222"/>
      <c r="AF18" s="223"/>
      <c r="AG18" s="236"/>
      <c r="AH18" s="237"/>
      <c r="AI18" s="238"/>
      <c r="AJ18" s="236"/>
      <c r="AK18" s="237"/>
      <c r="AL18" s="238"/>
    </row>
    <row r="19" spans="1:38" ht="13.5" thickTop="1">
      <c r="A19" s="224"/>
      <c r="B19" s="218">
        <v>2.75</v>
      </c>
      <c r="C19" s="219">
        <v>6.75</v>
      </c>
      <c r="D19" s="225">
        <f>C19-B19</f>
        <v>4</v>
      </c>
      <c r="E19" s="247">
        <v>14</v>
      </c>
      <c r="F19" s="248">
        <v>21</v>
      </c>
      <c r="G19" s="225">
        <f>F19-E19</f>
        <v>7</v>
      </c>
      <c r="H19" s="244">
        <v>14.5</v>
      </c>
      <c r="I19" s="245">
        <v>21</v>
      </c>
      <c r="J19" s="225">
        <f>I19-H19</f>
        <v>6.5</v>
      </c>
      <c r="K19" s="227">
        <v>14.5</v>
      </c>
      <c r="L19" s="226">
        <v>21</v>
      </c>
      <c r="M19" s="225">
        <f>L19-K19</f>
        <v>6.5</v>
      </c>
      <c r="N19" s="227">
        <v>14</v>
      </c>
      <c r="O19" s="226">
        <v>21</v>
      </c>
      <c r="P19" s="225">
        <f>O19-N19</f>
        <v>7</v>
      </c>
      <c r="Q19" s="244">
        <v>16.5</v>
      </c>
      <c r="R19" s="245">
        <v>21</v>
      </c>
      <c r="S19" s="225">
        <f>R19-Q19</f>
        <v>4.5</v>
      </c>
      <c r="T19" s="244">
        <v>14.75</v>
      </c>
      <c r="U19" s="245">
        <v>21</v>
      </c>
      <c r="V19" s="225">
        <f>U19-T19</f>
        <v>6.25</v>
      </c>
      <c r="W19" s="244">
        <v>13</v>
      </c>
      <c r="X19" s="245">
        <v>21</v>
      </c>
      <c r="Y19" s="225">
        <f>X19-W19</f>
        <v>8</v>
      </c>
      <c r="Z19" s="220">
        <f>Y19+V19+S19+M19+J19+G19</f>
        <v>38.75</v>
      </c>
      <c r="AA19" s="221"/>
      <c r="AB19" s="221"/>
      <c r="AC19" s="221"/>
      <c r="AD19" s="221"/>
      <c r="AE19" s="222"/>
      <c r="AF19" s="223">
        <v>1.5</v>
      </c>
      <c r="AG19" s="604"/>
      <c r="AH19" s="604"/>
      <c r="AI19" s="605"/>
      <c r="AJ19" s="604"/>
      <c r="AK19" s="604"/>
      <c r="AL19" s="605"/>
    </row>
    <row r="20" spans="1:38">
      <c r="A20" s="228" t="s">
        <v>43</v>
      </c>
      <c r="B20" s="584" t="s">
        <v>38</v>
      </c>
      <c r="C20" s="585"/>
      <c r="D20" s="586"/>
      <c r="E20" s="637" t="s">
        <v>34</v>
      </c>
      <c r="F20" s="638"/>
      <c r="G20" s="639"/>
      <c r="H20" s="667" t="s">
        <v>84</v>
      </c>
      <c r="I20" s="668"/>
      <c r="J20" s="669"/>
      <c r="K20" s="646" t="s">
        <v>37</v>
      </c>
      <c r="L20" s="647"/>
      <c r="M20" s="648"/>
      <c r="N20" s="670" t="s">
        <v>39</v>
      </c>
      <c r="O20" s="671"/>
      <c r="P20" s="672"/>
      <c r="Q20" s="667" t="s">
        <v>45</v>
      </c>
      <c r="R20" s="668"/>
      <c r="S20" s="669"/>
      <c r="T20" s="667" t="s">
        <v>86</v>
      </c>
      <c r="U20" s="668"/>
      <c r="V20" s="669"/>
      <c r="W20" s="643" t="s">
        <v>88</v>
      </c>
      <c r="X20" s="644"/>
      <c r="Y20" s="645"/>
      <c r="Z20" s="220"/>
      <c r="AA20" s="221"/>
      <c r="AB20" s="221"/>
      <c r="AC20" s="221"/>
      <c r="AD20" s="221"/>
      <c r="AE20" s="222"/>
      <c r="AF20" s="223"/>
      <c r="AG20" s="236"/>
      <c r="AH20" s="237"/>
      <c r="AI20" s="238"/>
      <c r="AJ20" s="236"/>
      <c r="AK20" s="237"/>
      <c r="AL20" s="238"/>
    </row>
    <row r="21" spans="1:38">
      <c r="A21" s="231" t="s">
        <v>75</v>
      </c>
      <c r="B21" s="240">
        <v>6.75</v>
      </c>
      <c r="C21" s="241">
        <v>10.25</v>
      </c>
      <c r="D21" s="225">
        <f>C21-B21</f>
        <v>3.5</v>
      </c>
      <c r="E21" s="244">
        <v>21</v>
      </c>
      <c r="F21" s="245">
        <v>21.5</v>
      </c>
      <c r="G21" s="225">
        <f>F21-E21</f>
        <v>0.5</v>
      </c>
      <c r="H21" s="244">
        <v>21</v>
      </c>
      <c r="I21" s="245">
        <v>21.5</v>
      </c>
      <c r="J21" s="225">
        <f>I21-H21</f>
        <v>0.5</v>
      </c>
      <c r="K21" s="244">
        <v>21</v>
      </c>
      <c r="L21" s="245">
        <v>21.5</v>
      </c>
      <c r="M21" s="225">
        <f>L21-K21</f>
        <v>0.5</v>
      </c>
      <c r="N21" s="227">
        <v>21</v>
      </c>
      <c r="O21" s="226">
        <v>21.5</v>
      </c>
      <c r="P21" s="225">
        <f>O21-N21</f>
        <v>0.5</v>
      </c>
      <c r="Q21" s="227">
        <v>21</v>
      </c>
      <c r="R21" s="226">
        <v>21.5</v>
      </c>
      <c r="S21" s="225">
        <f>R21-Q21</f>
        <v>0.5</v>
      </c>
      <c r="T21" s="227">
        <v>21</v>
      </c>
      <c r="U21" s="226">
        <v>21.25</v>
      </c>
      <c r="V21" s="225">
        <f>U21-T21</f>
        <v>0.25</v>
      </c>
      <c r="W21" s="227">
        <v>21</v>
      </c>
      <c r="X21" s="226">
        <v>21.25</v>
      </c>
      <c r="Y21" s="225">
        <f>X21-W21</f>
        <v>0.25</v>
      </c>
      <c r="Z21" s="220"/>
      <c r="AA21" s="221">
        <f>Y21+V21+S21+M21+J21+G21</f>
        <v>2.5</v>
      </c>
      <c r="AB21" s="221"/>
      <c r="AC21" s="221"/>
      <c r="AD21" s="221"/>
      <c r="AE21" s="222"/>
      <c r="AF21" s="223"/>
      <c r="AG21" s="604"/>
      <c r="AH21" s="604"/>
      <c r="AI21" s="605"/>
      <c r="AJ21" s="604"/>
      <c r="AK21" s="604"/>
      <c r="AL21" s="605"/>
    </row>
    <row r="22" spans="1:38">
      <c r="A22" s="249"/>
      <c r="B22" s="584" t="s">
        <v>38</v>
      </c>
      <c r="C22" s="585"/>
      <c r="D22" s="586"/>
      <c r="E22" s="637" t="s">
        <v>34</v>
      </c>
      <c r="F22" s="638"/>
      <c r="G22" s="639"/>
      <c r="H22" s="590" t="s">
        <v>84</v>
      </c>
      <c r="I22" s="591"/>
      <c r="J22" s="592"/>
      <c r="K22" s="637" t="s">
        <v>37</v>
      </c>
      <c r="L22" s="638"/>
      <c r="M22" s="639"/>
      <c r="N22" s="652" t="s">
        <v>39</v>
      </c>
      <c r="O22" s="653"/>
      <c r="P22" s="654"/>
      <c r="Q22" s="667" t="s">
        <v>45</v>
      </c>
      <c r="R22" s="668"/>
      <c r="S22" s="669"/>
      <c r="T22" s="667" t="s">
        <v>86</v>
      </c>
      <c r="U22" s="668"/>
      <c r="V22" s="669"/>
      <c r="W22" s="643" t="s">
        <v>88</v>
      </c>
      <c r="X22" s="644"/>
      <c r="Y22" s="645"/>
      <c r="Z22" s="220"/>
      <c r="AA22" s="221"/>
      <c r="AB22" s="221"/>
      <c r="AC22" s="221"/>
      <c r="AD22" s="221"/>
      <c r="AE22" s="222"/>
      <c r="AF22" s="223"/>
      <c r="AG22" s="236"/>
      <c r="AH22" s="237"/>
      <c r="AI22" s="238"/>
      <c r="AJ22" s="236"/>
      <c r="AK22" s="237"/>
      <c r="AL22" s="238"/>
    </row>
    <row r="23" spans="1:38">
      <c r="A23" s="228"/>
      <c r="B23" s="244">
        <v>4</v>
      </c>
      <c r="C23" s="245">
        <v>11.5</v>
      </c>
      <c r="D23" s="225">
        <f>C23-B23</f>
        <v>7.5</v>
      </c>
      <c r="E23" s="244"/>
      <c r="F23" s="245"/>
      <c r="G23" s="225">
        <f>F23-E23</f>
        <v>0</v>
      </c>
      <c r="H23" s="244"/>
      <c r="I23" s="245"/>
      <c r="J23" s="225">
        <f>I23-H23</f>
        <v>0</v>
      </c>
      <c r="K23" s="244"/>
      <c r="L23" s="245"/>
      <c r="M23" s="225">
        <f>L23-K23</f>
        <v>0</v>
      </c>
      <c r="N23" s="244"/>
      <c r="O23" s="245"/>
      <c r="P23" s="225">
        <f>O23-N23</f>
        <v>0</v>
      </c>
      <c r="Q23" s="244"/>
      <c r="R23" s="245"/>
      <c r="S23" s="225">
        <f>R23-Q23</f>
        <v>0</v>
      </c>
      <c r="T23" s="244"/>
      <c r="U23" s="245"/>
      <c r="V23" s="225">
        <f>U23-T23</f>
        <v>0</v>
      </c>
      <c r="W23" s="244"/>
      <c r="X23" s="245"/>
      <c r="Y23" s="225">
        <f>X23-W23</f>
        <v>0</v>
      </c>
      <c r="Z23" s="220"/>
      <c r="AA23" s="221"/>
      <c r="AB23" s="221"/>
      <c r="AC23" s="221"/>
      <c r="AD23" s="221"/>
      <c r="AE23" s="222"/>
      <c r="AF23" s="223"/>
      <c r="AG23" s="604"/>
      <c r="AH23" s="604"/>
      <c r="AI23" s="605"/>
      <c r="AJ23" s="604"/>
      <c r="AK23" s="604"/>
      <c r="AL23" s="605"/>
    </row>
    <row r="24" spans="1:38">
      <c r="A24" s="228"/>
      <c r="B24" s="587" t="s">
        <v>31</v>
      </c>
      <c r="C24" s="588"/>
      <c r="D24" s="589"/>
      <c r="E24" s="584"/>
      <c r="F24" s="585"/>
      <c r="G24" s="586"/>
      <c r="H24" s="584"/>
      <c r="I24" s="585"/>
      <c r="J24" s="586"/>
      <c r="K24" s="584"/>
      <c r="L24" s="585"/>
      <c r="M24" s="586"/>
      <c r="N24" s="584"/>
      <c r="O24" s="585"/>
      <c r="P24" s="586"/>
      <c r="Q24" s="584"/>
      <c r="R24" s="585"/>
      <c r="S24" s="586"/>
      <c r="T24" s="584"/>
      <c r="U24" s="585"/>
      <c r="V24" s="586"/>
      <c r="W24" s="584"/>
      <c r="X24" s="585"/>
      <c r="Y24" s="586"/>
      <c r="Z24" s="220"/>
      <c r="AA24" s="221"/>
      <c r="AB24" s="221"/>
      <c r="AC24" s="221"/>
      <c r="AD24" s="221"/>
      <c r="AE24" s="222"/>
      <c r="AF24" s="223"/>
      <c r="AG24" s="236"/>
      <c r="AH24" s="237"/>
      <c r="AI24" s="238"/>
      <c r="AJ24" s="236"/>
      <c r="AK24" s="237"/>
      <c r="AL24" s="238"/>
    </row>
    <row r="25" spans="1:38" ht="12.75" customHeight="1">
      <c r="A25" s="583" t="s">
        <v>90</v>
      </c>
      <c r="B25" s="227">
        <v>23</v>
      </c>
      <c r="C25" s="226">
        <v>24</v>
      </c>
      <c r="D25" s="225">
        <f>C25-B25</f>
        <v>1</v>
      </c>
      <c r="E25" s="244"/>
      <c r="F25" s="245"/>
      <c r="G25" s="225">
        <f>F25-E25</f>
        <v>0</v>
      </c>
      <c r="H25" s="244"/>
      <c r="I25" s="245"/>
      <c r="J25" s="225">
        <f>I25-H25</f>
        <v>0</v>
      </c>
      <c r="K25" s="244"/>
      <c r="L25" s="245"/>
      <c r="M25" s="225">
        <f>L25-K25</f>
        <v>0</v>
      </c>
      <c r="N25" s="244"/>
      <c r="O25" s="245"/>
      <c r="P25" s="225">
        <f>O25-N25</f>
        <v>0</v>
      </c>
      <c r="Q25" s="244"/>
      <c r="R25" s="245"/>
      <c r="S25" s="225">
        <f>R25-Q25</f>
        <v>0</v>
      </c>
      <c r="T25" s="244"/>
      <c r="U25" s="245"/>
      <c r="V25" s="225">
        <f>U25-T25</f>
        <v>0</v>
      </c>
      <c r="W25" s="244"/>
      <c r="X25" s="245"/>
      <c r="Y25" s="225">
        <f>X25-W25</f>
        <v>0</v>
      </c>
      <c r="Z25" s="220"/>
      <c r="AA25" s="221">
        <v>1</v>
      </c>
      <c r="AB25" s="221"/>
      <c r="AC25" s="221"/>
      <c r="AD25" s="221"/>
      <c r="AE25" s="222"/>
      <c r="AF25" s="223"/>
      <c r="AG25" s="604"/>
      <c r="AH25" s="604"/>
      <c r="AI25" s="605"/>
      <c r="AJ25" s="604"/>
      <c r="AK25" s="604"/>
      <c r="AL25" s="605"/>
    </row>
    <row r="26" spans="1:38" ht="13.5" thickBot="1">
      <c r="A26" s="593"/>
      <c r="B26" s="597" t="s">
        <v>45</v>
      </c>
      <c r="C26" s="598"/>
      <c r="D26" s="599"/>
      <c r="E26" s="658"/>
      <c r="F26" s="659"/>
      <c r="G26" s="660"/>
      <c r="H26" s="658"/>
      <c r="I26" s="659"/>
      <c r="J26" s="660"/>
      <c r="K26" s="658"/>
      <c r="L26" s="659"/>
      <c r="M26" s="660"/>
      <c r="N26" s="658"/>
      <c r="O26" s="659"/>
      <c r="P26" s="660"/>
      <c r="Q26" s="658"/>
      <c r="R26" s="659"/>
      <c r="S26" s="660"/>
      <c r="T26" s="658"/>
      <c r="U26" s="659"/>
      <c r="V26" s="660"/>
      <c r="W26" s="658"/>
      <c r="X26" s="659"/>
      <c r="Y26" s="660"/>
      <c r="Z26" s="220"/>
      <c r="AA26" s="221"/>
      <c r="AB26" s="221"/>
      <c r="AC26" s="221"/>
      <c r="AD26" s="221"/>
      <c r="AE26" s="222"/>
      <c r="AF26" s="223"/>
      <c r="AG26" s="236">
        <v>21.5</v>
      </c>
      <c r="AH26" s="237">
        <v>23</v>
      </c>
      <c r="AI26" s="238">
        <f>AH26-AG26</f>
        <v>1.5</v>
      </c>
      <c r="AJ26" s="236"/>
      <c r="AK26" s="237"/>
      <c r="AL26" s="238"/>
    </row>
    <row r="27" spans="1:38" ht="14.25" thickTop="1" thickBot="1">
      <c r="A27" s="250"/>
      <c r="B27" s="596"/>
      <c r="C27" s="596"/>
      <c r="D27" s="596"/>
      <c r="E27" s="649"/>
      <c r="F27" s="650"/>
      <c r="G27" s="651"/>
      <c r="H27" s="649"/>
      <c r="I27" s="650"/>
      <c r="J27" s="651"/>
      <c r="K27" s="649"/>
      <c r="L27" s="650"/>
      <c r="M27" s="651"/>
      <c r="N27" s="649"/>
      <c r="O27" s="650"/>
      <c r="P27" s="651"/>
      <c r="Q27" s="649"/>
      <c r="R27" s="650"/>
      <c r="S27" s="651"/>
      <c r="T27" s="649"/>
      <c r="U27" s="650"/>
      <c r="V27" s="651"/>
      <c r="W27" s="649"/>
      <c r="X27" s="650"/>
      <c r="Y27" s="651"/>
      <c r="Z27" s="220"/>
      <c r="AA27" s="221"/>
      <c r="AB27" s="221"/>
      <c r="AC27" s="221"/>
      <c r="AD27" s="221"/>
      <c r="AE27" s="222"/>
      <c r="AF27" s="223"/>
      <c r="AG27" s="618" t="s">
        <v>45</v>
      </c>
      <c r="AH27" s="618"/>
      <c r="AI27" s="619"/>
      <c r="AJ27" s="604"/>
      <c r="AK27" s="604"/>
      <c r="AL27" s="605"/>
    </row>
    <row r="28" spans="1:38" ht="14.25" customHeight="1" thickTop="1" thickBot="1">
      <c r="A28" s="594" t="s">
        <v>90</v>
      </c>
      <c r="B28" s="227">
        <v>0</v>
      </c>
      <c r="C28" s="226">
        <v>2.75</v>
      </c>
      <c r="D28" s="225">
        <f>C28-B28</f>
        <v>2.75</v>
      </c>
      <c r="E28" s="218">
        <v>6.75</v>
      </c>
      <c r="F28" s="247">
        <v>14</v>
      </c>
      <c r="G28" s="225">
        <f>F28-E28</f>
        <v>7.25</v>
      </c>
      <c r="H28" s="215">
        <v>7</v>
      </c>
      <c r="I28" s="216">
        <v>14</v>
      </c>
      <c r="J28" s="225">
        <f>I28-H28</f>
        <v>7</v>
      </c>
      <c r="K28" s="218">
        <v>7</v>
      </c>
      <c r="L28" s="219">
        <v>14.5</v>
      </c>
      <c r="M28" s="225">
        <f>L28-K28</f>
        <v>7.5</v>
      </c>
      <c r="N28" s="215">
        <v>7</v>
      </c>
      <c r="O28" s="216">
        <v>14</v>
      </c>
      <c r="P28" s="225">
        <f>O28-N28</f>
        <v>7</v>
      </c>
      <c r="Q28" s="218">
        <v>10</v>
      </c>
      <c r="R28" s="219">
        <v>16.5</v>
      </c>
      <c r="S28" s="225">
        <f>R28-Q28</f>
        <v>6.5</v>
      </c>
      <c r="T28" s="244">
        <v>8.25</v>
      </c>
      <c r="U28" s="245">
        <v>15.75</v>
      </c>
      <c r="V28" s="225">
        <f>U28-T28</f>
        <v>7.5</v>
      </c>
      <c r="W28" s="244">
        <v>8.25</v>
      </c>
      <c r="X28" s="245">
        <v>16</v>
      </c>
      <c r="Y28" s="225">
        <f>X28-W28</f>
        <v>7.75</v>
      </c>
      <c r="Z28" s="220">
        <f>Y28+V28+S28+P28+J28+G28</f>
        <v>43</v>
      </c>
      <c r="AA28" s="221">
        <v>2.75</v>
      </c>
      <c r="AB28" s="221"/>
      <c r="AC28" s="221"/>
      <c r="AD28" s="221"/>
      <c r="AE28" s="222"/>
      <c r="AF28" s="223"/>
      <c r="AG28" s="606"/>
      <c r="AH28" s="606"/>
      <c r="AI28" s="607"/>
      <c r="AJ28" s="606"/>
      <c r="AK28" s="606"/>
      <c r="AL28" s="607"/>
    </row>
    <row r="29" spans="1:38" ht="13.5" thickTop="1">
      <c r="A29" s="595"/>
      <c r="B29" s="590" t="s">
        <v>45</v>
      </c>
      <c r="C29" s="591"/>
      <c r="D29" s="592"/>
      <c r="E29" s="584" t="s">
        <v>82</v>
      </c>
      <c r="F29" s="585"/>
      <c r="G29" s="586"/>
      <c r="H29" s="637" t="s">
        <v>83</v>
      </c>
      <c r="I29" s="638"/>
      <c r="J29" s="639"/>
      <c r="K29" s="652" t="s">
        <v>36</v>
      </c>
      <c r="L29" s="653"/>
      <c r="M29" s="654"/>
      <c r="N29" s="664" t="s">
        <v>103</v>
      </c>
      <c r="O29" s="665"/>
      <c r="P29" s="666"/>
      <c r="Q29" s="637" t="s">
        <v>85</v>
      </c>
      <c r="R29" s="638"/>
      <c r="S29" s="639"/>
      <c r="T29" s="643" t="s">
        <v>40</v>
      </c>
      <c r="U29" s="644"/>
      <c r="V29" s="645"/>
      <c r="W29" s="643" t="s">
        <v>87</v>
      </c>
      <c r="X29" s="644"/>
      <c r="Y29" s="645"/>
      <c r="Z29" s="220"/>
      <c r="AA29" s="221"/>
      <c r="AB29" s="221"/>
      <c r="AC29" s="221"/>
      <c r="AD29" s="221"/>
      <c r="AE29" s="222"/>
      <c r="AF29" s="223"/>
      <c r="AG29" s="236"/>
      <c r="AH29" s="237"/>
      <c r="AI29" s="238"/>
      <c r="AJ29" s="236"/>
      <c r="AK29" s="237"/>
      <c r="AL29" s="238"/>
    </row>
    <row r="30" spans="1:38">
      <c r="A30" s="251"/>
      <c r="B30" s="240">
        <v>2.75</v>
      </c>
      <c r="C30" s="241">
        <v>6.75</v>
      </c>
      <c r="D30" s="252">
        <f>C30-B30</f>
        <v>4</v>
      </c>
      <c r="E30" s="247">
        <v>14</v>
      </c>
      <c r="F30" s="248">
        <v>21</v>
      </c>
      <c r="G30" s="225">
        <f>F30-E30</f>
        <v>7</v>
      </c>
      <c r="H30" s="244">
        <v>14</v>
      </c>
      <c r="I30" s="245">
        <v>21</v>
      </c>
      <c r="J30" s="225">
        <f>I30-H30</f>
        <v>7</v>
      </c>
      <c r="K30" s="227">
        <v>14.5</v>
      </c>
      <c r="L30" s="226">
        <v>21</v>
      </c>
      <c r="M30" s="225">
        <f>L30-K30</f>
        <v>6.5</v>
      </c>
      <c r="N30" s="227">
        <v>14</v>
      </c>
      <c r="O30" s="226">
        <v>21</v>
      </c>
      <c r="P30" s="225">
        <f>O30-N30</f>
        <v>7</v>
      </c>
      <c r="Q30" s="244">
        <v>16.5</v>
      </c>
      <c r="R30" s="245">
        <v>21</v>
      </c>
      <c r="S30" s="225">
        <f>R30-Q30</f>
        <v>4.5</v>
      </c>
      <c r="T30" s="244">
        <v>15.75</v>
      </c>
      <c r="U30" s="245">
        <v>21</v>
      </c>
      <c r="V30" s="225">
        <f>U30-T30</f>
        <v>5.25</v>
      </c>
      <c r="W30" s="244">
        <v>16</v>
      </c>
      <c r="X30" s="245">
        <v>21</v>
      </c>
      <c r="Y30" s="225">
        <f>X30-W30</f>
        <v>5</v>
      </c>
      <c r="Z30" s="220">
        <f>Y30+V30+S30+M30+J30+G30</f>
        <v>35.25</v>
      </c>
      <c r="AA30" s="221"/>
      <c r="AB30" s="221"/>
      <c r="AC30" s="221"/>
      <c r="AD30" s="221"/>
      <c r="AE30" s="222"/>
      <c r="AF30" s="223">
        <v>1</v>
      </c>
      <c r="AG30" s="604"/>
      <c r="AH30" s="604"/>
      <c r="AI30" s="605"/>
      <c r="AJ30" s="604"/>
      <c r="AK30" s="604"/>
      <c r="AL30" s="605"/>
    </row>
    <row r="31" spans="1:38">
      <c r="A31" s="228" t="s">
        <v>44</v>
      </c>
      <c r="B31" s="584" t="s">
        <v>38</v>
      </c>
      <c r="C31" s="585"/>
      <c r="D31" s="586"/>
      <c r="E31" s="637" t="s">
        <v>34</v>
      </c>
      <c r="F31" s="638"/>
      <c r="G31" s="639"/>
      <c r="H31" s="667" t="s">
        <v>84</v>
      </c>
      <c r="I31" s="668"/>
      <c r="J31" s="669"/>
      <c r="K31" s="646" t="s">
        <v>37</v>
      </c>
      <c r="L31" s="647"/>
      <c r="M31" s="648"/>
      <c r="N31" s="670" t="s">
        <v>39</v>
      </c>
      <c r="O31" s="671"/>
      <c r="P31" s="672"/>
      <c r="Q31" s="667" t="s">
        <v>45</v>
      </c>
      <c r="R31" s="668"/>
      <c r="S31" s="669"/>
      <c r="T31" s="667" t="s">
        <v>89</v>
      </c>
      <c r="U31" s="668"/>
      <c r="V31" s="669"/>
      <c r="W31" s="643" t="s">
        <v>88</v>
      </c>
      <c r="X31" s="644"/>
      <c r="Y31" s="645"/>
      <c r="Z31" s="220"/>
      <c r="AA31" s="221"/>
      <c r="AB31" s="221"/>
      <c r="AC31" s="221"/>
      <c r="AD31" s="221"/>
      <c r="AE31" s="222"/>
      <c r="AF31" s="223"/>
      <c r="AG31" s="236"/>
      <c r="AH31" s="237"/>
      <c r="AI31" s="238"/>
      <c r="AJ31" s="236"/>
      <c r="AK31" s="237"/>
      <c r="AL31" s="238"/>
    </row>
    <row r="32" spans="1:38">
      <c r="A32" s="231" t="s">
        <v>91</v>
      </c>
      <c r="B32" s="240">
        <v>6.75</v>
      </c>
      <c r="C32" s="241">
        <v>10.25</v>
      </c>
      <c r="D32" s="225">
        <f>C32-B32</f>
        <v>3.5</v>
      </c>
      <c r="E32" s="244">
        <v>21</v>
      </c>
      <c r="F32" s="245">
        <v>21.5</v>
      </c>
      <c r="G32" s="225">
        <f>F32-E32</f>
        <v>0.5</v>
      </c>
      <c r="H32" s="253">
        <v>21</v>
      </c>
      <c r="I32" s="254">
        <v>21.5</v>
      </c>
      <c r="J32" s="255">
        <f>I32-H32</f>
        <v>0.5</v>
      </c>
      <c r="K32" s="244">
        <v>21</v>
      </c>
      <c r="L32" s="245">
        <v>21.5</v>
      </c>
      <c r="M32" s="225">
        <f>L32-K32</f>
        <v>0.5</v>
      </c>
      <c r="N32" s="227">
        <v>21</v>
      </c>
      <c r="O32" s="226">
        <v>21.5</v>
      </c>
      <c r="P32" s="225">
        <f>O32-N32</f>
        <v>0.5</v>
      </c>
      <c r="Q32" s="227">
        <v>21</v>
      </c>
      <c r="R32" s="226">
        <v>21.5</v>
      </c>
      <c r="S32" s="225">
        <f>R32-Q32</f>
        <v>0.5</v>
      </c>
      <c r="T32" s="244">
        <v>21</v>
      </c>
      <c r="U32" s="226">
        <v>21.25</v>
      </c>
      <c r="V32" s="225">
        <f>U32-T32</f>
        <v>0.25</v>
      </c>
      <c r="W32" s="244">
        <v>21</v>
      </c>
      <c r="X32" s="226">
        <v>21.25</v>
      </c>
      <c r="Y32" s="225">
        <f>X32-W32</f>
        <v>0.25</v>
      </c>
      <c r="Z32" s="220"/>
      <c r="AA32" s="221">
        <f>Y32+S32+M32+J32+G32</f>
        <v>2.25</v>
      </c>
      <c r="AB32" s="221"/>
      <c r="AC32" s="221"/>
      <c r="AD32" s="221"/>
      <c r="AE32" s="222"/>
      <c r="AF32" s="223"/>
      <c r="AG32" s="604"/>
      <c r="AH32" s="604"/>
      <c r="AI32" s="605"/>
      <c r="AJ32" s="604"/>
      <c r="AK32" s="604"/>
      <c r="AL32" s="605"/>
    </row>
    <row r="33" spans="1:38">
      <c r="A33" s="249"/>
      <c r="B33" s="584" t="s">
        <v>38</v>
      </c>
      <c r="C33" s="585"/>
      <c r="D33" s="586"/>
      <c r="E33" s="637" t="s">
        <v>34</v>
      </c>
      <c r="F33" s="638"/>
      <c r="G33" s="639"/>
      <c r="H33" s="590" t="s">
        <v>84</v>
      </c>
      <c r="I33" s="591"/>
      <c r="J33" s="592"/>
      <c r="K33" s="637" t="s">
        <v>37</v>
      </c>
      <c r="L33" s="638"/>
      <c r="M33" s="639"/>
      <c r="N33" s="652" t="s">
        <v>39</v>
      </c>
      <c r="O33" s="653"/>
      <c r="P33" s="654"/>
      <c r="Q33" s="667" t="s">
        <v>45</v>
      </c>
      <c r="R33" s="668"/>
      <c r="S33" s="669"/>
      <c r="T33" s="643" t="s">
        <v>89</v>
      </c>
      <c r="U33" s="644"/>
      <c r="V33" s="645"/>
      <c r="W33" s="637" t="s">
        <v>88</v>
      </c>
      <c r="X33" s="638"/>
      <c r="Y33" s="639"/>
      <c r="Z33" s="220"/>
      <c r="AA33" s="221"/>
      <c r="AB33" s="221"/>
      <c r="AC33" s="221"/>
      <c r="AD33" s="221"/>
      <c r="AE33" s="222"/>
      <c r="AF33" s="223"/>
      <c r="AG33" s="236"/>
      <c r="AH33" s="237"/>
      <c r="AI33" s="238"/>
      <c r="AJ33" s="236"/>
      <c r="AK33" s="237"/>
      <c r="AL33" s="238"/>
    </row>
    <row r="34" spans="1:38">
      <c r="A34" s="228"/>
      <c r="B34" s="244">
        <v>4</v>
      </c>
      <c r="C34" s="245">
        <v>11.5</v>
      </c>
      <c r="D34" s="225">
        <f>C34-B34</f>
        <v>7.5</v>
      </c>
      <c r="E34" s="244"/>
      <c r="F34" s="245"/>
      <c r="G34" s="225">
        <f>F34-E34</f>
        <v>0</v>
      </c>
      <c r="H34" s="244"/>
      <c r="I34" s="245"/>
      <c r="J34" s="225">
        <f>I34-H34</f>
        <v>0</v>
      </c>
      <c r="K34" s="244"/>
      <c r="L34" s="245"/>
      <c r="M34" s="225">
        <f>L34-K34</f>
        <v>0</v>
      </c>
      <c r="N34" s="244"/>
      <c r="O34" s="245"/>
      <c r="P34" s="225">
        <f>O34-N34</f>
        <v>0</v>
      </c>
      <c r="Q34" s="244"/>
      <c r="R34" s="245"/>
      <c r="S34" s="225">
        <f>R34-Q34</f>
        <v>0</v>
      </c>
      <c r="T34" s="244"/>
      <c r="U34" s="245"/>
      <c r="V34" s="225">
        <f>U34-T34</f>
        <v>0</v>
      </c>
      <c r="W34" s="244"/>
      <c r="X34" s="245"/>
      <c r="Y34" s="225">
        <f>X34-W34</f>
        <v>0</v>
      </c>
      <c r="Z34" s="220"/>
      <c r="AA34" s="221"/>
      <c r="AB34" s="221"/>
      <c r="AC34" s="221"/>
      <c r="AD34" s="221"/>
      <c r="AE34" s="222"/>
      <c r="AF34" s="223"/>
      <c r="AG34" s="604"/>
      <c r="AH34" s="604"/>
      <c r="AI34" s="605"/>
      <c r="AJ34" s="604"/>
      <c r="AK34" s="604"/>
      <c r="AL34" s="605"/>
    </row>
    <row r="35" spans="1:38">
      <c r="A35" s="228"/>
      <c r="B35" s="587" t="s">
        <v>31</v>
      </c>
      <c r="C35" s="588"/>
      <c r="D35" s="589"/>
      <c r="E35" s="584"/>
      <c r="F35" s="585"/>
      <c r="G35" s="586"/>
      <c r="H35" s="584"/>
      <c r="I35" s="585"/>
      <c r="J35" s="586"/>
      <c r="K35" s="584"/>
      <c r="L35" s="585"/>
      <c r="M35" s="586"/>
      <c r="N35" s="584"/>
      <c r="O35" s="585"/>
      <c r="P35" s="586"/>
      <c r="Q35" s="584"/>
      <c r="R35" s="585"/>
      <c r="S35" s="586"/>
      <c r="T35" s="584"/>
      <c r="U35" s="585"/>
      <c r="V35" s="586"/>
      <c r="W35" s="584"/>
      <c r="X35" s="585"/>
      <c r="Y35" s="586"/>
      <c r="Z35" s="220"/>
      <c r="AA35" s="221"/>
      <c r="AB35" s="221"/>
      <c r="AC35" s="221"/>
      <c r="AD35" s="221"/>
      <c r="AE35" s="222"/>
      <c r="AF35" s="223"/>
      <c r="AG35" s="236"/>
      <c r="AH35" s="237"/>
      <c r="AI35" s="238"/>
      <c r="AJ35" s="236"/>
      <c r="AK35" s="237"/>
      <c r="AL35" s="238"/>
    </row>
    <row r="36" spans="1:38" ht="12.75" customHeight="1">
      <c r="A36" s="583" t="s">
        <v>90</v>
      </c>
      <c r="B36" s="227">
        <v>23</v>
      </c>
      <c r="C36" s="226">
        <v>24</v>
      </c>
      <c r="D36" s="225">
        <f>C36-B36</f>
        <v>1</v>
      </c>
      <c r="E36" s="244"/>
      <c r="F36" s="245"/>
      <c r="G36" s="225">
        <f>F36-E36</f>
        <v>0</v>
      </c>
      <c r="H36" s="244"/>
      <c r="I36" s="245"/>
      <c r="J36" s="225">
        <f>I36-H36</f>
        <v>0</v>
      </c>
      <c r="K36" s="244"/>
      <c r="L36" s="245"/>
      <c r="M36" s="225">
        <f>L36-K36</f>
        <v>0</v>
      </c>
      <c r="N36" s="244"/>
      <c r="O36" s="245"/>
      <c r="P36" s="225">
        <f>O36-N36</f>
        <v>0</v>
      </c>
      <c r="Q36" s="244"/>
      <c r="R36" s="245"/>
      <c r="S36" s="225">
        <f>R36-Q36</f>
        <v>0</v>
      </c>
      <c r="T36" s="244"/>
      <c r="U36" s="245"/>
      <c r="V36" s="225">
        <f>U36-T36</f>
        <v>0</v>
      </c>
      <c r="W36" s="244"/>
      <c r="X36" s="245"/>
      <c r="Y36" s="225">
        <f>X36-W36</f>
        <v>0</v>
      </c>
      <c r="Z36" s="220"/>
      <c r="AA36" s="221">
        <v>1</v>
      </c>
      <c r="AB36" s="221"/>
      <c r="AC36" s="221"/>
      <c r="AD36" s="221"/>
      <c r="AE36" s="222"/>
      <c r="AF36" s="223"/>
      <c r="AG36" s="604"/>
      <c r="AH36" s="604"/>
      <c r="AI36" s="605"/>
      <c r="AJ36" s="604"/>
      <c r="AK36" s="604"/>
      <c r="AL36" s="605"/>
    </row>
    <row r="37" spans="1:38" ht="13.5" thickBot="1">
      <c r="A37" s="593"/>
      <c r="B37" s="597" t="s">
        <v>45</v>
      </c>
      <c r="C37" s="598"/>
      <c r="D37" s="599"/>
      <c r="E37" s="658"/>
      <c r="F37" s="659"/>
      <c r="G37" s="660"/>
      <c r="H37" s="658"/>
      <c r="I37" s="659"/>
      <c r="J37" s="660"/>
      <c r="K37" s="658"/>
      <c r="L37" s="659"/>
      <c r="M37" s="660"/>
      <c r="N37" s="658"/>
      <c r="O37" s="659"/>
      <c r="P37" s="660"/>
      <c r="Q37" s="658"/>
      <c r="R37" s="659"/>
      <c r="S37" s="660"/>
      <c r="T37" s="658"/>
      <c r="U37" s="659"/>
      <c r="V37" s="660"/>
      <c r="W37" s="658"/>
      <c r="X37" s="659"/>
      <c r="Y37" s="660"/>
      <c r="Z37" s="256"/>
      <c r="AA37" s="257"/>
      <c r="AB37" s="257"/>
      <c r="AC37" s="257"/>
      <c r="AD37" s="257"/>
      <c r="AE37" s="258"/>
      <c r="AF37" s="259"/>
      <c r="AG37" s="236">
        <v>21.5</v>
      </c>
      <c r="AH37" s="237">
        <v>23</v>
      </c>
      <c r="AI37" s="238">
        <f>AH37-AG37</f>
        <v>1.5</v>
      </c>
      <c r="AJ37" s="236"/>
      <c r="AK37" s="237"/>
      <c r="AL37" s="238"/>
    </row>
    <row r="38" spans="1:38" ht="14.25" thickTop="1" thickBot="1">
      <c r="A38" s="250"/>
      <c r="B38" s="596"/>
      <c r="C38" s="596"/>
      <c r="D38" s="596"/>
      <c r="E38" s="649"/>
      <c r="F38" s="650"/>
      <c r="G38" s="651"/>
      <c r="H38" s="649"/>
      <c r="I38" s="650"/>
      <c r="J38" s="651"/>
      <c r="K38" s="649"/>
      <c r="L38" s="650"/>
      <c r="M38" s="651"/>
      <c r="N38" s="649"/>
      <c r="O38" s="650"/>
      <c r="P38" s="651"/>
      <c r="Q38" s="649"/>
      <c r="R38" s="650"/>
      <c r="S38" s="651"/>
      <c r="T38" s="649"/>
      <c r="U38" s="650"/>
      <c r="V38" s="651"/>
      <c r="W38" s="649"/>
      <c r="X38" s="650"/>
      <c r="Y38" s="651"/>
      <c r="Z38" s="256"/>
      <c r="AA38" s="257"/>
      <c r="AB38" s="257"/>
      <c r="AC38" s="257"/>
      <c r="AD38" s="257"/>
      <c r="AE38" s="258"/>
      <c r="AF38" s="259"/>
      <c r="AG38" s="618" t="s">
        <v>45</v>
      </c>
      <c r="AH38" s="618"/>
      <c r="AI38" s="619"/>
      <c r="AJ38" s="604"/>
      <c r="AK38" s="604"/>
      <c r="AL38" s="605"/>
    </row>
    <row r="39" spans="1:38" ht="14.25" customHeight="1" thickTop="1" thickBot="1">
      <c r="A39" s="594" t="s">
        <v>90</v>
      </c>
      <c r="B39" s="227">
        <v>0</v>
      </c>
      <c r="C39" s="226">
        <v>2.75</v>
      </c>
      <c r="D39" s="225">
        <f>C39-B39</f>
        <v>2.75</v>
      </c>
      <c r="E39" s="218">
        <v>6.75</v>
      </c>
      <c r="F39" s="247">
        <v>14.5</v>
      </c>
      <c r="G39" s="225">
        <f>F39-E39</f>
        <v>7.75</v>
      </c>
      <c r="H39" s="260">
        <v>7</v>
      </c>
      <c r="I39" s="261">
        <v>14</v>
      </c>
      <c r="J39" s="255">
        <f>I39-H39</f>
        <v>7</v>
      </c>
      <c r="K39" s="218">
        <v>7</v>
      </c>
      <c r="L39" s="219">
        <v>14.5</v>
      </c>
      <c r="M39" s="225">
        <f>L39-K39</f>
        <v>7.5</v>
      </c>
      <c r="N39" s="215">
        <v>7</v>
      </c>
      <c r="O39" s="216">
        <v>10</v>
      </c>
      <c r="P39" s="225">
        <f>O39-N39</f>
        <v>3</v>
      </c>
      <c r="Q39" s="215">
        <v>10</v>
      </c>
      <c r="R39" s="216">
        <v>15.5</v>
      </c>
      <c r="S39" s="225">
        <f>R39-Q39</f>
        <v>5.5</v>
      </c>
      <c r="T39" s="244">
        <v>8.25</v>
      </c>
      <c r="U39" s="245">
        <v>13</v>
      </c>
      <c r="V39" s="225">
        <f>U39-T39</f>
        <v>4.75</v>
      </c>
      <c r="W39" s="244">
        <v>8.25</v>
      </c>
      <c r="X39" s="245">
        <v>15</v>
      </c>
      <c r="Y39" s="225">
        <f>X39-W39</f>
        <v>6.75</v>
      </c>
      <c r="Z39" s="220">
        <f>Y39+V39+S39+P39+M39+J39+G39</f>
        <v>42.25</v>
      </c>
      <c r="AA39" s="221">
        <v>2.75</v>
      </c>
      <c r="AB39" s="221"/>
      <c r="AC39" s="221"/>
      <c r="AD39" s="221"/>
      <c r="AE39" s="222"/>
      <c r="AF39" s="223"/>
      <c r="AG39" s="606"/>
      <c r="AH39" s="606"/>
      <c r="AI39" s="607"/>
      <c r="AJ39" s="606"/>
      <c r="AK39" s="606"/>
      <c r="AL39" s="607"/>
    </row>
    <row r="40" spans="1:38" ht="13.5" thickTop="1">
      <c r="A40" s="595"/>
      <c r="B40" s="590" t="s">
        <v>45</v>
      </c>
      <c r="C40" s="591"/>
      <c r="D40" s="592"/>
      <c r="E40" s="637" t="s">
        <v>82</v>
      </c>
      <c r="F40" s="638"/>
      <c r="G40" s="639"/>
      <c r="H40" s="637" t="s">
        <v>83</v>
      </c>
      <c r="I40" s="638"/>
      <c r="J40" s="639"/>
      <c r="K40" s="661" t="s">
        <v>41</v>
      </c>
      <c r="L40" s="662"/>
      <c r="M40" s="663"/>
      <c r="N40" s="664" t="s">
        <v>103</v>
      </c>
      <c r="O40" s="665"/>
      <c r="P40" s="666"/>
      <c r="Q40" s="643" t="s">
        <v>86</v>
      </c>
      <c r="R40" s="644"/>
      <c r="S40" s="645"/>
      <c r="T40" s="643" t="s">
        <v>104</v>
      </c>
      <c r="U40" s="644"/>
      <c r="V40" s="645"/>
      <c r="W40" s="643" t="s">
        <v>40</v>
      </c>
      <c r="X40" s="644"/>
      <c r="Y40" s="645"/>
      <c r="Z40" s="256"/>
      <c r="AA40" s="257"/>
      <c r="AB40" s="257"/>
      <c r="AC40" s="257"/>
      <c r="AD40" s="257"/>
      <c r="AE40" s="258"/>
      <c r="AF40" s="259"/>
      <c r="AG40" s="236"/>
      <c r="AH40" s="237"/>
      <c r="AI40" s="238"/>
      <c r="AJ40" s="236"/>
      <c r="AK40" s="237"/>
      <c r="AL40" s="238"/>
    </row>
    <row r="41" spans="1:38">
      <c r="A41" s="251"/>
      <c r="B41" s="240">
        <v>2.75</v>
      </c>
      <c r="C41" s="241">
        <v>6.75</v>
      </c>
      <c r="D41" s="252">
        <f>C41-B41</f>
        <v>4</v>
      </c>
      <c r="E41" s="247">
        <v>14.5</v>
      </c>
      <c r="F41" s="248">
        <v>21</v>
      </c>
      <c r="G41" s="225">
        <f>F41-E41</f>
        <v>6.5</v>
      </c>
      <c r="H41" s="244">
        <v>14</v>
      </c>
      <c r="I41" s="245">
        <v>21</v>
      </c>
      <c r="J41" s="225">
        <f>I41-H41</f>
        <v>7</v>
      </c>
      <c r="K41" s="227">
        <v>14.5</v>
      </c>
      <c r="L41" s="226">
        <v>21</v>
      </c>
      <c r="M41" s="225">
        <f>L41-K41</f>
        <v>6.5</v>
      </c>
      <c r="N41" s="244">
        <v>10</v>
      </c>
      <c r="O41" s="245">
        <v>17.5</v>
      </c>
      <c r="P41" s="225">
        <f>O41-N41</f>
        <v>7.5</v>
      </c>
      <c r="Q41" s="244">
        <v>15.5</v>
      </c>
      <c r="R41" s="245">
        <v>21</v>
      </c>
      <c r="S41" s="225">
        <f>R41-Q41</f>
        <v>5.5</v>
      </c>
      <c r="T41" s="244">
        <v>13</v>
      </c>
      <c r="U41" s="245">
        <v>21</v>
      </c>
      <c r="V41" s="225">
        <f>U41-T41</f>
        <v>8</v>
      </c>
      <c r="W41" s="244">
        <v>15</v>
      </c>
      <c r="X41" s="245">
        <v>21</v>
      </c>
      <c r="Y41" s="225">
        <f>X41-W41</f>
        <v>6</v>
      </c>
      <c r="Z41" s="256">
        <f>Y41+V41+S41+M41+G41</f>
        <v>32.5</v>
      </c>
      <c r="AA41" s="257"/>
      <c r="AB41" s="257"/>
      <c r="AC41" s="257"/>
      <c r="AD41" s="257"/>
      <c r="AE41" s="258"/>
      <c r="AF41" s="259"/>
      <c r="AG41" s="604"/>
      <c r="AH41" s="604"/>
      <c r="AI41" s="605"/>
      <c r="AJ41" s="604"/>
      <c r="AK41" s="604"/>
      <c r="AL41" s="605"/>
    </row>
    <row r="42" spans="1:38">
      <c r="A42" s="228" t="s">
        <v>48</v>
      </c>
      <c r="B42" s="584" t="s">
        <v>38</v>
      </c>
      <c r="C42" s="585"/>
      <c r="D42" s="586"/>
      <c r="E42" s="637" t="s">
        <v>34</v>
      </c>
      <c r="F42" s="638"/>
      <c r="G42" s="639"/>
      <c r="H42" s="584" t="s">
        <v>46</v>
      </c>
      <c r="I42" s="585"/>
      <c r="J42" s="586"/>
      <c r="K42" s="646" t="s">
        <v>37</v>
      </c>
      <c r="L42" s="647"/>
      <c r="M42" s="648"/>
      <c r="N42" s="652" t="s">
        <v>39</v>
      </c>
      <c r="O42" s="653"/>
      <c r="P42" s="654"/>
      <c r="Q42" s="637" t="s">
        <v>85</v>
      </c>
      <c r="R42" s="638"/>
      <c r="S42" s="639"/>
      <c r="T42" s="643" t="s">
        <v>87</v>
      </c>
      <c r="U42" s="644"/>
      <c r="V42" s="645"/>
      <c r="W42" s="643" t="s">
        <v>89</v>
      </c>
      <c r="X42" s="644"/>
      <c r="Y42" s="645"/>
      <c r="Z42" s="220"/>
      <c r="AA42" s="221"/>
      <c r="AB42" s="221"/>
      <c r="AC42" s="221"/>
      <c r="AD42" s="221"/>
      <c r="AE42" s="222"/>
      <c r="AF42" s="223"/>
      <c r="AG42" s="236"/>
      <c r="AH42" s="237"/>
      <c r="AI42" s="238"/>
      <c r="AJ42" s="236"/>
      <c r="AK42" s="237"/>
      <c r="AL42" s="238"/>
    </row>
    <row r="43" spans="1:38">
      <c r="A43" s="231" t="s">
        <v>76</v>
      </c>
      <c r="B43" s="240">
        <v>6.75</v>
      </c>
      <c r="C43" s="241">
        <v>10.25</v>
      </c>
      <c r="D43" s="225">
        <f>C43-B43</f>
        <v>3.5</v>
      </c>
      <c r="E43" s="244">
        <v>21</v>
      </c>
      <c r="F43" s="245">
        <v>21.5</v>
      </c>
      <c r="G43" s="225">
        <f>F43-E43</f>
        <v>0.5</v>
      </c>
      <c r="H43" s="244">
        <v>21</v>
      </c>
      <c r="I43" s="245">
        <v>21.5</v>
      </c>
      <c r="J43" s="225">
        <f>I43-H43</f>
        <v>0.5</v>
      </c>
      <c r="K43" s="244">
        <v>21</v>
      </c>
      <c r="L43" s="245">
        <v>21.5</v>
      </c>
      <c r="M43" s="225">
        <f>L43-K43</f>
        <v>0.5</v>
      </c>
      <c r="N43" s="253">
        <v>17.5</v>
      </c>
      <c r="O43" s="254">
        <v>21</v>
      </c>
      <c r="P43" s="255">
        <f>O43-N43</f>
        <v>3.5</v>
      </c>
      <c r="Q43" s="244">
        <v>21</v>
      </c>
      <c r="R43" s="245">
        <v>21.5</v>
      </c>
      <c r="S43" s="225">
        <f>R43-Q43</f>
        <v>0.5</v>
      </c>
      <c r="T43" s="244">
        <v>21</v>
      </c>
      <c r="U43" s="226">
        <v>21.25</v>
      </c>
      <c r="V43" s="225">
        <f>U43-T43</f>
        <v>0.25</v>
      </c>
      <c r="W43" s="244">
        <v>21</v>
      </c>
      <c r="X43" s="226">
        <v>21.25</v>
      </c>
      <c r="Y43" s="225">
        <f>X43-W43</f>
        <v>0.25</v>
      </c>
      <c r="Z43" s="220">
        <f>AVERAGE(P43)</f>
        <v>3.5</v>
      </c>
      <c r="AA43" s="221">
        <f>G43+M43+S43+V43+Y43</f>
        <v>2</v>
      </c>
      <c r="AB43" s="221"/>
      <c r="AC43" s="221"/>
      <c r="AD43" s="221"/>
      <c r="AE43" s="222"/>
      <c r="AF43" s="223">
        <v>1.5</v>
      </c>
      <c r="AG43" s="604"/>
      <c r="AH43" s="604"/>
      <c r="AI43" s="605"/>
      <c r="AJ43" s="604"/>
      <c r="AK43" s="604"/>
      <c r="AL43" s="605"/>
    </row>
    <row r="44" spans="1:38">
      <c r="A44" s="249"/>
      <c r="B44" s="584" t="s">
        <v>38</v>
      </c>
      <c r="C44" s="585"/>
      <c r="D44" s="586"/>
      <c r="E44" s="637" t="s">
        <v>34</v>
      </c>
      <c r="F44" s="638"/>
      <c r="G44" s="639"/>
      <c r="H44" s="584" t="s">
        <v>46</v>
      </c>
      <c r="I44" s="585"/>
      <c r="J44" s="586"/>
      <c r="K44" s="637" t="s">
        <v>37</v>
      </c>
      <c r="L44" s="638"/>
      <c r="M44" s="639"/>
      <c r="N44" s="637" t="s">
        <v>45</v>
      </c>
      <c r="O44" s="638"/>
      <c r="P44" s="639"/>
      <c r="Q44" s="637" t="s">
        <v>85</v>
      </c>
      <c r="R44" s="638"/>
      <c r="S44" s="639"/>
      <c r="T44" s="643" t="s">
        <v>87</v>
      </c>
      <c r="U44" s="644"/>
      <c r="V44" s="645"/>
      <c r="W44" s="643" t="s">
        <v>89</v>
      </c>
      <c r="X44" s="644"/>
      <c r="Y44" s="645"/>
      <c r="Z44" s="220"/>
      <c r="AA44" s="221"/>
      <c r="AB44" s="221"/>
      <c r="AC44" s="221"/>
      <c r="AD44" s="221"/>
      <c r="AE44" s="222"/>
      <c r="AF44" s="223"/>
      <c r="AG44" s="236"/>
      <c r="AH44" s="237"/>
      <c r="AI44" s="238"/>
      <c r="AJ44" s="236"/>
      <c r="AK44" s="237"/>
      <c r="AL44" s="238"/>
    </row>
    <row r="45" spans="1:38">
      <c r="A45" s="228"/>
      <c r="B45" s="244">
        <v>4</v>
      </c>
      <c r="C45" s="245">
        <v>11.5</v>
      </c>
      <c r="D45" s="225">
        <f>C45-B45</f>
        <v>7.5</v>
      </c>
      <c r="E45" s="244"/>
      <c r="F45" s="245"/>
      <c r="G45" s="225">
        <f>F45-E45</f>
        <v>0</v>
      </c>
      <c r="H45" s="244"/>
      <c r="I45" s="245"/>
      <c r="J45" s="225">
        <f>I45-H45</f>
        <v>0</v>
      </c>
      <c r="K45" s="244"/>
      <c r="L45" s="245"/>
      <c r="M45" s="225">
        <f>L45-K45</f>
        <v>0</v>
      </c>
      <c r="N45" s="244">
        <v>21</v>
      </c>
      <c r="O45" s="245">
        <v>21.5</v>
      </c>
      <c r="P45" s="225">
        <f>O45-N45</f>
        <v>0.5</v>
      </c>
      <c r="Q45" s="244"/>
      <c r="R45" s="245"/>
      <c r="S45" s="225">
        <f>R45-Q45</f>
        <v>0</v>
      </c>
      <c r="T45" s="244"/>
      <c r="U45" s="245"/>
      <c r="V45" s="225">
        <f>U45-T45</f>
        <v>0</v>
      </c>
      <c r="W45" s="244"/>
      <c r="X45" s="245"/>
      <c r="Y45" s="225">
        <f>X45-W45</f>
        <v>0</v>
      </c>
      <c r="Z45" s="220"/>
      <c r="AA45" s="221">
        <f>SUM(P45)</f>
        <v>0.5</v>
      </c>
      <c r="AB45" s="221"/>
      <c r="AC45" s="221"/>
      <c r="AD45" s="221"/>
      <c r="AE45" s="222"/>
      <c r="AF45" s="223"/>
      <c r="AG45" s="604"/>
      <c r="AH45" s="604"/>
      <c r="AI45" s="605"/>
      <c r="AJ45" s="604"/>
      <c r="AK45" s="604"/>
      <c r="AL45" s="605"/>
    </row>
    <row r="46" spans="1:38">
      <c r="A46" s="228"/>
      <c r="B46" s="587" t="s">
        <v>31</v>
      </c>
      <c r="C46" s="588"/>
      <c r="D46" s="589"/>
      <c r="E46" s="584"/>
      <c r="F46" s="585"/>
      <c r="G46" s="586"/>
      <c r="H46" s="584"/>
      <c r="I46" s="585"/>
      <c r="J46" s="586"/>
      <c r="K46" s="584"/>
      <c r="L46" s="585"/>
      <c r="M46" s="586"/>
      <c r="N46" s="637" t="s">
        <v>45</v>
      </c>
      <c r="O46" s="638"/>
      <c r="P46" s="639"/>
      <c r="Q46" s="584"/>
      <c r="R46" s="585"/>
      <c r="S46" s="586"/>
      <c r="T46" s="584"/>
      <c r="U46" s="585"/>
      <c r="V46" s="586"/>
      <c r="W46" s="584"/>
      <c r="X46" s="585"/>
      <c r="Y46" s="586"/>
      <c r="Z46" s="220"/>
      <c r="AA46" s="221"/>
      <c r="AB46" s="221"/>
      <c r="AC46" s="221"/>
      <c r="AD46" s="221"/>
      <c r="AE46" s="222"/>
      <c r="AF46" s="223"/>
      <c r="AG46" s="236"/>
      <c r="AH46" s="237"/>
      <c r="AI46" s="238"/>
      <c r="AJ46" s="236"/>
      <c r="AK46" s="237"/>
      <c r="AL46" s="238"/>
    </row>
    <row r="47" spans="1:38" ht="12.75" customHeight="1">
      <c r="A47" s="583" t="s">
        <v>90</v>
      </c>
      <c r="B47" s="227">
        <v>23</v>
      </c>
      <c r="C47" s="226">
        <v>24</v>
      </c>
      <c r="D47" s="225">
        <f>C47-B47</f>
        <v>1</v>
      </c>
      <c r="E47" s="244"/>
      <c r="F47" s="245"/>
      <c r="G47" s="225">
        <f>F47-E47</f>
        <v>0</v>
      </c>
      <c r="H47" s="244"/>
      <c r="I47" s="245"/>
      <c r="J47" s="225">
        <f>I47-H47</f>
        <v>0</v>
      </c>
      <c r="K47" s="244"/>
      <c r="L47" s="245"/>
      <c r="M47" s="225">
        <f>L47-K47</f>
        <v>0</v>
      </c>
      <c r="N47" s="244"/>
      <c r="O47" s="245"/>
      <c r="P47" s="225">
        <f>O47-N47</f>
        <v>0</v>
      </c>
      <c r="Q47" s="244"/>
      <c r="R47" s="245"/>
      <c r="S47" s="225">
        <f>R47-Q47</f>
        <v>0</v>
      </c>
      <c r="T47" s="244"/>
      <c r="U47" s="245"/>
      <c r="V47" s="225">
        <f>U47-T47</f>
        <v>0</v>
      </c>
      <c r="W47" s="244"/>
      <c r="X47" s="245"/>
      <c r="Y47" s="225">
        <f>X47-W47</f>
        <v>0</v>
      </c>
      <c r="Z47" s="220"/>
      <c r="AA47" s="221">
        <v>1</v>
      </c>
      <c r="AB47" s="221"/>
      <c r="AC47" s="221"/>
      <c r="AD47" s="221"/>
      <c r="AE47" s="222"/>
      <c r="AF47" s="223"/>
      <c r="AG47" s="604"/>
      <c r="AH47" s="604"/>
      <c r="AI47" s="605"/>
      <c r="AJ47" s="604"/>
      <c r="AK47" s="604"/>
      <c r="AL47" s="605"/>
    </row>
    <row r="48" spans="1:38" ht="13.5" thickBot="1">
      <c r="A48" s="593"/>
      <c r="B48" s="597" t="s">
        <v>45</v>
      </c>
      <c r="C48" s="598"/>
      <c r="D48" s="599"/>
      <c r="E48" s="658"/>
      <c r="F48" s="659"/>
      <c r="G48" s="660"/>
      <c r="H48" s="658"/>
      <c r="I48" s="659"/>
      <c r="J48" s="660"/>
      <c r="K48" s="658"/>
      <c r="L48" s="659"/>
      <c r="M48" s="660"/>
      <c r="N48" s="658"/>
      <c r="O48" s="659"/>
      <c r="P48" s="660"/>
      <c r="Q48" s="658"/>
      <c r="R48" s="659"/>
      <c r="S48" s="660"/>
      <c r="T48" s="658"/>
      <c r="U48" s="659"/>
      <c r="V48" s="660"/>
      <c r="W48" s="658"/>
      <c r="X48" s="659"/>
      <c r="Y48" s="660"/>
      <c r="Z48" s="256"/>
      <c r="AA48" s="257"/>
      <c r="AB48" s="257"/>
      <c r="AC48" s="257"/>
      <c r="AD48" s="257"/>
      <c r="AE48" s="258"/>
      <c r="AF48" s="259"/>
      <c r="AG48" s="236">
        <v>21.5</v>
      </c>
      <c r="AH48" s="237">
        <v>23</v>
      </c>
      <c r="AI48" s="238">
        <f>AH48-AG48</f>
        <v>1.5</v>
      </c>
      <c r="AJ48" s="236"/>
      <c r="AK48" s="237"/>
      <c r="AL48" s="238"/>
    </row>
    <row r="49" spans="1:38" ht="14.25" thickTop="1" thickBot="1">
      <c r="A49" s="250"/>
      <c r="B49" s="596"/>
      <c r="C49" s="596"/>
      <c r="D49" s="596"/>
      <c r="E49" s="649"/>
      <c r="F49" s="650"/>
      <c r="G49" s="651"/>
      <c r="H49" s="649"/>
      <c r="I49" s="650"/>
      <c r="J49" s="651"/>
      <c r="K49" s="649"/>
      <c r="L49" s="650"/>
      <c r="M49" s="651"/>
      <c r="N49" s="649"/>
      <c r="O49" s="650"/>
      <c r="P49" s="651"/>
      <c r="Q49" s="649"/>
      <c r="R49" s="650"/>
      <c r="S49" s="651"/>
      <c r="T49" s="649"/>
      <c r="U49" s="650"/>
      <c r="V49" s="651"/>
      <c r="W49" s="649"/>
      <c r="X49" s="650"/>
      <c r="Y49" s="651"/>
      <c r="Z49" s="256"/>
      <c r="AA49" s="257"/>
      <c r="AB49" s="257"/>
      <c r="AC49" s="257"/>
      <c r="AD49" s="257"/>
      <c r="AE49" s="258"/>
      <c r="AF49" s="259"/>
      <c r="AG49" s="618" t="s">
        <v>45</v>
      </c>
      <c r="AH49" s="618"/>
      <c r="AI49" s="619"/>
      <c r="AJ49" s="604"/>
      <c r="AK49" s="604"/>
      <c r="AL49" s="605"/>
    </row>
    <row r="50" spans="1:38" ht="14.25" customHeight="1" thickTop="1" thickBot="1">
      <c r="A50" s="583" t="s">
        <v>90</v>
      </c>
      <c r="B50" s="227">
        <v>0</v>
      </c>
      <c r="C50" s="226">
        <v>2.75</v>
      </c>
      <c r="D50" s="225">
        <f>C50-B50</f>
        <v>2.75</v>
      </c>
      <c r="E50" s="218">
        <v>6.75</v>
      </c>
      <c r="F50" s="247">
        <v>14</v>
      </c>
      <c r="G50" s="225">
        <f>F50-E50</f>
        <v>7.25</v>
      </c>
      <c r="H50" s="215">
        <v>7</v>
      </c>
      <c r="I50" s="216">
        <v>14</v>
      </c>
      <c r="J50" s="225">
        <f>I50-H50</f>
        <v>7</v>
      </c>
      <c r="K50" s="218">
        <v>7</v>
      </c>
      <c r="L50" s="219">
        <v>14.5</v>
      </c>
      <c r="M50" s="225">
        <f>L50-K50</f>
        <v>7.5</v>
      </c>
      <c r="N50" s="215">
        <v>7</v>
      </c>
      <c r="O50" s="216">
        <v>14.5</v>
      </c>
      <c r="P50" s="225">
        <f>O50-N50</f>
        <v>7.5</v>
      </c>
      <c r="Q50" s="218">
        <v>10</v>
      </c>
      <c r="R50" s="219">
        <v>16</v>
      </c>
      <c r="S50" s="225">
        <f>R50-Q50</f>
        <v>6</v>
      </c>
      <c r="T50" s="244">
        <v>8.25</v>
      </c>
      <c r="U50" s="245">
        <v>16.25</v>
      </c>
      <c r="V50" s="225">
        <f>U50-T50</f>
        <v>8</v>
      </c>
      <c r="W50" s="244">
        <v>8.25</v>
      </c>
      <c r="X50" s="245">
        <v>13</v>
      </c>
      <c r="Y50" s="225">
        <f>X50-W50</f>
        <v>4.75</v>
      </c>
      <c r="Z50" s="220">
        <f>G50+J50+S50+V50+Y50</f>
        <v>33</v>
      </c>
      <c r="AA50" s="221">
        <v>2.75</v>
      </c>
      <c r="AB50" s="221"/>
      <c r="AC50" s="221"/>
      <c r="AD50" s="221"/>
      <c r="AE50" s="222"/>
      <c r="AF50" s="223"/>
      <c r="AG50" s="606"/>
      <c r="AH50" s="606"/>
      <c r="AI50" s="607"/>
      <c r="AJ50" s="606"/>
      <c r="AK50" s="606"/>
      <c r="AL50" s="607"/>
    </row>
    <row r="51" spans="1:38" ht="13.5" thickTop="1">
      <c r="A51" s="583"/>
      <c r="B51" s="590" t="s">
        <v>45</v>
      </c>
      <c r="C51" s="591"/>
      <c r="D51" s="592"/>
      <c r="E51" s="637" t="s">
        <v>82</v>
      </c>
      <c r="F51" s="638"/>
      <c r="G51" s="639"/>
      <c r="H51" s="643" t="s">
        <v>71</v>
      </c>
      <c r="I51" s="644"/>
      <c r="J51" s="645"/>
      <c r="K51" s="652" t="s">
        <v>36</v>
      </c>
      <c r="L51" s="653"/>
      <c r="M51" s="654"/>
      <c r="N51" s="652" t="s">
        <v>39</v>
      </c>
      <c r="O51" s="653"/>
      <c r="P51" s="654"/>
      <c r="Q51" s="637" t="s">
        <v>86</v>
      </c>
      <c r="R51" s="638"/>
      <c r="S51" s="639"/>
      <c r="T51" s="643" t="s">
        <v>40</v>
      </c>
      <c r="U51" s="644"/>
      <c r="V51" s="645"/>
      <c r="W51" s="643" t="s">
        <v>74</v>
      </c>
      <c r="X51" s="644"/>
      <c r="Y51" s="645"/>
      <c r="Z51" s="256"/>
      <c r="AA51" s="257"/>
      <c r="AB51" s="257"/>
      <c r="AC51" s="257"/>
      <c r="AD51" s="257"/>
      <c r="AE51" s="258"/>
      <c r="AF51" s="259"/>
      <c r="AG51" s="236"/>
      <c r="AH51" s="237"/>
      <c r="AI51" s="238"/>
      <c r="AJ51" s="236"/>
      <c r="AK51" s="237"/>
      <c r="AL51" s="238"/>
    </row>
    <row r="52" spans="1:38">
      <c r="A52" s="251"/>
      <c r="B52" s="240">
        <v>2.75</v>
      </c>
      <c r="C52" s="241">
        <v>6.75</v>
      </c>
      <c r="D52" s="252">
        <f>C52-B52</f>
        <v>4</v>
      </c>
      <c r="E52" s="247">
        <v>14</v>
      </c>
      <c r="F52" s="248">
        <v>21</v>
      </c>
      <c r="G52" s="225">
        <f>F52-E52</f>
        <v>7</v>
      </c>
      <c r="H52" s="244">
        <v>14</v>
      </c>
      <c r="I52" s="245">
        <v>21</v>
      </c>
      <c r="J52" s="225">
        <f>I52-H52</f>
        <v>7</v>
      </c>
      <c r="K52" s="227">
        <v>14.5</v>
      </c>
      <c r="L52" s="226">
        <v>21</v>
      </c>
      <c r="M52" s="225">
        <f>L52-K52</f>
        <v>6.5</v>
      </c>
      <c r="N52" s="244">
        <v>14.5</v>
      </c>
      <c r="O52" s="245">
        <v>21</v>
      </c>
      <c r="P52" s="225">
        <f>O52-N52</f>
        <v>6.5</v>
      </c>
      <c r="Q52" s="244">
        <v>16</v>
      </c>
      <c r="R52" s="245">
        <v>21</v>
      </c>
      <c r="S52" s="225">
        <f>R52-Q52</f>
        <v>5</v>
      </c>
      <c r="T52" s="244">
        <v>16.25</v>
      </c>
      <c r="U52" s="245">
        <v>21</v>
      </c>
      <c r="V52" s="225">
        <f>U52-T52</f>
        <v>4.75</v>
      </c>
      <c r="W52" s="244">
        <v>13</v>
      </c>
      <c r="X52" s="245">
        <v>21</v>
      </c>
      <c r="Y52" s="225">
        <f>X52-W52</f>
        <v>8</v>
      </c>
      <c r="Z52" s="256">
        <f>G52+M52+P52+S52+V52+Y52</f>
        <v>37.75</v>
      </c>
      <c r="AA52" s="257"/>
      <c r="AB52" s="257"/>
      <c r="AC52" s="257"/>
      <c r="AD52" s="257"/>
      <c r="AE52" s="258"/>
      <c r="AF52" s="259"/>
      <c r="AG52" s="604"/>
      <c r="AH52" s="604"/>
      <c r="AI52" s="605"/>
      <c r="AJ52" s="604"/>
      <c r="AK52" s="604"/>
      <c r="AL52" s="605"/>
    </row>
    <row r="53" spans="1:38">
      <c r="A53" s="228" t="s">
        <v>59</v>
      </c>
      <c r="B53" s="584" t="s">
        <v>38</v>
      </c>
      <c r="C53" s="585"/>
      <c r="D53" s="586"/>
      <c r="E53" s="637" t="s">
        <v>34</v>
      </c>
      <c r="F53" s="638"/>
      <c r="G53" s="639"/>
      <c r="H53" s="584" t="s">
        <v>46</v>
      </c>
      <c r="I53" s="585"/>
      <c r="J53" s="586"/>
      <c r="K53" s="646" t="s">
        <v>37</v>
      </c>
      <c r="L53" s="647"/>
      <c r="M53" s="648"/>
      <c r="N53" s="643" t="s">
        <v>41</v>
      </c>
      <c r="O53" s="644"/>
      <c r="P53" s="645"/>
      <c r="Q53" s="643" t="s">
        <v>84</v>
      </c>
      <c r="R53" s="644"/>
      <c r="S53" s="645"/>
      <c r="T53" s="643" t="s">
        <v>88</v>
      </c>
      <c r="U53" s="644"/>
      <c r="V53" s="645"/>
      <c r="W53" s="643" t="s">
        <v>87</v>
      </c>
      <c r="X53" s="644"/>
      <c r="Y53" s="645"/>
      <c r="Z53" s="220"/>
      <c r="AA53" s="221"/>
      <c r="AB53" s="221"/>
      <c r="AC53" s="221"/>
      <c r="AD53" s="221"/>
      <c r="AE53" s="222"/>
      <c r="AF53" s="223"/>
      <c r="AG53" s="236"/>
      <c r="AH53" s="237"/>
      <c r="AI53" s="238"/>
      <c r="AJ53" s="236"/>
      <c r="AK53" s="237"/>
      <c r="AL53" s="238"/>
    </row>
    <row r="54" spans="1:38">
      <c r="A54" s="228" t="s">
        <v>77</v>
      </c>
      <c r="B54" s="240">
        <v>6.75</v>
      </c>
      <c r="C54" s="241">
        <v>10.25</v>
      </c>
      <c r="D54" s="225">
        <f>C54-B54</f>
        <v>3.5</v>
      </c>
      <c r="E54" s="244">
        <v>21</v>
      </c>
      <c r="F54" s="245">
        <v>21.5</v>
      </c>
      <c r="G54" s="225">
        <f>F54-E54</f>
        <v>0.5</v>
      </c>
      <c r="H54" s="244">
        <v>21</v>
      </c>
      <c r="I54" s="245">
        <v>21.5</v>
      </c>
      <c r="J54" s="225">
        <f>I54-H54</f>
        <v>0.5</v>
      </c>
      <c r="K54" s="244">
        <v>21</v>
      </c>
      <c r="L54" s="245">
        <v>21.5</v>
      </c>
      <c r="M54" s="225">
        <f>L54-K54</f>
        <v>0.5</v>
      </c>
      <c r="N54" s="244">
        <v>21</v>
      </c>
      <c r="O54" s="245">
        <v>21.5</v>
      </c>
      <c r="P54" s="225">
        <f>O54-N54</f>
        <v>0.5</v>
      </c>
      <c r="Q54" s="244">
        <v>21</v>
      </c>
      <c r="R54" s="245">
        <v>21.5</v>
      </c>
      <c r="S54" s="225">
        <f>R54-Q54</f>
        <v>0.5</v>
      </c>
      <c r="T54" s="244">
        <v>21</v>
      </c>
      <c r="U54" s="226">
        <v>21.25</v>
      </c>
      <c r="V54" s="225">
        <f>U54-T54</f>
        <v>0.25</v>
      </c>
      <c r="W54" s="244">
        <v>21</v>
      </c>
      <c r="X54" s="226">
        <v>21.25</v>
      </c>
      <c r="Y54" s="225">
        <f>X54-W54</f>
        <v>0.25</v>
      </c>
      <c r="Z54" s="220"/>
      <c r="AA54" s="221">
        <f>G54+M54+P54+S54+V54+Y54</f>
        <v>2.5</v>
      </c>
      <c r="AB54" s="221"/>
      <c r="AC54" s="221"/>
      <c r="AD54" s="221"/>
      <c r="AE54" s="222"/>
      <c r="AF54" s="223"/>
      <c r="AG54" s="604"/>
      <c r="AH54" s="604"/>
      <c r="AI54" s="605"/>
      <c r="AJ54" s="604"/>
      <c r="AK54" s="604"/>
      <c r="AL54" s="605"/>
    </row>
    <row r="55" spans="1:38">
      <c r="A55" s="249"/>
      <c r="B55" s="584" t="s">
        <v>38</v>
      </c>
      <c r="C55" s="585"/>
      <c r="D55" s="586"/>
      <c r="E55" s="637" t="s">
        <v>34</v>
      </c>
      <c r="F55" s="638"/>
      <c r="G55" s="639"/>
      <c r="H55" s="584" t="s">
        <v>46</v>
      </c>
      <c r="I55" s="585"/>
      <c r="J55" s="586"/>
      <c r="K55" s="637" t="s">
        <v>37</v>
      </c>
      <c r="L55" s="638"/>
      <c r="M55" s="639"/>
      <c r="N55" s="643" t="s">
        <v>41</v>
      </c>
      <c r="O55" s="644"/>
      <c r="P55" s="645"/>
      <c r="Q55" s="643" t="s">
        <v>84</v>
      </c>
      <c r="R55" s="644"/>
      <c r="S55" s="645"/>
      <c r="T55" s="643" t="s">
        <v>88</v>
      </c>
      <c r="U55" s="644"/>
      <c r="V55" s="645"/>
      <c r="W55" s="643" t="s">
        <v>87</v>
      </c>
      <c r="X55" s="644"/>
      <c r="Y55" s="645"/>
      <c r="Z55" s="220"/>
      <c r="AA55" s="221"/>
      <c r="AB55" s="221"/>
      <c r="AC55" s="221"/>
      <c r="AD55" s="221"/>
      <c r="AE55" s="222"/>
      <c r="AF55" s="223"/>
      <c r="AG55" s="236"/>
      <c r="AH55" s="237"/>
      <c r="AI55" s="238"/>
      <c r="AJ55" s="236"/>
      <c r="AK55" s="237"/>
      <c r="AL55" s="238"/>
    </row>
    <row r="56" spans="1:38">
      <c r="A56" s="228"/>
      <c r="B56" s="244">
        <v>4</v>
      </c>
      <c r="C56" s="245">
        <v>11.5</v>
      </c>
      <c r="D56" s="225">
        <f>C56-B56</f>
        <v>7.5</v>
      </c>
      <c r="E56" s="244"/>
      <c r="F56" s="245"/>
      <c r="G56" s="225">
        <f>F56-E56</f>
        <v>0</v>
      </c>
      <c r="H56" s="244"/>
      <c r="I56" s="245"/>
      <c r="J56" s="225">
        <f>I56-H56</f>
        <v>0</v>
      </c>
      <c r="K56" s="244"/>
      <c r="L56" s="245"/>
      <c r="M56" s="225">
        <f>L56-K56</f>
        <v>0</v>
      </c>
      <c r="N56" s="244"/>
      <c r="O56" s="245"/>
      <c r="P56" s="225">
        <f>O56-N56</f>
        <v>0</v>
      </c>
      <c r="Q56" s="244"/>
      <c r="R56" s="245"/>
      <c r="S56" s="225">
        <f>R56-Q56</f>
        <v>0</v>
      </c>
      <c r="T56" s="244"/>
      <c r="U56" s="245"/>
      <c r="V56" s="225">
        <f>U56-T56</f>
        <v>0</v>
      </c>
      <c r="W56" s="244"/>
      <c r="X56" s="245"/>
      <c r="Y56" s="225">
        <f>X56-W56</f>
        <v>0</v>
      </c>
      <c r="Z56" s="220"/>
      <c r="AA56" s="221"/>
      <c r="AB56" s="221"/>
      <c r="AC56" s="221"/>
      <c r="AD56" s="221"/>
      <c r="AE56" s="222"/>
      <c r="AF56" s="223"/>
      <c r="AG56" s="604"/>
      <c r="AH56" s="604"/>
      <c r="AI56" s="605"/>
      <c r="AJ56" s="604"/>
      <c r="AK56" s="604"/>
      <c r="AL56" s="605"/>
    </row>
    <row r="57" spans="1:38" ht="13.5" thickBot="1">
      <c r="A57" s="262"/>
      <c r="B57" s="655" t="s">
        <v>31</v>
      </c>
      <c r="C57" s="656"/>
      <c r="D57" s="657"/>
      <c r="E57" s="658"/>
      <c r="F57" s="659"/>
      <c r="G57" s="660"/>
      <c r="H57" s="658"/>
      <c r="I57" s="659"/>
      <c r="J57" s="660"/>
      <c r="K57" s="658"/>
      <c r="L57" s="659"/>
      <c r="M57" s="660"/>
      <c r="N57" s="658"/>
      <c r="O57" s="659"/>
      <c r="P57" s="660"/>
      <c r="Q57" s="658"/>
      <c r="R57" s="659"/>
      <c r="S57" s="660"/>
      <c r="T57" s="658"/>
      <c r="U57" s="659"/>
      <c r="V57" s="660"/>
      <c r="W57" s="658"/>
      <c r="X57" s="659"/>
      <c r="Y57" s="660"/>
      <c r="Z57" s="220"/>
      <c r="AA57" s="221"/>
      <c r="AB57" s="221"/>
      <c r="AC57" s="221"/>
      <c r="AD57" s="221"/>
      <c r="AE57" s="222"/>
      <c r="AF57" s="223"/>
      <c r="AG57" s="236">
        <v>21.5</v>
      </c>
      <c r="AH57" s="237">
        <v>23.5</v>
      </c>
      <c r="AI57" s="238">
        <f>AH57-AG57</f>
        <v>2</v>
      </c>
      <c r="AJ57" s="236"/>
      <c r="AK57" s="237"/>
      <c r="AL57" s="238"/>
    </row>
    <row r="58" spans="1:38" ht="14.25" thickTop="1" thickBot="1">
      <c r="A58" s="250"/>
      <c r="B58" s="596"/>
      <c r="C58" s="596"/>
      <c r="D58" s="596"/>
      <c r="E58" s="649"/>
      <c r="F58" s="650"/>
      <c r="G58" s="651"/>
      <c r="H58" s="649"/>
      <c r="I58" s="650"/>
      <c r="J58" s="651"/>
      <c r="K58" s="649"/>
      <c r="L58" s="650"/>
      <c r="M58" s="651"/>
      <c r="N58" s="649"/>
      <c r="O58" s="650"/>
      <c r="P58" s="651"/>
      <c r="Q58" s="649"/>
      <c r="R58" s="650"/>
      <c r="S58" s="651"/>
      <c r="T58" s="649"/>
      <c r="U58" s="650"/>
      <c r="V58" s="651"/>
      <c r="W58" s="649"/>
      <c r="X58" s="650"/>
      <c r="Y58" s="651"/>
      <c r="Z58" s="220"/>
      <c r="AA58" s="221"/>
      <c r="AB58" s="221"/>
      <c r="AC58" s="221"/>
      <c r="AD58" s="221"/>
      <c r="AE58" s="222"/>
      <c r="AF58" s="223"/>
      <c r="AG58" s="618" t="s">
        <v>84</v>
      </c>
      <c r="AH58" s="618"/>
      <c r="AI58" s="619"/>
      <c r="AJ58" s="604"/>
      <c r="AK58" s="604"/>
      <c r="AL58" s="605"/>
    </row>
    <row r="59" spans="1:38" ht="14.25" thickTop="1" thickBot="1">
      <c r="A59" s="263"/>
      <c r="B59" s="218">
        <v>2.75</v>
      </c>
      <c r="C59" s="219">
        <v>6.75</v>
      </c>
      <c r="D59" s="225">
        <f>C59-B59</f>
        <v>4</v>
      </c>
      <c r="E59" s="218">
        <v>6.75</v>
      </c>
      <c r="F59" s="247">
        <v>13</v>
      </c>
      <c r="G59" s="225">
        <f>F59-E59</f>
        <v>6.25</v>
      </c>
      <c r="H59" s="215">
        <v>7</v>
      </c>
      <c r="I59" s="216">
        <v>14</v>
      </c>
      <c r="J59" s="225">
        <f>I59-H59</f>
        <v>7</v>
      </c>
      <c r="K59" s="218">
        <v>7</v>
      </c>
      <c r="L59" s="219">
        <v>14.5</v>
      </c>
      <c r="M59" s="225">
        <f>L59-K59</f>
        <v>7.5</v>
      </c>
      <c r="N59" s="215">
        <v>7</v>
      </c>
      <c r="O59" s="216">
        <v>14.5</v>
      </c>
      <c r="P59" s="225">
        <f>O59-N59</f>
        <v>7.5</v>
      </c>
      <c r="Q59" s="215">
        <v>10</v>
      </c>
      <c r="R59" s="216">
        <v>15.5</v>
      </c>
      <c r="S59" s="225">
        <f>R59-Q59</f>
        <v>5.5</v>
      </c>
      <c r="T59" s="244">
        <v>8.25</v>
      </c>
      <c r="U59" s="245">
        <v>13</v>
      </c>
      <c r="V59" s="225">
        <f>U59-T59</f>
        <v>4.75</v>
      </c>
      <c r="W59" s="244">
        <v>8.25</v>
      </c>
      <c r="X59" s="245">
        <v>15.25</v>
      </c>
      <c r="Y59" s="225">
        <f>X59-W59</f>
        <v>7</v>
      </c>
      <c r="Z59" s="220">
        <f>G59+J59+P59+S59+V59+Y59</f>
        <v>38</v>
      </c>
      <c r="AA59" s="221"/>
      <c r="AB59" s="221"/>
      <c r="AC59" s="221"/>
      <c r="AD59" s="221"/>
      <c r="AE59" s="222"/>
      <c r="AF59" s="223"/>
      <c r="AG59" s="606"/>
      <c r="AH59" s="606"/>
      <c r="AI59" s="607"/>
      <c r="AJ59" s="606"/>
      <c r="AK59" s="606"/>
      <c r="AL59" s="607"/>
    </row>
    <row r="60" spans="1:38" ht="13.5" thickTop="1">
      <c r="A60" s="251"/>
      <c r="B60" s="584" t="s">
        <v>38</v>
      </c>
      <c r="C60" s="585"/>
      <c r="D60" s="586"/>
      <c r="E60" s="637" t="s">
        <v>82</v>
      </c>
      <c r="F60" s="638"/>
      <c r="G60" s="639"/>
      <c r="H60" s="643" t="s">
        <v>71</v>
      </c>
      <c r="I60" s="644"/>
      <c r="J60" s="645"/>
      <c r="K60" s="652" t="s">
        <v>36</v>
      </c>
      <c r="L60" s="653"/>
      <c r="M60" s="654"/>
      <c r="N60" s="584" t="s">
        <v>83</v>
      </c>
      <c r="O60" s="585"/>
      <c r="P60" s="586"/>
      <c r="Q60" s="637" t="s">
        <v>40</v>
      </c>
      <c r="R60" s="638"/>
      <c r="S60" s="639"/>
      <c r="T60" s="637" t="s">
        <v>74</v>
      </c>
      <c r="U60" s="638"/>
      <c r="V60" s="639"/>
      <c r="W60" s="637" t="s">
        <v>86</v>
      </c>
      <c r="X60" s="638"/>
      <c r="Y60" s="639"/>
      <c r="Z60" s="220"/>
      <c r="AA60" s="221"/>
      <c r="AB60" s="221"/>
      <c r="AC60" s="221"/>
      <c r="AD60" s="221"/>
      <c r="AE60" s="222"/>
      <c r="AF60" s="223"/>
      <c r="AG60" s="236"/>
      <c r="AH60" s="237"/>
      <c r="AI60" s="238"/>
      <c r="AJ60" s="236"/>
      <c r="AK60" s="237"/>
      <c r="AL60" s="238"/>
    </row>
    <row r="61" spans="1:38">
      <c r="A61" s="251"/>
      <c r="B61" s="240">
        <v>6.75</v>
      </c>
      <c r="C61" s="241">
        <v>10.25</v>
      </c>
      <c r="D61" s="225">
        <f>C61-B61</f>
        <v>3.5</v>
      </c>
      <c r="E61" s="247">
        <v>13</v>
      </c>
      <c r="F61" s="248">
        <v>21</v>
      </c>
      <c r="G61" s="225">
        <f>F61-E61</f>
        <v>8</v>
      </c>
      <c r="H61" s="244">
        <v>14</v>
      </c>
      <c r="I61" s="245">
        <v>21</v>
      </c>
      <c r="J61" s="225">
        <f>I61-H61</f>
        <v>7</v>
      </c>
      <c r="K61" s="227">
        <v>14.5</v>
      </c>
      <c r="L61" s="226">
        <v>21</v>
      </c>
      <c r="M61" s="225">
        <f>L61-K61</f>
        <v>6.5</v>
      </c>
      <c r="N61" s="244">
        <v>14.5</v>
      </c>
      <c r="O61" s="245">
        <v>21</v>
      </c>
      <c r="P61" s="225">
        <f>O61-N61</f>
        <v>6.5</v>
      </c>
      <c r="Q61" s="244">
        <v>15.5</v>
      </c>
      <c r="R61" s="245">
        <v>21</v>
      </c>
      <c r="S61" s="225">
        <f>R61-Q61</f>
        <v>5.5</v>
      </c>
      <c r="T61" s="244">
        <v>13</v>
      </c>
      <c r="U61" s="245">
        <v>21</v>
      </c>
      <c r="V61" s="225">
        <f>U61-T61</f>
        <v>8</v>
      </c>
      <c r="W61" s="244">
        <v>15.25</v>
      </c>
      <c r="X61" s="245">
        <v>21</v>
      </c>
      <c r="Y61" s="225">
        <f>X61-W61</f>
        <v>5.75</v>
      </c>
      <c r="Z61" s="220">
        <f>G61+M61+P61+S61+V61+Y61</f>
        <v>40.25</v>
      </c>
      <c r="AA61" s="221"/>
      <c r="AB61" s="221"/>
      <c r="AC61" s="221"/>
      <c r="AD61" s="221"/>
      <c r="AE61" s="222"/>
      <c r="AF61" s="223"/>
      <c r="AG61" s="604"/>
      <c r="AH61" s="604"/>
      <c r="AI61" s="605"/>
      <c r="AJ61" s="604"/>
      <c r="AK61" s="604"/>
      <c r="AL61" s="605"/>
    </row>
    <row r="62" spans="1:38">
      <c r="A62" s="228" t="s">
        <v>52</v>
      </c>
      <c r="B62" s="584" t="s">
        <v>38</v>
      </c>
      <c r="C62" s="585"/>
      <c r="D62" s="586"/>
      <c r="E62" s="637" t="s">
        <v>34</v>
      </c>
      <c r="F62" s="638"/>
      <c r="G62" s="639"/>
      <c r="H62" s="584" t="s">
        <v>46</v>
      </c>
      <c r="I62" s="585"/>
      <c r="J62" s="586"/>
      <c r="K62" s="646" t="s">
        <v>41</v>
      </c>
      <c r="L62" s="647"/>
      <c r="M62" s="648"/>
      <c r="N62" s="643" t="s">
        <v>84</v>
      </c>
      <c r="O62" s="644"/>
      <c r="P62" s="645"/>
      <c r="Q62" s="637" t="s">
        <v>85</v>
      </c>
      <c r="R62" s="638"/>
      <c r="S62" s="639"/>
      <c r="T62" s="643" t="s">
        <v>89</v>
      </c>
      <c r="U62" s="644"/>
      <c r="V62" s="645"/>
      <c r="W62" s="643" t="s">
        <v>88</v>
      </c>
      <c r="X62" s="644"/>
      <c r="Y62" s="645"/>
      <c r="Z62" s="220"/>
      <c r="AA62" s="221"/>
      <c r="AB62" s="221"/>
      <c r="AC62" s="221"/>
      <c r="AD62" s="221"/>
      <c r="AE62" s="222"/>
      <c r="AF62" s="223"/>
      <c r="AG62" s="236"/>
      <c r="AH62" s="237"/>
      <c r="AI62" s="238"/>
      <c r="AJ62" s="236"/>
      <c r="AK62" s="237"/>
      <c r="AL62" s="238"/>
    </row>
    <row r="63" spans="1:38">
      <c r="A63" s="228" t="s">
        <v>78</v>
      </c>
      <c r="B63" s="244">
        <v>4</v>
      </c>
      <c r="C63" s="245">
        <v>6</v>
      </c>
      <c r="D63" s="225">
        <f>C63-B63</f>
        <v>2</v>
      </c>
      <c r="E63" s="244">
        <v>21</v>
      </c>
      <c r="F63" s="245">
        <v>21.5</v>
      </c>
      <c r="G63" s="225">
        <f>F63-E63</f>
        <v>0.5</v>
      </c>
      <c r="H63" s="244">
        <v>21</v>
      </c>
      <c r="I63" s="245">
        <v>21.5</v>
      </c>
      <c r="J63" s="225">
        <f>I63-H63</f>
        <v>0.5</v>
      </c>
      <c r="K63" s="244">
        <v>21</v>
      </c>
      <c r="L63" s="245">
        <v>21.5</v>
      </c>
      <c r="M63" s="225">
        <f>L63-K63</f>
        <v>0.5</v>
      </c>
      <c r="N63" s="244">
        <v>21</v>
      </c>
      <c r="O63" s="245">
        <v>21.5</v>
      </c>
      <c r="P63" s="225">
        <f>O63-N63</f>
        <v>0.5</v>
      </c>
      <c r="Q63" s="244">
        <v>21</v>
      </c>
      <c r="R63" s="245">
        <v>21.5</v>
      </c>
      <c r="S63" s="225">
        <f>R63-Q63</f>
        <v>0.5</v>
      </c>
      <c r="T63" s="244">
        <v>21</v>
      </c>
      <c r="U63" s="226">
        <v>21.5</v>
      </c>
      <c r="V63" s="225">
        <f>U63-T63</f>
        <v>0.5</v>
      </c>
      <c r="W63" s="244">
        <v>21</v>
      </c>
      <c r="X63" s="226">
        <v>21.25</v>
      </c>
      <c r="Y63" s="225">
        <f>X63-W63</f>
        <v>0.25</v>
      </c>
      <c r="Z63" s="220"/>
      <c r="AA63" s="221">
        <f>G63+M63+P63+S63+V63+Y63+D63</f>
        <v>4.75</v>
      </c>
      <c r="AB63" s="221"/>
      <c r="AC63" s="221"/>
      <c r="AD63" s="221"/>
      <c r="AE63" s="222"/>
      <c r="AF63" s="223"/>
      <c r="AG63" s="604"/>
      <c r="AH63" s="604"/>
      <c r="AI63" s="605"/>
      <c r="AJ63" s="604"/>
      <c r="AK63" s="604"/>
      <c r="AL63" s="605"/>
    </row>
    <row r="64" spans="1:38">
      <c r="A64" s="249"/>
      <c r="B64" s="637" t="s">
        <v>82</v>
      </c>
      <c r="C64" s="638"/>
      <c r="D64" s="639"/>
      <c r="E64" s="637" t="s">
        <v>34</v>
      </c>
      <c r="F64" s="638"/>
      <c r="G64" s="639"/>
      <c r="H64" s="584" t="s">
        <v>46</v>
      </c>
      <c r="I64" s="585"/>
      <c r="J64" s="586"/>
      <c r="K64" s="637" t="s">
        <v>41</v>
      </c>
      <c r="L64" s="638"/>
      <c r="M64" s="639"/>
      <c r="N64" s="643" t="s">
        <v>84</v>
      </c>
      <c r="O64" s="644"/>
      <c r="P64" s="645"/>
      <c r="Q64" s="637" t="s">
        <v>85</v>
      </c>
      <c r="R64" s="638"/>
      <c r="S64" s="639"/>
      <c r="T64" s="643" t="s">
        <v>89</v>
      </c>
      <c r="U64" s="644"/>
      <c r="V64" s="645"/>
      <c r="W64" s="643" t="s">
        <v>88</v>
      </c>
      <c r="X64" s="644"/>
      <c r="Y64" s="645"/>
      <c r="Z64" s="220"/>
      <c r="AA64" s="221"/>
      <c r="AB64" s="221"/>
      <c r="AC64" s="221"/>
      <c r="AD64" s="221"/>
      <c r="AE64" s="222"/>
      <c r="AF64" s="223"/>
      <c r="AG64" s="236"/>
      <c r="AH64" s="237"/>
      <c r="AI64" s="238"/>
      <c r="AJ64" s="236"/>
      <c r="AK64" s="237"/>
      <c r="AL64" s="238"/>
    </row>
    <row r="65" spans="1:38">
      <c r="A65" s="228"/>
      <c r="B65" s="244">
        <v>6</v>
      </c>
      <c r="C65" s="245">
        <v>6.75</v>
      </c>
      <c r="D65" s="225">
        <f>C65-B65</f>
        <v>0.75</v>
      </c>
      <c r="E65" s="244"/>
      <c r="F65" s="245"/>
      <c r="G65" s="225">
        <f>F65-E65</f>
        <v>0</v>
      </c>
      <c r="H65" s="244"/>
      <c r="I65" s="245"/>
      <c r="J65" s="225">
        <f>I65-H65</f>
        <v>0</v>
      </c>
      <c r="K65" s="244"/>
      <c r="L65" s="245"/>
      <c r="M65" s="225">
        <f>L65-K65</f>
        <v>0</v>
      </c>
      <c r="N65" s="244"/>
      <c r="O65" s="245"/>
      <c r="P65" s="225">
        <f>O65-N65</f>
        <v>0</v>
      </c>
      <c r="Q65" s="244"/>
      <c r="R65" s="245"/>
      <c r="S65" s="225">
        <f>R65-Q65</f>
        <v>0</v>
      </c>
      <c r="T65" s="244"/>
      <c r="U65" s="245"/>
      <c r="V65" s="225">
        <f>U65-T65</f>
        <v>0</v>
      </c>
      <c r="W65" s="244"/>
      <c r="X65" s="245"/>
      <c r="Y65" s="225">
        <f>X65-W65</f>
        <v>0</v>
      </c>
      <c r="Z65" s="220">
        <v>1</v>
      </c>
      <c r="AA65" s="221"/>
      <c r="AB65" s="221"/>
      <c r="AC65" s="221"/>
      <c r="AD65" s="221"/>
      <c r="AE65" s="222"/>
      <c r="AF65" s="223"/>
      <c r="AG65" s="604"/>
      <c r="AH65" s="604"/>
      <c r="AI65" s="605"/>
      <c r="AJ65" s="604"/>
      <c r="AK65" s="604"/>
      <c r="AL65" s="605"/>
    </row>
    <row r="66" spans="1:38" ht="13.5" thickBot="1">
      <c r="A66" s="228"/>
      <c r="B66" s="637" t="s">
        <v>82</v>
      </c>
      <c r="C66" s="638"/>
      <c r="D66" s="639"/>
      <c r="E66" s="640"/>
      <c r="F66" s="641"/>
      <c r="G66" s="642"/>
      <c r="H66" s="640"/>
      <c r="I66" s="641"/>
      <c r="J66" s="642"/>
      <c r="K66" s="640"/>
      <c r="L66" s="641"/>
      <c r="M66" s="642"/>
      <c r="N66" s="640"/>
      <c r="O66" s="641"/>
      <c r="P66" s="642"/>
      <c r="Q66" s="640"/>
      <c r="R66" s="641"/>
      <c r="S66" s="642"/>
      <c r="T66" s="640"/>
      <c r="U66" s="641"/>
      <c r="V66" s="642"/>
      <c r="W66" s="640"/>
      <c r="X66" s="641"/>
      <c r="Y66" s="642"/>
      <c r="Z66" s="220"/>
      <c r="AA66" s="221"/>
      <c r="AB66" s="221"/>
      <c r="AC66" s="221"/>
      <c r="AD66" s="221"/>
      <c r="AE66" s="222"/>
      <c r="AF66" s="223"/>
      <c r="AG66" s="236">
        <v>21.5</v>
      </c>
      <c r="AH66" s="237">
        <v>23.5</v>
      </c>
      <c r="AI66" s="238">
        <f>AH66-AG66</f>
        <v>2</v>
      </c>
      <c r="AJ66" s="236"/>
      <c r="AK66" s="237"/>
      <c r="AL66" s="238"/>
    </row>
    <row r="67" spans="1:38" ht="14.25" thickTop="1" thickBot="1">
      <c r="A67" s="264"/>
      <c r="B67" s="633"/>
      <c r="C67" s="634"/>
      <c r="D67" s="635"/>
      <c r="E67" s="633"/>
      <c r="F67" s="634"/>
      <c r="G67" s="635"/>
      <c r="H67" s="633"/>
      <c r="I67" s="634"/>
      <c r="J67" s="635"/>
      <c r="K67" s="633"/>
      <c r="L67" s="634"/>
      <c r="M67" s="635"/>
      <c r="N67" s="633"/>
      <c r="O67" s="634"/>
      <c r="P67" s="635"/>
      <c r="Q67" s="633"/>
      <c r="R67" s="634"/>
      <c r="S67" s="635"/>
      <c r="T67" s="633"/>
      <c r="U67" s="634"/>
      <c r="V67" s="635"/>
      <c r="W67" s="633"/>
      <c r="X67" s="634"/>
      <c r="Y67" s="635"/>
      <c r="Z67" s="220"/>
      <c r="AA67" s="221"/>
      <c r="AB67" s="221"/>
      <c r="AC67" s="221"/>
      <c r="AD67" s="221"/>
      <c r="AE67" s="222"/>
      <c r="AF67" s="223"/>
      <c r="AG67" s="636" t="s">
        <v>89</v>
      </c>
      <c r="AH67" s="618"/>
      <c r="AI67" s="619"/>
      <c r="AJ67" s="608"/>
      <c r="AK67" s="604"/>
      <c r="AL67" s="605"/>
    </row>
    <row r="68" spans="1:38" ht="13.5" thickTop="1">
      <c r="A68" s="249" t="s">
        <v>54</v>
      </c>
      <c r="B68" s="584"/>
      <c r="C68" s="585"/>
      <c r="D68" s="586"/>
      <c r="E68" s="584"/>
      <c r="F68" s="585"/>
      <c r="G68" s="586"/>
      <c r="H68" s="584"/>
      <c r="I68" s="585"/>
      <c r="J68" s="586"/>
      <c r="K68" s="584"/>
      <c r="L68" s="585"/>
      <c r="M68" s="586"/>
      <c r="N68" s="584"/>
      <c r="O68" s="585"/>
      <c r="P68" s="586"/>
      <c r="Q68" s="584"/>
      <c r="R68" s="585"/>
      <c r="S68" s="586"/>
      <c r="T68" s="584"/>
      <c r="U68" s="585"/>
      <c r="V68" s="586"/>
      <c r="W68" s="584"/>
      <c r="X68" s="585"/>
      <c r="Y68" s="586"/>
      <c r="Z68" s="220"/>
      <c r="AA68" s="221"/>
      <c r="AB68" s="221"/>
      <c r="AC68" s="221"/>
      <c r="AD68" s="221"/>
      <c r="AE68" s="222"/>
      <c r="AF68" s="223"/>
      <c r="AG68" s="236"/>
      <c r="AH68" s="237"/>
      <c r="AI68" s="238"/>
      <c r="AJ68" s="236"/>
      <c r="AK68" s="237"/>
      <c r="AL68" s="238"/>
    </row>
    <row r="69" spans="1:38">
      <c r="A69" s="228" t="s">
        <v>79</v>
      </c>
      <c r="B69" s="244"/>
      <c r="C69" s="245"/>
      <c r="D69" s="225">
        <f>C69-B69</f>
        <v>0</v>
      </c>
      <c r="E69" s="244"/>
      <c r="F69" s="245"/>
      <c r="G69" s="225">
        <f>F69-E69</f>
        <v>0</v>
      </c>
      <c r="H69" s="244"/>
      <c r="I69" s="245"/>
      <c r="J69" s="225">
        <f>I69-H69</f>
        <v>0</v>
      </c>
      <c r="K69" s="244"/>
      <c r="L69" s="245"/>
      <c r="M69" s="225">
        <f>L69-K69</f>
        <v>0</v>
      </c>
      <c r="N69" s="244"/>
      <c r="O69" s="245"/>
      <c r="P69" s="225">
        <f>O69-N69</f>
        <v>0</v>
      </c>
      <c r="Q69" s="244"/>
      <c r="R69" s="245"/>
      <c r="S69" s="225">
        <f>R69-Q69</f>
        <v>0</v>
      </c>
      <c r="T69" s="244"/>
      <c r="U69" s="245"/>
      <c r="V69" s="225">
        <f>U69-T69</f>
        <v>0</v>
      </c>
      <c r="W69" s="244"/>
      <c r="X69" s="245"/>
      <c r="Y69" s="225">
        <f>X69-W69</f>
        <v>0</v>
      </c>
      <c r="Z69" s="220"/>
      <c r="AA69" s="221"/>
      <c r="AB69" s="221"/>
      <c r="AC69" s="221"/>
      <c r="AD69" s="221"/>
      <c r="AE69" s="222"/>
      <c r="AF69" s="223"/>
      <c r="AG69" s="604"/>
      <c r="AH69" s="604"/>
      <c r="AI69" s="605"/>
      <c r="AJ69" s="604"/>
      <c r="AK69" s="604"/>
      <c r="AL69" s="605"/>
    </row>
    <row r="70" spans="1:38">
      <c r="A70" s="265"/>
      <c r="B70" s="584"/>
      <c r="C70" s="585"/>
      <c r="D70" s="586"/>
      <c r="E70" s="584"/>
      <c r="F70" s="585"/>
      <c r="G70" s="586"/>
      <c r="H70" s="584"/>
      <c r="I70" s="585"/>
      <c r="J70" s="586"/>
      <c r="K70" s="584"/>
      <c r="L70" s="585"/>
      <c r="M70" s="586"/>
      <c r="N70" s="584"/>
      <c r="O70" s="585"/>
      <c r="P70" s="586"/>
      <c r="Q70" s="584"/>
      <c r="R70" s="585"/>
      <c r="S70" s="586"/>
      <c r="T70" s="584"/>
      <c r="U70" s="585"/>
      <c r="V70" s="586"/>
      <c r="W70" s="584"/>
      <c r="X70" s="585"/>
      <c r="Y70" s="586"/>
      <c r="Z70" s="220"/>
      <c r="AA70" s="221"/>
      <c r="AB70" s="221"/>
      <c r="AC70" s="221"/>
      <c r="AD70" s="221"/>
      <c r="AE70" s="222"/>
      <c r="AF70" s="223"/>
      <c r="AG70" s="236"/>
      <c r="AH70" s="237"/>
      <c r="AI70" s="238"/>
      <c r="AJ70" s="236"/>
      <c r="AK70" s="237"/>
      <c r="AL70" s="238"/>
    </row>
    <row r="71" spans="1:38" ht="13.5" thickBot="1">
      <c r="A71" s="265"/>
      <c r="B71" s="584"/>
      <c r="C71" s="585"/>
      <c r="D71" s="586"/>
      <c r="E71" s="584"/>
      <c r="F71" s="585"/>
      <c r="G71" s="586"/>
      <c r="H71" s="584"/>
      <c r="I71" s="585"/>
      <c r="J71" s="586"/>
      <c r="K71" s="584"/>
      <c r="L71" s="585"/>
      <c r="M71" s="586"/>
      <c r="N71" s="584"/>
      <c r="O71" s="585"/>
      <c r="P71" s="586"/>
      <c r="Q71" s="584"/>
      <c r="R71" s="585"/>
      <c r="S71" s="586"/>
      <c r="T71" s="584"/>
      <c r="U71" s="585"/>
      <c r="V71" s="586"/>
      <c r="W71" s="584"/>
      <c r="X71" s="585"/>
      <c r="Y71" s="585"/>
      <c r="Z71" s="220"/>
      <c r="AA71" s="221"/>
      <c r="AB71" s="221"/>
      <c r="AC71" s="221"/>
      <c r="AD71" s="221"/>
      <c r="AE71" s="222"/>
      <c r="AF71" s="223"/>
      <c r="AG71" s="604"/>
      <c r="AH71" s="604"/>
      <c r="AI71" s="605"/>
      <c r="AJ71" s="604"/>
      <c r="AK71" s="604"/>
      <c r="AL71" s="605"/>
    </row>
    <row r="72" spans="1:38" ht="14.25" thickTop="1" thickBot="1">
      <c r="A72" s="266"/>
      <c r="B72" s="631"/>
      <c r="C72" s="632"/>
      <c r="D72" s="267"/>
      <c r="E72" s="631"/>
      <c r="F72" s="632"/>
      <c r="G72" s="268"/>
      <c r="H72" s="631"/>
      <c r="I72" s="632"/>
      <c r="J72" s="268"/>
      <c r="K72" s="631"/>
      <c r="L72" s="632"/>
      <c r="M72" s="268"/>
      <c r="N72" s="631"/>
      <c r="O72" s="632"/>
      <c r="P72" s="268"/>
      <c r="Q72" s="631"/>
      <c r="R72" s="632"/>
      <c r="S72" s="268"/>
      <c r="T72" s="631"/>
      <c r="U72" s="632"/>
      <c r="V72" s="268"/>
      <c r="W72" s="631"/>
      <c r="X72" s="632"/>
      <c r="Y72" s="269"/>
      <c r="Z72" s="270" t="s">
        <v>12</v>
      </c>
      <c r="AA72" s="271" t="s">
        <v>13</v>
      </c>
      <c r="AB72" s="271" t="s">
        <v>14</v>
      </c>
      <c r="AC72" s="271" t="s">
        <v>15</v>
      </c>
      <c r="AD72" s="271" t="s">
        <v>16</v>
      </c>
      <c r="AE72" s="272" t="s">
        <v>17</v>
      </c>
      <c r="AF72" s="273" t="s">
        <v>92</v>
      </c>
      <c r="AG72" s="600"/>
      <c r="AH72" s="600"/>
      <c r="AI72" s="274"/>
      <c r="AJ72" s="600"/>
      <c r="AK72" s="600"/>
      <c r="AL72" s="274"/>
    </row>
    <row r="73" spans="1:38" ht="17.25" thickTop="1" thickBot="1">
      <c r="A73" s="275"/>
      <c r="B73" s="620"/>
      <c r="C73" s="621"/>
      <c r="D73" s="622"/>
      <c r="E73" s="620"/>
      <c r="F73" s="621"/>
      <c r="G73" s="622"/>
      <c r="H73" s="620"/>
      <c r="I73" s="621"/>
      <c r="J73" s="622"/>
      <c r="K73" s="620"/>
      <c r="L73" s="621"/>
      <c r="M73" s="622"/>
      <c r="N73" s="620"/>
      <c r="O73" s="621"/>
      <c r="P73" s="622"/>
      <c r="Q73" s="620"/>
      <c r="R73" s="621"/>
      <c r="S73" s="622"/>
      <c r="T73" s="620"/>
      <c r="U73" s="621"/>
      <c r="V73" s="622"/>
      <c r="W73" s="623" t="s">
        <v>69</v>
      </c>
      <c r="X73" s="624"/>
      <c r="Y73" s="625"/>
      <c r="Z73" s="276">
        <f>SUM(Z5:Z70)</f>
        <v>448.75</v>
      </c>
      <c r="AA73" s="277">
        <f>SUM(AA5:AA71)</f>
        <v>34</v>
      </c>
      <c r="AB73" s="277">
        <f t="shared" ref="AB73:AC73" si="14">SUM(AB5:AB71)</f>
        <v>0</v>
      </c>
      <c r="AC73" s="277">
        <f t="shared" si="14"/>
        <v>0</v>
      </c>
      <c r="AD73" s="277">
        <f>SUM(AD9:AD72)</f>
        <v>0</v>
      </c>
      <c r="AE73" s="277">
        <f>SUM(AE9:AE72)</f>
        <v>0</v>
      </c>
      <c r="AF73" s="278">
        <f>SUM(AF4:AF72)</f>
        <v>5</v>
      </c>
      <c r="AG73" s="615">
        <f>SUM(AI15+AI26+AI37+AI48+AI57+AI66)</f>
        <v>10</v>
      </c>
      <c r="AH73" s="616"/>
      <c r="AI73" s="617"/>
      <c r="AJ73" s="601">
        <f>SUM(AL15+AL26+AL37+AL48+AL57+AL66)</f>
        <v>0</v>
      </c>
      <c r="AK73" s="602"/>
      <c r="AL73" s="603"/>
    </row>
    <row r="74" spans="1:38" ht="17.25" thickTop="1" thickBot="1">
      <c r="A74" s="279"/>
      <c r="B74" s="280"/>
      <c r="C74" s="280"/>
      <c r="D74" s="280"/>
      <c r="E74" s="627"/>
      <c r="F74" s="627"/>
      <c r="G74" s="627"/>
      <c r="H74" s="280"/>
      <c r="I74" s="280"/>
      <c r="J74" s="280"/>
      <c r="K74" s="280"/>
      <c r="L74" s="280"/>
      <c r="M74" s="280"/>
      <c r="N74" s="280"/>
      <c r="O74" s="280"/>
      <c r="P74" s="280"/>
      <c r="Q74" s="280"/>
      <c r="R74" s="280"/>
      <c r="S74" s="280"/>
      <c r="T74" s="280"/>
      <c r="U74" s="280"/>
      <c r="V74" s="280"/>
      <c r="W74" s="628" t="s">
        <v>99</v>
      </c>
      <c r="X74" s="629"/>
      <c r="Y74" s="630"/>
      <c r="Z74" s="676">
        <f>Z73+AA73+AB73+AC73+AD73+AE73</f>
        <v>482.75</v>
      </c>
      <c r="AA74" s="677"/>
      <c r="AB74" s="677"/>
      <c r="AC74" s="677"/>
      <c r="AD74" s="677"/>
      <c r="AE74" s="678"/>
      <c r="AF74" s="286">
        <f>SUM(AF73)</f>
        <v>5</v>
      </c>
      <c r="AG74" s="679">
        <f>SUM(AG73)</f>
        <v>10</v>
      </c>
      <c r="AH74" s="680"/>
      <c r="AI74" s="681"/>
      <c r="AJ74" s="676">
        <f>SUM(AJ73)</f>
        <v>0</v>
      </c>
      <c r="AK74" s="677"/>
      <c r="AL74" s="678"/>
    </row>
    <row r="75" spans="1:38">
      <c r="B75" s="626"/>
      <c r="C75" s="626"/>
      <c r="D75" s="281"/>
      <c r="E75" s="626"/>
      <c r="F75" s="626"/>
      <c r="G75" s="281"/>
      <c r="H75" s="626"/>
      <c r="I75" s="626"/>
      <c r="J75" s="281"/>
      <c r="K75" s="626"/>
      <c r="L75" s="626"/>
      <c r="M75" s="281"/>
      <c r="N75" s="626"/>
      <c r="O75" s="626"/>
      <c r="P75" s="281"/>
      <c r="Q75" s="626"/>
      <c r="R75" s="626"/>
      <c r="S75" s="281"/>
      <c r="T75" s="626"/>
      <c r="U75" s="626"/>
      <c r="V75" s="281"/>
      <c r="W75" s="626"/>
      <c r="X75" s="626"/>
      <c r="Y75" s="282"/>
      <c r="Z75" s="283"/>
      <c r="AA75" s="283"/>
      <c r="AB75" s="283"/>
      <c r="AC75" s="283"/>
      <c r="AD75" s="283"/>
      <c r="AE75" s="283"/>
      <c r="AF75" s="283"/>
      <c r="AG75" s="283"/>
      <c r="AH75" s="283"/>
      <c r="AI75" s="282"/>
    </row>
    <row r="76" spans="1:38">
      <c r="Y76" s="284"/>
      <c r="Z76" s="282"/>
      <c r="AA76" s="282"/>
      <c r="AB76" s="282"/>
      <c r="AC76" s="282"/>
      <c r="AD76" s="282"/>
      <c r="AE76" s="282"/>
      <c r="AF76" s="282"/>
      <c r="AG76" s="282"/>
      <c r="AH76" s="282"/>
      <c r="AI76" s="282"/>
    </row>
    <row r="80" spans="1:38">
      <c r="T80" s="313"/>
    </row>
  </sheetData>
  <sheetProtection selectLockedCells="1" selectUnlockedCells="1"/>
  <mergeCells count="417">
    <mergeCell ref="AG74:AI74"/>
    <mergeCell ref="AJ74:AL74"/>
    <mergeCell ref="T1:V3"/>
    <mergeCell ref="W1:Y3"/>
    <mergeCell ref="Z1:AF1"/>
    <mergeCell ref="AG1:AI9"/>
    <mergeCell ref="Z2:AF2"/>
    <mergeCell ref="A1:A3"/>
    <mergeCell ref="B1:D3"/>
    <mergeCell ref="E1:G3"/>
    <mergeCell ref="K1:M3"/>
    <mergeCell ref="N1:P3"/>
    <mergeCell ref="Q1:S3"/>
    <mergeCell ref="B6:D6"/>
    <mergeCell ref="E6:G6"/>
    <mergeCell ref="H6:J6"/>
    <mergeCell ref="K6:M6"/>
    <mergeCell ref="N6:P6"/>
    <mergeCell ref="Q6:S6"/>
    <mergeCell ref="T6:V6"/>
    <mergeCell ref="W6:Y6"/>
    <mergeCell ref="B8:D8"/>
    <mergeCell ref="B12:D12"/>
    <mergeCell ref="T8:V8"/>
    <mergeCell ref="B10:D10"/>
    <mergeCell ref="W8:Y8"/>
    <mergeCell ref="E8:G8"/>
    <mergeCell ref="H8:J8"/>
    <mergeCell ref="K8:M8"/>
    <mergeCell ref="N8:P8"/>
    <mergeCell ref="Q8:S8"/>
    <mergeCell ref="Z74:AE74"/>
    <mergeCell ref="AG13:AI13"/>
    <mergeCell ref="E10:G10"/>
    <mergeCell ref="H10:J10"/>
    <mergeCell ref="K10:M10"/>
    <mergeCell ref="N10:P10"/>
    <mergeCell ref="Q10:S10"/>
    <mergeCell ref="T10:V10"/>
    <mergeCell ref="W10:Y10"/>
    <mergeCell ref="T12:V12"/>
    <mergeCell ref="W12:Y12"/>
    <mergeCell ref="AG11:AI11"/>
    <mergeCell ref="E12:G12"/>
    <mergeCell ref="H12:J12"/>
    <mergeCell ref="K12:M12"/>
    <mergeCell ref="Q12:S12"/>
    <mergeCell ref="N12:P12"/>
    <mergeCell ref="AG14:AI14"/>
    <mergeCell ref="B15:D15"/>
    <mergeCell ref="E15:G15"/>
    <mergeCell ref="H15:J15"/>
    <mergeCell ref="K15:M15"/>
    <mergeCell ref="N15:P15"/>
    <mergeCell ref="Q15:S15"/>
    <mergeCell ref="T15:V15"/>
    <mergeCell ref="W15:Y15"/>
    <mergeCell ref="T16:V16"/>
    <mergeCell ref="W16:Y16"/>
    <mergeCell ref="AG16:AI16"/>
    <mergeCell ref="AG17:AI17"/>
    <mergeCell ref="E18:G18"/>
    <mergeCell ref="H18:J18"/>
    <mergeCell ref="K18:M18"/>
    <mergeCell ref="N18:P18"/>
    <mergeCell ref="Q18:S18"/>
    <mergeCell ref="E16:G16"/>
    <mergeCell ref="H16:J16"/>
    <mergeCell ref="K16:M16"/>
    <mergeCell ref="N16:P16"/>
    <mergeCell ref="Q16:S16"/>
    <mergeCell ref="T18:V18"/>
    <mergeCell ref="W18:Y18"/>
    <mergeCell ref="E22:G22"/>
    <mergeCell ref="H22:J22"/>
    <mergeCell ref="K22:M22"/>
    <mergeCell ref="N22:P22"/>
    <mergeCell ref="Q22:S22"/>
    <mergeCell ref="T22:V22"/>
    <mergeCell ref="W22:Y22"/>
    <mergeCell ref="AG19:AI19"/>
    <mergeCell ref="E20:G20"/>
    <mergeCell ref="H20:J20"/>
    <mergeCell ref="K20:M20"/>
    <mergeCell ref="N20:P20"/>
    <mergeCell ref="Q20:S20"/>
    <mergeCell ref="T20:V20"/>
    <mergeCell ref="W20:Y20"/>
    <mergeCell ref="E26:G26"/>
    <mergeCell ref="H26:J26"/>
    <mergeCell ref="K26:M26"/>
    <mergeCell ref="N26:P26"/>
    <mergeCell ref="Q26:S26"/>
    <mergeCell ref="T26:V26"/>
    <mergeCell ref="W26:Y26"/>
    <mergeCell ref="AG23:AI23"/>
    <mergeCell ref="E24:G24"/>
    <mergeCell ref="H24:J24"/>
    <mergeCell ref="K24:M24"/>
    <mergeCell ref="N24:P24"/>
    <mergeCell ref="Q24:S24"/>
    <mergeCell ref="T24:V24"/>
    <mergeCell ref="W24:Y24"/>
    <mergeCell ref="E31:G31"/>
    <mergeCell ref="H31:J31"/>
    <mergeCell ref="K31:M31"/>
    <mergeCell ref="N31:P31"/>
    <mergeCell ref="Q31:S31"/>
    <mergeCell ref="T31:V31"/>
    <mergeCell ref="W31:Y31"/>
    <mergeCell ref="T27:V27"/>
    <mergeCell ref="W27:Y27"/>
    <mergeCell ref="E29:G29"/>
    <mergeCell ref="H29:J29"/>
    <mergeCell ref="K29:M29"/>
    <mergeCell ref="N29:P29"/>
    <mergeCell ref="Q29:S29"/>
    <mergeCell ref="E27:G27"/>
    <mergeCell ref="H27:J27"/>
    <mergeCell ref="K27:M27"/>
    <mergeCell ref="N27:P27"/>
    <mergeCell ref="Q27:S27"/>
    <mergeCell ref="T29:V29"/>
    <mergeCell ref="W29:Y29"/>
    <mergeCell ref="E35:G35"/>
    <mergeCell ref="H35:J35"/>
    <mergeCell ref="K35:M35"/>
    <mergeCell ref="N35:P35"/>
    <mergeCell ref="Q35:S35"/>
    <mergeCell ref="T35:V35"/>
    <mergeCell ref="W35:Y35"/>
    <mergeCell ref="AG32:AI32"/>
    <mergeCell ref="B33:D33"/>
    <mergeCell ref="E33:G33"/>
    <mergeCell ref="H33:J33"/>
    <mergeCell ref="K33:M33"/>
    <mergeCell ref="N33:P33"/>
    <mergeCell ref="Q33:S33"/>
    <mergeCell ref="T33:V33"/>
    <mergeCell ref="W33:Y33"/>
    <mergeCell ref="AG36:AI36"/>
    <mergeCell ref="B37:D37"/>
    <mergeCell ref="E37:G37"/>
    <mergeCell ref="H37:J37"/>
    <mergeCell ref="K37:M37"/>
    <mergeCell ref="N37:P37"/>
    <mergeCell ref="Q37:S37"/>
    <mergeCell ref="T37:V37"/>
    <mergeCell ref="W37:Y37"/>
    <mergeCell ref="Q38:S38"/>
    <mergeCell ref="B44:D44"/>
    <mergeCell ref="E44:G44"/>
    <mergeCell ref="H44:J44"/>
    <mergeCell ref="K44:M44"/>
    <mergeCell ref="N44:P44"/>
    <mergeCell ref="Q44:S44"/>
    <mergeCell ref="T44:V44"/>
    <mergeCell ref="W44:Y44"/>
    <mergeCell ref="T40:V40"/>
    <mergeCell ref="W40:Y40"/>
    <mergeCell ref="T38:V38"/>
    <mergeCell ref="W38:Y38"/>
    <mergeCell ref="B40:D40"/>
    <mergeCell ref="E40:G40"/>
    <mergeCell ref="H40:J40"/>
    <mergeCell ref="K40:M40"/>
    <mergeCell ref="N40:P40"/>
    <mergeCell ref="Q40:S40"/>
    <mergeCell ref="B38:D38"/>
    <mergeCell ref="E38:G38"/>
    <mergeCell ref="H38:J38"/>
    <mergeCell ref="K38:M38"/>
    <mergeCell ref="N38:P38"/>
    <mergeCell ref="AG41:AI41"/>
    <mergeCell ref="B42:D42"/>
    <mergeCell ref="E42:G42"/>
    <mergeCell ref="H42:J42"/>
    <mergeCell ref="K42:M42"/>
    <mergeCell ref="N42:P42"/>
    <mergeCell ref="Q42:S42"/>
    <mergeCell ref="T42:V42"/>
    <mergeCell ref="W42:Y42"/>
    <mergeCell ref="E48:G48"/>
    <mergeCell ref="H48:J48"/>
    <mergeCell ref="K48:M48"/>
    <mergeCell ref="N48:P48"/>
    <mergeCell ref="Q48:S48"/>
    <mergeCell ref="T48:V48"/>
    <mergeCell ref="W48:Y48"/>
    <mergeCell ref="AG45:AI45"/>
    <mergeCell ref="B46:D46"/>
    <mergeCell ref="E46:G46"/>
    <mergeCell ref="H46:J46"/>
    <mergeCell ref="K46:M46"/>
    <mergeCell ref="N46:P46"/>
    <mergeCell ref="Q46:S46"/>
    <mergeCell ref="T46:V46"/>
    <mergeCell ref="W46:Y46"/>
    <mergeCell ref="E49:G49"/>
    <mergeCell ref="H49:J49"/>
    <mergeCell ref="K49:M49"/>
    <mergeCell ref="N49:P49"/>
    <mergeCell ref="Q49:S49"/>
    <mergeCell ref="T51:V51"/>
    <mergeCell ref="W51:Y51"/>
    <mergeCell ref="T49:V49"/>
    <mergeCell ref="W49:Y49"/>
    <mergeCell ref="E51:G51"/>
    <mergeCell ref="H51:J51"/>
    <mergeCell ref="K51:M51"/>
    <mergeCell ref="N51:P51"/>
    <mergeCell ref="Q51:S51"/>
    <mergeCell ref="B55:D55"/>
    <mergeCell ref="E55:G55"/>
    <mergeCell ref="H55:J55"/>
    <mergeCell ref="K55:M55"/>
    <mergeCell ref="N55:P55"/>
    <mergeCell ref="Q55:S55"/>
    <mergeCell ref="T55:V55"/>
    <mergeCell ref="W55:Y55"/>
    <mergeCell ref="AG52:AI52"/>
    <mergeCell ref="B53:D53"/>
    <mergeCell ref="E53:G53"/>
    <mergeCell ref="H53:J53"/>
    <mergeCell ref="K53:M53"/>
    <mergeCell ref="N53:P53"/>
    <mergeCell ref="Q53:S53"/>
    <mergeCell ref="T53:V53"/>
    <mergeCell ref="W53:Y53"/>
    <mergeCell ref="AG56:AI56"/>
    <mergeCell ref="B57:D57"/>
    <mergeCell ref="E57:G57"/>
    <mergeCell ref="H57:J57"/>
    <mergeCell ref="K57:M57"/>
    <mergeCell ref="N57:P57"/>
    <mergeCell ref="Q57:S57"/>
    <mergeCell ref="T57:V57"/>
    <mergeCell ref="W57:Y57"/>
    <mergeCell ref="T58:V58"/>
    <mergeCell ref="W58:Y58"/>
    <mergeCell ref="AG58:AI58"/>
    <mergeCell ref="AG59:AI59"/>
    <mergeCell ref="B60:D60"/>
    <mergeCell ref="E60:G60"/>
    <mergeCell ref="H60:J60"/>
    <mergeCell ref="K60:M60"/>
    <mergeCell ref="N60:P60"/>
    <mergeCell ref="Q60:S60"/>
    <mergeCell ref="B58:D58"/>
    <mergeCell ref="E58:G58"/>
    <mergeCell ref="H58:J58"/>
    <mergeCell ref="K58:M58"/>
    <mergeCell ref="N58:P58"/>
    <mergeCell ref="Q58:S58"/>
    <mergeCell ref="T60:V60"/>
    <mergeCell ref="W60:Y60"/>
    <mergeCell ref="B64:D64"/>
    <mergeCell ref="E64:G64"/>
    <mergeCell ref="H64:J64"/>
    <mergeCell ref="K64:M64"/>
    <mergeCell ref="N64:P64"/>
    <mergeCell ref="Q64:S64"/>
    <mergeCell ref="T64:V64"/>
    <mergeCell ref="W64:Y64"/>
    <mergeCell ref="AG61:AI61"/>
    <mergeCell ref="B62:D62"/>
    <mergeCell ref="E62:G62"/>
    <mergeCell ref="H62:J62"/>
    <mergeCell ref="K62:M62"/>
    <mergeCell ref="N62:P62"/>
    <mergeCell ref="Q62:S62"/>
    <mergeCell ref="T62:V62"/>
    <mergeCell ref="W62:Y62"/>
    <mergeCell ref="AG65:AI65"/>
    <mergeCell ref="B66:D66"/>
    <mergeCell ref="E66:G66"/>
    <mergeCell ref="H66:J66"/>
    <mergeCell ref="K66:M66"/>
    <mergeCell ref="N66:P66"/>
    <mergeCell ref="Q66:S66"/>
    <mergeCell ref="T66:V66"/>
    <mergeCell ref="W66:Y66"/>
    <mergeCell ref="T67:V67"/>
    <mergeCell ref="W67:Y67"/>
    <mergeCell ref="AG67:AI67"/>
    <mergeCell ref="B67:D67"/>
    <mergeCell ref="E67:G67"/>
    <mergeCell ref="H67:J67"/>
    <mergeCell ref="K67:M67"/>
    <mergeCell ref="N67:P67"/>
    <mergeCell ref="Q67:S67"/>
    <mergeCell ref="B70:D70"/>
    <mergeCell ref="E70:G70"/>
    <mergeCell ref="H70:J70"/>
    <mergeCell ref="K70:M70"/>
    <mergeCell ref="N70:P70"/>
    <mergeCell ref="Q70:S70"/>
    <mergeCell ref="T70:V70"/>
    <mergeCell ref="W70:Y70"/>
    <mergeCell ref="B68:D68"/>
    <mergeCell ref="E68:G68"/>
    <mergeCell ref="H68:J68"/>
    <mergeCell ref="K68:M68"/>
    <mergeCell ref="N68:P68"/>
    <mergeCell ref="Q68:S68"/>
    <mergeCell ref="T68:V68"/>
    <mergeCell ref="W68:Y68"/>
    <mergeCell ref="T71:V71"/>
    <mergeCell ref="W71:Y71"/>
    <mergeCell ref="AG71:AI71"/>
    <mergeCell ref="B72:C72"/>
    <mergeCell ref="E72:F72"/>
    <mergeCell ref="H72:I72"/>
    <mergeCell ref="K72:L72"/>
    <mergeCell ref="N72:O72"/>
    <mergeCell ref="Q72:R72"/>
    <mergeCell ref="T72:U72"/>
    <mergeCell ref="B71:D71"/>
    <mergeCell ref="E71:G71"/>
    <mergeCell ref="H71:J71"/>
    <mergeCell ref="K71:M71"/>
    <mergeCell ref="N71:P71"/>
    <mergeCell ref="Q71:S71"/>
    <mergeCell ref="W72:X72"/>
    <mergeCell ref="AG72:AH72"/>
    <mergeCell ref="B73:D73"/>
    <mergeCell ref="E73:G73"/>
    <mergeCell ref="H73:J73"/>
    <mergeCell ref="K73:M73"/>
    <mergeCell ref="N73:P73"/>
    <mergeCell ref="Q73:S73"/>
    <mergeCell ref="T73:V73"/>
    <mergeCell ref="W73:Y73"/>
    <mergeCell ref="W75:X75"/>
    <mergeCell ref="E74:G74"/>
    <mergeCell ref="W74:Y74"/>
    <mergeCell ref="B75:C75"/>
    <mergeCell ref="E75:F75"/>
    <mergeCell ref="H75:I75"/>
    <mergeCell ref="K75:L75"/>
    <mergeCell ref="N75:O75"/>
    <mergeCell ref="Q75:R75"/>
    <mergeCell ref="T75:U75"/>
    <mergeCell ref="AJ1:AL9"/>
    <mergeCell ref="AJ11:AL11"/>
    <mergeCell ref="AJ13:AL13"/>
    <mergeCell ref="AJ14:AL14"/>
    <mergeCell ref="AJ16:AL16"/>
    <mergeCell ref="AJ17:AL17"/>
    <mergeCell ref="AJ19:AL19"/>
    <mergeCell ref="AJ21:AL21"/>
    <mergeCell ref="AG73:AI73"/>
    <mergeCell ref="AG69:AI69"/>
    <mergeCell ref="AG63:AI63"/>
    <mergeCell ref="AG54:AI54"/>
    <mergeCell ref="AG49:AI49"/>
    <mergeCell ref="AG50:AI50"/>
    <mergeCell ref="AG47:AI47"/>
    <mergeCell ref="AG43:AI43"/>
    <mergeCell ref="AG38:AI38"/>
    <mergeCell ref="AG39:AI39"/>
    <mergeCell ref="AG34:AI34"/>
    <mergeCell ref="AG30:AI30"/>
    <mergeCell ref="AG27:AI27"/>
    <mergeCell ref="AG28:AI28"/>
    <mergeCell ref="AG25:AI25"/>
    <mergeCell ref="AG21:AI21"/>
    <mergeCell ref="AJ23:AL23"/>
    <mergeCell ref="AJ25:AL25"/>
    <mergeCell ref="AJ27:AL27"/>
    <mergeCell ref="AJ28:AL28"/>
    <mergeCell ref="AJ30:AL30"/>
    <mergeCell ref="AJ32:AL32"/>
    <mergeCell ref="AJ34:AL34"/>
    <mergeCell ref="AJ36:AL36"/>
    <mergeCell ref="AJ38:AL38"/>
    <mergeCell ref="AJ39:AL39"/>
    <mergeCell ref="AJ41:AL41"/>
    <mergeCell ref="AJ43:AL43"/>
    <mergeCell ref="AJ45:AL45"/>
    <mergeCell ref="AJ47:AL47"/>
    <mergeCell ref="AJ49:AL49"/>
    <mergeCell ref="AJ50:AL50"/>
    <mergeCell ref="AJ52:AL52"/>
    <mergeCell ref="AJ54:AL54"/>
    <mergeCell ref="AJ72:AK72"/>
    <mergeCell ref="AJ73:AL73"/>
    <mergeCell ref="AJ56:AL56"/>
    <mergeCell ref="AJ58:AL58"/>
    <mergeCell ref="AJ59:AL59"/>
    <mergeCell ref="AJ61:AL61"/>
    <mergeCell ref="AJ63:AL63"/>
    <mergeCell ref="AJ65:AL65"/>
    <mergeCell ref="AJ67:AL67"/>
    <mergeCell ref="AJ69:AL69"/>
    <mergeCell ref="AJ71:AL71"/>
    <mergeCell ref="A50:A51"/>
    <mergeCell ref="B22:D22"/>
    <mergeCell ref="B24:D24"/>
    <mergeCell ref="B18:D18"/>
    <mergeCell ref="A25:A26"/>
    <mergeCell ref="A36:A37"/>
    <mergeCell ref="A47:A48"/>
    <mergeCell ref="A14:A15"/>
    <mergeCell ref="A17:A18"/>
    <mergeCell ref="A28:A29"/>
    <mergeCell ref="A39:A40"/>
    <mergeCell ref="B20:D20"/>
    <mergeCell ref="B16:D16"/>
    <mergeCell ref="B51:D51"/>
    <mergeCell ref="B49:D49"/>
    <mergeCell ref="B48:D48"/>
    <mergeCell ref="B35:D35"/>
    <mergeCell ref="B31:D31"/>
    <mergeCell ref="B29:D29"/>
    <mergeCell ref="B27:D27"/>
    <mergeCell ref="B26:D26"/>
  </mergeCells>
  <printOptions horizontalCentered="1" verticalCentered="1"/>
  <pageMargins left="0" right="0" top="0" bottom="0" header="0" footer="0"/>
  <pageSetup paperSize="9" scale="53" orientation="landscape" horizontalDpi="4294967293" r:id="rId1"/>
  <headerFooter>
    <oddHeader>&amp;CDEMANDE D'HEURES PREVISIONNELLE</oddHeader>
    <oddFooter>&amp;R&amp;D  &amp;T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92D050"/>
  </sheetPr>
  <dimension ref="A1:AR73"/>
  <sheetViews>
    <sheetView tabSelected="1" topLeftCell="N1" zoomScale="85" zoomScaleNormal="85" workbookViewId="0">
      <selection activeCell="AG10" sqref="AG10"/>
    </sheetView>
  </sheetViews>
  <sheetFormatPr baseColWidth="10" defaultRowHeight="12.75"/>
  <cols>
    <col min="1" max="1" width="17.140625" customWidth="1"/>
    <col min="2" max="2" width="17.140625" hidden="1" customWidth="1"/>
    <col min="3" max="3" width="7.7109375" customWidth="1"/>
    <col min="4" max="4" width="10" bestFit="1" customWidth="1"/>
    <col min="5" max="5" width="9.140625" bestFit="1" customWidth="1"/>
    <col min="6" max="28" width="7.7109375" customWidth="1"/>
    <col min="29" max="29" width="6.7109375" customWidth="1"/>
    <col min="30" max="30" width="12.28515625" bestFit="1" customWidth="1"/>
    <col min="31" max="31" width="17" customWidth="1"/>
    <col min="32" max="32" width="13.7109375" bestFit="1" customWidth="1"/>
    <col min="33" max="34" width="14.7109375" bestFit="1" customWidth="1"/>
    <col min="35" max="35" width="13.42578125" bestFit="1" customWidth="1"/>
    <col min="36" max="36" width="14.7109375" bestFit="1" customWidth="1"/>
    <col min="37" max="37" width="14" bestFit="1" customWidth="1"/>
    <col min="38" max="38" width="14.7109375" customWidth="1"/>
  </cols>
  <sheetData>
    <row r="1" spans="1:44" ht="14.25" customHeight="1" thickBot="1">
      <c r="A1" s="861">
        <v>4</v>
      </c>
      <c r="B1" s="901">
        <v>43831</v>
      </c>
      <c r="C1" s="864" t="s">
        <v>7</v>
      </c>
      <c r="D1" s="865"/>
      <c r="E1" s="866"/>
      <c r="F1" s="873" t="s">
        <v>1</v>
      </c>
      <c r="G1" s="874"/>
      <c r="H1" s="875"/>
      <c r="I1" s="904" t="s">
        <v>131</v>
      </c>
      <c r="J1" s="882"/>
      <c r="K1" s="905"/>
      <c r="L1" s="882" t="s">
        <v>2</v>
      </c>
      <c r="M1" s="882"/>
      <c r="N1" s="882"/>
      <c r="O1" s="885" t="s">
        <v>3</v>
      </c>
      <c r="P1" s="886"/>
      <c r="Q1" s="887"/>
      <c r="R1" s="850" t="s">
        <v>4</v>
      </c>
      <c r="S1" s="850"/>
      <c r="T1" s="850"/>
      <c r="U1" s="849" t="s">
        <v>5</v>
      </c>
      <c r="V1" s="850"/>
      <c r="W1" s="851"/>
      <c r="X1" s="773" t="s">
        <v>6</v>
      </c>
      <c r="Y1" s="774"/>
      <c r="Z1" s="775"/>
      <c r="AA1" s="773" t="s">
        <v>114</v>
      </c>
      <c r="AB1" s="774"/>
      <c r="AC1" s="775"/>
      <c r="AD1" s="755" t="s">
        <v>130</v>
      </c>
      <c r="AE1" s="756"/>
      <c r="AF1" s="756"/>
      <c r="AG1" s="756"/>
      <c r="AH1" s="756"/>
      <c r="AI1" s="756"/>
      <c r="AJ1" s="756"/>
      <c r="AK1" s="757"/>
      <c r="AL1" s="393"/>
      <c r="AM1" s="744" t="s">
        <v>8</v>
      </c>
      <c r="AN1" s="725"/>
      <c r="AO1" s="745"/>
      <c r="AP1" s="724" t="s">
        <v>134</v>
      </c>
      <c r="AQ1" s="725"/>
      <c r="AR1" s="726"/>
    </row>
    <row r="2" spans="1:44" ht="14.25" customHeight="1" thickTop="1" thickBot="1">
      <c r="A2" s="862"/>
      <c r="B2" s="902"/>
      <c r="C2" s="867"/>
      <c r="D2" s="868"/>
      <c r="E2" s="869"/>
      <c r="F2" s="876"/>
      <c r="G2" s="877"/>
      <c r="H2" s="878"/>
      <c r="I2" s="906"/>
      <c r="J2" s="883"/>
      <c r="K2" s="907"/>
      <c r="L2" s="883"/>
      <c r="M2" s="883"/>
      <c r="N2" s="883"/>
      <c r="O2" s="888"/>
      <c r="P2" s="889"/>
      <c r="Q2" s="890"/>
      <c r="R2" s="853"/>
      <c r="S2" s="853"/>
      <c r="T2" s="853"/>
      <c r="U2" s="852"/>
      <c r="V2" s="853"/>
      <c r="W2" s="854"/>
      <c r="X2" s="776"/>
      <c r="Y2" s="777"/>
      <c r="Z2" s="778"/>
      <c r="AA2" s="776"/>
      <c r="AB2" s="777"/>
      <c r="AC2" s="778"/>
      <c r="AD2" s="758"/>
      <c r="AE2" s="759"/>
      <c r="AF2" s="759"/>
      <c r="AG2" s="759"/>
      <c r="AH2" s="759"/>
      <c r="AI2" s="759"/>
      <c r="AJ2" s="759"/>
      <c r="AK2" s="760"/>
      <c r="AL2" s="393"/>
      <c r="AM2" s="746"/>
      <c r="AN2" s="728"/>
      <c r="AO2" s="747"/>
      <c r="AP2" s="727"/>
      <c r="AQ2" s="728"/>
      <c r="AR2" s="729"/>
    </row>
    <row r="3" spans="1:44" ht="48.75" thickTop="1" thickBot="1">
      <c r="A3" s="863"/>
      <c r="B3" s="903"/>
      <c r="C3" s="870"/>
      <c r="D3" s="871"/>
      <c r="E3" s="872"/>
      <c r="F3" s="879"/>
      <c r="G3" s="880"/>
      <c r="H3" s="881"/>
      <c r="I3" s="908"/>
      <c r="J3" s="884"/>
      <c r="K3" s="909"/>
      <c r="L3" s="884"/>
      <c r="M3" s="884"/>
      <c r="N3" s="884"/>
      <c r="O3" s="891"/>
      <c r="P3" s="892"/>
      <c r="Q3" s="893"/>
      <c r="R3" s="856"/>
      <c r="S3" s="856"/>
      <c r="T3" s="856"/>
      <c r="U3" s="855"/>
      <c r="V3" s="856"/>
      <c r="W3" s="857"/>
      <c r="X3" s="779"/>
      <c r="Y3" s="780"/>
      <c r="Z3" s="781"/>
      <c r="AA3" s="779"/>
      <c r="AB3" s="780"/>
      <c r="AC3" s="781"/>
      <c r="AD3" s="420" t="s">
        <v>132</v>
      </c>
      <c r="AE3" s="447" t="s">
        <v>135</v>
      </c>
      <c r="AF3" s="422" t="s">
        <v>123</v>
      </c>
      <c r="AG3" s="422" t="s">
        <v>125</v>
      </c>
      <c r="AH3" s="422" t="s">
        <v>137</v>
      </c>
      <c r="AI3" s="422" t="s">
        <v>133</v>
      </c>
      <c r="AJ3" s="421" t="s">
        <v>138</v>
      </c>
      <c r="AK3" s="462" t="s">
        <v>124</v>
      </c>
      <c r="AL3" s="387"/>
      <c r="AM3" s="748"/>
      <c r="AN3" s="731"/>
      <c r="AO3" s="749"/>
      <c r="AP3" s="730"/>
      <c r="AQ3" s="731"/>
      <c r="AR3" s="732"/>
    </row>
    <row r="4" spans="1:44" ht="16.5" customHeight="1">
      <c r="A4" s="761" t="s">
        <v>32</v>
      </c>
      <c r="B4" s="402"/>
      <c r="C4" s="449">
        <v>0.875</v>
      </c>
      <c r="D4" s="450">
        <v>0.91666666666666663</v>
      </c>
      <c r="E4" s="451">
        <f>IF(COUNTIF($D$69:$D$73,C5),D4-C4,"")</f>
        <v>4.166666666666663E-2</v>
      </c>
      <c r="F4" s="449">
        <v>0</v>
      </c>
      <c r="G4" s="450">
        <v>8.3333333333333329E-2</v>
      </c>
      <c r="H4" s="451">
        <f>IF(COUNTIF($D$69:$D$73,F5),G4-F4,"")</f>
        <v>8.3333333333333329E-2</v>
      </c>
      <c r="I4" s="449"/>
      <c r="J4" s="450"/>
      <c r="K4" s="451" t="str">
        <f>IF(COUNTIF($D$69:$D$73,I5),J4-I4,"")</f>
        <v/>
      </c>
      <c r="L4" s="449"/>
      <c r="M4" s="450"/>
      <c r="N4" s="451" t="str">
        <f>IF(COUNTIF($D$69:$D$73,L5),M4-L4,"")</f>
        <v/>
      </c>
      <c r="O4" s="449"/>
      <c r="P4" s="450"/>
      <c r="Q4" s="451" t="str">
        <f>IF(COUNTIF($D$69:$D$73,O5),P4-O4,"")</f>
        <v/>
      </c>
      <c r="R4" s="449">
        <v>0.875</v>
      </c>
      <c r="S4" s="450">
        <v>0.91666666666666663</v>
      </c>
      <c r="T4" s="451">
        <f>IF(COUNTIF($D$69:$D$73,R5),S4-R4,"")</f>
        <v>4.166666666666663E-2</v>
      </c>
      <c r="U4" s="449">
        <v>0.875</v>
      </c>
      <c r="V4" s="450">
        <v>0.91666666666666663</v>
      </c>
      <c r="W4" s="451">
        <f>IF(COUNTIF($D$69:$D$73,U5),V4-U4,"")</f>
        <v>4.166666666666663E-2</v>
      </c>
      <c r="X4" s="449">
        <v>0.625</v>
      </c>
      <c r="Y4" s="450">
        <v>0.875</v>
      </c>
      <c r="Z4" s="451">
        <f>IF(COUNTIF($D$69:$D$73,X5),Y4-X4,"")</f>
        <v>0.25</v>
      </c>
      <c r="AA4" s="449">
        <v>0.625</v>
      </c>
      <c r="AB4" s="450">
        <v>0.875</v>
      </c>
      <c r="AC4" s="451">
        <f>IF(COUNTIF($D$69:$D$73,AA5),AB4-AA4,"")</f>
        <v>0.25</v>
      </c>
      <c r="AD4" s="453">
        <f>IF(SUM(AC4,Z4,W4,T4,Q4,N4,K4,H4,E4)&lt;&gt;0,SUM(AC4,Z4,W4,T4,Q4,N4,K4,H4,E4),0)</f>
        <v>0.70833333333333326</v>
      </c>
      <c r="AE4" s="457" t="str">
        <f>IF(OR(C4="",F4="",I4="",L4="",O4="",R4="",U4="",X4="",AA4=""),"",(AD4-AF4))</f>
        <v/>
      </c>
      <c r="AF4" s="452" t="e">
        <f>IF(OR(C4="",D4="",F4="",G4="",I4="",J4="",L4="",M4="",O4="",P4="",R4="",S4="",U4="",V4="",X4="",Y4="",AA4="",AB4=""),"",(MOD(D4-C4+G4-F4+J4-I4+M4-L4+P4-O4+S4-R4+V4-U4+Y4-X4+AB4-AA4,1)))-IF(OR(D4&gt;C4,G4&gt;F4,J4&gt;I4,M4&gt;L4,P4&gt;O4,S4&gt;R4,V4&gt;U4,Y4&gt;X4,AB4&gt;AA4),MAX(0,MIN(D4,G4,J4,M4,P4,S4,V4,Y4,AB4,21/24)-MAX(C4,F4,I4,L4,O4,R4,U4,X4,AA4,6/24)),MAX(0,21/24-MAX(C4,F4,I4,L4,O4,R4,U4,X4,AA4,6/24))+MAX(0,MIN(D4,G4,J4,M4,P4,S4,V4,Y4,AB4,21/24)-6/24))</f>
        <v>#VALUE!</v>
      </c>
      <c r="AG4" s="156"/>
      <c r="AH4" s="156"/>
      <c r="AI4" s="156"/>
      <c r="AJ4" s="377"/>
      <c r="AK4" s="463"/>
      <c r="AL4" s="315"/>
      <c r="AM4" s="423"/>
      <c r="AN4" s="424"/>
      <c r="AO4" s="425">
        <f>AN4-AM4</f>
        <v>0</v>
      </c>
      <c r="AP4" s="424"/>
      <c r="AQ4" s="424"/>
      <c r="AR4" s="426">
        <f>AQ4-AP4</f>
        <v>0</v>
      </c>
    </row>
    <row r="5" spans="1:44" ht="20.25" customHeight="1">
      <c r="A5" s="762"/>
      <c r="B5" s="402"/>
      <c r="C5" s="894" t="s">
        <v>127</v>
      </c>
      <c r="D5" s="895"/>
      <c r="E5" s="896"/>
      <c r="F5" s="897" t="s">
        <v>127</v>
      </c>
      <c r="G5" s="898"/>
      <c r="H5" s="899"/>
      <c r="I5" s="897" t="s">
        <v>118</v>
      </c>
      <c r="J5" s="898"/>
      <c r="K5" s="899"/>
      <c r="L5" s="900"/>
      <c r="M5" s="900"/>
      <c r="N5" s="900"/>
      <c r="O5" s="782" t="s">
        <v>121</v>
      </c>
      <c r="P5" s="783"/>
      <c r="Q5" s="784"/>
      <c r="R5" s="783" t="s">
        <v>127</v>
      </c>
      <c r="S5" s="783"/>
      <c r="T5" s="783"/>
      <c r="U5" s="782" t="s">
        <v>127</v>
      </c>
      <c r="V5" s="783"/>
      <c r="W5" s="783"/>
      <c r="X5" s="782" t="s">
        <v>127</v>
      </c>
      <c r="Y5" s="783"/>
      <c r="Z5" s="784"/>
      <c r="AA5" s="782" t="s">
        <v>127</v>
      </c>
      <c r="AB5" s="783"/>
      <c r="AC5" s="784"/>
      <c r="AD5" s="152"/>
      <c r="AE5" s="457" t="str">
        <f t="shared" ref="AE5" si="0">IF(OR(C5="",F5="",I5="",L5="",O5="",R5="",U5="",X5="",AA5=""),"",(AD5-AF5))</f>
        <v/>
      </c>
      <c r="AF5" s="152"/>
      <c r="AG5" s="152"/>
      <c r="AH5" s="152"/>
      <c r="AI5" s="152"/>
      <c r="AJ5" s="376"/>
      <c r="AK5" s="464"/>
      <c r="AL5" s="315"/>
      <c r="AM5" s="800"/>
      <c r="AN5" s="801"/>
      <c r="AO5" s="801"/>
      <c r="AP5" s="801"/>
      <c r="AQ5" s="801"/>
      <c r="AR5" s="804"/>
    </row>
    <row r="6" spans="1:44" ht="16.5" customHeight="1">
      <c r="A6" s="762"/>
      <c r="B6" s="402"/>
      <c r="C6" s="454">
        <v>0.875</v>
      </c>
      <c r="D6" s="455">
        <v>0.91666666666666663</v>
      </c>
      <c r="E6" s="456">
        <f>IF(COUNTIF($D$69:$D$73,C7),D6-C6,"")</f>
        <v>4.166666666666663E-2</v>
      </c>
      <c r="F6" s="454">
        <v>0</v>
      </c>
      <c r="G6" s="455">
        <v>8.3333333333333329E-2</v>
      </c>
      <c r="H6" s="456">
        <f>IF(COUNTIF($D$69:$D$73,F7),G6-F6,"")</f>
        <v>8.3333333333333329E-2</v>
      </c>
      <c r="I6" s="454">
        <v>0.875</v>
      </c>
      <c r="J6" s="455">
        <v>0.91666666666666663</v>
      </c>
      <c r="K6" s="456">
        <f>IF(COUNTIF($D$69:$D$73,I7),J6-I6,"")</f>
        <v>4.166666666666663E-2</v>
      </c>
      <c r="L6" s="454">
        <v>0.875</v>
      </c>
      <c r="M6" s="455">
        <v>0.91666666666666663</v>
      </c>
      <c r="N6" s="456">
        <f>IF(COUNTIF($D$69:$D$73,L7),M6-L6,"")</f>
        <v>4.166666666666663E-2</v>
      </c>
      <c r="O6" s="454">
        <v>0.875</v>
      </c>
      <c r="P6" s="455">
        <v>0.91666666666666663</v>
      </c>
      <c r="Q6" s="456">
        <f>IF(COUNTIF($D$69:$D$73,O7),P6-O6,"")</f>
        <v>4.166666666666663E-2</v>
      </c>
      <c r="R6" s="454">
        <v>0.875</v>
      </c>
      <c r="S6" s="455">
        <v>0.91666666666666663</v>
      </c>
      <c r="T6" s="456">
        <f>IF(COUNTIF($D$69:$D$73,R7),S6-R6,"")</f>
        <v>4.166666666666663E-2</v>
      </c>
      <c r="U6" s="454">
        <v>0.875</v>
      </c>
      <c r="V6" s="455">
        <v>0.91666666666666663</v>
      </c>
      <c r="W6" s="456">
        <f>IF(COUNTIF($D$69:$D$73,U7),V6-U6,"")</f>
        <v>4.166666666666663E-2</v>
      </c>
      <c r="X6" s="454">
        <v>0.90625</v>
      </c>
      <c r="Y6" s="455">
        <v>0.91666666666666663</v>
      </c>
      <c r="Z6" s="456">
        <f>IF(COUNTIF($D$69:$D$73,X7),Y6-X6,"")</f>
        <v>1.041666666666663E-2</v>
      </c>
      <c r="AA6" s="454">
        <v>0.33333333333333331</v>
      </c>
      <c r="AB6" s="455">
        <v>0.375</v>
      </c>
      <c r="AC6" s="456">
        <f>IF(COUNTIF($D$69:$D$73,AA7),AB6-AA6,"")</f>
        <v>4.1666666666666685E-2</v>
      </c>
      <c r="AD6" s="453">
        <f>IF(SUM(AC6,Z6,W6,T6,Q6,N6,K6,H6,E6)&lt;&gt;0,SUM(AC6,Z6,W6,T6,Q6,N6,K6,H6,E6),0)</f>
        <v>0.38541666666666641</v>
      </c>
      <c r="AE6" s="457">
        <f>IF(OR(C6="",F6="",I6="",L6="",O6="",R6="",U6="",X6="",AA6=""),"",(AD6-AF6))</f>
        <v>0.38541666666666641</v>
      </c>
      <c r="AF6" s="452"/>
      <c r="AG6" s="152"/>
      <c r="AH6" s="152"/>
      <c r="AI6" s="152"/>
      <c r="AJ6" s="376"/>
      <c r="AK6" s="464"/>
      <c r="AL6" s="315"/>
      <c r="AM6" s="470"/>
      <c r="AN6" s="471"/>
      <c r="AO6" s="472">
        <f>AN6-AM6</f>
        <v>0</v>
      </c>
      <c r="AP6" s="471"/>
      <c r="AQ6" s="471"/>
      <c r="AR6" s="473">
        <f>AQ6-AP6</f>
        <v>0</v>
      </c>
    </row>
    <row r="7" spans="1:44" ht="20.25" customHeight="1" thickBot="1">
      <c r="A7" s="762"/>
      <c r="B7" s="402"/>
      <c r="C7" s="845" t="s">
        <v>129</v>
      </c>
      <c r="D7" s="846"/>
      <c r="E7" s="847"/>
      <c r="F7" s="789" t="s">
        <v>129</v>
      </c>
      <c r="G7" s="789"/>
      <c r="H7" s="789"/>
      <c r="I7" s="788" t="s">
        <v>127</v>
      </c>
      <c r="J7" s="789"/>
      <c r="K7" s="790"/>
      <c r="L7" s="848" t="s">
        <v>127</v>
      </c>
      <c r="M7" s="848"/>
      <c r="N7" s="848"/>
      <c r="O7" s="785" t="s">
        <v>128</v>
      </c>
      <c r="P7" s="786"/>
      <c r="Q7" s="787"/>
      <c r="R7" s="786" t="s">
        <v>127</v>
      </c>
      <c r="S7" s="786"/>
      <c r="T7" s="786"/>
      <c r="U7" s="785" t="s">
        <v>129</v>
      </c>
      <c r="V7" s="786"/>
      <c r="W7" s="786"/>
      <c r="X7" s="785" t="s">
        <v>126</v>
      </c>
      <c r="Y7" s="786"/>
      <c r="Z7" s="787"/>
      <c r="AA7" s="785" t="s">
        <v>129</v>
      </c>
      <c r="AB7" s="786"/>
      <c r="AC7" s="787"/>
      <c r="AD7" s="152"/>
      <c r="AE7" s="152"/>
      <c r="AF7" s="152"/>
      <c r="AG7" s="152"/>
      <c r="AH7" s="152"/>
      <c r="AI7" s="152"/>
      <c r="AJ7" s="376"/>
      <c r="AK7" s="464"/>
      <c r="AL7" s="315"/>
      <c r="AM7" s="844"/>
      <c r="AN7" s="842"/>
      <c r="AO7" s="842"/>
      <c r="AP7" s="842"/>
      <c r="AQ7" s="842"/>
      <c r="AR7" s="843"/>
    </row>
    <row r="8" spans="1:44" ht="14.25" customHeight="1" thickTop="1">
      <c r="A8" s="762"/>
      <c r="B8" s="402"/>
      <c r="C8" s="410"/>
      <c r="D8" s="411"/>
      <c r="E8" s="412"/>
      <c r="F8" s="410"/>
      <c r="G8" s="411"/>
      <c r="H8" s="415" t="str">
        <f>IF(COUNTIF($D$69:$D$73,F9),G8-F8,"")</f>
        <v/>
      </c>
      <c r="I8" s="410"/>
      <c r="J8" s="411"/>
      <c r="K8" s="415" t="str">
        <f>IF(COUNTIF($D$69:$D$73,I9),J8-I8,"")</f>
        <v/>
      </c>
      <c r="L8" s="418">
        <v>21</v>
      </c>
      <c r="M8" s="414">
        <v>21.5</v>
      </c>
      <c r="N8" s="419"/>
      <c r="O8" s="410">
        <v>21</v>
      </c>
      <c r="P8" s="411">
        <v>21.5</v>
      </c>
      <c r="Q8" s="415" t="str">
        <f>IF(COUNTIF($D$69:$D$73,O9),P8-O8,"")</f>
        <v/>
      </c>
      <c r="R8" s="418"/>
      <c r="S8" s="414"/>
      <c r="T8" s="419" t="str">
        <f>IF(COUNTIF($D$69:$D$73,R9),S8-R8,"")</f>
        <v/>
      </c>
      <c r="U8" s="413"/>
      <c r="V8" s="414"/>
      <c r="W8" s="419" t="str">
        <f>IF(COUNTIF($D$69:$D$73,U9),V8-U8,"")</f>
        <v/>
      </c>
      <c r="X8" s="413"/>
      <c r="Y8" s="414"/>
      <c r="Z8" s="415" t="str">
        <f>IF(COUNTIF($D$69:$D$73,X9),Y8-X8,"")</f>
        <v/>
      </c>
      <c r="AA8" s="413"/>
      <c r="AB8" s="414"/>
      <c r="AC8" s="415">
        <f>AB8-AA8</f>
        <v>0</v>
      </c>
      <c r="AD8" s="392">
        <f>IF(SUM(AC8,Z8,W8,T8,Q8,,N8,K8,H8,E8)&lt;&gt;0,SUM(AC8,Z8,W8,T8,Q8,N8,K8,H8,E8),0)</f>
        <v>0</v>
      </c>
      <c r="AE8" s="392"/>
      <c r="AF8" s="154"/>
      <c r="AG8" s="154"/>
      <c r="AH8" s="154"/>
      <c r="AI8" s="154"/>
      <c r="AJ8" s="376"/>
      <c r="AK8" s="464"/>
      <c r="AL8" s="315"/>
      <c r="AM8" s="427"/>
      <c r="AN8" s="428"/>
      <c r="AO8" s="429">
        <f>AN8-AM8</f>
        <v>0</v>
      </c>
      <c r="AP8" s="428"/>
      <c r="AQ8" s="428"/>
      <c r="AR8" s="430">
        <f>AQ8-AP8</f>
        <v>0</v>
      </c>
    </row>
    <row r="9" spans="1:44" ht="22.5" customHeight="1">
      <c r="A9" s="762">
        <f>(B1+((A1-1)*7))-((WEEKDAY((B1+((A1-1)*7)),2))-1)</f>
        <v>43850</v>
      </c>
      <c r="B9" s="402"/>
      <c r="C9" s="910"/>
      <c r="D9" s="911"/>
      <c r="E9" s="912"/>
      <c r="F9" s="783"/>
      <c r="G9" s="783"/>
      <c r="H9" s="783"/>
      <c r="I9" s="782"/>
      <c r="J9" s="783"/>
      <c r="K9" s="784"/>
      <c r="L9" s="913" t="s">
        <v>120</v>
      </c>
      <c r="M9" s="913"/>
      <c r="N9" s="913"/>
      <c r="O9" s="914" t="s">
        <v>122</v>
      </c>
      <c r="P9" s="913"/>
      <c r="Q9" s="915"/>
      <c r="R9" s="783"/>
      <c r="S9" s="783"/>
      <c r="T9" s="783"/>
      <c r="U9" s="782"/>
      <c r="V9" s="783"/>
      <c r="W9" s="783"/>
      <c r="X9" s="782"/>
      <c r="Y9" s="783"/>
      <c r="Z9" s="784"/>
      <c r="AA9" s="782"/>
      <c r="AB9" s="783"/>
      <c r="AC9" s="784"/>
      <c r="AD9" s="156"/>
      <c r="AE9" s="156"/>
      <c r="AF9" s="156"/>
      <c r="AG9" s="156"/>
      <c r="AH9" s="156"/>
      <c r="AI9" s="156"/>
      <c r="AJ9" s="377"/>
      <c r="AK9" s="463"/>
      <c r="AL9" s="315"/>
      <c r="AM9" s="800"/>
      <c r="AN9" s="801"/>
      <c r="AO9" s="801"/>
      <c r="AP9" s="801"/>
      <c r="AQ9" s="801"/>
      <c r="AR9" s="804"/>
    </row>
    <row r="10" spans="1:44" ht="16.5">
      <c r="A10" s="762"/>
      <c r="B10" s="402"/>
      <c r="C10" s="407"/>
      <c r="D10" s="408"/>
      <c r="E10" s="409" t="str">
        <f>IF(COUNTIF($D$69:$D$73,C11),D10-C10,"")</f>
        <v/>
      </c>
      <c r="F10" s="407"/>
      <c r="G10" s="408"/>
      <c r="H10" s="409" t="str">
        <f>IF(COUNTIF($D$69:$D$73,F11),G10-F10,"")</f>
        <v/>
      </c>
      <c r="I10" s="407"/>
      <c r="J10" s="408"/>
      <c r="K10" s="409" t="str">
        <f>IF(COUNTIF($D$69:$D$73,I11),J10-I10,"")</f>
        <v/>
      </c>
      <c r="L10" s="416"/>
      <c r="M10" s="408"/>
      <c r="N10" s="417" t="str">
        <f>IF(COUNTIF($D$69:$D$73,L11),M10-L10,"")</f>
        <v/>
      </c>
      <c r="O10" s="407"/>
      <c r="P10" s="408"/>
      <c r="Q10" s="409" t="str">
        <f>IF(COUNTIF($D$69:$D$73,O11),P10-O10,"")</f>
        <v/>
      </c>
      <c r="R10" s="416"/>
      <c r="S10" s="408"/>
      <c r="T10" s="417" t="str">
        <f>IF(COUNTIF($D$69:$D$73,R11),S10-R10,"")</f>
        <v/>
      </c>
      <c r="U10" s="407"/>
      <c r="V10" s="408"/>
      <c r="W10" s="417" t="str">
        <f>IF(COUNTIF($D$69:$D$73,U11),V10-U10,"")</f>
        <v/>
      </c>
      <c r="X10" s="407"/>
      <c r="Y10" s="408"/>
      <c r="Z10" s="409" t="str">
        <f>IF(COUNTIF($D$69:$D$73,X11),Y10-X10,"")</f>
        <v/>
      </c>
      <c r="AA10" s="407"/>
      <c r="AB10" s="408"/>
      <c r="AC10" s="409" t="str">
        <f>IF(COUNTIF($D$69:$D$73,AA11),AB10-AA10,"")</f>
        <v/>
      </c>
      <c r="AD10" s="392">
        <f>IF(SUM(AC10,Z10,W10,T10,Q10,,N10,K10,H10,E10)&lt;&gt;0,SUM(AC10,Z10,W10,T10,Q10,N10,K10,H10,E10),0)</f>
        <v>0</v>
      </c>
      <c r="AE10" s="392"/>
      <c r="AF10" s="152"/>
      <c r="AG10" s="152"/>
      <c r="AH10" s="152"/>
      <c r="AI10" s="152"/>
      <c r="AJ10" s="376"/>
      <c r="AK10" s="464"/>
      <c r="AL10" s="315"/>
      <c r="AM10" s="470"/>
      <c r="AN10" s="471"/>
      <c r="AO10" s="472">
        <f>AN10-AM10</f>
        <v>0</v>
      </c>
      <c r="AP10" s="471"/>
      <c r="AQ10" s="471"/>
      <c r="AR10" s="473">
        <f>AQ10-AP10</f>
        <v>0</v>
      </c>
    </row>
    <row r="11" spans="1:44" ht="15.75" customHeight="1" thickBot="1">
      <c r="A11" s="762"/>
      <c r="B11" s="402"/>
      <c r="C11" s="788"/>
      <c r="D11" s="789"/>
      <c r="E11" s="790"/>
      <c r="F11" s="789"/>
      <c r="G11" s="789"/>
      <c r="H11" s="789"/>
      <c r="I11" s="788"/>
      <c r="J11" s="789"/>
      <c r="K11" s="790"/>
      <c r="L11" s="789"/>
      <c r="M11" s="789"/>
      <c r="N11" s="789"/>
      <c r="O11" s="788"/>
      <c r="P11" s="789"/>
      <c r="Q11" s="790"/>
      <c r="R11" s="789"/>
      <c r="S11" s="789"/>
      <c r="T11" s="789"/>
      <c r="U11" s="788"/>
      <c r="V11" s="789"/>
      <c r="W11" s="789"/>
      <c r="X11" s="788"/>
      <c r="Y11" s="789"/>
      <c r="Z11" s="790"/>
      <c r="AA11" s="788"/>
      <c r="AB11" s="789"/>
      <c r="AC11" s="790"/>
      <c r="AD11" s="152"/>
      <c r="AE11" s="152"/>
      <c r="AF11" s="152"/>
      <c r="AG11" s="152"/>
      <c r="AH11" s="152"/>
      <c r="AI11" s="152"/>
      <c r="AJ11" s="376"/>
      <c r="AK11" s="464"/>
      <c r="AL11" s="315"/>
      <c r="AM11" s="802"/>
      <c r="AN11" s="794"/>
      <c r="AO11" s="794"/>
      <c r="AP11" s="794"/>
      <c r="AQ11" s="794"/>
      <c r="AR11" s="795"/>
    </row>
    <row r="12" spans="1:44" ht="13.5" thickBot="1">
      <c r="A12" s="396"/>
      <c r="B12" s="432"/>
      <c r="C12" s="763"/>
      <c r="D12" s="763"/>
      <c r="E12" s="763"/>
      <c r="F12" s="763"/>
      <c r="G12" s="763"/>
      <c r="H12" s="763"/>
      <c r="I12" s="763"/>
      <c r="J12" s="763"/>
      <c r="K12" s="763"/>
      <c r="L12" s="763"/>
      <c r="M12" s="763"/>
      <c r="N12" s="763"/>
      <c r="O12" s="763"/>
      <c r="P12" s="763"/>
      <c r="Q12" s="763"/>
      <c r="R12" s="763"/>
      <c r="S12" s="763"/>
      <c r="T12" s="763"/>
      <c r="U12" s="763"/>
      <c r="V12" s="763"/>
      <c r="W12" s="763"/>
      <c r="X12" s="763"/>
      <c r="Y12" s="763"/>
      <c r="Z12" s="763"/>
      <c r="AA12" s="763"/>
      <c r="AB12" s="763"/>
      <c r="AC12" s="764"/>
      <c r="AD12" s="152"/>
      <c r="AE12" s="152"/>
      <c r="AF12" s="152"/>
      <c r="AG12" s="152"/>
      <c r="AH12" s="152"/>
      <c r="AI12" s="152"/>
      <c r="AJ12" s="376"/>
      <c r="AK12" s="464"/>
      <c r="AL12" s="315"/>
      <c r="AM12" s="427"/>
      <c r="AN12" s="428"/>
      <c r="AO12" s="429">
        <f>AN12-AM12</f>
        <v>0</v>
      </c>
      <c r="AP12" s="428"/>
      <c r="AQ12" s="428"/>
      <c r="AR12" s="430">
        <f>AQ12-AP12</f>
        <v>0</v>
      </c>
    </row>
    <row r="13" spans="1:44" ht="14.25" customHeight="1">
      <c r="A13" s="104"/>
      <c r="B13" s="433"/>
      <c r="C13" s="240">
        <v>2.75</v>
      </c>
      <c r="D13" s="241">
        <v>6.75</v>
      </c>
      <c r="E13" s="252">
        <f>IF(COUNTIF($D$69:$D$73,C14),D13-C13,"")</f>
        <v>4</v>
      </c>
      <c r="F13" s="383"/>
      <c r="G13" s="384"/>
      <c r="H13" s="252" t="str">
        <f>IF(COUNTIF($D$69:$D$73,F14),G13-F13,"")</f>
        <v/>
      </c>
      <c r="I13" s="240">
        <v>7</v>
      </c>
      <c r="J13" s="241">
        <v>14.5</v>
      </c>
      <c r="K13" s="252" t="str">
        <f>IF(COUNTIF($D$69:$D$73,I14),J13-I13,"")</f>
        <v/>
      </c>
      <c r="L13" s="240">
        <v>7</v>
      </c>
      <c r="M13" s="241">
        <v>14</v>
      </c>
      <c r="N13" s="252" t="str">
        <f>IF(COUNTIF($D$69:$D$73,L14),M13-L13,"")</f>
        <v/>
      </c>
      <c r="O13" s="240">
        <v>7</v>
      </c>
      <c r="P13" s="241">
        <v>14.5</v>
      </c>
      <c r="Q13" s="252" t="str">
        <f>IF(COUNTIF($D$69:$D$73,O14),P13-O13,"")</f>
        <v/>
      </c>
      <c r="R13" s="240">
        <v>8</v>
      </c>
      <c r="S13" s="241">
        <v>14</v>
      </c>
      <c r="T13" s="252">
        <f>IF(COUNTIF($D$69:$D$73,R14),S13-R13,"")</f>
        <v>6</v>
      </c>
      <c r="U13" s="240">
        <v>8</v>
      </c>
      <c r="V13" s="241">
        <v>14</v>
      </c>
      <c r="W13" s="252">
        <f>IF(COUNTIF($D$69:$D$73,U14),V13-U13,"")</f>
        <v>6</v>
      </c>
      <c r="X13" s="240">
        <v>7</v>
      </c>
      <c r="Y13" s="241">
        <v>14.5</v>
      </c>
      <c r="Z13" s="252">
        <f>IF(COUNTIF($D$69:$D$73,X14),Y13-X13,"")</f>
        <v>7.5</v>
      </c>
      <c r="AA13" s="240">
        <v>8</v>
      </c>
      <c r="AB13" s="241">
        <v>9</v>
      </c>
      <c r="AC13" s="403" t="str">
        <f>IF(COUNTIF($D$69:$D$73,AA14),AB13-AA13,"")</f>
        <v/>
      </c>
      <c r="AD13" s="392">
        <f>IF(SUM(AC13,Z13,W13,T13,Q13,N13,K13,H13,E13)&lt;&gt;0,SUM(AC13,Z13,W13,T13,Q13,N13,K13,H13,E13),0)</f>
        <v>23.5</v>
      </c>
      <c r="AE13" s="392"/>
      <c r="AF13" s="152"/>
      <c r="AG13" s="152"/>
      <c r="AH13" s="152"/>
      <c r="AI13" s="152"/>
      <c r="AJ13" s="376"/>
      <c r="AK13" s="464"/>
      <c r="AL13" s="315"/>
      <c r="AM13" s="796"/>
      <c r="AN13" s="797"/>
      <c r="AO13" s="797"/>
      <c r="AP13" s="797"/>
      <c r="AQ13" s="797"/>
      <c r="AR13" s="805"/>
    </row>
    <row r="14" spans="1:44">
      <c r="A14" s="104"/>
      <c r="B14" s="433"/>
      <c r="C14" s="584" t="s">
        <v>128</v>
      </c>
      <c r="D14" s="585"/>
      <c r="E14" s="586"/>
      <c r="F14" s="770"/>
      <c r="G14" s="771"/>
      <c r="H14" s="793"/>
      <c r="I14" s="770" t="s">
        <v>118</v>
      </c>
      <c r="J14" s="771"/>
      <c r="K14" s="793"/>
      <c r="L14" s="858" t="s">
        <v>119</v>
      </c>
      <c r="M14" s="859"/>
      <c r="N14" s="860"/>
      <c r="O14" s="770" t="s">
        <v>121</v>
      </c>
      <c r="P14" s="771"/>
      <c r="Q14" s="793"/>
      <c r="R14" s="770" t="s">
        <v>127</v>
      </c>
      <c r="S14" s="771"/>
      <c r="T14" s="793"/>
      <c r="U14" s="770" t="s">
        <v>128</v>
      </c>
      <c r="V14" s="771"/>
      <c r="W14" s="793"/>
      <c r="X14" s="770" t="s">
        <v>128</v>
      </c>
      <c r="Y14" s="771"/>
      <c r="Z14" s="793"/>
      <c r="AA14" s="770"/>
      <c r="AB14" s="771"/>
      <c r="AC14" s="772"/>
      <c r="AD14" s="152"/>
      <c r="AE14" s="152"/>
      <c r="AF14" s="152"/>
      <c r="AG14" s="152"/>
      <c r="AH14" s="152"/>
      <c r="AI14" s="152"/>
      <c r="AJ14" s="376"/>
      <c r="AK14" s="464"/>
      <c r="AL14" s="315"/>
      <c r="AM14" s="470"/>
      <c r="AN14" s="471"/>
      <c r="AO14" s="472">
        <f>AN14-AM14</f>
        <v>0</v>
      </c>
      <c r="AP14" s="471"/>
      <c r="AQ14" s="471"/>
      <c r="AR14" s="473">
        <f>AQ14-AP14</f>
        <v>0</v>
      </c>
    </row>
    <row r="15" spans="1:44" ht="17.25" thickBot="1">
      <c r="A15" s="104"/>
      <c r="B15" s="433"/>
      <c r="C15" s="379">
        <v>6.75</v>
      </c>
      <c r="D15" s="380">
        <v>10.25</v>
      </c>
      <c r="E15" s="389" t="str">
        <f>IF(COUNTIF($D$69:$D$73,C16),D15-C15,"")</f>
        <v/>
      </c>
      <c r="F15" s="381"/>
      <c r="G15" s="382"/>
      <c r="H15" s="390" t="str">
        <f>IF(COUNTIF($D$69:$D$73,F16),G15-F15,"")</f>
        <v/>
      </c>
      <c r="I15" s="381"/>
      <c r="J15" s="382"/>
      <c r="K15" s="390" t="str">
        <f>IF(COUNTIF($D$69:$D$73,I16),J15-I15,"")</f>
        <v/>
      </c>
      <c r="L15" s="381">
        <v>14</v>
      </c>
      <c r="M15" s="382">
        <v>21</v>
      </c>
      <c r="N15" s="390"/>
      <c r="O15" s="381">
        <v>14.5</v>
      </c>
      <c r="P15" s="382">
        <v>21</v>
      </c>
      <c r="Q15" s="390" t="str">
        <f>IF(COUNTIF($D$69:$D$73,O16),P15-O15,"")</f>
        <v/>
      </c>
      <c r="R15" s="381"/>
      <c r="S15" s="382"/>
      <c r="T15" s="390" t="str">
        <f>IF(COUNTIF($D$69:$D$73,R16),S15-R15,"")</f>
        <v/>
      </c>
      <c r="U15" s="381"/>
      <c r="V15" s="382"/>
      <c r="W15" s="390" t="str">
        <f>IF(COUNTIF($D$69:$D$73,U16),V15-U15,"")</f>
        <v/>
      </c>
      <c r="X15" s="381">
        <v>10</v>
      </c>
      <c r="Y15" s="382">
        <v>14</v>
      </c>
      <c r="Z15" s="390">
        <f>IF(COUNTIF($D$69:$D$73,X16),Y15-X15,"")</f>
        <v>4</v>
      </c>
      <c r="AA15" s="381">
        <v>8</v>
      </c>
      <c r="AB15" s="382">
        <v>10</v>
      </c>
      <c r="AC15" s="405">
        <f>IF(COUNTIF($D$69:$D$73,AA16),AB15-AA15,"")</f>
        <v>2</v>
      </c>
      <c r="AD15" s="392">
        <f>IF(SUM(AC15,Z15,W15,T15,Q15,,N15,K15,H15,E15)&lt;&gt;0,SUM(AC15,Z15,W15,T15,Q15,N15,K15,H15,E15),0)</f>
        <v>6</v>
      </c>
      <c r="AE15" s="392"/>
      <c r="AF15" s="152"/>
      <c r="AG15" s="152"/>
      <c r="AH15" s="152"/>
      <c r="AI15" s="152"/>
      <c r="AJ15" s="376"/>
      <c r="AK15" s="464"/>
      <c r="AL15" s="315"/>
      <c r="AM15" s="798"/>
      <c r="AN15" s="799"/>
      <c r="AO15" s="799"/>
      <c r="AP15" s="799"/>
      <c r="AQ15" s="799"/>
      <c r="AR15" s="806"/>
    </row>
    <row r="16" spans="1:44" ht="14.25" thickTop="1" thickBot="1">
      <c r="A16" s="108" t="s">
        <v>43</v>
      </c>
      <c r="B16" s="434"/>
      <c r="C16" s="810" t="s">
        <v>117</v>
      </c>
      <c r="D16" s="811"/>
      <c r="E16" s="812"/>
      <c r="F16" s="835"/>
      <c r="G16" s="836"/>
      <c r="H16" s="837"/>
      <c r="I16" s="835"/>
      <c r="J16" s="836"/>
      <c r="K16" s="837"/>
      <c r="L16" s="838" t="s">
        <v>120</v>
      </c>
      <c r="M16" s="839"/>
      <c r="N16" s="840"/>
      <c r="O16" s="767" t="s">
        <v>122</v>
      </c>
      <c r="P16" s="768"/>
      <c r="Q16" s="813"/>
      <c r="R16" s="767"/>
      <c r="S16" s="768"/>
      <c r="T16" s="813"/>
      <c r="U16" s="767"/>
      <c r="V16" s="768"/>
      <c r="W16" s="813"/>
      <c r="X16" s="767" t="s">
        <v>126</v>
      </c>
      <c r="Y16" s="768"/>
      <c r="Z16" s="813"/>
      <c r="AA16" s="767" t="s">
        <v>129</v>
      </c>
      <c r="AB16" s="768"/>
      <c r="AC16" s="769"/>
      <c r="AD16" s="152"/>
      <c r="AE16" s="152"/>
      <c r="AF16" s="152"/>
      <c r="AG16" s="152"/>
      <c r="AH16" s="152"/>
      <c r="AI16" s="152"/>
      <c r="AJ16" s="376"/>
      <c r="AK16" s="464"/>
      <c r="AL16" s="315"/>
      <c r="AM16" s="807"/>
      <c r="AN16" s="808"/>
      <c r="AO16" s="808"/>
      <c r="AP16" s="808"/>
      <c r="AQ16" s="808"/>
      <c r="AR16" s="809"/>
    </row>
    <row r="17" spans="1:44" ht="17.25" thickTop="1">
      <c r="A17" s="124">
        <f>A9+1</f>
        <v>43851</v>
      </c>
      <c r="B17" s="435"/>
      <c r="C17" s="383"/>
      <c r="D17" s="384"/>
      <c r="E17" s="255"/>
      <c r="F17" s="385"/>
      <c r="G17" s="386"/>
      <c r="H17" s="391" t="str">
        <f>IF(COUNTIF($D$69:$D$73,F18),G17-F17,"")</f>
        <v/>
      </c>
      <c r="I17" s="385"/>
      <c r="J17" s="386"/>
      <c r="K17" s="391" t="str">
        <f>IF(COUNTIF($D$69:$D$73,I18),J17-I17,"")</f>
        <v/>
      </c>
      <c r="L17" s="227">
        <v>21</v>
      </c>
      <c r="M17" s="226">
        <v>21.5</v>
      </c>
      <c r="N17" s="225"/>
      <c r="O17" s="385">
        <v>21</v>
      </c>
      <c r="P17" s="386">
        <v>21.5</v>
      </c>
      <c r="Q17" s="252" t="str">
        <f>IF(COUNTIF($D$69:$D$73,O18),P17-O17,"")</f>
        <v/>
      </c>
      <c r="R17" s="227"/>
      <c r="S17" s="226"/>
      <c r="T17" s="252" t="str">
        <f>IF(COUNTIF($D$69:$D$73,R18),S17-R17,"")</f>
        <v/>
      </c>
      <c r="U17" s="227"/>
      <c r="V17" s="226"/>
      <c r="W17" s="252" t="str">
        <f>IF(COUNTIF($D$69:$D$73,U18),V17-U17,"")</f>
        <v/>
      </c>
      <c r="X17" s="227"/>
      <c r="Y17" s="226"/>
      <c r="Z17" s="252" t="str">
        <f>IF(COUNTIF($D$69:$D$73,X18),Y17-X17,"")</f>
        <v/>
      </c>
      <c r="AA17" s="227"/>
      <c r="AB17" s="226"/>
      <c r="AC17" s="406">
        <f>AB17-AA17</f>
        <v>0</v>
      </c>
      <c r="AD17" s="392">
        <f>IF(SUM(AC17,Z17,W17,T17,Q17,,N17,K17,H17,E17)&lt;&gt;0,SUM(AC17,Z17,W17,T17,Q17,N17,K17,H17,E17),0)</f>
        <v>0</v>
      </c>
      <c r="AE17" s="392"/>
      <c r="AF17" s="152"/>
      <c r="AG17" s="152"/>
      <c r="AH17" s="152"/>
      <c r="AI17" s="152"/>
      <c r="AJ17" s="376"/>
      <c r="AK17" s="464"/>
      <c r="AL17" s="315"/>
      <c r="AM17" s="427"/>
      <c r="AN17" s="428"/>
      <c r="AO17" s="429">
        <f>AN17-AM17</f>
        <v>0</v>
      </c>
      <c r="AP17" s="428"/>
      <c r="AQ17" s="428"/>
      <c r="AR17" s="430">
        <f>AQ17-AP17</f>
        <v>0</v>
      </c>
    </row>
    <row r="18" spans="1:44">
      <c r="A18" s="110"/>
      <c r="B18" s="436"/>
      <c r="C18" s="750"/>
      <c r="D18" s="751"/>
      <c r="E18" s="752"/>
      <c r="F18" s="741"/>
      <c r="G18" s="742"/>
      <c r="H18" s="743"/>
      <c r="I18" s="741"/>
      <c r="J18" s="742"/>
      <c r="K18" s="743"/>
      <c r="L18" s="753" t="s">
        <v>120</v>
      </c>
      <c r="M18" s="734"/>
      <c r="N18" s="754"/>
      <c r="O18" s="753" t="s">
        <v>122</v>
      </c>
      <c r="P18" s="734"/>
      <c r="Q18" s="754"/>
      <c r="R18" s="741"/>
      <c r="S18" s="742"/>
      <c r="T18" s="743"/>
      <c r="U18" s="741"/>
      <c r="V18" s="742"/>
      <c r="W18" s="743"/>
      <c r="X18" s="741"/>
      <c r="Y18" s="742"/>
      <c r="Z18" s="743"/>
      <c r="AA18" s="741"/>
      <c r="AB18" s="742"/>
      <c r="AC18" s="765"/>
      <c r="AD18" s="156"/>
      <c r="AE18" s="156"/>
      <c r="AF18" s="152"/>
      <c r="AG18" s="152"/>
      <c r="AH18" s="152"/>
      <c r="AI18" s="152"/>
      <c r="AJ18" s="376"/>
      <c r="AK18" s="464"/>
      <c r="AL18" s="315"/>
      <c r="AM18" s="800"/>
      <c r="AN18" s="801"/>
      <c r="AO18" s="801"/>
      <c r="AP18" s="801"/>
      <c r="AQ18" s="801"/>
      <c r="AR18" s="804"/>
    </row>
    <row r="19" spans="1:44" ht="16.5">
      <c r="A19" s="108"/>
      <c r="B19" s="434"/>
      <c r="C19" s="381"/>
      <c r="D19" s="382"/>
      <c r="E19" s="389" t="str">
        <f>IF(COUNTIF($D$69:$D$73,C20),D19-C19,"")</f>
        <v/>
      </c>
      <c r="F19" s="381"/>
      <c r="G19" s="382"/>
      <c r="H19" s="389" t="str">
        <f>IF(COUNTIF($D$69:$D$73,F20),G19-F19,"")</f>
        <v/>
      </c>
      <c r="I19" s="381"/>
      <c r="J19" s="382"/>
      <c r="K19" s="389" t="str">
        <f>IF(COUNTIF($D$69:$D$73,I20),J19-I19,"")</f>
        <v/>
      </c>
      <c r="L19" s="381"/>
      <c r="M19" s="382"/>
      <c r="N19" s="389" t="str">
        <f>IF(COUNTIF($D$69:$D$73,L20),M19-L19,"")</f>
        <v/>
      </c>
      <c r="O19" s="381"/>
      <c r="P19" s="382"/>
      <c r="Q19" s="389" t="str">
        <f>IF(COUNTIF($D$69:$D$73,O20),P19-O19,"")</f>
        <v/>
      </c>
      <c r="R19" s="381"/>
      <c r="S19" s="382"/>
      <c r="T19" s="389" t="str">
        <f>IF(COUNTIF($D$69:$D$73,R20),S19-R19,"")</f>
        <v/>
      </c>
      <c r="U19" s="381"/>
      <c r="V19" s="382"/>
      <c r="W19" s="389" t="str">
        <f>IF(COUNTIF($D$69:$D$73,U20),V19-U19,"")</f>
        <v/>
      </c>
      <c r="X19" s="381"/>
      <c r="Y19" s="382"/>
      <c r="Z19" s="389" t="str">
        <f>IF(COUNTIF($D$69:$D$73,X20),Y19-X19,"")</f>
        <v/>
      </c>
      <c r="AA19" s="381"/>
      <c r="AB19" s="382"/>
      <c r="AC19" s="404" t="str">
        <f>IF(COUNTIF($D$69:$D$73,AA20),AB19-AA19,"")</f>
        <v/>
      </c>
      <c r="AD19" s="392">
        <f>IF(SUM(AC19,Z19,W19,T19,Q19,,N19,K19,H19,E19)&lt;&gt;0,SUM(AC19,Z19,W19,T19,Q19,N19,K19,H19,E19),0)</f>
        <v>0</v>
      </c>
      <c r="AE19" s="392"/>
      <c r="AF19" s="152"/>
      <c r="AG19" s="152"/>
      <c r="AH19" s="152"/>
      <c r="AI19" s="152"/>
      <c r="AJ19" s="376"/>
      <c r="AK19" s="464"/>
      <c r="AL19" s="315"/>
      <c r="AM19" s="470"/>
      <c r="AN19" s="471"/>
      <c r="AO19" s="472">
        <f>AN19-AM19</f>
        <v>0</v>
      </c>
      <c r="AP19" s="471"/>
      <c r="AQ19" s="471"/>
      <c r="AR19" s="473">
        <f>AQ19-AP19</f>
        <v>0</v>
      </c>
    </row>
    <row r="20" spans="1:44" ht="13.5" thickBot="1">
      <c r="A20" s="108"/>
      <c r="B20" s="434"/>
      <c r="C20" s="738"/>
      <c r="D20" s="739"/>
      <c r="E20" s="740"/>
      <c r="F20" s="738"/>
      <c r="G20" s="739"/>
      <c r="H20" s="740"/>
      <c r="I20" s="738"/>
      <c r="J20" s="739"/>
      <c r="K20" s="740"/>
      <c r="L20" s="738"/>
      <c r="M20" s="739"/>
      <c r="N20" s="740"/>
      <c r="O20" s="738"/>
      <c r="P20" s="739"/>
      <c r="Q20" s="740"/>
      <c r="R20" s="738"/>
      <c r="S20" s="739"/>
      <c r="T20" s="740"/>
      <c r="U20" s="738"/>
      <c r="V20" s="739"/>
      <c r="W20" s="740"/>
      <c r="X20" s="738"/>
      <c r="Y20" s="739"/>
      <c r="Z20" s="740"/>
      <c r="AA20" s="738"/>
      <c r="AB20" s="739"/>
      <c r="AC20" s="766"/>
      <c r="AD20" s="152"/>
      <c r="AE20" s="152"/>
      <c r="AF20" s="152"/>
      <c r="AG20" s="152"/>
      <c r="AH20" s="152"/>
      <c r="AI20" s="152"/>
      <c r="AJ20" s="376"/>
      <c r="AK20" s="464"/>
      <c r="AL20" s="315"/>
      <c r="AM20" s="802"/>
      <c r="AN20" s="794"/>
      <c r="AO20" s="794"/>
      <c r="AP20" s="794"/>
      <c r="AQ20" s="794"/>
      <c r="AR20" s="795"/>
    </row>
    <row r="21" spans="1:44" ht="13.5" thickBot="1">
      <c r="A21" s="397"/>
      <c r="B21" s="437"/>
      <c r="C21" s="763"/>
      <c r="D21" s="763"/>
      <c r="E21" s="763"/>
      <c r="F21" s="763"/>
      <c r="G21" s="763"/>
      <c r="H21" s="763"/>
      <c r="I21" s="763"/>
      <c r="J21" s="763"/>
      <c r="K21" s="763"/>
      <c r="L21" s="763"/>
      <c r="M21" s="763"/>
      <c r="N21" s="763"/>
      <c r="O21" s="763"/>
      <c r="P21" s="763"/>
      <c r="Q21" s="763"/>
      <c r="R21" s="763"/>
      <c r="S21" s="763"/>
      <c r="T21" s="763"/>
      <c r="U21" s="763"/>
      <c r="V21" s="763"/>
      <c r="W21" s="763"/>
      <c r="X21" s="763"/>
      <c r="Y21" s="763"/>
      <c r="Z21" s="763"/>
      <c r="AA21" s="763"/>
      <c r="AB21" s="763"/>
      <c r="AC21" s="764"/>
      <c r="AD21" s="152"/>
      <c r="AE21" s="152"/>
      <c r="AF21" s="152"/>
      <c r="AG21" s="152"/>
      <c r="AH21" s="152"/>
      <c r="AI21" s="152"/>
      <c r="AJ21" s="376"/>
      <c r="AK21" s="464"/>
      <c r="AL21" s="315"/>
      <c r="AM21" s="446"/>
      <c r="AN21" s="445"/>
      <c r="AO21" s="429">
        <f>AN21-AM21</f>
        <v>0</v>
      </c>
      <c r="AP21" s="445"/>
      <c r="AQ21" s="445"/>
      <c r="AR21" s="430">
        <f>AQ21-AP21</f>
        <v>0</v>
      </c>
    </row>
    <row r="22" spans="1:44" ht="14.25" customHeight="1">
      <c r="A22" s="104"/>
      <c r="B22" s="433"/>
      <c r="C22" s="240">
        <v>2.75</v>
      </c>
      <c r="D22" s="241">
        <v>6.75</v>
      </c>
      <c r="E22" s="252">
        <f>IF(COUNTIF($D$69:$D$73,C23),D22-C22,"")</f>
        <v>4</v>
      </c>
      <c r="F22" s="383"/>
      <c r="G22" s="384"/>
      <c r="H22" s="252" t="str">
        <f>IF(COUNTIF($D$69:$D$73,F23),G22-F22,"")</f>
        <v/>
      </c>
      <c r="I22" s="240">
        <v>7</v>
      </c>
      <c r="J22" s="241">
        <v>14.5</v>
      </c>
      <c r="K22" s="252" t="str">
        <f>IF(COUNTIF($D$69:$D$73,I23),J22-I22,"")</f>
        <v/>
      </c>
      <c r="L22" s="240">
        <v>7</v>
      </c>
      <c r="M22" s="241">
        <v>14</v>
      </c>
      <c r="N22" s="252" t="str">
        <f>IF(COUNTIF($D$69:$D$73,L23),M22-L22,"")</f>
        <v/>
      </c>
      <c r="O22" s="240">
        <v>7</v>
      </c>
      <c r="P22" s="241">
        <v>14.5</v>
      </c>
      <c r="Q22" s="252" t="str">
        <f>IF(COUNTIF($D$69:$D$73,O23),P22-O22,"")</f>
        <v/>
      </c>
      <c r="R22" s="240">
        <v>8</v>
      </c>
      <c r="S22" s="241">
        <v>14</v>
      </c>
      <c r="T22" s="252">
        <f>IF(COUNTIF($D$69:$D$73,R23),S22-R22,"")</f>
        <v>6</v>
      </c>
      <c r="U22" s="240">
        <v>8</v>
      </c>
      <c r="V22" s="241">
        <v>14</v>
      </c>
      <c r="W22" s="252">
        <f>IF(COUNTIF($D$69:$D$73,U23),V22-U22,"")</f>
        <v>6</v>
      </c>
      <c r="X22" s="240">
        <v>7</v>
      </c>
      <c r="Y22" s="241">
        <v>14.5</v>
      </c>
      <c r="Z22" s="252">
        <f>IF(COUNTIF($D$69:$D$73,X23),Y22-X22,"")</f>
        <v>7.5</v>
      </c>
      <c r="AA22" s="240">
        <v>8</v>
      </c>
      <c r="AB22" s="241">
        <v>9</v>
      </c>
      <c r="AC22" s="403" t="str">
        <f>IF(COUNTIF($D$69:$D$73,AA23),AB22-AA22,"")</f>
        <v/>
      </c>
      <c r="AD22" s="392">
        <f>IF(SUM(AC22,Z22,W22,T22,Q22,,N22,K22,H22,E22)&lt;&gt;0,SUM(AC22,Z22,W22,T22,Q22,N22,K22,H22,E22),0)</f>
        <v>23.5</v>
      </c>
      <c r="AE22" s="392"/>
      <c r="AF22" s="152"/>
      <c r="AG22" s="152"/>
      <c r="AH22" s="152"/>
      <c r="AI22" s="152"/>
      <c r="AJ22" s="376"/>
      <c r="AK22" s="464"/>
      <c r="AL22" s="315"/>
      <c r="AM22" s="796"/>
      <c r="AN22" s="797"/>
      <c r="AO22" s="797"/>
      <c r="AP22" s="797"/>
      <c r="AQ22" s="797"/>
      <c r="AR22" s="805"/>
    </row>
    <row r="23" spans="1:44">
      <c r="A23" s="104"/>
      <c r="B23" s="433"/>
      <c r="C23" s="584" t="s">
        <v>128</v>
      </c>
      <c r="D23" s="585"/>
      <c r="E23" s="586"/>
      <c r="F23" s="770"/>
      <c r="G23" s="771"/>
      <c r="H23" s="793"/>
      <c r="I23" s="770" t="s">
        <v>118</v>
      </c>
      <c r="J23" s="771"/>
      <c r="K23" s="793"/>
      <c r="L23" s="770" t="s">
        <v>119</v>
      </c>
      <c r="M23" s="771"/>
      <c r="N23" s="793"/>
      <c r="O23" s="770" t="s">
        <v>121</v>
      </c>
      <c r="P23" s="771"/>
      <c r="Q23" s="793"/>
      <c r="R23" s="770" t="s">
        <v>127</v>
      </c>
      <c r="S23" s="771"/>
      <c r="T23" s="793"/>
      <c r="U23" s="770" t="s">
        <v>128</v>
      </c>
      <c r="V23" s="771"/>
      <c r="W23" s="793"/>
      <c r="X23" s="770" t="s">
        <v>128</v>
      </c>
      <c r="Y23" s="771"/>
      <c r="Z23" s="793"/>
      <c r="AA23" s="770"/>
      <c r="AB23" s="771"/>
      <c r="AC23" s="772"/>
      <c r="AD23" s="152"/>
      <c r="AE23" s="152"/>
      <c r="AF23" s="152"/>
      <c r="AG23" s="152"/>
      <c r="AH23" s="152"/>
      <c r="AI23" s="152"/>
      <c r="AJ23" s="376"/>
      <c r="AK23" s="464"/>
      <c r="AL23" s="315"/>
      <c r="AM23" s="470"/>
      <c r="AN23" s="471"/>
      <c r="AO23" s="472">
        <f>AN23-AM23</f>
        <v>0</v>
      </c>
      <c r="AP23" s="471"/>
      <c r="AQ23" s="471"/>
      <c r="AR23" s="473">
        <f>AQ23-AP23</f>
        <v>0</v>
      </c>
    </row>
    <row r="24" spans="1:44" ht="16.5">
      <c r="A24" s="167"/>
      <c r="B24" s="438"/>
      <c r="C24" s="379">
        <v>6.75</v>
      </c>
      <c r="D24" s="380">
        <v>10.25</v>
      </c>
      <c r="E24" s="389" t="str">
        <f>IF(COUNTIF($D$69:$D$73,C25),D24-C24,"")</f>
        <v/>
      </c>
      <c r="F24" s="381"/>
      <c r="G24" s="382"/>
      <c r="H24" s="390" t="str">
        <f>IF(COUNTIF($D$69:$D$73,F25),G24-F24,"")</f>
        <v/>
      </c>
      <c r="I24" s="381"/>
      <c r="J24" s="382"/>
      <c r="K24" s="390" t="str">
        <f>IF(COUNTIF($D$69:$D$73,I25),J24-I24,"")</f>
        <v/>
      </c>
      <c r="L24" s="381">
        <v>14</v>
      </c>
      <c r="M24" s="382">
        <v>21</v>
      </c>
      <c r="N24" s="390"/>
      <c r="O24" s="381">
        <v>14.5</v>
      </c>
      <c r="P24" s="382">
        <v>21</v>
      </c>
      <c r="Q24" s="390" t="str">
        <f>IF(COUNTIF($D$69:$D$73,O25),P24-O24,"")</f>
        <v/>
      </c>
      <c r="R24" s="381"/>
      <c r="S24" s="382"/>
      <c r="T24" s="390" t="str">
        <f>IF(COUNTIF($D$69:$D$73,R25),S24-R24,"")</f>
        <v/>
      </c>
      <c r="U24" s="381"/>
      <c r="V24" s="382"/>
      <c r="W24" s="390" t="str">
        <f>IF(COUNTIF($D$69:$D$73,U25),V24-U24,"")</f>
        <v/>
      </c>
      <c r="X24" s="381">
        <v>10</v>
      </c>
      <c r="Y24" s="382">
        <v>14</v>
      </c>
      <c r="Z24" s="390">
        <f>IF(COUNTIF($D$69:$D$73,X25),Y24-X24,"")</f>
        <v>4</v>
      </c>
      <c r="AA24" s="381">
        <v>8</v>
      </c>
      <c r="AB24" s="382">
        <v>10</v>
      </c>
      <c r="AC24" s="405">
        <f>IF(COUNTIF($D$69:$D$73,AA25),AB24-AA24,"")</f>
        <v>2</v>
      </c>
      <c r="AD24" s="392">
        <f>IF(SUM(AC24,Z24,W24,T24,Q24,,N24,K24,H24,E24)&lt;&gt;0,SUM(AC24,Z24,W24,T24,Q24,N24,K24,H24,E24),0)</f>
        <v>6</v>
      </c>
      <c r="AE24" s="392"/>
      <c r="AF24" s="152"/>
      <c r="AG24" s="152"/>
      <c r="AH24" s="152"/>
      <c r="AI24" s="152"/>
      <c r="AJ24" s="376"/>
      <c r="AK24" s="464"/>
      <c r="AL24" s="315"/>
      <c r="AM24" s="798"/>
      <c r="AN24" s="799"/>
      <c r="AO24" s="799"/>
      <c r="AP24" s="799"/>
      <c r="AQ24" s="799"/>
      <c r="AR24" s="806"/>
    </row>
    <row r="25" spans="1:44" ht="13.5" thickBot="1">
      <c r="A25" s="108" t="s">
        <v>44</v>
      </c>
      <c r="B25" s="434"/>
      <c r="C25" s="810" t="s">
        <v>117</v>
      </c>
      <c r="D25" s="811"/>
      <c r="E25" s="812"/>
      <c r="F25" s="835"/>
      <c r="G25" s="836"/>
      <c r="H25" s="837"/>
      <c r="I25" s="835"/>
      <c r="J25" s="836"/>
      <c r="K25" s="837"/>
      <c r="L25" s="838" t="s">
        <v>120</v>
      </c>
      <c r="M25" s="839"/>
      <c r="N25" s="840"/>
      <c r="O25" s="767" t="s">
        <v>122</v>
      </c>
      <c r="P25" s="768"/>
      <c r="Q25" s="813"/>
      <c r="R25" s="767"/>
      <c r="S25" s="768"/>
      <c r="T25" s="813"/>
      <c r="U25" s="767"/>
      <c r="V25" s="768"/>
      <c r="W25" s="813"/>
      <c r="X25" s="767" t="s">
        <v>126</v>
      </c>
      <c r="Y25" s="768"/>
      <c r="Z25" s="813"/>
      <c r="AA25" s="767" t="s">
        <v>129</v>
      </c>
      <c r="AB25" s="768"/>
      <c r="AC25" s="769"/>
      <c r="AD25" s="152"/>
      <c r="AE25" s="152"/>
      <c r="AF25" s="152"/>
      <c r="AG25" s="152"/>
      <c r="AH25" s="152"/>
      <c r="AI25" s="152"/>
      <c r="AJ25" s="376"/>
      <c r="AK25" s="464"/>
      <c r="AL25" s="315"/>
      <c r="AM25" s="803"/>
      <c r="AN25" s="791"/>
      <c r="AO25" s="791"/>
      <c r="AP25" s="791"/>
      <c r="AQ25" s="791"/>
      <c r="AR25" s="792"/>
    </row>
    <row r="26" spans="1:44" ht="17.25" thickTop="1">
      <c r="A26" s="124">
        <f>A9+2</f>
        <v>43852</v>
      </c>
      <c r="B26" s="435"/>
      <c r="C26" s="383"/>
      <c r="D26" s="384"/>
      <c r="E26" s="255"/>
      <c r="F26" s="385"/>
      <c r="G26" s="386"/>
      <c r="H26" s="391" t="str">
        <f>IF(COUNTIF($D$69:$D$73,F27),G26-F26,"")</f>
        <v/>
      </c>
      <c r="I26" s="385"/>
      <c r="J26" s="386"/>
      <c r="K26" s="391" t="str">
        <f>IF(COUNTIF($D$69:$D$73,I27),J26-I26,"")</f>
        <v/>
      </c>
      <c r="L26" s="227">
        <v>21</v>
      </c>
      <c r="M26" s="226">
        <v>21.5</v>
      </c>
      <c r="N26" s="225"/>
      <c r="O26" s="385">
        <v>21</v>
      </c>
      <c r="P26" s="386">
        <v>21.5</v>
      </c>
      <c r="Q26" s="252" t="str">
        <f>IF(COUNTIF($D$69:$D$73,O27),P26-O26,"")</f>
        <v/>
      </c>
      <c r="R26" s="227"/>
      <c r="S26" s="226"/>
      <c r="T26" s="252" t="str">
        <f>IF(COUNTIF($D$69:$D$73,R27),S26-R26,"")</f>
        <v/>
      </c>
      <c r="U26" s="227"/>
      <c r="V26" s="226"/>
      <c r="W26" s="252" t="str">
        <f>IF(COUNTIF($D$69:$D$73,U27),V26-U26,"")</f>
        <v/>
      </c>
      <c r="X26" s="227"/>
      <c r="Y26" s="226"/>
      <c r="Z26" s="252" t="str">
        <f>IF(COUNTIF($D$69:$D$73,X27),Y26-X26,"")</f>
        <v/>
      </c>
      <c r="AA26" s="227"/>
      <c r="AB26" s="226"/>
      <c r="AC26" s="406">
        <f>AB26-AA26</f>
        <v>0</v>
      </c>
      <c r="AD26" s="392">
        <f>IF(SUM(AC26,Z26,W26,T26,Q26,,N26,K26,H26,E26)&lt;&gt;0,SUM(AC26,Z26,W26,T26,Q26,N26,K26,H26,E26),0)</f>
        <v>0</v>
      </c>
      <c r="AE26" s="392"/>
      <c r="AF26" s="152"/>
      <c r="AG26" s="152"/>
      <c r="AH26" s="152"/>
      <c r="AI26" s="152"/>
      <c r="AJ26" s="376"/>
      <c r="AK26" s="464"/>
      <c r="AL26" s="315"/>
      <c r="AM26" s="427"/>
      <c r="AN26" s="428"/>
      <c r="AO26" s="429">
        <f>AN26-AM26</f>
        <v>0</v>
      </c>
      <c r="AP26" s="428"/>
      <c r="AQ26" s="428"/>
      <c r="AR26" s="430">
        <f>AQ26-AP26</f>
        <v>0</v>
      </c>
    </row>
    <row r="27" spans="1:44">
      <c r="A27" s="110"/>
      <c r="B27" s="436"/>
      <c r="C27" s="750"/>
      <c r="D27" s="751"/>
      <c r="E27" s="752"/>
      <c r="F27" s="741"/>
      <c r="G27" s="742"/>
      <c r="H27" s="743"/>
      <c r="I27" s="741"/>
      <c r="J27" s="742"/>
      <c r="K27" s="743"/>
      <c r="L27" s="753" t="s">
        <v>120</v>
      </c>
      <c r="M27" s="734"/>
      <c r="N27" s="754"/>
      <c r="O27" s="753" t="s">
        <v>122</v>
      </c>
      <c r="P27" s="734"/>
      <c r="Q27" s="754"/>
      <c r="R27" s="741"/>
      <c r="S27" s="742"/>
      <c r="T27" s="743"/>
      <c r="U27" s="741"/>
      <c r="V27" s="742"/>
      <c r="W27" s="743"/>
      <c r="X27" s="741"/>
      <c r="Y27" s="742"/>
      <c r="Z27" s="743"/>
      <c r="AA27" s="741"/>
      <c r="AB27" s="742"/>
      <c r="AC27" s="765"/>
      <c r="AD27" s="156"/>
      <c r="AE27" s="156"/>
      <c r="AF27" s="152"/>
      <c r="AG27" s="152"/>
      <c r="AH27" s="152"/>
      <c r="AI27" s="152"/>
      <c r="AJ27" s="376"/>
      <c r="AK27" s="464"/>
      <c r="AL27" s="315"/>
      <c r="AM27" s="800"/>
      <c r="AN27" s="801"/>
      <c r="AO27" s="801"/>
      <c r="AP27" s="801"/>
      <c r="AQ27" s="801"/>
      <c r="AR27" s="804"/>
    </row>
    <row r="28" spans="1:44" ht="16.5">
      <c r="A28" s="108"/>
      <c r="B28" s="434"/>
      <c r="C28" s="381"/>
      <c r="D28" s="382"/>
      <c r="E28" s="389" t="str">
        <f>IF(COUNTIF($D$69:$D$73,C29),D28-C28,"")</f>
        <v/>
      </c>
      <c r="F28" s="381"/>
      <c r="G28" s="382"/>
      <c r="H28" s="389" t="str">
        <f>IF(COUNTIF($D$69:$D$73,F29),G28-F28,"")</f>
        <v/>
      </c>
      <c r="I28" s="381"/>
      <c r="J28" s="382"/>
      <c r="K28" s="389" t="str">
        <f>IF(COUNTIF($D$69:$D$73,I29),J28-I28,"")</f>
        <v/>
      </c>
      <c r="L28" s="381"/>
      <c r="M28" s="382"/>
      <c r="N28" s="389" t="str">
        <f>IF(COUNTIF($D$69:$D$73,L29),M28-L28,"")</f>
        <v/>
      </c>
      <c r="O28" s="381"/>
      <c r="P28" s="382"/>
      <c r="Q28" s="389" t="str">
        <f>IF(COUNTIF($D$69:$D$73,O29),P28-O28,"")</f>
        <v/>
      </c>
      <c r="R28" s="381"/>
      <c r="S28" s="382"/>
      <c r="T28" s="389" t="str">
        <f>IF(COUNTIF($D$69:$D$73,R29),S28-R28,"")</f>
        <v/>
      </c>
      <c r="U28" s="381"/>
      <c r="V28" s="382"/>
      <c r="W28" s="389" t="str">
        <f>IF(COUNTIF($D$69:$D$73,U29),V28-U28,"")</f>
        <v/>
      </c>
      <c r="X28" s="381"/>
      <c r="Y28" s="382"/>
      <c r="Z28" s="389" t="str">
        <f>IF(COUNTIF($D$69:$D$73,X29),Y28-X28,"")</f>
        <v/>
      </c>
      <c r="AA28" s="381"/>
      <c r="AB28" s="382"/>
      <c r="AC28" s="404" t="str">
        <f>IF(COUNTIF($D$69:$D$73,AA29),AB28-AA28,"")</f>
        <v/>
      </c>
      <c r="AD28" s="392">
        <f>IF(SUM(AC28,Z28,W28,T28,Q28,,N28,K28,H28,E28)&lt;&gt;0,SUM(AC28,Z28,W28,T28,Q28,N28,K28,H28,E28),0)</f>
        <v>0</v>
      </c>
      <c r="AE28" s="392"/>
      <c r="AF28" s="152"/>
      <c r="AG28" s="152"/>
      <c r="AH28" s="152"/>
      <c r="AI28" s="152"/>
      <c r="AJ28" s="376"/>
      <c r="AK28" s="464"/>
      <c r="AL28" s="315"/>
      <c r="AM28" s="470"/>
      <c r="AN28" s="471"/>
      <c r="AO28" s="472">
        <f>AN28-AM28</f>
        <v>0</v>
      </c>
      <c r="AP28" s="471"/>
      <c r="AQ28" s="471"/>
      <c r="AR28" s="473">
        <f>AQ28-AP28</f>
        <v>0</v>
      </c>
    </row>
    <row r="29" spans="1:44" ht="13.5" thickBot="1">
      <c r="A29" s="108"/>
      <c r="B29" s="434"/>
      <c r="C29" s="738"/>
      <c r="D29" s="739"/>
      <c r="E29" s="740"/>
      <c r="F29" s="738"/>
      <c r="G29" s="739"/>
      <c r="H29" s="740"/>
      <c r="I29" s="738"/>
      <c r="J29" s="739"/>
      <c r="K29" s="740"/>
      <c r="L29" s="738"/>
      <c r="M29" s="739"/>
      <c r="N29" s="740"/>
      <c r="O29" s="738"/>
      <c r="P29" s="739"/>
      <c r="Q29" s="740"/>
      <c r="R29" s="738"/>
      <c r="S29" s="739"/>
      <c r="T29" s="740"/>
      <c r="U29" s="738"/>
      <c r="V29" s="739"/>
      <c r="W29" s="740"/>
      <c r="X29" s="738"/>
      <c r="Y29" s="739"/>
      <c r="Z29" s="740"/>
      <c r="AA29" s="738"/>
      <c r="AB29" s="739"/>
      <c r="AC29" s="766"/>
      <c r="AD29" s="152"/>
      <c r="AE29" s="152"/>
      <c r="AF29" s="152"/>
      <c r="AG29" s="152"/>
      <c r="AH29" s="152"/>
      <c r="AI29" s="152"/>
      <c r="AJ29" s="376"/>
      <c r="AK29" s="464"/>
      <c r="AL29" s="315"/>
      <c r="AM29" s="802"/>
      <c r="AN29" s="794"/>
      <c r="AO29" s="794"/>
      <c r="AP29" s="794"/>
      <c r="AQ29" s="794"/>
      <c r="AR29" s="795"/>
    </row>
    <row r="30" spans="1:44" ht="13.5" thickBot="1">
      <c r="A30" s="397"/>
      <c r="B30" s="437"/>
      <c r="C30" s="763"/>
      <c r="D30" s="763"/>
      <c r="E30" s="763"/>
      <c r="F30" s="763"/>
      <c r="G30" s="763"/>
      <c r="H30" s="763"/>
      <c r="I30" s="763"/>
      <c r="J30" s="763"/>
      <c r="K30" s="763"/>
      <c r="L30" s="763"/>
      <c r="M30" s="763"/>
      <c r="N30" s="763"/>
      <c r="O30" s="763"/>
      <c r="P30" s="763"/>
      <c r="Q30" s="763"/>
      <c r="R30" s="763"/>
      <c r="S30" s="763"/>
      <c r="T30" s="763"/>
      <c r="U30" s="763"/>
      <c r="V30" s="763"/>
      <c r="W30" s="763"/>
      <c r="X30" s="763"/>
      <c r="Y30" s="763"/>
      <c r="Z30" s="763"/>
      <c r="AA30" s="763"/>
      <c r="AB30" s="763"/>
      <c r="AC30" s="764"/>
      <c r="AD30" s="162"/>
      <c r="AE30" s="162"/>
      <c r="AF30" s="162"/>
      <c r="AG30" s="162"/>
      <c r="AH30" s="162"/>
      <c r="AI30" s="162"/>
      <c r="AJ30" s="378"/>
      <c r="AK30" s="465"/>
      <c r="AL30" s="394"/>
      <c r="AM30" s="427"/>
      <c r="AN30" s="428"/>
      <c r="AO30" s="429">
        <f>AN30-AM30</f>
        <v>0</v>
      </c>
      <c r="AP30" s="428"/>
      <c r="AQ30" s="428"/>
      <c r="AR30" s="430">
        <f>AQ30-AP30</f>
        <v>0</v>
      </c>
    </row>
    <row r="31" spans="1:44" ht="14.25" customHeight="1">
      <c r="A31" s="841"/>
      <c r="B31" s="439"/>
      <c r="C31" s="240">
        <v>2.75</v>
      </c>
      <c r="D31" s="241">
        <v>6.75</v>
      </c>
      <c r="E31" s="252">
        <f>IF(COUNTIF($D$69:$D$73,C32),D31-C31,"")</f>
        <v>4</v>
      </c>
      <c r="F31" s="383"/>
      <c r="G31" s="384"/>
      <c r="H31" s="252" t="str">
        <f>IF(COUNTIF($D$69:$D$73,F32),G31-F31,"")</f>
        <v/>
      </c>
      <c r="I31" s="240">
        <v>7</v>
      </c>
      <c r="J31" s="241">
        <v>14.5</v>
      </c>
      <c r="K31" s="252" t="str">
        <f>IF(COUNTIF($D$69:$D$73,I32),J31-I31,"")</f>
        <v/>
      </c>
      <c r="L31" s="240">
        <v>7</v>
      </c>
      <c r="M31" s="241">
        <v>14</v>
      </c>
      <c r="N31" s="252" t="str">
        <f>IF(COUNTIF($D$69:$D$73,L32),M31-L31,"")</f>
        <v/>
      </c>
      <c r="O31" s="240">
        <v>7</v>
      </c>
      <c r="P31" s="241">
        <v>14.5</v>
      </c>
      <c r="Q31" s="252" t="str">
        <f>IF(COUNTIF($D$69:$D$73,O32),P31-O31,"")</f>
        <v/>
      </c>
      <c r="R31" s="240">
        <v>8</v>
      </c>
      <c r="S31" s="241">
        <v>14</v>
      </c>
      <c r="T31" s="252">
        <f>IF(COUNTIF($D$69:$D$73,R32),S31-R31,"")</f>
        <v>6</v>
      </c>
      <c r="U31" s="240">
        <v>8</v>
      </c>
      <c r="V31" s="241">
        <v>14</v>
      </c>
      <c r="W31" s="252">
        <f>IF(COUNTIF($D$69:$D$73,U32),V31-U31,"")</f>
        <v>6</v>
      </c>
      <c r="X31" s="240">
        <v>7</v>
      </c>
      <c r="Y31" s="241">
        <v>14.5</v>
      </c>
      <c r="Z31" s="252">
        <f>IF(COUNTIF($D$69:$D$73,X32),Y31-X31,"")</f>
        <v>7.5</v>
      </c>
      <c r="AA31" s="240">
        <v>8</v>
      </c>
      <c r="AB31" s="241">
        <v>9</v>
      </c>
      <c r="AC31" s="403" t="str">
        <f>IF(COUNTIF($D$69:$D$73,AA32),AB31-AA31,"")</f>
        <v/>
      </c>
      <c r="AD31" s="392">
        <f>IF(SUM(AC31,Z31,W31,T31,Q31,,N31,K31,H31,E31)&lt;&gt;0,SUM(AC31,Z31,W31,T31,Q31,N31,K31,H31,E31),0)</f>
        <v>23.5</v>
      </c>
      <c r="AE31" s="392"/>
      <c r="AF31" s="152"/>
      <c r="AG31" s="152"/>
      <c r="AH31" s="152"/>
      <c r="AI31" s="152"/>
      <c r="AJ31" s="376"/>
      <c r="AK31" s="464"/>
      <c r="AL31" s="315"/>
      <c r="AM31" s="796"/>
      <c r="AN31" s="797"/>
      <c r="AO31" s="797"/>
      <c r="AP31" s="797"/>
      <c r="AQ31" s="797"/>
      <c r="AR31" s="805"/>
    </row>
    <row r="32" spans="1:44">
      <c r="A32" s="841"/>
      <c r="B32" s="439"/>
      <c r="C32" s="584" t="s">
        <v>128</v>
      </c>
      <c r="D32" s="585"/>
      <c r="E32" s="586"/>
      <c r="F32" s="770"/>
      <c r="G32" s="771"/>
      <c r="H32" s="793"/>
      <c r="I32" s="770" t="s">
        <v>118</v>
      </c>
      <c r="J32" s="771"/>
      <c r="K32" s="793"/>
      <c r="L32" s="770" t="s">
        <v>119</v>
      </c>
      <c r="M32" s="771"/>
      <c r="N32" s="793"/>
      <c r="O32" s="770" t="s">
        <v>121</v>
      </c>
      <c r="P32" s="771"/>
      <c r="Q32" s="793"/>
      <c r="R32" s="770" t="s">
        <v>127</v>
      </c>
      <c r="S32" s="771"/>
      <c r="T32" s="793"/>
      <c r="U32" s="770" t="s">
        <v>128</v>
      </c>
      <c r="V32" s="771"/>
      <c r="W32" s="793"/>
      <c r="X32" s="770" t="s">
        <v>128</v>
      </c>
      <c r="Y32" s="771"/>
      <c r="Z32" s="793"/>
      <c r="AA32" s="770"/>
      <c r="AB32" s="771"/>
      <c r="AC32" s="772"/>
      <c r="AD32" s="152"/>
      <c r="AE32" s="152"/>
      <c r="AF32" s="162"/>
      <c r="AG32" s="162"/>
      <c r="AH32" s="162"/>
      <c r="AI32" s="162"/>
      <c r="AJ32" s="378"/>
      <c r="AK32" s="465"/>
      <c r="AL32" s="394"/>
      <c r="AM32" s="470"/>
      <c r="AN32" s="471"/>
      <c r="AO32" s="472">
        <f>AN32-AM32</f>
        <v>0</v>
      </c>
      <c r="AP32" s="471"/>
      <c r="AQ32" s="471"/>
      <c r="AR32" s="473">
        <f>AQ32-AP32</f>
        <v>0</v>
      </c>
    </row>
    <row r="33" spans="1:44" ht="16.5">
      <c r="A33" s="167"/>
      <c r="B33" s="438"/>
      <c r="C33" s="379">
        <v>6.75</v>
      </c>
      <c r="D33" s="380">
        <v>10.25</v>
      </c>
      <c r="E33" s="389" t="str">
        <f>IF(COUNTIF($D$69:$D$73,C34),D33-C33,"")</f>
        <v/>
      </c>
      <c r="F33" s="381"/>
      <c r="G33" s="382"/>
      <c r="H33" s="390" t="str">
        <f>IF(COUNTIF($D$69:$D$73,F34),G33-F33,"")</f>
        <v/>
      </c>
      <c r="I33" s="381"/>
      <c r="J33" s="382"/>
      <c r="K33" s="390" t="str">
        <f>IF(COUNTIF($D$69:$D$73,I34),J33-I33,"")</f>
        <v/>
      </c>
      <c r="L33" s="381">
        <v>14</v>
      </c>
      <c r="M33" s="382">
        <v>21</v>
      </c>
      <c r="N33" s="390"/>
      <c r="O33" s="381">
        <v>14.5</v>
      </c>
      <c r="P33" s="382">
        <v>21</v>
      </c>
      <c r="Q33" s="390" t="str">
        <f>IF(COUNTIF($D$69:$D$73,O34),P33-O33,"")</f>
        <v/>
      </c>
      <c r="R33" s="381"/>
      <c r="S33" s="382"/>
      <c r="T33" s="390" t="str">
        <f>IF(COUNTIF($D$69:$D$73,R34),S33-R33,"")</f>
        <v/>
      </c>
      <c r="U33" s="381"/>
      <c r="V33" s="382"/>
      <c r="W33" s="390" t="str">
        <f>IF(COUNTIF($D$69:$D$73,U34),V33-U33,"")</f>
        <v/>
      </c>
      <c r="X33" s="381">
        <v>10</v>
      </c>
      <c r="Y33" s="382">
        <v>14</v>
      </c>
      <c r="Z33" s="390">
        <f>IF(COUNTIF($D$69:$D$73,X34),Y33-X33,"")</f>
        <v>4</v>
      </c>
      <c r="AA33" s="381">
        <v>8</v>
      </c>
      <c r="AB33" s="382">
        <v>10</v>
      </c>
      <c r="AC33" s="405">
        <f>IF(COUNTIF($D$69:$D$73,AA34),AB33-AA33,"")</f>
        <v>2</v>
      </c>
      <c r="AD33" s="392">
        <f>IF(SUM(AC33,Z33,W33,T33,Q33,,N33,K33,H33,E33)&lt;&gt;0,SUM(AC33,Z33,W33,T33,Q33,N33,K33,H33,E33),0)</f>
        <v>6</v>
      </c>
      <c r="AE33" s="392"/>
      <c r="AF33" s="162"/>
      <c r="AG33" s="162"/>
      <c r="AH33" s="162"/>
      <c r="AI33" s="162"/>
      <c r="AJ33" s="378"/>
      <c r="AK33" s="465"/>
      <c r="AL33" s="394"/>
      <c r="AM33" s="798"/>
      <c r="AN33" s="799"/>
      <c r="AO33" s="799"/>
      <c r="AP33" s="799"/>
      <c r="AQ33" s="799"/>
      <c r="AR33" s="806"/>
    </row>
    <row r="34" spans="1:44" ht="13.5" thickBot="1">
      <c r="A34" s="108" t="s">
        <v>48</v>
      </c>
      <c r="B34" s="434"/>
      <c r="C34" s="810" t="s">
        <v>117</v>
      </c>
      <c r="D34" s="811"/>
      <c r="E34" s="812"/>
      <c r="F34" s="835"/>
      <c r="G34" s="836"/>
      <c r="H34" s="837"/>
      <c r="I34" s="835"/>
      <c r="J34" s="836"/>
      <c r="K34" s="837"/>
      <c r="L34" s="838" t="s">
        <v>120</v>
      </c>
      <c r="M34" s="839"/>
      <c r="N34" s="840"/>
      <c r="O34" s="767" t="s">
        <v>122</v>
      </c>
      <c r="P34" s="768"/>
      <c r="Q34" s="813"/>
      <c r="R34" s="767"/>
      <c r="S34" s="768"/>
      <c r="T34" s="813"/>
      <c r="U34" s="767"/>
      <c r="V34" s="768"/>
      <c r="W34" s="813"/>
      <c r="X34" s="767" t="s">
        <v>126</v>
      </c>
      <c r="Y34" s="768"/>
      <c r="Z34" s="813"/>
      <c r="AA34" s="767" t="s">
        <v>129</v>
      </c>
      <c r="AB34" s="768"/>
      <c r="AC34" s="769"/>
      <c r="AD34" s="152"/>
      <c r="AE34" s="152"/>
      <c r="AF34" s="152"/>
      <c r="AG34" s="152"/>
      <c r="AH34" s="152"/>
      <c r="AI34" s="152"/>
      <c r="AJ34" s="376"/>
      <c r="AK34" s="464"/>
      <c r="AL34" s="315"/>
      <c r="AM34" s="803"/>
      <c r="AN34" s="791"/>
      <c r="AO34" s="791"/>
      <c r="AP34" s="791"/>
      <c r="AQ34" s="791"/>
      <c r="AR34" s="792"/>
    </row>
    <row r="35" spans="1:44" ht="17.25" thickTop="1">
      <c r="A35" s="124">
        <f>A9+3</f>
        <v>43853</v>
      </c>
      <c r="B35" s="435"/>
      <c r="C35" s="383"/>
      <c r="D35" s="384"/>
      <c r="E35" s="255"/>
      <c r="F35" s="385"/>
      <c r="G35" s="386"/>
      <c r="H35" s="391" t="str">
        <f>IF(COUNTIF($D$69:$D$73,F36),G35-F35,"")</f>
        <v/>
      </c>
      <c r="I35" s="385"/>
      <c r="J35" s="386"/>
      <c r="K35" s="391" t="str">
        <f>IF(COUNTIF($D$69:$D$73,I36),J35-I35,"")</f>
        <v/>
      </c>
      <c r="L35" s="227">
        <v>21</v>
      </c>
      <c r="M35" s="226">
        <v>21.5</v>
      </c>
      <c r="N35" s="225"/>
      <c r="O35" s="385">
        <v>21</v>
      </c>
      <c r="P35" s="386">
        <v>21.5</v>
      </c>
      <c r="Q35" s="252" t="str">
        <f>IF(COUNTIF($D$69:$D$73,O36),P35-O35,"")</f>
        <v/>
      </c>
      <c r="R35" s="227"/>
      <c r="S35" s="226"/>
      <c r="T35" s="252" t="str">
        <f>IF(COUNTIF($D$69:$D$73,R36),S35-R35,"")</f>
        <v/>
      </c>
      <c r="U35" s="227"/>
      <c r="V35" s="226"/>
      <c r="W35" s="252" t="str">
        <f>IF(COUNTIF($D$69:$D$73,U36),V35-U35,"")</f>
        <v/>
      </c>
      <c r="X35" s="227"/>
      <c r="Y35" s="226"/>
      <c r="Z35" s="252" t="str">
        <f>IF(COUNTIF($D$69:$D$73,X36),Y35-X35,"")</f>
        <v/>
      </c>
      <c r="AA35" s="227"/>
      <c r="AB35" s="226"/>
      <c r="AC35" s="406">
        <f>AB35-AA35</f>
        <v>0</v>
      </c>
      <c r="AD35" s="392">
        <f>IF(SUM(AC35,Z35,W35,T35,Q35,,N35,K35,H35,E35)&lt;&gt;0,SUM(AC35,Z35,W35,T35,Q35,N35,K35,H35,E35),0)</f>
        <v>0</v>
      </c>
      <c r="AE35" s="392"/>
      <c r="AF35" s="152"/>
      <c r="AG35" s="152"/>
      <c r="AH35" s="152"/>
      <c r="AI35" s="152"/>
      <c r="AJ35" s="376"/>
      <c r="AK35" s="464"/>
      <c r="AL35" s="315"/>
      <c r="AM35" s="427"/>
      <c r="AN35" s="428"/>
      <c r="AO35" s="429">
        <f>AN35-AM35</f>
        <v>0</v>
      </c>
      <c r="AP35" s="428"/>
      <c r="AQ35" s="428"/>
      <c r="AR35" s="430">
        <f>AQ35-AP35</f>
        <v>0</v>
      </c>
    </row>
    <row r="36" spans="1:44">
      <c r="A36" s="110"/>
      <c r="B36" s="436"/>
      <c r="C36" s="750"/>
      <c r="D36" s="751"/>
      <c r="E36" s="752"/>
      <c r="F36" s="741"/>
      <c r="G36" s="742"/>
      <c r="H36" s="743"/>
      <c r="I36" s="741"/>
      <c r="J36" s="742"/>
      <c r="K36" s="743"/>
      <c r="L36" s="753" t="s">
        <v>120</v>
      </c>
      <c r="M36" s="734"/>
      <c r="N36" s="754"/>
      <c r="O36" s="753" t="s">
        <v>122</v>
      </c>
      <c r="P36" s="734"/>
      <c r="Q36" s="754"/>
      <c r="R36" s="741"/>
      <c r="S36" s="742"/>
      <c r="T36" s="743"/>
      <c r="U36" s="741"/>
      <c r="V36" s="742"/>
      <c r="W36" s="743"/>
      <c r="X36" s="741"/>
      <c r="Y36" s="742"/>
      <c r="Z36" s="743"/>
      <c r="AA36" s="741"/>
      <c r="AB36" s="742"/>
      <c r="AC36" s="765"/>
      <c r="AD36" s="156"/>
      <c r="AE36" s="156"/>
      <c r="AF36" s="152"/>
      <c r="AG36" s="152"/>
      <c r="AH36" s="152"/>
      <c r="AI36" s="152"/>
      <c r="AJ36" s="376"/>
      <c r="AK36" s="464"/>
      <c r="AL36" s="315"/>
      <c r="AM36" s="800"/>
      <c r="AN36" s="801"/>
      <c r="AO36" s="801"/>
      <c r="AP36" s="801"/>
      <c r="AQ36" s="801"/>
      <c r="AR36" s="804"/>
    </row>
    <row r="37" spans="1:44" ht="16.5">
      <c r="A37" s="108"/>
      <c r="B37" s="434"/>
      <c r="C37" s="381"/>
      <c r="D37" s="382"/>
      <c r="E37" s="389" t="str">
        <f>IF(COUNTIF($D$69:$D$73,C38),D37-C37,"")</f>
        <v/>
      </c>
      <c r="F37" s="381"/>
      <c r="G37" s="382"/>
      <c r="H37" s="389" t="str">
        <f>IF(COUNTIF($D$69:$D$73,F38),G37-F37,"")</f>
        <v/>
      </c>
      <c r="I37" s="381"/>
      <c r="J37" s="382"/>
      <c r="K37" s="389" t="str">
        <f>IF(COUNTIF($D$69:$D$73,I38),J37-I37,"")</f>
        <v/>
      </c>
      <c r="L37" s="381"/>
      <c r="M37" s="382"/>
      <c r="N37" s="389" t="str">
        <f>IF(COUNTIF($D$69:$D$73,L38),M37-L37,"")</f>
        <v/>
      </c>
      <c r="O37" s="381"/>
      <c r="P37" s="382"/>
      <c r="Q37" s="389" t="str">
        <f>IF(COUNTIF($D$69:$D$73,O38),P37-O37,"")</f>
        <v/>
      </c>
      <c r="R37" s="381"/>
      <c r="S37" s="382"/>
      <c r="T37" s="389" t="str">
        <f>IF(COUNTIF($D$69:$D$73,R38),S37-R37,"")</f>
        <v/>
      </c>
      <c r="U37" s="381"/>
      <c r="V37" s="382"/>
      <c r="W37" s="389" t="str">
        <f>IF(COUNTIF($D$69:$D$73,U38),V37-U37,"")</f>
        <v/>
      </c>
      <c r="X37" s="381"/>
      <c r="Y37" s="382"/>
      <c r="Z37" s="389" t="str">
        <f>IF(COUNTIF($D$69:$D$73,X38),Y37-X37,"")</f>
        <v/>
      </c>
      <c r="AA37" s="381"/>
      <c r="AB37" s="382"/>
      <c r="AC37" s="404" t="str">
        <f>IF(COUNTIF($D$69:$D$73,AA38),AB37-AA37,"")</f>
        <v/>
      </c>
      <c r="AD37" s="392">
        <f>IF(SUM(AC37,Z37,W37,T37,Q37,,N37,K37,H37,E37)&lt;&gt;0,SUM(AC37,Z37,W37,T37,Q37,N37,K37,H37,E37),0)</f>
        <v>0</v>
      </c>
      <c r="AE37" s="392"/>
      <c r="AF37" s="152"/>
      <c r="AG37" s="152"/>
      <c r="AH37" s="152"/>
      <c r="AI37" s="152"/>
      <c r="AJ37" s="376"/>
      <c r="AK37" s="464"/>
      <c r="AL37" s="315"/>
      <c r="AM37" s="470"/>
      <c r="AN37" s="471"/>
      <c r="AO37" s="472">
        <f>AN37-AM37</f>
        <v>0</v>
      </c>
      <c r="AP37" s="471"/>
      <c r="AQ37" s="471"/>
      <c r="AR37" s="473">
        <f>AQ37-AP37</f>
        <v>0</v>
      </c>
    </row>
    <row r="38" spans="1:44" ht="13.5" thickBot="1">
      <c r="A38" s="108"/>
      <c r="B38" s="434"/>
      <c r="C38" s="738"/>
      <c r="D38" s="739"/>
      <c r="E38" s="740"/>
      <c r="F38" s="738"/>
      <c r="G38" s="739"/>
      <c r="H38" s="740"/>
      <c r="I38" s="738"/>
      <c r="J38" s="739"/>
      <c r="K38" s="740"/>
      <c r="L38" s="738"/>
      <c r="M38" s="739"/>
      <c r="N38" s="740"/>
      <c r="O38" s="738"/>
      <c r="P38" s="739"/>
      <c r="Q38" s="740"/>
      <c r="R38" s="738"/>
      <c r="S38" s="739"/>
      <c r="T38" s="740"/>
      <c r="U38" s="738"/>
      <c r="V38" s="739"/>
      <c r="W38" s="740"/>
      <c r="X38" s="738"/>
      <c r="Y38" s="739"/>
      <c r="Z38" s="740"/>
      <c r="AA38" s="738"/>
      <c r="AB38" s="739"/>
      <c r="AC38" s="766"/>
      <c r="AD38" s="152"/>
      <c r="AE38" s="152"/>
      <c r="AF38" s="152"/>
      <c r="AG38" s="152"/>
      <c r="AH38" s="152"/>
      <c r="AI38" s="152"/>
      <c r="AJ38" s="376"/>
      <c r="AK38" s="464"/>
      <c r="AL38" s="315"/>
      <c r="AM38" s="802"/>
      <c r="AN38" s="794"/>
      <c r="AO38" s="794"/>
      <c r="AP38" s="794"/>
      <c r="AQ38" s="794"/>
      <c r="AR38" s="795"/>
    </row>
    <row r="39" spans="1:44" ht="13.5" thickBot="1">
      <c r="A39" s="397"/>
      <c r="B39" s="437"/>
      <c r="C39" s="763"/>
      <c r="D39" s="763"/>
      <c r="E39" s="763"/>
      <c r="F39" s="763"/>
      <c r="G39" s="763"/>
      <c r="H39" s="763"/>
      <c r="I39" s="763"/>
      <c r="J39" s="763"/>
      <c r="K39" s="763"/>
      <c r="L39" s="763"/>
      <c r="M39" s="763"/>
      <c r="N39" s="763"/>
      <c r="O39" s="763"/>
      <c r="P39" s="763"/>
      <c r="Q39" s="763"/>
      <c r="R39" s="763"/>
      <c r="S39" s="763"/>
      <c r="T39" s="763"/>
      <c r="U39" s="763"/>
      <c r="V39" s="763"/>
      <c r="W39" s="763"/>
      <c r="X39" s="763"/>
      <c r="Y39" s="763"/>
      <c r="Z39" s="763"/>
      <c r="AA39" s="763"/>
      <c r="AB39" s="763"/>
      <c r="AC39" s="764"/>
      <c r="AD39" s="162"/>
      <c r="AE39" s="162"/>
      <c r="AF39" s="162"/>
      <c r="AG39" s="162"/>
      <c r="AH39" s="162"/>
      <c r="AI39" s="162"/>
      <c r="AJ39" s="378"/>
      <c r="AK39" s="465"/>
      <c r="AL39" s="394"/>
      <c r="AM39" s="446"/>
      <c r="AN39" s="445"/>
      <c r="AO39" s="429">
        <f>AN39-AM39</f>
        <v>0</v>
      </c>
      <c r="AP39" s="445"/>
      <c r="AQ39" s="445"/>
      <c r="AR39" s="430">
        <f>AQ39-AP39</f>
        <v>0</v>
      </c>
    </row>
    <row r="40" spans="1:44" ht="14.25" customHeight="1">
      <c r="A40" s="177"/>
      <c r="B40" s="440"/>
      <c r="C40" s="240">
        <v>2.75</v>
      </c>
      <c r="D40" s="241">
        <v>6.75</v>
      </c>
      <c r="E40" s="252">
        <f>IF(COUNTIF($D$69:$D$73,C41),D40-C40,"")</f>
        <v>4</v>
      </c>
      <c r="F40" s="383"/>
      <c r="G40" s="384"/>
      <c r="H40" s="252" t="str">
        <f>IF(COUNTIF($D$69:$D$73,F41),G40-F40,"")</f>
        <v/>
      </c>
      <c r="I40" s="240">
        <v>7</v>
      </c>
      <c r="J40" s="241">
        <v>14.5</v>
      </c>
      <c r="K40" s="252" t="str">
        <f>IF(COUNTIF($D$69:$D$73,I41),J40-I40,"")</f>
        <v/>
      </c>
      <c r="L40" s="240">
        <v>7</v>
      </c>
      <c r="M40" s="241">
        <v>14</v>
      </c>
      <c r="N40" s="252" t="str">
        <f>IF(COUNTIF($D$69:$D$73,L41),M40-L40,"")</f>
        <v/>
      </c>
      <c r="O40" s="240">
        <v>7</v>
      </c>
      <c r="P40" s="241">
        <v>14.5</v>
      </c>
      <c r="Q40" s="252" t="str">
        <f>IF(COUNTIF($D$69:$D$73,O41),P40-O40,"")</f>
        <v/>
      </c>
      <c r="R40" s="240">
        <v>8</v>
      </c>
      <c r="S40" s="241">
        <v>14</v>
      </c>
      <c r="T40" s="252">
        <f>IF(COUNTIF($D$69:$D$73,R41),S40-R40,"")</f>
        <v>6</v>
      </c>
      <c r="U40" s="240">
        <v>8</v>
      </c>
      <c r="V40" s="241">
        <v>14</v>
      </c>
      <c r="W40" s="252">
        <f>IF(COUNTIF($D$69:$D$73,U41),V40-U40,"")</f>
        <v>6</v>
      </c>
      <c r="X40" s="240">
        <v>7</v>
      </c>
      <c r="Y40" s="241">
        <v>14.5</v>
      </c>
      <c r="Z40" s="252">
        <f>IF(COUNTIF($D$69:$D$73,X41),Y40-X40,"")</f>
        <v>7.5</v>
      </c>
      <c r="AA40" s="240">
        <v>8</v>
      </c>
      <c r="AB40" s="241">
        <v>9</v>
      </c>
      <c r="AC40" s="403" t="str">
        <f>IF(COUNTIF($D$69:$D$73,AA41),AB40-AA40,"")</f>
        <v/>
      </c>
      <c r="AD40" s="392">
        <f>IF(SUM(AC40,Z40,W40,T40,Q40,,N40,K40,H40,E40)&lt;&gt;0,SUM(AC40,Z40,W40,T40,Q40,N40,K40,H40,E40),0)</f>
        <v>23.5</v>
      </c>
      <c r="AE40" s="392"/>
      <c r="AF40" s="152"/>
      <c r="AG40" s="152"/>
      <c r="AH40" s="152"/>
      <c r="AI40" s="152"/>
      <c r="AJ40" s="376"/>
      <c r="AK40" s="464"/>
      <c r="AL40" s="315"/>
      <c r="AM40" s="796"/>
      <c r="AN40" s="797"/>
      <c r="AO40" s="797"/>
      <c r="AP40" s="797"/>
      <c r="AQ40" s="797"/>
      <c r="AR40" s="805"/>
    </row>
    <row r="41" spans="1:44">
      <c r="A41" s="177"/>
      <c r="B41" s="440"/>
      <c r="C41" s="584" t="s">
        <v>128</v>
      </c>
      <c r="D41" s="585"/>
      <c r="E41" s="586"/>
      <c r="F41" s="770"/>
      <c r="G41" s="771"/>
      <c r="H41" s="793"/>
      <c r="I41" s="770" t="s">
        <v>118</v>
      </c>
      <c r="J41" s="771"/>
      <c r="K41" s="793"/>
      <c r="L41" s="770" t="s">
        <v>119</v>
      </c>
      <c r="M41" s="771"/>
      <c r="N41" s="793"/>
      <c r="O41" s="770" t="s">
        <v>121</v>
      </c>
      <c r="P41" s="771"/>
      <c r="Q41" s="793"/>
      <c r="R41" s="770" t="s">
        <v>127</v>
      </c>
      <c r="S41" s="771"/>
      <c r="T41" s="793"/>
      <c r="U41" s="770" t="s">
        <v>128</v>
      </c>
      <c r="V41" s="771"/>
      <c r="W41" s="793"/>
      <c r="X41" s="770" t="s">
        <v>128</v>
      </c>
      <c r="Y41" s="771"/>
      <c r="Z41" s="793"/>
      <c r="AA41" s="770"/>
      <c r="AB41" s="771"/>
      <c r="AC41" s="772"/>
      <c r="AD41" s="152"/>
      <c r="AE41" s="152"/>
      <c r="AF41" s="162"/>
      <c r="AG41" s="162"/>
      <c r="AH41" s="162"/>
      <c r="AI41" s="162"/>
      <c r="AJ41" s="378"/>
      <c r="AK41" s="465"/>
      <c r="AL41" s="394"/>
      <c r="AM41" s="470">
        <v>21.5</v>
      </c>
      <c r="AN41" s="471">
        <v>23.5</v>
      </c>
      <c r="AO41" s="472">
        <f>AN41-AM41</f>
        <v>2</v>
      </c>
      <c r="AP41" s="471"/>
      <c r="AQ41" s="471"/>
      <c r="AR41" s="473">
        <f>AQ41-AP41</f>
        <v>0</v>
      </c>
    </row>
    <row r="42" spans="1:44" ht="16.5">
      <c r="A42" s="167"/>
      <c r="B42" s="438"/>
      <c r="C42" s="379">
        <v>6.75</v>
      </c>
      <c r="D42" s="380">
        <v>10.25</v>
      </c>
      <c r="E42" s="389" t="str">
        <f>IF(COUNTIF($D$69:$D$73,C43),D42-C42,"")</f>
        <v/>
      </c>
      <c r="F42" s="381"/>
      <c r="G42" s="382"/>
      <c r="H42" s="390" t="str">
        <f>IF(COUNTIF($D$69:$D$73,F43),G42-F42,"")</f>
        <v/>
      </c>
      <c r="I42" s="381"/>
      <c r="J42" s="382"/>
      <c r="K42" s="390" t="str">
        <f>IF(COUNTIF($D$69:$D$73,I43),J42-I42,"")</f>
        <v/>
      </c>
      <c r="L42" s="381">
        <v>14</v>
      </c>
      <c r="M42" s="382">
        <v>21</v>
      </c>
      <c r="N42" s="390"/>
      <c r="O42" s="381">
        <v>14.5</v>
      </c>
      <c r="P42" s="382">
        <v>21</v>
      </c>
      <c r="Q42" s="390" t="str">
        <f>IF(COUNTIF($D$69:$D$73,O43),P42-O42,"")</f>
        <v/>
      </c>
      <c r="R42" s="381"/>
      <c r="S42" s="382"/>
      <c r="T42" s="390" t="str">
        <f>IF(COUNTIF($D$69:$D$73,R43),S42-R42,"")</f>
        <v/>
      </c>
      <c r="U42" s="381"/>
      <c r="V42" s="382"/>
      <c r="W42" s="390" t="str">
        <f>IF(COUNTIF($D$69:$D$73,U43),V42-U42,"")</f>
        <v/>
      </c>
      <c r="X42" s="381">
        <v>10</v>
      </c>
      <c r="Y42" s="382">
        <v>14</v>
      </c>
      <c r="Z42" s="390">
        <f>IF(COUNTIF($D$69:$D$73,X43),Y42-X42,"")</f>
        <v>4</v>
      </c>
      <c r="AA42" s="381">
        <v>8</v>
      </c>
      <c r="AB42" s="382">
        <v>10</v>
      </c>
      <c r="AC42" s="405">
        <f>IF(COUNTIF($D$69:$D$73,AA43),AB42-AA42,"")</f>
        <v>2</v>
      </c>
      <c r="AD42" s="392">
        <f>IF(SUM(AC42,Z42,W42,T42,Q42,,N42,K42,H42,E42)&lt;&gt;0,SUM(AC42,Z42,W42,T42,Q42,N42,K42,H42,E42),0)</f>
        <v>6</v>
      </c>
      <c r="AE42" s="392"/>
      <c r="AF42" s="162"/>
      <c r="AG42" s="162"/>
      <c r="AH42" s="162"/>
      <c r="AI42" s="162"/>
      <c r="AJ42" s="378"/>
      <c r="AK42" s="465"/>
      <c r="AL42" s="394"/>
      <c r="AM42" s="474"/>
      <c r="AN42" s="475"/>
      <c r="AO42" s="476"/>
      <c r="AP42" s="475"/>
      <c r="AQ42" s="475"/>
      <c r="AR42" s="477"/>
    </row>
    <row r="43" spans="1:44">
      <c r="A43" s="108" t="s">
        <v>59</v>
      </c>
      <c r="B43" s="434"/>
      <c r="C43" s="810" t="s">
        <v>117</v>
      </c>
      <c r="D43" s="811"/>
      <c r="E43" s="812"/>
      <c r="F43" s="835"/>
      <c r="G43" s="836"/>
      <c r="H43" s="837"/>
      <c r="I43" s="835"/>
      <c r="J43" s="836"/>
      <c r="K43" s="837"/>
      <c r="L43" s="838" t="s">
        <v>120</v>
      </c>
      <c r="M43" s="839"/>
      <c r="N43" s="840"/>
      <c r="O43" s="767" t="s">
        <v>122</v>
      </c>
      <c r="P43" s="768"/>
      <c r="Q43" s="813"/>
      <c r="R43" s="767"/>
      <c r="S43" s="768"/>
      <c r="T43" s="813"/>
      <c r="U43" s="767"/>
      <c r="V43" s="768"/>
      <c r="W43" s="813"/>
      <c r="X43" s="767" t="s">
        <v>126</v>
      </c>
      <c r="Y43" s="768"/>
      <c r="Z43" s="813"/>
      <c r="AA43" s="767" t="s">
        <v>129</v>
      </c>
      <c r="AB43" s="768"/>
      <c r="AC43" s="769"/>
      <c r="AD43" s="152"/>
      <c r="AE43" s="152"/>
      <c r="AF43" s="152"/>
      <c r="AG43" s="152"/>
      <c r="AH43" s="152"/>
      <c r="AI43" s="152"/>
      <c r="AJ43" s="376"/>
      <c r="AK43" s="464"/>
      <c r="AL43" s="315"/>
      <c r="AM43" s="446"/>
      <c r="AN43" s="445"/>
      <c r="AO43" s="429">
        <f>AN43-AM43</f>
        <v>0</v>
      </c>
      <c r="AP43" s="445"/>
      <c r="AQ43" s="445"/>
      <c r="AR43" s="430">
        <f>AQ43-AP43</f>
        <v>0</v>
      </c>
    </row>
    <row r="44" spans="1:44" ht="16.5">
      <c r="A44" s="431">
        <f>A9+4</f>
        <v>43854</v>
      </c>
      <c r="B44" s="441"/>
      <c r="C44" s="383"/>
      <c r="D44" s="384"/>
      <c r="E44" s="255"/>
      <c r="F44" s="385"/>
      <c r="G44" s="386"/>
      <c r="H44" s="391" t="str">
        <f>IF(COUNTIF($D$69:$D$73,F45),G44-F44,"")</f>
        <v/>
      </c>
      <c r="I44" s="385"/>
      <c r="J44" s="386"/>
      <c r="K44" s="391" t="str">
        <f>IF(COUNTIF($D$69:$D$73,I45),J44-I44,"")</f>
        <v/>
      </c>
      <c r="L44" s="227">
        <v>21</v>
      </c>
      <c r="M44" s="226">
        <v>21.5</v>
      </c>
      <c r="N44" s="225"/>
      <c r="O44" s="385">
        <v>21</v>
      </c>
      <c r="P44" s="386">
        <v>21.5</v>
      </c>
      <c r="Q44" s="252" t="str">
        <f>IF(COUNTIF($D$69:$D$73,O45),P44-O44,"")</f>
        <v/>
      </c>
      <c r="R44" s="227"/>
      <c r="S44" s="226"/>
      <c r="T44" s="252" t="str">
        <f>IF(COUNTIF($D$69:$D$73,R45),S44-R44,"")</f>
        <v/>
      </c>
      <c r="U44" s="227"/>
      <c r="V44" s="226"/>
      <c r="W44" s="252" t="str">
        <f>IF(COUNTIF($D$69:$D$73,U45),V44-U44,"")</f>
        <v/>
      </c>
      <c r="X44" s="227"/>
      <c r="Y44" s="226"/>
      <c r="Z44" s="252" t="str">
        <f>IF(COUNTIF($D$69:$D$73,X45),Y44-X44,"")</f>
        <v/>
      </c>
      <c r="AA44" s="227"/>
      <c r="AB44" s="226"/>
      <c r="AC44" s="406">
        <f>AB44-AA44</f>
        <v>0</v>
      </c>
      <c r="AD44" s="392">
        <f>IF(SUM(AC44,Z44,W44,T44,Q44,,N44,K44,H44,E44)&lt;&gt;0,SUM(AC44,Z44,W44,T44,Q44,N44,K44,H44,E44),0)</f>
        <v>0</v>
      </c>
      <c r="AE44" s="392"/>
      <c r="AF44" s="152"/>
      <c r="AG44" s="152"/>
      <c r="AH44" s="152"/>
      <c r="AI44" s="152"/>
      <c r="AJ44" s="376"/>
      <c r="AK44" s="464"/>
      <c r="AL44" s="315"/>
      <c r="AM44" s="800"/>
      <c r="AN44" s="801"/>
      <c r="AO44" s="801"/>
      <c r="AP44" s="801"/>
      <c r="AQ44" s="801"/>
      <c r="AR44" s="804"/>
    </row>
    <row r="45" spans="1:44">
      <c r="A45" s="110"/>
      <c r="B45" s="436"/>
      <c r="C45" s="750"/>
      <c r="D45" s="751"/>
      <c r="E45" s="752"/>
      <c r="F45" s="741"/>
      <c r="G45" s="742"/>
      <c r="H45" s="743"/>
      <c r="I45" s="741"/>
      <c r="J45" s="742"/>
      <c r="K45" s="743"/>
      <c r="L45" s="753" t="s">
        <v>120</v>
      </c>
      <c r="M45" s="734"/>
      <c r="N45" s="754"/>
      <c r="O45" s="753" t="s">
        <v>122</v>
      </c>
      <c r="P45" s="734"/>
      <c r="Q45" s="754"/>
      <c r="R45" s="741"/>
      <c r="S45" s="742"/>
      <c r="T45" s="743"/>
      <c r="U45" s="741"/>
      <c r="V45" s="742"/>
      <c r="W45" s="743"/>
      <c r="X45" s="741"/>
      <c r="Y45" s="742"/>
      <c r="Z45" s="743"/>
      <c r="AA45" s="741"/>
      <c r="AB45" s="742"/>
      <c r="AC45" s="765"/>
      <c r="AD45" s="156"/>
      <c r="AE45" s="156"/>
      <c r="AF45" s="152"/>
      <c r="AG45" s="152"/>
      <c r="AH45" s="152"/>
      <c r="AI45" s="152"/>
      <c r="AJ45" s="376"/>
      <c r="AK45" s="464"/>
      <c r="AL45" s="315"/>
      <c r="AM45" s="470"/>
      <c r="AN45" s="471"/>
      <c r="AO45" s="472">
        <f>AN45-AM45</f>
        <v>0</v>
      </c>
      <c r="AP45" s="471"/>
      <c r="AQ45" s="471"/>
      <c r="AR45" s="473">
        <f>AQ45-AP45</f>
        <v>0</v>
      </c>
    </row>
    <row r="46" spans="1:44" ht="16.5">
      <c r="A46" s="108"/>
      <c r="B46" s="434"/>
      <c r="C46" s="381"/>
      <c r="D46" s="382"/>
      <c r="E46" s="389" t="str">
        <f>IF(COUNTIF($D$69:$D$73,C47),D46-C46,"")</f>
        <v/>
      </c>
      <c r="F46" s="381"/>
      <c r="G46" s="382"/>
      <c r="H46" s="389" t="str">
        <f>IF(COUNTIF($D$69:$D$73,F47),G46-F46,"")</f>
        <v/>
      </c>
      <c r="I46" s="381"/>
      <c r="J46" s="382"/>
      <c r="K46" s="389" t="str">
        <f>IF(COUNTIF($D$69:$D$73,I47),J46-I46,"")</f>
        <v/>
      </c>
      <c r="L46" s="381"/>
      <c r="M46" s="382"/>
      <c r="N46" s="389" t="str">
        <f>IF(COUNTIF($D$69:$D$73,L47),M46-L46,"")</f>
        <v/>
      </c>
      <c r="O46" s="381"/>
      <c r="P46" s="382"/>
      <c r="Q46" s="389" t="str">
        <f>IF(COUNTIF($D$69:$D$73,O47),P46-O46,"")</f>
        <v/>
      </c>
      <c r="R46" s="381"/>
      <c r="S46" s="382"/>
      <c r="T46" s="389" t="str">
        <f>IF(COUNTIF($D$69:$D$73,R47),S46-R46,"")</f>
        <v/>
      </c>
      <c r="U46" s="381"/>
      <c r="V46" s="382"/>
      <c r="W46" s="389" t="str">
        <f>IF(COUNTIF($D$69:$D$73,U47),V46-U46,"")</f>
        <v/>
      </c>
      <c r="X46" s="381"/>
      <c r="Y46" s="382"/>
      <c r="Z46" s="389" t="str">
        <f>IF(COUNTIF($D$69:$D$73,X47),Y46-X46,"")</f>
        <v/>
      </c>
      <c r="AA46" s="381"/>
      <c r="AB46" s="382"/>
      <c r="AC46" s="404" t="str">
        <f>IF(COUNTIF($D$69:$D$73,AA47),AB46-AA46,"")</f>
        <v/>
      </c>
      <c r="AD46" s="392">
        <f>IF(SUM(AC46,Z46,W46,T46,Q46,,N46,K46,H46,E46)&lt;&gt;0,SUM(AC46,Z46,W46,T46,Q46,N46,K46,H46,E46),0)</f>
        <v>0</v>
      </c>
      <c r="AE46" s="392"/>
      <c r="AF46" s="152"/>
      <c r="AG46" s="152"/>
      <c r="AH46" s="152"/>
      <c r="AI46" s="152"/>
      <c r="AJ46" s="376"/>
      <c r="AK46" s="464"/>
      <c r="AL46" s="315"/>
      <c r="AM46" s="802"/>
      <c r="AN46" s="794"/>
      <c r="AO46" s="794"/>
      <c r="AP46" s="794"/>
      <c r="AQ46" s="794"/>
      <c r="AR46" s="795"/>
    </row>
    <row r="47" spans="1:44" ht="13.5" thickBot="1">
      <c r="A47" s="108"/>
      <c r="B47" s="434"/>
      <c r="C47" s="738"/>
      <c r="D47" s="739"/>
      <c r="E47" s="740"/>
      <c r="F47" s="738"/>
      <c r="G47" s="739"/>
      <c r="H47" s="740"/>
      <c r="I47" s="738"/>
      <c r="J47" s="739"/>
      <c r="K47" s="740"/>
      <c r="L47" s="738"/>
      <c r="M47" s="739"/>
      <c r="N47" s="740"/>
      <c r="O47" s="738"/>
      <c r="P47" s="739"/>
      <c r="Q47" s="740"/>
      <c r="R47" s="738"/>
      <c r="S47" s="739"/>
      <c r="T47" s="740"/>
      <c r="U47" s="738"/>
      <c r="V47" s="739"/>
      <c r="W47" s="740"/>
      <c r="X47" s="738"/>
      <c r="Y47" s="739"/>
      <c r="Z47" s="740"/>
      <c r="AA47" s="738"/>
      <c r="AB47" s="739"/>
      <c r="AC47" s="766"/>
      <c r="AD47" s="152"/>
      <c r="AE47" s="152"/>
      <c r="AF47" s="152"/>
      <c r="AG47" s="152"/>
      <c r="AH47" s="152"/>
      <c r="AI47" s="152"/>
      <c r="AJ47" s="376"/>
      <c r="AK47" s="464"/>
      <c r="AL47" s="315"/>
      <c r="AM47" s="446"/>
      <c r="AN47" s="445"/>
      <c r="AO47" s="429">
        <f>AN47-AM47</f>
        <v>0</v>
      </c>
      <c r="AP47" s="445"/>
      <c r="AQ47" s="445"/>
      <c r="AR47" s="430">
        <f>AQ47-AP47</f>
        <v>0</v>
      </c>
    </row>
    <row r="48" spans="1:44" ht="13.5" thickBot="1">
      <c r="A48" s="397"/>
      <c r="B48" s="437"/>
      <c r="C48" s="763"/>
      <c r="D48" s="763"/>
      <c r="E48" s="763"/>
      <c r="F48" s="763"/>
      <c r="G48" s="763"/>
      <c r="H48" s="763"/>
      <c r="I48" s="763"/>
      <c r="J48" s="763"/>
      <c r="K48" s="763"/>
      <c r="L48" s="763"/>
      <c r="M48" s="763"/>
      <c r="N48" s="763"/>
      <c r="O48" s="763"/>
      <c r="P48" s="763"/>
      <c r="Q48" s="763"/>
      <c r="R48" s="763"/>
      <c r="S48" s="763"/>
      <c r="T48" s="763"/>
      <c r="U48" s="763"/>
      <c r="V48" s="763"/>
      <c r="W48" s="763"/>
      <c r="X48" s="763"/>
      <c r="Y48" s="763"/>
      <c r="Z48" s="763"/>
      <c r="AA48" s="763"/>
      <c r="AB48" s="763"/>
      <c r="AC48" s="764"/>
      <c r="AD48" s="152"/>
      <c r="AE48" s="152"/>
      <c r="AF48" s="152"/>
      <c r="AG48" s="152"/>
      <c r="AH48" s="152"/>
      <c r="AI48" s="152"/>
      <c r="AJ48" s="376"/>
      <c r="AK48" s="464"/>
      <c r="AL48" s="315"/>
      <c r="AM48" s="733"/>
      <c r="AN48" s="734"/>
      <c r="AO48" s="735"/>
      <c r="AP48" s="736"/>
      <c r="AQ48" s="734"/>
      <c r="AR48" s="737"/>
    </row>
    <row r="49" spans="1:44" ht="17.25" thickBot="1">
      <c r="A49" s="167"/>
      <c r="B49" s="438"/>
      <c r="C49" s="240">
        <v>2.75</v>
      </c>
      <c r="D49" s="241">
        <v>6.75</v>
      </c>
      <c r="E49" s="252">
        <f>IF(COUNTIF($D$69:$D$73,C50),D49-C49,"")</f>
        <v>4</v>
      </c>
      <c r="F49" s="383"/>
      <c r="G49" s="384"/>
      <c r="H49" s="252" t="str">
        <f>IF(COUNTIF($D$69:$D$73,F50),G49-F49,"")</f>
        <v/>
      </c>
      <c r="I49" s="240">
        <v>7</v>
      </c>
      <c r="J49" s="241">
        <v>14.5</v>
      </c>
      <c r="K49" s="252" t="str">
        <f>IF(COUNTIF($D$69:$D$73,I50),J49-I49,"")</f>
        <v/>
      </c>
      <c r="L49" s="240">
        <v>7</v>
      </c>
      <c r="M49" s="241">
        <v>14</v>
      </c>
      <c r="N49" s="252" t="str">
        <f>IF(COUNTIF($D$69:$D$73,L50),M49-L49,"")</f>
        <v/>
      </c>
      <c r="O49" s="240">
        <v>7</v>
      </c>
      <c r="P49" s="241">
        <v>14.5</v>
      </c>
      <c r="Q49" s="252" t="str">
        <f>IF(COUNTIF($D$69:$D$73,O50),P49-O49,"")</f>
        <v/>
      </c>
      <c r="R49" s="240">
        <v>8</v>
      </c>
      <c r="S49" s="241">
        <v>14</v>
      </c>
      <c r="T49" s="252">
        <f>IF(COUNTIF($D$69:$D$73,R50),S49-R49,"")</f>
        <v>6</v>
      </c>
      <c r="U49" s="240">
        <v>8</v>
      </c>
      <c r="V49" s="241">
        <v>14</v>
      </c>
      <c r="W49" s="252">
        <f>IF(COUNTIF($D$69:$D$73,U50),V49-U49,"")</f>
        <v>6</v>
      </c>
      <c r="X49" s="240">
        <v>7</v>
      </c>
      <c r="Y49" s="241">
        <v>14.5</v>
      </c>
      <c r="Z49" s="252">
        <f>IF(COUNTIF($D$69:$D$73,X50),Y49-X49,"")</f>
        <v>7.5</v>
      </c>
      <c r="AA49" s="240">
        <v>8</v>
      </c>
      <c r="AB49" s="241">
        <v>9</v>
      </c>
      <c r="AC49" s="403" t="str">
        <f>IF(COUNTIF($D$69:$D$73,AA50),AB49-AA49,"")</f>
        <v/>
      </c>
      <c r="AD49" s="392">
        <f>IF(SUM(AC49,Z49,W49,T49,Q49,,N49,K49,H49,E49)&lt;&gt;0,SUM(AC49,Z49,W49,T49,Q49,N49,K49,H49,E49),0)</f>
        <v>23.5</v>
      </c>
      <c r="AE49" s="392"/>
      <c r="AF49" s="152"/>
      <c r="AG49" s="152"/>
      <c r="AH49" s="152"/>
      <c r="AI49" s="152"/>
      <c r="AJ49" s="376"/>
      <c r="AK49" s="464"/>
      <c r="AL49" s="315"/>
      <c r="AM49" s="427">
        <v>21.5</v>
      </c>
      <c r="AN49" s="428">
        <v>23.5</v>
      </c>
      <c r="AO49" s="429">
        <f>AN49-AM49</f>
        <v>2</v>
      </c>
      <c r="AP49" s="428"/>
      <c r="AQ49" s="428"/>
      <c r="AR49" s="430">
        <f>AQ49-AP49</f>
        <v>0</v>
      </c>
    </row>
    <row r="50" spans="1:44" ht="15" thickBot="1">
      <c r="A50" s="167"/>
      <c r="B50" s="438"/>
      <c r="C50" s="584" t="s">
        <v>128</v>
      </c>
      <c r="D50" s="585"/>
      <c r="E50" s="586"/>
      <c r="F50" s="770"/>
      <c r="G50" s="771"/>
      <c r="H50" s="793"/>
      <c r="I50" s="770" t="s">
        <v>118</v>
      </c>
      <c r="J50" s="771"/>
      <c r="K50" s="793"/>
      <c r="L50" s="770" t="s">
        <v>119</v>
      </c>
      <c r="M50" s="771"/>
      <c r="N50" s="793"/>
      <c r="O50" s="770" t="s">
        <v>121</v>
      </c>
      <c r="P50" s="771"/>
      <c r="Q50" s="793"/>
      <c r="R50" s="770" t="s">
        <v>127</v>
      </c>
      <c r="S50" s="771"/>
      <c r="T50" s="793"/>
      <c r="U50" s="770" t="s">
        <v>128</v>
      </c>
      <c r="V50" s="771"/>
      <c r="W50" s="793"/>
      <c r="X50" s="770" t="s">
        <v>128</v>
      </c>
      <c r="Y50" s="771"/>
      <c r="Z50" s="793"/>
      <c r="AA50" s="770"/>
      <c r="AB50" s="771"/>
      <c r="AC50" s="772"/>
      <c r="AD50" s="152"/>
      <c r="AE50" s="152"/>
      <c r="AF50" s="152"/>
      <c r="AG50" s="152"/>
      <c r="AH50" s="152"/>
      <c r="AI50" s="152"/>
      <c r="AJ50" s="376"/>
      <c r="AK50" s="464"/>
      <c r="AL50" s="315"/>
      <c r="AM50" s="827" t="e">
        <f>AO49+AO47+AO45+AO43+AO41+AO39+AO37+AO35+#REF!+AO32+AO30+AO28+AO26+#REF!+AO23+AO21+AO19+AO17+#REF!+AO14+AO12+AO10+AO8+#REF!+AO6+AO4</f>
        <v>#REF!</v>
      </c>
      <c r="AN50" s="828"/>
      <c r="AO50" s="828"/>
      <c r="AP50" s="829" t="e">
        <f>AR49+AR47+AR45+AR43+AR41+AR39+AR37+AR35+#REF!+AR32+AR30+AR28+AR26+#REF!+AR23+AR21+AR19+AR17+#REF!+AR14+AR12+AR10+AR8+#REF!+AR6+AR4</f>
        <v>#REF!</v>
      </c>
      <c r="AQ50" s="828"/>
      <c r="AR50" s="830"/>
    </row>
    <row r="51" spans="1:44" ht="17.25" thickBot="1">
      <c r="A51" s="167"/>
      <c r="B51" s="438"/>
      <c r="C51" s="379">
        <v>6.75</v>
      </c>
      <c r="D51" s="380">
        <v>10.25</v>
      </c>
      <c r="E51" s="389" t="str">
        <f>IF(COUNTIF($D$69:$D$73,C52),D51-C51,"")</f>
        <v/>
      </c>
      <c r="F51" s="381"/>
      <c r="G51" s="382"/>
      <c r="H51" s="390" t="str">
        <f>IF(COUNTIF($D$69:$D$73,F52),G51-F51,"")</f>
        <v/>
      </c>
      <c r="I51" s="381"/>
      <c r="J51" s="382"/>
      <c r="K51" s="390" t="str">
        <f>IF(COUNTIF($D$69:$D$73,I52),J51-I51,"")</f>
        <v/>
      </c>
      <c r="L51" s="381">
        <v>14</v>
      </c>
      <c r="M51" s="382">
        <v>21</v>
      </c>
      <c r="N51" s="390"/>
      <c r="O51" s="381">
        <v>14.5</v>
      </c>
      <c r="P51" s="382">
        <v>21</v>
      </c>
      <c r="Q51" s="390" t="str">
        <f>IF(COUNTIF($D$69:$D$73,O52),P51-O51,"")</f>
        <v/>
      </c>
      <c r="R51" s="381"/>
      <c r="S51" s="382"/>
      <c r="T51" s="390" t="str">
        <f>IF(COUNTIF($D$69:$D$73,R52),S51-R51,"")</f>
        <v/>
      </c>
      <c r="U51" s="381"/>
      <c r="V51" s="382"/>
      <c r="W51" s="390" t="str">
        <f>IF(COUNTIF($D$69:$D$73,U52),V51-U51,"")</f>
        <v/>
      </c>
      <c r="X51" s="381">
        <v>10</v>
      </c>
      <c r="Y51" s="382">
        <v>14</v>
      </c>
      <c r="Z51" s="390">
        <f>IF(COUNTIF($D$69:$D$73,X52),Y51-X51,"")</f>
        <v>4</v>
      </c>
      <c r="AA51" s="381">
        <v>8</v>
      </c>
      <c r="AB51" s="382">
        <v>10</v>
      </c>
      <c r="AC51" s="405">
        <f>IF(COUNTIF($D$69:$D$73,AA52),AB51-AA51,"")</f>
        <v>2</v>
      </c>
      <c r="AD51" s="392">
        <f>IF(SUM(AC51,Z51,W51,T51,Q51,,N51,K51,H51,E51)&lt;&gt;0,SUM(AC51,Z51,W51,T51,Q51,N51,K51,H51,E51),0)</f>
        <v>6</v>
      </c>
      <c r="AE51" s="392"/>
      <c r="AF51" s="152"/>
      <c r="AG51" s="152"/>
      <c r="AH51" s="152"/>
      <c r="AI51" s="152"/>
      <c r="AJ51" s="376"/>
      <c r="AK51" s="464"/>
      <c r="AL51" s="315"/>
      <c r="AM51" s="833" t="e">
        <f>SUM(AM50)</f>
        <v>#REF!</v>
      </c>
      <c r="AN51" s="834"/>
      <c r="AO51" s="834"/>
      <c r="AP51" s="814" t="e">
        <f>SUM(AP50)</f>
        <v>#REF!</v>
      </c>
      <c r="AQ51" s="814"/>
      <c r="AR51" s="815"/>
    </row>
    <row r="52" spans="1:44">
      <c r="A52" s="108" t="s">
        <v>52</v>
      </c>
      <c r="B52" s="434"/>
      <c r="C52" s="810" t="s">
        <v>117</v>
      </c>
      <c r="D52" s="811"/>
      <c r="E52" s="812"/>
      <c r="F52" s="835"/>
      <c r="G52" s="836"/>
      <c r="H52" s="837"/>
      <c r="I52" s="835"/>
      <c r="J52" s="836"/>
      <c r="K52" s="837"/>
      <c r="L52" s="838" t="s">
        <v>120</v>
      </c>
      <c r="M52" s="839"/>
      <c r="N52" s="840"/>
      <c r="O52" s="767" t="s">
        <v>122</v>
      </c>
      <c r="P52" s="768"/>
      <c r="Q52" s="813"/>
      <c r="R52" s="767"/>
      <c r="S52" s="768"/>
      <c r="T52" s="813"/>
      <c r="U52" s="767"/>
      <c r="V52" s="768"/>
      <c r="W52" s="813"/>
      <c r="X52" s="767" t="s">
        <v>126</v>
      </c>
      <c r="Y52" s="768"/>
      <c r="Z52" s="813"/>
      <c r="AA52" s="767" t="s">
        <v>129</v>
      </c>
      <c r="AB52" s="768"/>
      <c r="AC52" s="769"/>
      <c r="AD52" s="152"/>
      <c r="AE52" s="152"/>
      <c r="AF52" s="152"/>
      <c r="AG52" s="152"/>
      <c r="AH52" s="152"/>
      <c r="AI52" s="152"/>
      <c r="AJ52" s="376"/>
      <c r="AK52" s="464"/>
      <c r="AL52" s="315"/>
    </row>
    <row r="53" spans="1:44" ht="16.5">
      <c r="A53" s="431">
        <f>A9+5</f>
        <v>43855</v>
      </c>
      <c r="B53" s="441"/>
      <c r="C53" s="383"/>
      <c r="D53" s="384"/>
      <c r="E53" s="255"/>
      <c r="F53" s="385"/>
      <c r="G53" s="386"/>
      <c r="H53" s="391" t="str">
        <f>IF(COUNTIF($D$69:$D$73,F54),G53-F53,"")</f>
        <v/>
      </c>
      <c r="I53" s="385"/>
      <c r="J53" s="386"/>
      <c r="K53" s="391" t="str">
        <f>IF(COUNTIF($D$69:$D$73,I54),J53-I53,"")</f>
        <v/>
      </c>
      <c r="L53" s="227">
        <v>21</v>
      </c>
      <c r="M53" s="226">
        <v>21.5</v>
      </c>
      <c r="N53" s="225"/>
      <c r="O53" s="385">
        <v>21</v>
      </c>
      <c r="P53" s="386">
        <v>21.5</v>
      </c>
      <c r="Q53" s="252" t="str">
        <f>IF(COUNTIF($D$69:$D$73,O54),P53-O53,"")</f>
        <v/>
      </c>
      <c r="R53" s="227"/>
      <c r="S53" s="226"/>
      <c r="T53" s="252" t="str">
        <f>IF(COUNTIF($D$69:$D$73,R54),S53-R53,"")</f>
        <v/>
      </c>
      <c r="U53" s="227"/>
      <c r="V53" s="226"/>
      <c r="W53" s="252" t="str">
        <f>IF(COUNTIF($D$69:$D$73,U54),V53-U53,"")</f>
        <v/>
      </c>
      <c r="X53" s="227"/>
      <c r="Y53" s="226"/>
      <c r="Z53" s="252" t="str">
        <f>IF(COUNTIF($D$69:$D$73,X54),Y53-X53,"")</f>
        <v/>
      </c>
      <c r="AA53" s="227"/>
      <c r="AB53" s="226"/>
      <c r="AC53" s="406">
        <f>AB53-AA53</f>
        <v>0</v>
      </c>
      <c r="AD53" s="392">
        <f>IF(SUM(AC53,Z53,W53,T53,Q53,,N53,K53,H53,E53)&lt;&gt;0,SUM(AC53,Z53,W53,T53,Q53,N53,K53,H53,E53),0)</f>
        <v>0</v>
      </c>
      <c r="AE53" s="392"/>
      <c r="AF53" s="152"/>
      <c r="AG53" s="152"/>
      <c r="AH53" s="152"/>
      <c r="AI53" s="152"/>
      <c r="AJ53" s="376"/>
      <c r="AK53" s="464"/>
      <c r="AL53" s="315"/>
    </row>
    <row r="54" spans="1:44">
      <c r="A54" s="108"/>
      <c r="B54" s="434"/>
      <c r="C54" s="750"/>
      <c r="D54" s="751"/>
      <c r="E54" s="752"/>
      <c r="F54" s="741"/>
      <c r="G54" s="742"/>
      <c r="H54" s="743"/>
      <c r="I54" s="741"/>
      <c r="J54" s="742"/>
      <c r="K54" s="743"/>
      <c r="L54" s="753" t="s">
        <v>120</v>
      </c>
      <c r="M54" s="734"/>
      <c r="N54" s="754"/>
      <c r="O54" s="753" t="s">
        <v>122</v>
      </c>
      <c r="P54" s="734"/>
      <c r="Q54" s="754"/>
      <c r="R54" s="741"/>
      <c r="S54" s="742"/>
      <c r="T54" s="743"/>
      <c r="U54" s="741"/>
      <c r="V54" s="742"/>
      <c r="W54" s="743"/>
      <c r="X54" s="741"/>
      <c r="Y54" s="742"/>
      <c r="Z54" s="743"/>
      <c r="AA54" s="741"/>
      <c r="AB54" s="742"/>
      <c r="AC54" s="765"/>
      <c r="AD54" s="156"/>
      <c r="AE54" s="156"/>
      <c r="AF54" s="152"/>
      <c r="AG54" s="152"/>
      <c r="AH54" s="152"/>
      <c r="AI54" s="152"/>
      <c r="AJ54" s="376"/>
      <c r="AK54" s="464"/>
      <c r="AL54" s="315"/>
    </row>
    <row r="55" spans="1:44" ht="16.5">
      <c r="A55" s="110"/>
      <c r="B55" s="436"/>
      <c r="C55" s="381"/>
      <c r="D55" s="382"/>
      <c r="E55" s="389" t="str">
        <f>IF(COUNTIF($D$69:$D$73,C56),D55-C55,"")</f>
        <v/>
      </c>
      <c r="F55" s="381"/>
      <c r="G55" s="382"/>
      <c r="H55" s="389" t="str">
        <f>IF(COUNTIF($D$69:$D$73,F56),G55-F55,"")</f>
        <v/>
      </c>
      <c r="I55" s="381"/>
      <c r="J55" s="382"/>
      <c r="K55" s="389" t="str">
        <f>IF(COUNTIF($D$69:$D$73,I56),J55-I55,"")</f>
        <v/>
      </c>
      <c r="L55" s="381"/>
      <c r="M55" s="382"/>
      <c r="N55" s="389" t="str">
        <f>IF(COUNTIF($D$69:$D$73,L56),M55-L55,"")</f>
        <v/>
      </c>
      <c r="O55" s="381"/>
      <c r="P55" s="382"/>
      <c r="Q55" s="389" t="str">
        <f>IF(COUNTIF($D$69:$D$73,O56),P55-O55,"")</f>
        <v/>
      </c>
      <c r="R55" s="381"/>
      <c r="S55" s="382"/>
      <c r="T55" s="389" t="str">
        <f>IF(COUNTIF($D$69:$D$73,R56),S55-R55,"")</f>
        <v/>
      </c>
      <c r="U55" s="381"/>
      <c r="V55" s="382"/>
      <c r="W55" s="389" t="str">
        <f>IF(COUNTIF($D$69:$D$73,U56),V55-U55,"")</f>
        <v/>
      </c>
      <c r="X55" s="381"/>
      <c r="Y55" s="382"/>
      <c r="Z55" s="389" t="str">
        <f>IF(COUNTIF($D$69:$D$73,X56),Y55-X55,"")</f>
        <v/>
      </c>
      <c r="AA55" s="381"/>
      <c r="AB55" s="382"/>
      <c r="AC55" s="404" t="str">
        <f>IF(COUNTIF($D$69:$D$73,AA56),AB55-AA55,"")</f>
        <v/>
      </c>
      <c r="AD55" s="392">
        <f>IF(SUM(AC55,Z55,W55,T55,Q55,,N55,K55,H55,E55)&lt;&gt;0,SUM(AC55,Z55,W55,T55,Q55,N55,K55,H55,E55),0)</f>
        <v>0</v>
      </c>
      <c r="AE55" s="392"/>
      <c r="AF55" s="152"/>
      <c r="AG55" s="152"/>
      <c r="AH55" s="152"/>
      <c r="AI55" s="152"/>
      <c r="AJ55" s="376"/>
      <c r="AK55" s="464"/>
      <c r="AL55" s="315"/>
    </row>
    <row r="56" spans="1:44" ht="13.5" thickBot="1">
      <c r="A56" s="108"/>
      <c r="B56" s="434"/>
      <c r="C56" s="738"/>
      <c r="D56" s="739"/>
      <c r="E56" s="740"/>
      <c r="F56" s="738"/>
      <c r="G56" s="739"/>
      <c r="H56" s="740"/>
      <c r="I56" s="738"/>
      <c r="J56" s="739"/>
      <c r="K56" s="740"/>
      <c r="L56" s="738"/>
      <c r="M56" s="739"/>
      <c r="N56" s="740"/>
      <c r="O56" s="738"/>
      <c r="P56" s="739"/>
      <c r="Q56" s="740"/>
      <c r="R56" s="738"/>
      <c r="S56" s="739"/>
      <c r="T56" s="740"/>
      <c r="U56" s="738"/>
      <c r="V56" s="739"/>
      <c r="W56" s="740"/>
      <c r="X56" s="738"/>
      <c r="Y56" s="739"/>
      <c r="Z56" s="740"/>
      <c r="AA56" s="738"/>
      <c r="AB56" s="739"/>
      <c r="AC56" s="766"/>
      <c r="AD56" s="152"/>
      <c r="AE56" s="152"/>
      <c r="AF56" s="152"/>
      <c r="AG56" s="152"/>
      <c r="AH56" s="152"/>
      <c r="AI56" s="152"/>
      <c r="AJ56" s="376"/>
      <c r="AK56" s="464"/>
      <c r="AL56" s="315"/>
    </row>
    <row r="57" spans="1:44" ht="13.5" thickBot="1">
      <c r="A57" s="397"/>
      <c r="B57" s="437"/>
      <c r="C57" s="763"/>
      <c r="D57" s="763"/>
      <c r="E57" s="763"/>
      <c r="F57" s="763"/>
      <c r="G57" s="763"/>
      <c r="H57" s="763"/>
      <c r="I57" s="763"/>
      <c r="J57" s="763"/>
      <c r="K57" s="763"/>
      <c r="L57" s="763"/>
      <c r="M57" s="763"/>
      <c r="N57" s="763"/>
      <c r="O57" s="763"/>
      <c r="P57" s="763"/>
      <c r="Q57" s="763"/>
      <c r="R57" s="763"/>
      <c r="S57" s="763"/>
      <c r="T57" s="763"/>
      <c r="U57" s="763"/>
      <c r="V57" s="763"/>
      <c r="W57" s="763"/>
      <c r="X57" s="763"/>
      <c r="Y57" s="763"/>
      <c r="Z57" s="763"/>
      <c r="AA57" s="763"/>
      <c r="AB57" s="763"/>
      <c r="AC57" s="764"/>
      <c r="AD57" s="152"/>
      <c r="AE57" s="152"/>
      <c r="AF57" s="152"/>
      <c r="AG57" s="152"/>
      <c r="AH57" s="152"/>
      <c r="AI57" s="152"/>
      <c r="AJ57" s="376"/>
      <c r="AK57" s="464"/>
      <c r="AL57" s="315"/>
    </row>
    <row r="58" spans="1:44" ht="16.5">
      <c r="C58" s="240">
        <v>2.75</v>
      </c>
      <c r="D58" s="241">
        <v>6.75</v>
      </c>
      <c r="E58" s="252">
        <f>IF(COUNTIF($D$69:$D$73,C59),D58-C58,"")</f>
        <v>4</v>
      </c>
      <c r="F58" s="383"/>
      <c r="G58" s="384"/>
      <c r="H58" s="252" t="str">
        <f>IF(COUNTIF($D$69:$D$73,F59),G58-F58,"")</f>
        <v/>
      </c>
      <c r="I58" s="240">
        <v>7</v>
      </c>
      <c r="J58" s="241">
        <v>14.5</v>
      </c>
      <c r="K58" s="252" t="str">
        <f>IF(COUNTIF($D$69:$D$73,I59),J58-I58,"")</f>
        <v/>
      </c>
      <c r="L58" s="240">
        <v>7</v>
      </c>
      <c r="M58" s="241">
        <v>14</v>
      </c>
      <c r="N58" s="252" t="str">
        <f>IF(COUNTIF($D$69:$D$73,L59),M58-L58,"")</f>
        <v/>
      </c>
      <c r="O58" s="240">
        <v>7</v>
      </c>
      <c r="P58" s="241">
        <v>14.5</v>
      </c>
      <c r="Q58" s="252" t="str">
        <f>IF(COUNTIF($D$69:$D$73,O59),P58-O58,"")</f>
        <v/>
      </c>
      <c r="R58" s="240">
        <v>8</v>
      </c>
      <c r="S58" s="241">
        <v>14</v>
      </c>
      <c r="T58" s="252">
        <f>IF(COUNTIF($D$69:$D$73,R59),S58-R58,"")</f>
        <v>6</v>
      </c>
      <c r="U58" s="240">
        <v>8</v>
      </c>
      <c r="V58" s="241">
        <v>14</v>
      </c>
      <c r="W58" s="252">
        <f>IF(COUNTIF($D$69:$D$73,U59),V58-U58,"")</f>
        <v>6</v>
      </c>
      <c r="X58" s="240">
        <v>7</v>
      </c>
      <c r="Y58" s="241">
        <v>14.5</v>
      </c>
      <c r="Z58" s="252">
        <f>IF(COUNTIF($D$69:$D$73,X59),Y58-X58,"")</f>
        <v>7.5</v>
      </c>
      <c r="AA58" s="240">
        <v>8</v>
      </c>
      <c r="AB58" s="241">
        <v>9</v>
      </c>
      <c r="AC58" s="403" t="str">
        <f>IF(COUNTIF($D$69:$D$73,AA59),AB58-AA58,"")</f>
        <v/>
      </c>
      <c r="AD58" s="392">
        <f>IF(SUM(AC58,Z58,W58,T58,Q58,,N58,K58,H58,E58)&lt;&gt;0,SUM(AC58,Z58,W58,T58,Q58,N58,K58,H58,E58),0)</f>
        <v>23.5</v>
      </c>
      <c r="AE58" s="392"/>
      <c r="AF58" s="152"/>
      <c r="AG58" s="152"/>
      <c r="AH58" s="152"/>
      <c r="AI58" s="152"/>
      <c r="AJ58" s="376"/>
      <c r="AK58" s="464"/>
      <c r="AL58" s="315"/>
    </row>
    <row r="59" spans="1:44">
      <c r="C59" s="584" t="s">
        <v>128</v>
      </c>
      <c r="D59" s="585"/>
      <c r="E59" s="586"/>
      <c r="F59" s="770"/>
      <c r="G59" s="771"/>
      <c r="H59" s="793"/>
      <c r="I59" s="770" t="s">
        <v>118</v>
      </c>
      <c r="J59" s="771"/>
      <c r="K59" s="793"/>
      <c r="L59" s="770" t="s">
        <v>119</v>
      </c>
      <c r="M59" s="771"/>
      <c r="N59" s="793"/>
      <c r="O59" s="770" t="s">
        <v>121</v>
      </c>
      <c r="P59" s="771"/>
      <c r="Q59" s="793"/>
      <c r="R59" s="770" t="s">
        <v>127</v>
      </c>
      <c r="S59" s="771"/>
      <c r="T59" s="793"/>
      <c r="U59" s="770" t="s">
        <v>128</v>
      </c>
      <c r="V59" s="771"/>
      <c r="W59" s="793"/>
      <c r="X59" s="770" t="s">
        <v>128</v>
      </c>
      <c r="Y59" s="771"/>
      <c r="Z59" s="793"/>
      <c r="AA59" s="770"/>
      <c r="AB59" s="771"/>
      <c r="AC59" s="772"/>
      <c r="AD59" s="152"/>
      <c r="AE59" s="152"/>
      <c r="AF59" s="152"/>
      <c r="AG59" s="152"/>
      <c r="AH59" s="152"/>
      <c r="AI59" s="152"/>
      <c r="AJ59" s="376"/>
      <c r="AK59" s="464"/>
      <c r="AL59" s="315"/>
    </row>
    <row r="60" spans="1:44" ht="16.5">
      <c r="A60" s="110" t="s">
        <v>54</v>
      </c>
      <c r="B60" s="436"/>
      <c r="C60" s="379">
        <v>6.75</v>
      </c>
      <c r="D60" s="380">
        <v>10.25</v>
      </c>
      <c r="E60" s="389" t="str">
        <f>IF(COUNTIF($D$69:$D$73,C61),D60-C60,"")</f>
        <v/>
      </c>
      <c r="F60" s="381"/>
      <c r="G60" s="382"/>
      <c r="H60" s="390" t="str">
        <f>IF(COUNTIF($D$69:$D$73,F61),G60-F60,"")</f>
        <v/>
      </c>
      <c r="I60" s="381"/>
      <c r="J60" s="382"/>
      <c r="K60" s="390" t="str">
        <f>IF(COUNTIF($D$69:$D$73,I61),J60-I60,"")</f>
        <v/>
      </c>
      <c r="L60" s="381">
        <v>14</v>
      </c>
      <c r="M60" s="382">
        <v>21</v>
      </c>
      <c r="N60" s="390"/>
      <c r="O60" s="381">
        <v>14.5</v>
      </c>
      <c r="P60" s="382">
        <v>21</v>
      </c>
      <c r="Q60" s="390" t="str">
        <f>IF(COUNTIF($D$69:$D$73,O61),P60-O60,"")</f>
        <v/>
      </c>
      <c r="R60" s="381"/>
      <c r="S60" s="382"/>
      <c r="T60" s="390" t="str">
        <f>IF(COUNTIF($D$69:$D$73,R61),S60-R60,"")</f>
        <v/>
      </c>
      <c r="U60" s="381"/>
      <c r="V60" s="382"/>
      <c r="W60" s="390" t="str">
        <f>IF(COUNTIF($D$69:$D$73,U61),V60-U60,"")</f>
        <v/>
      </c>
      <c r="X60" s="381">
        <v>10</v>
      </c>
      <c r="Y60" s="382">
        <v>14</v>
      </c>
      <c r="Z60" s="390">
        <f>IF(COUNTIF($D$69:$D$73,X61),Y60-X60,"")</f>
        <v>4</v>
      </c>
      <c r="AA60" s="381">
        <v>8</v>
      </c>
      <c r="AB60" s="382">
        <v>10</v>
      </c>
      <c r="AC60" s="405">
        <f>IF(COUNTIF($D$69:$D$73,AA61),AB60-AA60,"")</f>
        <v>2</v>
      </c>
      <c r="AD60" s="392">
        <f>IF(SUM(AC60,Z60,W60,T60,Q60,,N60,K60,H60,E60)&lt;&gt;0,SUM(AC60,Z60,W60,T60,Q60,N60,K60,H60,E60),0)</f>
        <v>6</v>
      </c>
      <c r="AE60" s="392"/>
      <c r="AF60" s="152"/>
      <c r="AG60" s="152"/>
      <c r="AH60" s="152"/>
      <c r="AI60" s="152"/>
      <c r="AJ60" s="376"/>
      <c r="AK60" s="464"/>
      <c r="AL60" s="315"/>
    </row>
    <row r="61" spans="1:44">
      <c r="A61" s="431">
        <f>A9+6</f>
        <v>43856</v>
      </c>
      <c r="B61" s="441"/>
      <c r="C61" s="810" t="s">
        <v>117</v>
      </c>
      <c r="D61" s="811"/>
      <c r="E61" s="812"/>
      <c r="F61" s="835"/>
      <c r="G61" s="836"/>
      <c r="H61" s="837"/>
      <c r="I61" s="835"/>
      <c r="J61" s="836"/>
      <c r="K61" s="837"/>
      <c r="L61" s="838" t="s">
        <v>120</v>
      </c>
      <c r="M61" s="839"/>
      <c r="N61" s="840"/>
      <c r="O61" s="767" t="s">
        <v>122</v>
      </c>
      <c r="P61" s="768"/>
      <c r="Q61" s="813"/>
      <c r="R61" s="767"/>
      <c r="S61" s="768"/>
      <c r="T61" s="813"/>
      <c r="U61" s="767"/>
      <c r="V61" s="768"/>
      <c r="W61" s="813"/>
      <c r="X61" s="767" t="s">
        <v>126</v>
      </c>
      <c r="Y61" s="768"/>
      <c r="Z61" s="813"/>
      <c r="AA61" s="767" t="s">
        <v>129</v>
      </c>
      <c r="AB61" s="768"/>
      <c r="AC61" s="769"/>
      <c r="AD61" s="152"/>
      <c r="AE61" s="152"/>
      <c r="AF61" s="152"/>
      <c r="AG61" s="152"/>
      <c r="AH61" s="152"/>
      <c r="AI61" s="152"/>
      <c r="AJ61" s="376"/>
      <c r="AK61" s="464"/>
      <c r="AL61" s="315"/>
    </row>
    <row r="62" spans="1:44" ht="16.5">
      <c r="A62" s="108"/>
      <c r="B62" s="434"/>
      <c r="C62" s="383"/>
      <c r="D62" s="384"/>
      <c r="E62" s="255"/>
      <c r="F62" s="385"/>
      <c r="G62" s="386"/>
      <c r="H62" s="391" t="str">
        <f>IF(COUNTIF($D$69:$D$73,F63),G62-F62,"")</f>
        <v/>
      </c>
      <c r="I62" s="385"/>
      <c r="J62" s="386"/>
      <c r="K62" s="391" t="str">
        <f>IF(COUNTIF($D$69:$D$73,I63),J62-I62,"")</f>
        <v/>
      </c>
      <c r="L62" s="227">
        <v>21</v>
      </c>
      <c r="M62" s="226">
        <v>21.5</v>
      </c>
      <c r="N62" s="225"/>
      <c r="O62" s="385">
        <v>21</v>
      </c>
      <c r="P62" s="386">
        <v>21.5</v>
      </c>
      <c r="Q62" s="252" t="str">
        <f>IF(COUNTIF($D$69:$D$73,O63),P62-O62,"")</f>
        <v/>
      </c>
      <c r="R62" s="227"/>
      <c r="S62" s="226"/>
      <c r="T62" s="252" t="str">
        <f>IF(COUNTIF($D$69:$D$73,R63),S62-R62,"")</f>
        <v/>
      </c>
      <c r="U62" s="227"/>
      <c r="V62" s="226"/>
      <c r="W62" s="252" t="str">
        <f>IF(COUNTIF($D$69:$D$73,U63),V62-U62,"")</f>
        <v/>
      </c>
      <c r="X62" s="227"/>
      <c r="Y62" s="226"/>
      <c r="Z62" s="252" t="str">
        <f>IF(COUNTIF($D$69:$D$73,X63),Y62-X62,"")</f>
        <v/>
      </c>
      <c r="AA62" s="227"/>
      <c r="AB62" s="226"/>
      <c r="AC62" s="406">
        <f>AB62-AA62</f>
        <v>0</v>
      </c>
      <c r="AD62" s="392">
        <f>IF(SUM(AC62,Z62,W62,T62,Q62,,N62,K62,H62,E62)&lt;&gt;0,SUM(AC62,Z62,W62,T62,Q62,N62,K62,H62,E62),0)</f>
        <v>0</v>
      </c>
      <c r="AE62" s="392"/>
      <c r="AF62" s="152"/>
      <c r="AG62" s="152"/>
      <c r="AH62" s="152"/>
      <c r="AI62" s="152"/>
      <c r="AJ62" s="376"/>
      <c r="AK62" s="464"/>
      <c r="AL62" s="315"/>
    </row>
    <row r="63" spans="1:44">
      <c r="A63" s="108"/>
      <c r="B63" s="434"/>
      <c r="C63" s="750"/>
      <c r="D63" s="751"/>
      <c r="E63" s="752"/>
      <c r="F63" s="741"/>
      <c r="G63" s="742"/>
      <c r="H63" s="743"/>
      <c r="I63" s="741"/>
      <c r="J63" s="742"/>
      <c r="K63" s="743"/>
      <c r="L63" s="753" t="s">
        <v>120</v>
      </c>
      <c r="M63" s="734"/>
      <c r="N63" s="754"/>
      <c r="O63" s="753" t="s">
        <v>122</v>
      </c>
      <c r="P63" s="734"/>
      <c r="Q63" s="754"/>
      <c r="R63" s="741"/>
      <c r="S63" s="742"/>
      <c r="T63" s="743"/>
      <c r="U63" s="741"/>
      <c r="V63" s="742"/>
      <c r="W63" s="743"/>
      <c r="X63" s="741"/>
      <c r="Y63" s="742"/>
      <c r="Z63" s="743"/>
      <c r="AA63" s="741"/>
      <c r="AB63" s="742"/>
      <c r="AC63" s="765"/>
      <c r="AD63" s="156"/>
      <c r="AE63" s="156"/>
      <c r="AF63" s="152"/>
      <c r="AG63" s="152"/>
      <c r="AH63" s="152"/>
      <c r="AI63" s="152"/>
      <c r="AJ63" s="376"/>
      <c r="AK63" s="464"/>
      <c r="AL63" s="315"/>
    </row>
    <row r="64" spans="1:44" ht="16.5">
      <c r="A64" s="111"/>
      <c r="B64" s="442"/>
      <c r="C64" s="381"/>
      <c r="D64" s="382"/>
      <c r="E64" s="389" t="str">
        <f>IF(COUNTIF($D$69:$D$73,C65),D64-C64,"")</f>
        <v/>
      </c>
      <c r="F64" s="381"/>
      <c r="G64" s="382"/>
      <c r="H64" s="389" t="str">
        <f>IF(COUNTIF($D$69:$D$73,F65),G64-F64,"")</f>
        <v/>
      </c>
      <c r="I64" s="381"/>
      <c r="J64" s="382"/>
      <c r="K64" s="389" t="str">
        <f>IF(COUNTIF($D$69:$D$73,I65),J64-I64,"")</f>
        <v/>
      </c>
      <c r="L64" s="381"/>
      <c r="M64" s="382"/>
      <c r="N64" s="389" t="str">
        <f>IF(COUNTIF($D$69:$D$73,L65),M64-L64,"")</f>
        <v/>
      </c>
      <c r="O64" s="381"/>
      <c r="P64" s="382"/>
      <c r="Q64" s="389" t="str">
        <f>IF(COUNTIF($D$69:$D$73,O65),P64-O64,"")</f>
        <v/>
      </c>
      <c r="R64" s="381"/>
      <c r="S64" s="382"/>
      <c r="T64" s="389" t="str">
        <f>IF(COUNTIF($D$69:$D$73,R65),S64-R64,"")</f>
        <v/>
      </c>
      <c r="U64" s="381"/>
      <c r="V64" s="382"/>
      <c r="W64" s="389" t="str">
        <f>IF(COUNTIF($D$69:$D$73,U65),V64-U64,"")</f>
        <v/>
      </c>
      <c r="X64" s="381"/>
      <c r="Y64" s="382"/>
      <c r="Z64" s="389" t="str">
        <f>IF(COUNTIF($D$69:$D$73,X65),Y64-X64,"")</f>
        <v/>
      </c>
      <c r="AA64" s="381"/>
      <c r="AB64" s="382"/>
      <c r="AC64" s="404" t="str">
        <f>IF(COUNTIF($D$69:$D$73,AA65),AB64-AA64,"")</f>
        <v/>
      </c>
      <c r="AD64" s="392">
        <f>IF(SUM(AC64,Z64,W64,T64,Q64,,N64,K64,H64,E64)&lt;&gt;0,SUM(AC64,Z64,W64,T64,Q64,N64,K64,H64,E64),0)</f>
        <v>0</v>
      </c>
      <c r="AE64" s="392"/>
      <c r="AF64" s="152"/>
      <c r="AG64" s="152"/>
      <c r="AH64" s="152"/>
      <c r="AI64" s="152"/>
      <c r="AJ64" s="376"/>
      <c r="AK64" s="464"/>
      <c r="AL64" s="315"/>
    </row>
    <row r="65" spans="1:38" ht="13.5" thickBot="1">
      <c r="A65" s="111"/>
      <c r="B65" s="442"/>
      <c r="C65" s="738"/>
      <c r="D65" s="739"/>
      <c r="E65" s="740"/>
      <c r="F65" s="738"/>
      <c r="G65" s="739"/>
      <c r="H65" s="740"/>
      <c r="I65" s="738"/>
      <c r="J65" s="739"/>
      <c r="K65" s="740"/>
      <c r="L65" s="738"/>
      <c r="M65" s="739"/>
      <c r="N65" s="740"/>
      <c r="O65" s="738"/>
      <c r="P65" s="739"/>
      <c r="Q65" s="740"/>
      <c r="R65" s="738"/>
      <c r="S65" s="739"/>
      <c r="T65" s="740"/>
      <c r="U65" s="738"/>
      <c r="V65" s="739"/>
      <c r="W65" s="740"/>
      <c r="X65" s="738"/>
      <c r="Y65" s="739"/>
      <c r="Z65" s="740"/>
      <c r="AA65" s="738"/>
      <c r="AB65" s="739"/>
      <c r="AC65" s="766"/>
      <c r="AD65" s="152"/>
      <c r="AE65" s="293"/>
      <c r="AF65" s="293"/>
      <c r="AG65" s="293"/>
      <c r="AH65" s="293"/>
      <c r="AI65" s="293"/>
      <c r="AJ65" s="460"/>
      <c r="AK65" s="466"/>
      <c r="AL65" s="315"/>
    </row>
    <row r="66" spans="1:38" ht="17.25" thickTop="1" thickBot="1">
      <c r="A66" s="400"/>
      <c r="B66" s="400"/>
      <c r="C66" s="831"/>
      <c r="D66" s="831"/>
      <c r="E66" s="831"/>
      <c r="F66" s="831"/>
      <c r="G66" s="831"/>
      <c r="H66" s="831"/>
      <c r="I66" s="831"/>
      <c r="J66" s="831"/>
      <c r="K66" s="831"/>
      <c r="L66" s="831"/>
      <c r="M66" s="831"/>
      <c r="N66" s="831"/>
      <c r="O66" s="831"/>
      <c r="P66" s="831"/>
      <c r="Q66" s="831"/>
      <c r="R66" s="831"/>
      <c r="S66" s="831"/>
      <c r="T66" s="831"/>
      <c r="U66" s="831"/>
      <c r="V66" s="831"/>
      <c r="W66" s="831"/>
      <c r="X66" s="832"/>
      <c r="Y66" s="832"/>
      <c r="Z66" s="832"/>
      <c r="AA66" s="818" t="s">
        <v>99</v>
      </c>
      <c r="AB66" s="819"/>
      <c r="AC66" s="820"/>
      <c r="AD66" s="322" t="s">
        <v>12</v>
      </c>
      <c r="AE66" s="322"/>
      <c r="AF66" s="296" t="s">
        <v>13</v>
      </c>
      <c r="AG66" s="296" t="s">
        <v>14</v>
      </c>
      <c r="AH66" s="296" t="s">
        <v>15</v>
      </c>
      <c r="AI66" s="296" t="s">
        <v>16</v>
      </c>
      <c r="AJ66" s="297" t="s">
        <v>17</v>
      </c>
      <c r="AK66" s="461" t="s">
        <v>92</v>
      </c>
      <c r="AL66" s="395"/>
    </row>
    <row r="67" spans="1:38" ht="16.5" thickBot="1">
      <c r="A67" s="2"/>
      <c r="B67" s="2"/>
      <c r="C67" s="399"/>
      <c r="D67" s="399"/>
      <c r="E67" s="399"/>
      <c r="F67" s="816"/>
      <c r="G67" s="816"/>
      <c r="H67" s="816"/>
      <c r="I67" s="399"/>
      <c r="J67" s="399"/>
      <c r="K67" s="399"/>
      <c r="L67" s="399"/>
      <c r="M67" s="399"/>
      <c r="N67" s="399"/>
      <c r="O67" s="399"/>
      <c r="P67" s="399"/>
      <c r="Q67" s="399"/>
      <c r="R67" s="399"/>
      <c r="S67" s="399"/>
      <c r="T67" s="399"/>
      <c r="U67" s="399"/>
      <c r="V67" s="399"/>
      <c r="W67" s="399"/>
      <c r="AA67" s="821"/>
      <c r="AB67" s="822"/>
      <c r="AC67" s="823"/>
      <c r="AD67" s="398">
        <f>SUM(AD4:AD65)</f>
        <v>178.09375</v>
      </c>
      <c r="AE67" s="398"/>
      <c r="AF67" s="277" t="e">
        <f>SUM(AF4:AF65)</f>
        <v>#VALUE!</v>
      </c>
      <c r="AG67" s="277">
        <f>SUM(AG4:AG65)</f>
        <v>0</v>
      </c>
      <c r="AH67" s="277">
        <f>SUM(AH4:AH65)</f>
        <v>0</v>
      </c>
      <c r="AI67" s="277">
        <f>SUM(AI8:AI66)</f>
        <v>0</v>
      </c>
      <c r="AJ67" s="467">
        <f>SUM(AJ8:AJ66)</f>
        <v>0</v>
      </c>
      <c r="AK67" s="468">
        <f>SUM(AK4:AK66)</f>
        <v>0</v>
      </c>
      <c r="AL67" s="448"/>
    </row>
    <row r="68" spans="1:38" ht="16.5" thickBot="1">
      <c r="D68" s="459" t="s">
        <v>136</v>
      </c>
      <c r="E68" s="1"/>
      <c r="F68" s="492"/>
      <c r="G68" s="492"/>
      <c r="H68" s="1"/>
      <c r="I68" s="492"/>
      <c r="J68" s="492"/>
      <c r="K68" s="1"/>
      <c r="L68" s="492"/>
      <c r="M68" s="492"/>
      <c r="N68" s="1"/>
      <c r="O68" s="492"/>
      <c r="P68" s="492"/>
      <c r="Q68" s="1"/>
      <c r="R68" s="492"/>
      <c r="S68" s="492"/>
      <c r="T68" s="1"/>
      <c r="U68" s="492"/>
      <c r="V68" s="492"/>
      <c r="W68" s="1"/>
      <c r="X68" s="817"/>
      <c r="Y68" s="817"/>
      <c r="Z68" s="33"/>
      <c r="AA68" s="824"/>
      <c r="AB68" s="825"/>
      <c r="AC68" s="826"/>
      <c r="AD68" s="388" t="e">
        <f>AVERAGE(AD67+AF67+AG67+AH67+AI67+AJ67)</f>
        <v>#VALUE!</v>
      </c>
      <c r="AE68" s="443"/>
      <c r="AF68" s="388"/>
      <c r="AG68" s="388"/>
      <c r="AH68" s="388"/>
      <c r="AI68" s="388"/>
      <c r="AJ68" s="444"/>
      <c r="AK68" s="469">
        <f>SUM(AK67)</f>
        <v>0</v>
      </c>
    </row>
    <row r="69" spans="1:38" ht="13.5" thickTop="1">
      <c r="D69" s="458" t="s">
        <v>127</v>
      </c>
      <c r="Z69" s="34"/>
      <c r="AC69" s="34"/>
      <c r="AD69" s="33"/>
      <c r="AE69" s="33"/>
      <c r="AF69" s="33"/>
      <c r="AG69" s="33"/>
      <c r="AH69" s="33"/>
      <c r="AI69" s="33"/>
      <c r="AJ69" s="33"/>
      <c r="AK69" s="33"/>
    </row>
    <row r="70" spans="1:38">
      <c r="D70" s="458" t="s">
        <v>128</v>
      </c>
    </row>
    <row r="71" spans="1:38">
      <c r="D71" s="458" t="s">
        <v>129</v>
      </c>
      <c r="AG71" s="401"/>
    </row>
    <row r="72" spans="1:38">
      <c r="D72" s="458" t="s">
        <v>126</v>
      </c>
    </row>
    <row r="73" spans="1:38">
      <c r="D73" s="458"/>
    </row>
  </sheetData>
  <mergeCells count="390">
    <mergeCell ref="O57:Q57"/>
    <mergeCell ref="R57:T57"/>
    <mergeCell ref="U57:W57"/>
    <mergeCell ref="R9:T9"/>
    <mergeCell ref="X59:Z59"/>
    <mergeCell ref="C30:E30"/>
    <mergeCell ref="F30:H30"/>
    <mergeCell ref="I30:K30"/>
    <mergeCell ref="L30:N30"/>
    <mergeCell ref="O30:Q30"/>
    <mergeCell ref="C11:E11"/>
    <mergeCell ref="F11:H11"/>
    <mergeCell ref="I11:K11"/>
    <mergeCell ref="L11:N11"/>
    <mergeCell ref="O11:Q11"/>
    <mergeCell ref="R11:T11"/>
    <mergeCell ref="U11:W11"/>
    <mergeCell ref="X11:Z11"/>
    <mergeCell ref="U47:W47"/>
    <mergeCell ref="X47:Z47"/>
    <mergeCell ref="R41:T41"/>
    <mergeCell ref="U41:W41"/>
    <mergeCell ref="X41:Z41"/>
    <mergeCell ref="C39:E39"/>
    <mergeCell ref="F39:H39"/>
    <mergeCell ref="I39:K39"/>
    <mergeCell ref="L39:N39"/>
    <mergeCell ref="A1:A3"/>
    <mergeCell ref="C1:E3"/>
    <mergeCell ref="F1:H3"/>
    <mergeCell ref="L1:N3"/>
    <mergeCell ref="O1:Q3"/>
    <mergeCell ref="R1:T3"/>
    <mergeCell ref="C5:E5"/>
    <mergeCell ref="F5:H5"/>
    <mergeCell ref="I5:K5"/>
    <mergeCell ref="L5:N5"/>
    <mergeCell ref="O5:Q5"/>
    <mergeCell ref="R5:T5"/>
    <mergeCell ref="B1:B3"/>
    <mergeCell ref="I1:K3"/>
    <mergeCell ref="AM5:AO5"/>
    <mergeCell ref="AP5:AR5"/>
    <mergeCell ref="U1:W3"/>
    <mergeCell ref="X1:Z3"/>
    <mergeCell ref="C14:E14"/>
    <mergeCell ref="F14:H14"/>
    <mergeCell ref="I14:K14"/>
    <mergeCell ref="L14:N14"/>
    <mergeCell ref="O14:Q14"/>
    <mergeCell ref="R14:T14"/>
    <mergeCell ref="U14:W14"/>
    <mergeCell ref="X14:Z14"/>
    <mergeCell ref="C12:E12"/>
    <mergeCell ref="F12:H12"/>
    <mergeCell ref="I12:K12"/>
    <mergeCell ref="L12:N12"/>
    <mergeCell ref="O12:Q12"/>
    <mergeCell ref="R12:T12"/>
    <mergeCell ref="U12:W12"/>
    <mergeCell ref="X12:Z12"/>
    <mergeCell ref="U5:W5"/>
    <mergeCell ref="X5:Z5"/>
    <mergeCell ref="O7:Q7"/>
    <mergeCell ref="R7:T7"/>
    <mergeCell ref="R16:T16"/>
    <mergeCell ref="U16:W16"/>
    <mergeCell ref="X16:Z16"/>
    <mergeCell ref="U18:W18"/>
    <mergeCell ref="R18:T18"/>
    <mergeCell ref="X18:Z18"/>
    <mergeCell ref="L18:N18"/>
    <mergeCell ref="O18:Q18"/>
    <mergeCell ref="R23:T23"/>
    <mergeCell ref="L20:N20"/>
    <mergeCell ref="O20:Q20"/>
    <mergeCell ref="R20:T20"/>
    <mergeCell ref="U20:W20"/>
    <mergeCell ref="C41:E41"/>
    <mergeCell ref="F41:H41"/>
    <mergeCell ref="I41:K41"/>
    <mergeCell ref="L41:N41"/>
    <mergeCell ref="O41:Q41"/>
    <mergeCell ref="C7:E7"/>
    <mergeCell ref="F7:H7"/>
    <mergeCell ref="I7:K7"/>
    <mergeCell ref="L7:N7"/>
    <mergeCell ref="O16:Q16"/>
    <mergeCell ref="C9:E9"/>
    <mergeCell ref="F9:H9"/>
    <mergeCell ref="I9:K9"/>
    <mergeCell ref="L9:N9"/>
    <mergeCell ref="O9:Q9"/>
    <mergeCell ref="O39:Q39"/>
    <mergeCell ref="C20:E20"/>
    <mergeCell ref="F20:H20"/>
    <mergeCell ref="I20:K20"/>
    <mergeCell ref="AM7:AO7"/>
    <mergeCell ref="C61:E61"/>
    <mergeCell ref="F61:H61"/>
    <mergeCell ref="I61:K61"/>
    <mergeCell ref="L61:N61"/>
    <mergeCell ref="O61:Q61"/>
    <mergeCell ref="R61:T61"/>
    <mergeCell ref="U61:W61"/>
    <mergeCell ref="X61:Z61"/>
    <mergeCell ref="C52:E52"/>
    <mergeCell ref="F52:H52"/>
    <mergeCell ref="I52:K52"/>
    <mergeCell ref="L52:N52"/>
    <mergeCell ref="O52:Q52"/>
    <mergeCell ref="R52:T52"/>
    <mergeCell ref="U52:W52"/>
    <mergeCell ref="X52:Z52"/>
    <mergeCell ref="U50:W50"/>
    <mergeCell ref="I45:K45"/>
    <mergeCell ref="L45:N45"/>
    <mergeCell ref="C16:E16"/>
    <mergeCell ref="F16:H16"/>
    <mergeCell ref="I16:K16"/>
    <mergeCell ref="L16:N16"/>
    <mergeCell ref="AP7:AR7"/>
    <mergeCell ref="C25:E25"/>
    <mergeCell ref="F25:H25"/>
    <mergeCell ref="I25:K25"/>
    <mergeCell ref="L25:N25"/>
    <mergeCell ref="O25:Q25"/>
    <mergeCell ref="R25:T25"/>
    <mergeCell ref="U25:W25"/>
    <mergeCell ref="X25:Z25"/>
    <mergeCell ref="C23:E23"/>
    <mergeCell ref="F23:H23"/>
    <mergeCell ref="I23:K23"/>
    <mergeCell ref="L23:N23"/>
    <mergeCell ref="O23:Q23"/>
    <mergeCell ref="AA14:AC14"/>
    <mergeCell ref="AA16:AC16"/>
    <mergeCell ref="AA18:AC18"/>
    <mergeCell ref="AA20:AC20"/>
    <mergeCell ref="AA23:AC23"/>
    <mergeCell ref="AA25:AC25"/>
    <mergeCell ref="AM9:AO9"/>
    <mergeCell ref="AM11:AO11"/>
    <mergeCell ref="AM13:AO13"/>
    <mergeCell ref="AP9:AR9"/>
    <mergeCell ref="A31:A32"/>
    <mergeCell ref="C38:E38"/>
    <mergeCell ref="F38:H38"/>
    <mergeCell ref="I38:K38"/>
    <mergeCell ref="L38:N38"/>
    <mergeCell ref="O38:Q38"/>
    <mergeCell ref="R38:T38"/>
    <mergeCell ref="U38:W38"/>
    <mergeCell ref="X38:Z38"/>
    <mergeCell ref="C36:E36"/>
    <mergeCell ref="F36:H36"/>
    <mergeCell ref="I36:K36"/>
    <mergeCell ref="L36:N36"/>
    <mergeCell ref="O36:Q36"/>
    <mergeCell ref="R36:T36"/>
    <mergeCell ref="U36:W36"/>
    <mergeCell ref="U32:W32"/>
    <mergeCell ref="X32:Z32"/>
    <mergeCell ref="X36:Z36"/>
    <mergeCell ref="F34:H34"/>
    <mergeCell ref="I34:K34"/>
    <mergeCell ref="L34:N34"/>
    <mergeCell ref="O34:Q34"/>
    <mergeCell ref="R34:T34"/>
    <mergeCell ref="C43:E43"/>
    <mergeCell ref="F43:H43"/>
    <mergeCell ref="I43:K43"/>
    <mergeCell ref="L43:N43"/>
    <mergeCell ref="O43:Q43"/>
    <mergeCell ref="R43:T43"/>
    <mergeCell ref="U43:W43"/>
    <mergeCell ref="X43:Z43"/>
    <mergeCell ref="C45:E45"/>
    <mergeCell ref="F45:H45"/>
    <mergeCell ref="O45:Q45"/>
    <mergeCell ref="R45:T45"/>
    <mergeCell ref="U45:W45"/>
    <mergeCell ref="C50:E50"/>
    <mergeCell ref="F50:H50"/>
    <mergeCell ref="I50:K50"/>
    <mergeCell ref="L50:N50"/>
    <mergeCell ref="O50:Q50"/>
    <mergeCell ref="AM51:AO51"/>
    <mergeCell ref="U54:W54"/>
    <mergeCell ref="X54:Z54"/>
    <mergeCell ref="U56:W56"/>
    <mergeCell ref="X56:Z56"/>
    <mergeCell ref="C66:E66"/>
    <mergeCell ref="F66:H66"/>
    <mergeCell ref="I66:K66"/>
    <mergeCell ref="L66:N66"/>
    <mergeCell ref="O66:Q66"/>
    <mergeCell ref="R66:T66"/>
    <mergeCell ref="U66:W66"/>
    <mergeCell ref="X66:Z66"/>
    <mergeCell ref="X57:Z57"/>
    <mergeCell ref="C63:E63"/>
    <mergeCell ref="F63:H63"/>
    <mergeCell ref="I63:K63"/>
    <mergeCell ref="L63:N63"/>
    <mergeCell ref="O63:Q63"/>
    <mergeCell ref="R63:T63"/>
    <mergeCell ref="U63:W63"/>
    <mergeCell ref="X63:Z63"/>
    <mergeCell ref="C59:E59"/>
    <mergeCell ref="F59:H59"/>
    <mergeCell ref="I59:K59"/>
    <mergeCell ref="L59:N59"/>
    <mergeCell ref="O59:Q59"/>
    <mergeCell ref="R59:T59"/>
    <mergeCell ref="U59:W59"/>
    <mergeCell ref="F27:H27"/>
    <mergeCell ref="I27:K27"/>
    <mergeCell ref="L27:N27"/>
    <mergeCell ref="O27:Q27"/>
    <mergeCell ref="AP51:AR51"/>
    <mergeCell ref="F67:H67"/>
    <mergeCell ref="F68:G68"/>
    <mergeCell ref="I68:J68"/>
    <mergeCell ref="L68:M68"/>
    <mergeCell ref="O68:P68"/>
    <mergeCell ref="R68:S68"/>
    <mergeCell ref="U68:V68"/>
    <mergeCell ref="X68:Y68"/>
    <mergeCell ref="AA66:AC68"/>
    <mergeCell ref="AM50:AO50"/>
    <mergeCell ref="AP50:AR50"/>
    <mergeCell ref="R50:T50"/>
    <mergeCell ref="X50:Z50"/>
    <mergeCell ref="AA65:AC65"/>
    <mergeCell ref="AA63:AC63"/>
    <mergeCell ref="X45:Z45"/>
    <mergeCell ref="X39:Z39"/>
    <mergeCell ref="R39:T39"/>
    <mergeCell ref="U39:W39"/>
    <mergeCell ref="AP11:AR11"/>
    <mergeCell ref="AP13:AR13"/>
    <mergeCell ref="AP15:AR15"/>
    <mergeCell ref="AP18:AR18"/>
    <mergeCell ref="AP20:AR20"/>
    <mergeCell ref="AP22:AR22"/>
    <mergeCell ref="AP24:AR24"/>
    <mergeCell ref="AM46:AO46"/>
    <mergeCell ref="AM15:AO15"/>
    <mergeCell ref="AM18:AO18"/>
    <mergeCell ref="AM20:AO20"/>
    <mergeCell ref="AM22:AO22"/>
    <mergeCell ref="AM24:AO24"/>
    <mergeCell ref="AP29:AR29"/>
    <mergeCell ref="AP31:AR31"/>
    <mergeCell ref="AP33:AR33"/>
    <mergeCell ref="AP36:AR36"/>
    <mergeCell ref="AP38:AR38"/>
    <mergeCell ref="AP40:AR40"/>
    <mergeCell ref="AP27:AR27"/>
    <mergeCell ref="AP34:AR34"/>
    <mergeCell ref="AM16:AO16"/>
    <mergeCell ref="AP16:AR16"/>
    <mergeCell ref="AP25:AR25"/>
    <mergeCell ref="C32:E32"/>
    <mergeCell ref="F32:H32"/>
    <mergeCell ref="I32:K32"/>
    <mergeCell ref="L32:N32"/>
    <mergeCell ref="O32:Q32"/>
    <mergeCell ref="AP46:AR46"/>
    <mergeCell ref="AM31:AO31"/>
    <mergeCell ref="AM33:AO33"/>
    <mergeCell ref="AM36:AO36"/>
    <mergeCell ref="AM38:AO38"/>
    <mergeCell ref="AM40:AO40"/>
    <mergeCell ref="AM44:AO44"/>
    <mergeCell ref="AM27:AO27"/>
    <mergeCell ref="AM29:AO29"/>
    <mergeCell ref="AM25:AO25"/>
    <mergeCell ref="AP44:AR44"/>
    <mergeCell ref="AM34:AO34"/>
    <mergeCell ref="AA32:AC32"/>
    <mergeCell ref="C34:E34"/>
    <mergeCell ref="U34:W34"/>
    <mergeCell ref="X34:Z34"/>
    <mergeCell ref="R32:T32"/>
    <mergeCell ref="R30:T30"/>
    <mergeCell ref="AA7:AC7"/>
    <mergeCell ref="AA9:AC9"/>
    <mergeCell ref="AA11:AC11"/>
    <mergeCell ref="AA12:AC12"/>
    <mergeCell ref="U30:W30"/>
    <mergeCell ref="X30:Z30"/>
    <mergeCell ref="X27:Z27"/>
    <mergeCell ref="X29:Z29"/>
    <mergeCell ref="U9:W9"/>
    <mergeCell ref="X9:Z9"/>
    <mergeCell ref="U27:W27"/>
    <mergeCell ref="U29:W29"/>
    <mergeCell ref="X21:Z21"/>
    <mergeCell ref="U21:W21"/>
    <mergeCell ref="AA21:AC21"/>
    <mergeCell ref="U23:W23"/>
    <mergeCell ref="X23:Z23"/>
    <mergeCell ref="U7:W7"/>
    <mergeCell ref="X7:Z7"/>
    <mergeCell ref="AA57:AC57"/>
    <mergeCell ref="AA59:AC59"/>
    <mergeCell ref="AA61:AC61"/>
    <mergeCell ref="AA39:AC39"/>
    <mergeCell ref="AA41:AC41"/>
    <mergeCell ref="AA43:AC43"/>
    <mergeCell ref="AA45:AC45"/>
    <mergeCell ref="AA50:AC50"/>
    <mergeCell ref="AA52:AC52"/>
    <mergeCell ref="AA56:AC56"/>
    <mergeCell ref="AA47:AC47"/>
    <mergeCell ref="AA54:AC54"/>
    <mergeCell ref="A4:A8"/>
    <mergeCell ref="A9:A11"/>
    <mergeCell ref="C48:E48"/>
    <mergeCell ref="F48:H48"/>
    <mergeCell ref="I48:K48"/>
    <mergeCell ref="L48:N48"/>
    <mergeCell ref="O48:Q48"/>
    <mergeCell ref="R48:T48"/>
    <mergeCell ref="U48:W48"/>
    <mergeCell ref="C47:E47"/>
    <mergeCell ref="F47:H47"/>
    <mergeCell ref="I47:K47"/>
    <mergeCell ref="L47:N47"/>
    <mergeCell ref="O47:Q47"/>
    <mergeCell ref="C18:E18"/>
    <mergeCell ref="F18:H18"/>
    <mergeCell ref="I18:K18"/>
    <mergeCell ref="R21:T21"/>
    <mergeCell ref="O21:Q21"/>
    <mergeCell ref="L21:N21"/>
    <mergeCell ref="I21:K21"/>
    <mergeCell ref="F21:H21"/>
    <mergeCell ref="C21:E21"/>
    <mergeCell ref="C27:E27"/>
    <mergeCell ref="C65:E65"/>
    <mergeCell ref="F65:H65"/>
    <mergeCell ref="I65:K65"/>
    <mergeCell ref="L65:N65"/>
    <mergeCell ref="O65:Q65"/>
    <mergeCell ref="R65:T65"/>
    <mergeCell ref="U65:W65"/>
    <mergeCell ref="X65:Z65"/>
    <mergeCell ref="C54:E54"/>
    <mergeCell ref="F54:H54"/>
    <mergeCell ref="I54:K54"/>
    <mergeCell ref="C56:E56"/>
    <mergeCell ref="F56:H56"/>
    <mergeCell ref="I56:K56"/>
    <mergeCell ref="L56:N56"/>
    <mergeCell ref="O56:Q56"/>
    <mergeCell ref="R56:T56"/>
    <mergeCell ref="L54:N54"/>
    <mergeCell ref="O54:Q54"/>
    <mergeCell ref="R54:T54"/>
    <mergeCell ref="C57:E57"/>
    <mergeCell ref="F57:H57"/>
    <mergeCell ref="I57:K57"/>
    <mergeCell ref="L57:N57"/>
    <mergeCell ref="AP1:AR3"/>
    <mergeCell ref="AM48:AO48"/>
    <mergeCell ref="AP48:AR48"/>
    <mergeCell ref="R47:T47"/>
    <mergeCell ref="R27:T27"/>
    <mergeCell ref="C29:E29"/>
    <mergeCell ref="F29:H29"/>
    <mergeCell ref="I29:K29"/>
    <mergeCell ref="L29:N29"/>
    <mergeCell ref="O29:Q29"/>
    <mergeCell ref="R29:T29"/>
    <mergeCell ref="AM1:AO3"/>
    <mergeCell ref="AD1:AK2"/>
    <mergeCell ref="X48:Z48"/>
    <mergeCell ref="AA48:AC48"/>
    <mergeCell ref="AA27:AC27"/>
    <mergeCell ref="AA29:AC29"/>
    <mergeCell ref="AA30:AC30"/>
    <mergeCell ref="X20:Z20"/>
    <mergeCell ref="AA34:AC34"/>
    <mergeCell ref="AA36:AC36"/>
    <mergeCell ref="AA38:AC38"/>
    <mergeCell ref="AA1:AC3"/>
    <mergeCell ref="AA5:AC5"/>
  </mergeCells>
  <phoneticPr fontId="35" type="noConversion"/>
  <conditionalFormatting sqref="C4:E5 C6:AC6 F4:AC4">
    <cfRule type="expression" dxfId="20" priority="22">
      <formula>$C$5=""</formula>
    </cfRule>
  </conditionalFormatting>
  <conditionalFormatting sqref="C4:D4 F4:G4">
    <cfRule type="expression" dxfId="19" priority="20">
      <formula>COUNTIF(fériés,D4)&lt;&gt;0</formula>
    </cfRule>
    <cfRule type="expression" dxfId="18" priority="21" stopIfTrue="1">
      <formula>WEEKDAY($B4)=1</formula>
    </cfRule>
  </conditionalFormatting>
  <conditionalFormatting sqref="C4:D4 F4:G4">
    <cfRule type="expression" dxfId="17" priority="18">
      <formula>COUNTIF(fériés,D4)&lt;&gt;0</formula>
    </cfRule>
    <cfRule type="expression" dxfId="16" priority="19" stopIfTrue="1">
      <formula>WEEKDAY($B4)=1</formula>
    </cfRule>
  </conditionalFormatting>
  <conditionalFormatting sqref="I4:J4 L4:M4 O4:P4 R4:S4 U4:V4 X4:Y4 AA4:AB4">
    <cfRule type="expression" dxfId="15" priority="15">
      <formula>COUNTIF(fériés,J4)&lt;&gt;0</formula>
    </cfRule>
    <cfRule type="expression" dxfId="14" priority="16" stopIfTrue="1">
      <formula>WEEKDAY($B4)=1</formula>
    </cfRule>
  </conditionalFormatting>
  <conditionalFormatting sqref="I4:J4 L4:M4 O4:P4 R4:S4 U4:V4 X4:Y4 AA4:AB4">
    <cfRule type="expression" dxfId="13" priority="13">
      <formula>COUNTIF(fériés,J4)&lt;&gt;0</formula>
    </cfRule>
    <cfRule type="expression" dxfId="12" priority="14" stopIfTrue="1">
      <formula>WEEKDAY($B4)=1</formula>
    </cfRule>
  </conditionalFormatting>
  <conditionalFormatting sqref="C6:D6 F6:G6">
    <cfRule type="expression" dxfId="11" priority="10">
      <formula>COUNTIF(fériés,D6)&lt;&gt;0</formula>
    </cfRule>
    <cfRule type="expression" dxfId="10" priority="11" stopIfTrue="1">
      <formula>WEEKDAY($B6)=1</formula>
    </cfRule>
  </conditionalFormatting>
  <conditionalFormatting sqref="C6:D6 F6:G6">
    <cfRule type="expression" dxfId="9" priority="8">
      <formula>COUNTIF(fériés,D6)&lt;&gt;0</formula>
    </cfRule>
    <cfRule type="expression" dxfId="8" priority="9" stopIfTrue="1">
      <formula>WEEKDAY($B6)=1</formula>
    </cfRule>
  </conditionalFormatting>
  <conditionalFormatting sqref="I6:J6 L6:M6 O6:P6 R6:S6 U6:V6 X6:Y6 AA6:AB6">
    <cfRule type="expression" dxfId="7" priority="5">
      <formula>COUNTIF(fériés,J6)&lt;&gt;0</formula>
    </cfRule>
    <cfRule type="expression" dxfId="6" priority="6" stopIfTrue="1">
      <formula>WEEKDAY($B6)=1</formula>
    </cfRule>
  </conditionalFormatting>
  <conditionalFormatting sqref="I6:J6 L6:M6 O6:P6 R6:S6 U6:V6 X6:Y6 AA6:AB6">
    <cfRule type="expression" dxfId="5" priority="3">
      <formula>COUNTIF(fériés,J6)&lt;&gt;0</formula>
    </cfRule>
    <cfRule type="expression" dxfId="4" priority="4" stopIfTrue="1">
      <formula>WEEKDAY($B6)=1</formula>
    </cfRule>
  </conditionalFormatting>
  <conditionalFormatting sqref="AE4:AE6">
    <cfRule type="expression" dxfId="3" priority="28">
      <formula>COUNTIF(fériés,AF4)&lt;&gt;0</formula>
    </cfRule>
    <cfRule type="expression" dxfId="2" priority="29" stopIfTrue="1">
      <formula>WEEKDAY($B4)=1</formula>
    </cfRule>
  </conditionalFormatting>
  <pageMargins left="0.70866141732283472" right="0.70866141732283472" top="0.74803149606299213" bottom="0.74803149606299213" header="0.31496062992125984" footer="0.31496062992125984"/>
  <pageSetup paperSize="9" scale="45" orientation="landscape" horizont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AL79"/>
  <sheetViews>
    <sheetView topLeftCell="G1" zoomScale="80" zoomScaleNormal="80" workbookViewId="0">
      <selection activeCell="B13" sqref="B13"/>
    </sheetView>
  </sheetViews>
  <sheetFormatPr baseColWidth="10" defaultRowHeight="12.75"/>
  <cols>
    <col min="2" max="25" width="7.7109375" customWidth="1"/>
    <col min="26" max="38" width="6.7109375" customWidth="1"/>
  </cols>
  <sheetData>
    <row r="1" spans="1:38" ht="14.25" customHeight="1" thickTop="1" thickBot="1">
      <c r="A1" s="556">
        <v>10</v>
      </c>
      <c r="B1" s="938" t="s">
        <v>7</v>
      </c>
      <c r="C1" s="938"/>
      <c r="D1" s="938"/>
      <c r="E1" s="940" t="s">
        <v>1</v>
      </c>
      <c r="F1" s="940"/>
      <c r="G1" s="940"/>
      <c r="H1" s="139" t="s">
        <v>9</v>
      </c>
      <c r="I1" s="140"/>
      <c r="J1" s="141"/>
      <c r="K1" s="941" t="s">
        <v>2</v>
      </c>
      <c r="L1" s="942"/>
      <c r="M1" s="943"/>
      <c r="N1" s="950" t="s">
        <v>3</v>
      </c>
      <c r="O1" s="951"/>
      <c r="P1" s="952"/>
      <c r="Q1" s="527" t="s">
        <v>4</v>
      </c>
      <c r="R1" s="528"/>
      <c r="S1" s="529"/>
      <c r="T1" s="527" t="s">
        <v>5</v>
      </c>
      <c r="U1" s="528"/>
      <c r="V1" s="529"/>
      <c r="W1" s="536" t="s">
        <v>6</v>
      </c>
      <c r="X1" s="536"/>
      <c r="Y1" s="537"/>
      <c r="Z1" s="538" t="s">
        <v>0</v>
      </c>
      <c r="AA1" s="539"/>
      <c r="AB1" s="539"/>
      <c r="AC1" s="539"/>
      <c r="AD1" s="539"/>
      <c r="AE1" s="539"/>
      <c r="AF1" s="540"/>
      <c r="AG1" s="544" t="s">
        <v>8</v>
      </c>
      <c r="AH1" s="544"/>
      <c r="AI1" s="545"/>
      <c r="AJ1" s="544" t="s">
        <v>100</v>
      </c>
      <c r="AK1" s="544"/>
      <c r="AL1" s="545"/>
    </row>
    <row r="2" spans="1:38" ht="14.25" customHeight="1" thickTop="1" thickBot="1">
      <c r="A2" s="556"/>
      <c r="B2" s="939"/>
      <c r="C2" s="939"/>
      <c r="D2" s="939"/>
      <c r="E2" s="940"/>
      <c r="F2" s="940"/>
      <c r="G2" s="940"/>
      <c r="H2" s="142"/>
      <c r="I2" s="143"/>
      <c r="J2" s="144"/>
      <c r="K2" s="944"/>
      <c r="L2" s="945"/>
      <c r="M2" s="946"/>
      <c r="N2" s="953"/>
      <c r="O2" s="954"/>
      <c r="P2" s="955"/>
      <c r="Q2" s="530"/>
      <c r="R2" s="531"/>
      <c r="S2" s="532"/>
      <c r="T2" s="530"/>
      <c r="U2" s="531"/>
      <c r="V2" s="532"/>
      <c r="W2" s="536"/>
      <c r="X2" s="536"/>
      <c r="Y2" s="537"/>
      <c r="Z2" s="550" t="s">
        <v>11</v>
      </c>
      <c r="AA2" s="551"/>
      <c r="AB2" s="551"/>
      <c r="AC2" s="551"/>
      <c r="AD2" s="551"/>
      <c r="AE2" s="551"/>
      <c r="AF2" s="552"/>
      <c r="AG2" s="546"/>
      <c r="AH2" s="546"/>
      <c r="AI2" s="547"/>
      <c r="AJ2" s="546"/>
      <c r="AK2" s="546"/>
      <c r="AL2" s="547"/>
    </row>
    <row r="3" spans="1:38" ht="12" customHeight="1" thickTop="1" thickBot="1">
      <c r="A3" s="556"/>
      <c r="B3" s="939"/>
      <c r="C3" s="939"/>
      <c r="D3" s="939"/>
      <c r="E3" s="940"/>
      <c r="F3" s="940"/>
      <c r="G3" s="940"/>
      <c r="H3" s="145"/>
      <c r="I3" s="291" t="s">
        <v>10</v>
      </c>
      <c r="J3" s="146"/>
      <c r="K3" s="947"/>
      <c r="L3" s="948"/>
      <c r="M3" s="949"/>
      <c r="N3" s="956"/>
      <c r="O3" s="957"/>
      <c r="P3" s="958"/>
      <c r="Q3" s="533"/>
      <c r="R3" s="534"/>
      <c r="S3" s="535"/>
      <c r="T3" s="533"/>
      <c r="U3" s="534"/>
      <c r="V3" s="535"/>
      <c r="W3" s="536"/>
      <c r="X3" s="536"/>
      <c r="Y3" s="536"/>
      <c r="Z3" s="51" t="s">
        <v>12</v>
      </c>
      <c r="AA3" s="52" t="s">
        <v>13</v>
      </c>
      <c r="AB3" s="52" t="s">
        <v>14</v>
      </c>
      <c r="AC3" s="52" t="s">
        <v>15</v>
      </c>
      <c r="AD3" s="52" t="s">
        <v>16</v>
      </c>
      <c r="AE3" s="138" t="s">
        <v>17</v>
      </c>
      <c r="AF3" s="138" t="s">
        <v>92</v>
      </c>
      <c r="AG3" s="546"/>
      <c r="AH3" s="546"/>
      <c r="AI3" s="547"/>
      <c r="AJ3" s="546"/>
      <c r="AK3" s="546"/>
      <c r="AL3" s="547"/>
    </row>
    <row r="4" spans="1:38" ht="12" customHeight="1" thickTop="1" thickBot="1">
      <c r="A4" s="147"/>
      <c r="B4" s="303"/>
      <c r="C4" s="304"/>
      <c r="D4" s="305"/>
      <c r="E4" s="303"/>
      <c r="F4" s="304"/>
      <c r="G4" s="305"/>
      <c r="H4" s="306"/>
      <c r="I4" s="304"/>
      <c r="J4" s="307"/>
      <c r="K4" s="303"/>
      <c r="L4" s="304"/>
      <c r="M4" s="305"/>
      <c r="N4" s="308"/>
      <c r="O4" s="309"/>
      <c r="P4" s="310"/>
      <c r="Q4" s="289"/>
      <c r="R4" s="311"/>
      <c r="S4" s="312"/>
      <c r="T4" s="289"/>
      <c r="U4" s="311"/>
      <c r="V4" s="312"/>
      <c r="W4" s="289"/>
      <c r="X4" s="311"/>
      <c r="Y4" s="312"/>
      <c r="Z4" s="91"/>
      <c r="AA4" s="148"/>
      <c r="AB4" s="148"/>
      <c r="AC4" s="148"/>
      <c r="AD4" s="148"/>
      <c r="AE4" s="149"/>
      <c r="AF4" s="149"/>
      <c r="AG4" s="546"/>
      <c r="AH4" s="546"/>
      <c r="AI4" s="547"/>
      <c r="AJ4" s="546"/>
      <c r="AK4" s="546"/>
      <c r="AL4" s="547"/>
    </row>
    <row r="5" spans="1:38" ht="13.5" thickTop="1">
      <c r="A5" s="97"/>
      <c r="B5" s="240"/>
      <c r="C5" s="241"/>
      <c r="D5" s="252">
        <f>C5-B5</f>
        <v>0</v>
      </c>
      <c r="E5" s="240"/>
      <c r="F5" s="241"/>
      <c r="G5" s="252">
        <f>F5-E5</f>
        <v>0</v>
      </c>
      <c r="H5" s="240"/>
      <c r="I5" s="241"/>
      <c r="J5" s="252">
        <f>I5-H5</f>
        <v>0</v>
      </c>
      <c r="K5" s="240"/>
      <c r="L5" s="241"/>
      <c r="M5" s="252">
        <f>L5-K5</f>
        <v>0</v>
      </c>
      <c r="N5" s="240"/>
      <c r="O5" s="241"/>
      <c r="P5" s="252">
        <f>O5-N5</f>
        <v>0</v>
      </c>
      <c r="Q5" s="240"/>
      <c r="R5" s="241"/>
      <c r="S5" s="252">
        <f>R5-Q5</f>
        <v>0</v>
      </c>
      <c r="T5" s="240"/>
      <c r="U5" s="241"/>
      <c r="V5" s="252">
        <f>U5-T5</f>
        <v>0</v>
      </c>
      <c r="W5" s="240"/>
      <c r="X5" s="241"/>
      <c r="Y5" s="252">
        <f>X5-W5</f>
        <v>0</v>
      </c>
      <c r="Z5" s="151"/>
      <c r="AA5" s="152"/>
      <c r="AB5" s="152"/>
      <c r="AC5" s="152"/>
      <c r="AD5" s="152"/>
      <c r="AE5" s="153"/>
      <c r="AF5" s="153"/>
      <c r="AG5" s="546"/>
      <c r="AH5" s="546"/>
      <c r="AI5" s="547"/>
      <c r="AJ5" s="546"/>
      <c r="AK5" s="546"/>
      <c r="AL5" s="547"/>
    </row>
    <row r="6" spans="1:38">
      <c r="A6" s="104"/>
      <c r="B6" s="770"/>
      <c r="C6" s="771"/>
      <c r="D6" s="793"/>
      <c r="E6" s="770"/>
      <c r="F6" s="771"/>
      <c r="G6" s="793"/>
      <c r="H6" s="770"/>
      <c r="I6" s="771"/>
      <c r="J6" s="793"/>
      <c r="K6" s="770"/>
      <c r="L6" s="771"/>
      <c r="M6" s="793"/>
      <c r="N6" s="770"/>
      <c r="O6" s="771"/>
      <c r="P6" s="793"/>
      <c r="Q6" s="770"/>
      <c r="R6" s="771"/>
      <c r="S6" s="793"/>
      <c r="T6" s="770"/>
      <c r="U6" s="771"/>
      <c r="V6" s="793"/>
      <c r="W6" s="770"/>
      <c r="X6" s="771"/>
      <c r="Y6" s="793"/>
      <c r="Z6" s="151"/>
      <c r="AA6" s="152"/>
      <c r="AB6" s="152"/>
      <c r="AC6" s="152"/>
      <c r="AD6" s="152"/>
      <c r="AE6" s="153"/>
      <c r="AF6" s="153"/>
      <c r="AG6" s="546"/>
      <c r="AH6" s="546"/>
      <c r="AI6" s="547"/>
      <c r="AJ6" s="546"/>
      <c r="AK6" s="546"/>
      <c r="AL6" s="547"/>
    </row>
    <row r="7" spans="1:38">
      <c r="A7" s="104"/>
      <c r="B7" s="227"/>
      <c r="C7" s="226"/>
      <c r="D7" s="225">
        <f>C7-B7</f>
        <v>0</v>
      </c>
      <c r="E7" s="227"/>
      <c r="F7" s="226"/>
      <c r="G7" s="225">
        <f>F7-E7</f>
        <v>0</v>
      </c>
      <c r="H7" s="227"/>
      <c r="I7" s="226"/>
      <c r="J7" s="225">
        <f>I7-H7</f>
        <v>0</v>
      </c>
      <c r="K7" s="227"/>
      <c r="L7" s="226"/>
      <c r="M7" s="225">
        <f>L7-K7</f>
        <v>0</v>
      </c>
      <c r="N7" s="227"/>
      <c r="O7" s="226"/>
      <c r="P7" s="225">
        <f>O7-N7</f>
        <v>0</v>
      </c>
      <c r="Q7" s="227"/>
      <c r="R7" s="226"/>
      <c r="S7" s="225">
        <f>R7-Q7</f>
        <v>0</v>
      </c>
      <c r="T7" s="227"/>
      <c r="U7" s="226"/>
      <c r="V7" s="225">
        <f>U7-T7</f>
        <v>0</v>
      </c>
      <c r="W7" s="227"/>
      <c r="X7" s="226"/>
      <c r="Y7" s="225">
        <f>X7-W7</f>
        <v>0</v>
      </c>
      <c r="Z7" s="151"/>
      <c r="AA7" s="152"/>
      <c r="AB7" s="152"/>
      <c r="AC7" s="152"/>
      <c r="AD7" s="152"/>
      <c r="AE7" s="153"/>
      <c r="AF7" s="153"/>
      <c r="AG7" s="546"/>
      <c r="AH7" s="546"/>
      <c r="AI7" s="547"/>
      <c r="AJ7" s="546"/>
      <c r="AK7" s="546"/>
      <c r="AL7" s="547"/>
    </row>
    <row r="8" spans="1:38">
      <c r="A8" s="104"/>
      <c r="B8" s="753"/>
      <c r="C8" s="734"/>
      <c r="D8" s="754"/>
      <c r="E8" s="753"/>
      <c r="F8" s="734"/>
      <c r="G8" s="754"/>
      <c r="H8" s="753"/>
      <c r="I8" s="734"/>
      <c r="J8" s="754"/>
      <c r="K8" s="753"/>
      <c r="L8" s="734"/>
      <c r="M8" s="754"/>
      <c r="N8" s="753"/>
      <c r="O8" s="734"/>
      <c r="P8" s="754"/>
      <c r="Q8" s="753"/>
      <c r="R8" s="734"/>
      <c r="S8" s="754"/>
      <c r="T8" s="753"/>
      <c r="U8" s="734"/>
      <c r="V8" s="754"/>
      <c r="W8" s="753"/>
      <c r="X8" s="734"/>
      <c r="Y8" s="754"/>
      <c r="Z8" s="151"/>
      <c r="AA8" s="152"/>
      <c r="AB8" s="152"/>
      <c r="AC8" s="152"/>
      <c r="AD8" s="152"/>
      <c r="AE8" s="153"/>
      <c r="AF8" s="153"/>
      <c r="AG8" s="546"/>
      <c r="AH8" s="546"/>
      <c r="AI8" s="547"/>
      <c r="AJ8" s="546"/>
      <c r="AK8" s="546"/>
      <c r="AL8" s="547"/>
    </row>
    <row r="9" spans="1:38" ht="14.25" customHeight="1" thickBot="1">
      <c r="A9" s="108" t="s">
        <v>32</v>
      </c>
      <c r="B9" s="227"/>
      <c r="C9" s="226"/>
      <c r="D9" s="225">
        <f>C9-B9</f>
        <v>0</v>
      </c>
      <c r="E9" s="227"/>
      <c r="F9" s="226"/>
      <c r="G9" s="225">
        <f>F9-E9</f>
        <v>0</v>
      </c>
      <c r="H9" s="227"/>
      <c r="I9" s="226"/>
      <c r="J9" s="225">
        <f>I9-H9</f>
        <v>0</v>
      </c>
      <c r="K9" s="227"/>
      <c r="L9" s="226"/>
      <c r="M9" s="225">
        <f>L9-K9</f>
        <v>0</v>
      </c>
      <c r="N9" s="227"/>
      <c r="O9" s="226"/>
      <c r="P9" s="225">
        <f>O9-N9</f>
        <v>0</v>
      </c>
      <c r="Q9" s="227"/>
      <c r="R9" s="226"/>
      <c r="S9" s="225">
        <f>R9-Q9</f>
        <v>0</v>
      </c>
      <c r="T9" s="227"/>
      <c r="U9" s="226"/>
      <c r="V9" s="225">
        <f>U9-T9</f>
        <v>0</v>
      </c>
      <c r="W9" s="227"/>
      <c r="X9" s="226"/>
      <c r="Y9" s="225">
        <f>X9-W9</f>
        <v>0</v>
      </c>
      <c r="Z9" s="154"/>
      <c r="AA9" s="154"/>
      <c r="AB9" s="154"/>
      <c r="AC9" s="154"/>
      <c r="AD9" s="154"/>
      <c r="AE9" s="153"/>
      <c r="AF9" s="153"/>
      <c r="AG9" s="548"/>
      <c r="AH9" s="548"/>
      <c r="AI9" s="549"/>
      <c r="AJ9" s="548"/>
      <c r="AK9" s="548"/>
      <c r="AL9" s="549"/>
    </row>
    <row r="10" spans="1:38" ht="13.5" thickTop="1">
      <c r="A10" s="124">
        <v>43892</v>
      </c>
      <c r="B10" s="741"/>
      <c r="C10" s="742"/>
      <c r="D10" s="743"/>
      <c r="E10" s="741"/>
      <c r="F10" s="742"/>
      <c r="G10" s="743"/>
      <c r="H10" s="741"/>
      <c r="I10" s="742"/>
      <c r="J10" s="743"/>
      <c r="K10" s="741"/>
      <c r="L10" s="742"/>
      <c r="M10" s="743"/>
      <c r="N10" s="741"/>
      <c r="O10" s="742"/>
      <c r="P10" s="743"/>
      <c r="Q10" s="741"/>
      <c r="R10" s="742"/>
      <c r="S10" s="743"/>
      <c r="T10" s="741"/>
      <c r="U10" s="742"/>
      <c r="V10" s="743"/>
      <c r="W10" s="741"/>
      <c r="X10" s="742"/>
      <c r="Y10" s="743"/>
      <c r="Z10" s="155"/>
      <c r="AA10" s="156"/>
      <c r="AB10" s="156"/>
      <c r="AC10" s="156"/>
      <c r="AD10" s="156"/>
      <c r="AE10" s="157"/>
      <c r="AF10" s="157"/>
      <c r="AG10" s="171"/>
      <c r="AH10" s="172"/>
      <c r="AI10" s="160">
        <f>AH10-AG10</f>
        <v>0</v>
      </c>
      <c r="AJ10" s="171"/>
      <c r="AK10" s="172"/>
      <c r="AL10" s="160">
        <f>AK10-AJ10</f>
        <v>0</v>
      </c>
    </row>
    <row r="11" spans="1:38">
      <c r="A11" s="117"/>
      <c r="B11" s="227"/>
      <c r="C11" s="226"/>
      <c r="D11" s="225">
        <f>C11-B11</f>
        <v>0</v>
      </c>
      <c r="E11" s="227"/>
      <c r="F11" s="226"/>
      <c r="G11" s="225">
        <f>F11-E11</f>
        <v>0</v>
      </c>
      <c r="H11" s="227"/>
      <c r="I11" s="226"/>
      <c r="J11" s="225">
        <f>I11-H11</f>
        <v>0</v>
      </c>
      <c r="K11" s="227"/>
      <c r="L11" s="226"/>
      <c r="M11" s="225">
        <f>L11-K11</f>
        <v>0</v>
      </c>
      <c r="N11" s="227"/>
      <c r="O11" s="226"/>
      <c r="P11" s="225">
        <f>O11-N11</f>
        <v>0</v>
      </c>
      <c r="Q11" s="227"/>
      <c r="R11" s="226"/>
      <c r="S11" s="225">
        <f>R11-Q11</f>
        <v>0</v>
      </c>
      <c r="T11" s="227"/>
      <c r="U11" s="226"/>
      <c r="V11" s="225">
        <f>U11-T11</f>
        <v>0</v>
      </c>
      <c r="W11" s="227"/>
      <c r="X11" s="226"/>
      <c r="Y11" s="225">
        <f>X11-W11</f>
        <v>0</v>
      </c>
      <c r="Z11" s="151"/>
      <c r="AA11" s="152"/>
      <c r="AB11" s="152"/>
      <c r="AC11" s="152"/>
      <c r="AD11" s="152"/>
      <c r="AE11" s="153"/>
      <c r="AF11" s="153"/>
      <c r="AG11" s="753"/>
      <c r="AH11" s="734"/>
      <c r="AI11" s="754"/>
      <c r="AJ11" s="753"/>
      <c r="AK11" s="734"/>
      <c r="AL11" s="754"/>
    </row>
    <row r="12" spans="1:38">
      <c r="A12" s="150"/>
      <c r="B12" s="741"/>
      <c r="C12" s="742"/>
      <c r="D12" s="743"/>
      <c r="E12" s="741"/>
      <c r="F12" s="742"/>
      <c r="G12" s="743"/>
      <c r="H12" s="741"/>
      <c r="I12" s="742"/>
      <c r="J12" s="743"/>
      <c r="K12" s="741"/>
      <c r="L12" s="742"/>
      <c r="M12" s="743"/>
      <c r="N12" s="741"/>
      <c r="O12" s="742"/>
      <c r="P12" s="743"/>
      <c r="Q12" s="741"/>
      <c r="R12" s="742"/>
      <c r="S12" s="743"/>
      <c r="T12" s="741"/>
      <c r="U12" s="742"/>
      <c r="V12" s="743"/>
      <c r="W12" s="741"/>
      <c r="X12" s="742"/>
      <c r="Y12" s="743"/>
      <c r="Z12" s="151"/>
      <c r="AA12" s="152"/>
      <c r="AB12" s="152"/>
      <c r="AC12" s="152"/>
      <c r="AD12" s="152"/>
      <c r="AE12" s="153"/>
      <c r="AF12" s="153"/>
      <c r="AG12" s="171"/>
      <c r="AH12" s="172"/>
      <c r="AI12" s="160">
        <f>AH12-AG12</f>
        <v>0</v>
      </c>
      <c r="AJ12" s="171"/>
      <c r="AK12" s="172"/>
      <c r="AL12" s="160">
        <f>AK12-AJ12</f>
        <v>0</v>
      </c>
    </row>
    <row r="13" spans="1:38">
      <c r="A13" s="150"/>
      <c r="B13" s="227"/>
      <c r="C13" s="226"/>
      <c r="D13" s="225">
        <f>C13-B13</f>
        <v>0</v>
      </c>
      <c r="E13" s="227"/>
      <c r="F13" s="226"/>
      <c r="G13" s="225">
        <f>F13-E13</f>
        <v>0</v>
      </c>
      <c r="H13" s="227"/>
      <c r="I13" s="226"/>
      <c r="J13" s="225">
        <f>I13-H13</f>
        <v>0</v>
      </c>
      <c r="K13" s="227"/>
      <c r="L13" s="226"/>
      <c r="M13" s="225">
        <f>L13-K13</f>
        <v>0</v>
      </c>
      <c r="N13" s="227"/>
      <c r="O13" s="226"/>
      <c r="P13" s="225">
        <f>O13-N13</f>
        <v>0</v>
      </c>
      <c r="Q13" s="227"/>
      <c r="R13" s="226"/>
      <c r="S13" s="225">
        <f>R13-Q13</f>
        <v>0</v>
      </c>
      <c r="T13" s="227"/>
      <c r="U13" s="226"/>
      <c r="V13" s="225">
        <f>U13-T13</f>
        <v>0</v>
      </c>
      <c r="W13" s="227"/>
      <c r="X13" s="226"/>
      <c r="Y13" s="225">
        <f>X13-W13</f>
        <v>0</v>
      </c>
      <c r="Z13" s="151"/>
      <c r="AA13" s="152"/>
      <c r="AB13" s="152"/>
      <c r="AC13" s="152"/>
      <c r="AD13" s="152"/>
      <c r="AE13" s="153"/>
      <c r="AF13" s="153"/>
      <c r="AG13" s="753"/>
      <c r="AH13" s="734"/>
      <c r="AI13" s="754"/>
      <c r="AJ13" s="753"/>
      <c r="AK13" s="734"/>
      <c r="AL13" s="754"/>
    </row>
    <row r="14" spans="1:38" ht="12.75" customHeight="1">
      <c r="A14" s="177"/>
      <c r="B14" s="741"/>
      <c r="C14" s="742"/>
      <c r="D14" s="743"/>
      <c r="E14" s="741"/>
      <c r="F14" s="742"/>
      <c r="G14" s="743"/>
      <c r="H14" s="741"/>
      <c r="I14" s="742"/>
      <c r="J14" s="743"/>
      <c r="K14" s="741"/>
      <c r="L14" s="742"/>
      <c r="M14" s="743"/>
      <c r="N14" s="741"/>
      <c r="O14" s="742"/>
      <c r="P14" s="743"/>
      <c r="Q14" s="741"/>
      <c r="R14" s="742"/>
      <c r="S14" s="743"/>
      <c r="T14" s="741"/>
      <c r="U14" s="742"/>
      <c r="V14" s="743"/>
      <c r="W14" s="741"/>
      <c r="X14" s="742"/>
      <c r="Y14" s="743"/>
      <c r="Z14" s="151"/>
      <c r="AA14" s="152"/>
      <c r="AB14" s="152"/>
      <c r="AC14" s="152"/>
      <c r="AD14" s="152"/>
      <c r="AE14" s="153"/>
      <c r="AF14" s="153"/>
      <c r="AG14" s="171">
        <v>21.5</v>
      </c>
      <c r="AH14" s="172">
        <v>23</v>
      </c>
      <c r="AI14" s="160">
        <f>AH14-AG14</f>
        <v>1.5</v>
      </c>
      <c r="AJ14" s="171"/>
      <c r="AK14" s="172"/>
      <c r="AL14" s="160">
        <f>AK14-AJ14</f>
        <v>0</v>
      </c>
    </row>
    <row r="15" spans="1:38" ht="13.5" thickBot="1">
      <c r="A15" s="178"/>
      <c r="B15" s="935"/>
      <c r="C15" s="936"/>
      <c r="D15" s="937"/>
      <c r="E15" s="935"/>
      <c r="F15" s="936"/>
      <c r="G15" s="937"/>
      <c r="H15" s="935"/>
      <c r="I15" s="936"/>
      <c r="J15" s="937"/>
      <c r="K15" s="935"/>
      <c r="L15" s="936"/>
      <c r="M15" s="937"/>
      <c r="N15" s="935"/>
      <c r="O15" s="936"/>
      <c r="P15" s="937"/>
      <c r="Q15" s="935"/>
      <c r="R15" s="936"/>
      <c r="S15" s="937"/>
      <c r="T15" s="935"/>
      <c r="U15" s="936"/>
      <c r="V15" s="937"/>
      <c r="W15" s="935"/>
      <c r="X15" s="936"/>
      <c r="Y15" s="937"/>
      <c r="Z15" s="151"/>
      <c r="AA15" s="152"/>
      <c r="AB15" s="152"/>
      <c r="AC15" s="152"/>
      <c r="AD15" s="152"/>
      <c r="AE15" s="153"/>
      <c r="AF15" s="153"/>
      <c r="AG15" s="935"/>
      <c r="AH15" s="936"/>
      <c r="AI15" s="937"/>
      <c r="AJ15" s="935"/>
      <c r="AK15" s="936"/>
      <c r="AL15" s="937"/>
    </row>
    <row r="16" spans="1:38" ht="14.25" thickTop="1" thickBot="1">
      <c r="A16" s="109"/>
      <c r="B16" s="928"/>
      <c r="C16" s="928"/>
      <c r="D16" s="928"/>
      <c r="E16" s="925"/>
      <c r="F16" s="926"/>
      <c r="G16" s="927"/>
      <c r="H16" s="925"/>
      <c r="I16" s="926"/>
      <c r="J16" s="927"/>
      <c r="K16" s="925"/>
      <c r="L16" s="926"/>
      <c r="M16" s="927"/>
      <c r="N16" s="925"/>
      <c r="O16" s="926"/>
      <c r="P16" s="927"/>
      <c r="Q16" s="925"/>
      <c r="R16" s="926"/>
      <c r="S16" s="927"/>
      <c r="T16" s="925"/>
      <c r="U16" s="926"/>
      <c r="V16" s="927"/>
      <c r="W16" s="925"/>
      <c r="X16" s="926"/>
      <c r="Y16" s="927"/>
      <c r="Z16" s="151"/>
      <c r="AA16" s="152"/>
      <c r="AB16" s="152"/>
      <c r="AC16" s="152"/>
      <c r="AD16" s="152"/>
      <c r="AE16" s="153"/>
      <c r="AF16" s="153"/>
      <c r="AG16" s="925"/>
      <c r="AH16" s="926"/>
      <c r="AI16" s="927"/>
      <c r="AJ16" s="925"/>
      <c r="AK16" s="926"/>
      <c r="AL16" s="927"/>
    </row>
    <row r="17" spans="1:38" ht="14.25" customHeight="1" thickTop="1">
      <c r="A17" s="97"/>
      <c r="B17" s="227"/>
      <c r="C17" s="226"/>
      <c r="D17" s="225">
        <f>C17-B17</f>
        <v>0</v>
      </c>
      <c r="E17" s="227"/>
      <c r="F17" s="226"/>
      <c r="G17" s="225">
        <f>F17-E17</f>
        <v>0</v>
      </c>
      <c r="H17" s="227"/>
      <c r="I17" s="226"/>
      <c r="J17" s="225">
        <f>I17-H17</f>
        <v>0</v>
      </c>
      <c r="K17" s="227"/>
      <c r="L17" s="226"/>
      <c r="M17" s="225">
        <f>L17-K17</f>
        <v>0</v>
      </c>
      <c r="N17" s="227"/>
      <c r="O17" s="226"/>
      <c r="P17" s="225">
        <f>O17-N17</f>
        <v>0</v>
      </c>
      <c r="Q17" s="227"/>
      <c r="R17" s="226"/>
      <c r="S17" s="225">
        <f>R17-Q17</f>
        <v>0</v>
      </c>
      <c r="T17" s="227"/>
      <c r="U17" s="226"/>
      <c r="V17" s="225">
        <f>U17-T17</f>
        <v>0</v>
      </c>
      <c r="W17" s="227"/>
      <c r="X17" s="226"/>
      <c r="Y17" s="225">
        <f>X17-W17</f>
        <v>0</v>
      </c>
      <c r="Z17" s="151"/>
      <c r="AA17" s="152"/>
      <c r="AB17" s="152"/>
      <c r="AC17" s="152"/>
      <c r="AD17" s="152"/>
      <c r="AE17" s="153"/>
      <c r="AF17" s="153"/>
      <c r="AG17" s="171"/>
      <c r="AH17" s="172"/>
      <c r="AI17" s="160">
        <f>AH17-AG17</f>
        <v>0</v>
      </c>
      <c r="AJ17" s="171"/>
      <c r="AK17" s="172"/>
      <c r="AL17" s="160">
        <f>AK17-AJ17</f>
        <v>0</v>
      </c>
    </row>
    <row r="18" spans="1:38">
      <c r="A18" s="104"/>
      <c r="B18" s="770"/>
      <c r="C18" s="771"/>
      <c r="D18" s="793"/>
      <c r="E18" s="770"/>
      <c r="F18" s="771"/>
      <c r="G18" s="793"/>
      <c r="H18" s="770"/>
      <c r="I18" s="771"/>
      <c r="J18" s="793"/>
      <c r="K18" s="770"/>
      <c r="L18" s="771"/>
      <c r="M18" s="793"/>
      <c r="N18" s="770"/>
      <c r="O18" s="771"/>
      <c r="P18" s="793"/>
      <c r="Q18" s="770"/>
      <c r="R18" s="771"/>
      <c r="S18" s="793"/>
      <c r="T18" s="770"/>
      <c r="U18" s="771"/>
      <c r="V18" s="793"/>
      <c r="W18" s="770"/>
      <c r="X18" s="771"/>
      <c r="Y18" s="793"/>
      <c r="Z18" s="151"/>
      <c r="AA18" s="152"/>
      <c r="AB18" s="152"/>
      <c r="AC18" s="152"/>
      <c r="AD18" s="152"/>
      <c r="AE18" s="153"/>
      <c r="AF18" s="153"/>
      <c r="AG18" s="753"/>
      <c r="AH18" s="734"/>
      <c r="AI18" s="754"/>
      <c r="AJ18" s="753"/>
      <c r="AK18" s="734"/>
      <c r="AL18" s="754"/>
    </row>
    <row r="19" spans="1:38">
      <c r="A19" s="104"/>
      <c r="B19" s="227"/>
      <c r="C19" s="226"/>
      <c r="D19" s="225">
        <f>C19-B19</f>
        <v>0</v>
      </c>
      <c r="E19" s="227"/>
      <c r="F19" s="226"/>
      <c r="G19" s="225">
        <f>F19-E19</f>
        <v>0</v>
      </c>
      <c r="H19" s="227"/>
      <c r="I19" s="226"/>
      <c r="J19" s="225">
        <f>I19-H19</f>
        <v>0</v>
      </c>
      <c r="K19" s="227"/>
      <c r="L19" s="226"/>
      <c r="M19" s="225">
        <f>L19-K19</f>
        <v>0</v>
      </c>
      <c r="N19" s="227"/>
      <c r="O19" s="226"/>
      <c r="P19" s="225">
        <f>O19-N19</f>
        <v>0</v>
      </c>
      <c r="Q19" s="227"/>
      <c r="R19" s="226"/>
      <c r="S19" s="225">
        <f>R19-Q19</f>
        <v>0</v>
      </c>
      <c r="T19" s="227"/>
      <c r="U19" s="226"/>
      <c r="V19" s="225">
        <f>U19-T19</f>
        <v>0</v>
      </c>
      <c r="W19" s="227"/>
      <c r="X19" s="226"/>
      <c r="Y19" s="225">
        <f>X19-W19</f>
        <v>0</v>
      </c>
      <c r="Z19" s="151"/>
      <c r="AA19" s="152"/>
      <c r="AB19" s="152"/>
      <c r="AC19" s="152"/>
      <c r="AD19" s="152"/>
      <c r="AE19" s="153"/>
      <c r="AF19" s="153"/>
      <c r="AG19" s="171"/>
      <c r="AH19" s="172"/>
      <c r="AI19" s="160">
        <f>AH19-AG19</f>
        <v>0</v>
      </c>
      <c r="AJ19" s="171"/>
      <c r="AK19" s="172"/>
      <c r="AL19" s="160">
        <f>AK19-AJ19</f>
        <v>0</v>
      </c>
    </row>
    <row r="20" spans="1:38">
      <c r="A20" s="108" t="s">
        <v>43</v>
      </c>
      <c r="B20" s="753"/>
      <c r="C20" s="734"/>
      <c r="D20" s="754"/>
      <c r="E20" s="753"/>
      <c r="F20" s="734"/>
      <c r="G20" s="754"/>
      <c r="H20" s="753"/>
      <c r="I20" s="734"/>
      <c r="J20" s="754"/>
      <c r="K20" s="753"/>
      <c r="L20" s="734"/>
      <c r="M20" s="754"/>
      <c r="N20" s="753"/>
      <c r="O20" s="734"/>
      <c r="P20" s="754"/>
      <c r="Q20" s="753"/>
      <c r="R20" s="734"/>
      <c r="S20" s="754"/>
      <c r="T20" s="753"/>
      <c r="U20" s="734"/>
      <c r="V20" s="754"/>
      <c r="W20" s="753"/>
      <c r="X20" s="734"/>
      <c r="Y20" s="754"/>
      <c r="Z20" s="151"/>
      <c r="AA20" s="152"/>
      <c r="AB20" s="152"/>
      <c r="AC20" s="152"/>
      <c r="AD20" s="152"/>
      <c r="AE20" s="153"/>
      <c r="AF20" s="153"/>
      <c r="AG20" s="753"/>
      <c r="AH20" s="734"/>
      <c r="AI20" s="754"/>
      <c r="AJ20" s="753"/>
      <c r="AK20" s="734"/>
      <c r="AL20" s="754"/>
    </row>
    <row r="21" spans="1:38">
      <c r="A21" s="124">
        <v>43893</v>
      </c>
      <c r="B21" s="227"/>
      <c r="C21" s="226"/>
      <c r="D21" s="225">
        <f>C21-B21</f>
        <v>0</v>
      </c>
      <c r="E21" s="227"/>
      <c r="F21" s="226"/>
      <c r="G21" s="225">
        <f>F21-E21</f>
        <v>0</v>
      </c>
      <c r="H21" s="227"/>
      <c r="I21" s="226"/>
      <c r="J21" s="225">
        <f>I21-H21</f>
        <v>0</v>
      </c>
      <c r="K21" s="227"/>
      <c r="L21" s="226"/>
      <c r="M21" s="225">
        <f>L21-K21</f>
        <v>0</v>
      </c>
      <c r="N21" s="227"/>
      <c r="O21" s="226"/>
      <c r="P21" s="225">
        <f>O21-N21</f>
        <v>0</v>
      </c>
      <c r="Q21" s="227"/>
      <c r="R21" s="226"/>
      <c r="S21" s="225">
        <f>R21-Q21</f>
        <v>0</v>
      </c>
      <c r="T21" s="227"/>
      <c r="U21" s="226"/>
      <c r="V21" s="225">
        <f>U21-T21</f>
        <v>0</v>
      </c>
      <c r="W21" s="227"/>
      <c r="X21" s="226"/>
      <c r="Y21" s="225">
        <f>X21-W21</f>
        <v>0</v>
      </c>
      <c r="Z21" s="151"/>
      <c r="AA21" s="152"/>
      <c r="AB21" s="152"/>
      <c r="AC21" s="152"/>
      <c r="AD21" s="152"/>
      <c r="AE21" s="153"/>
      <c r="AF21" s="153"/>
      <c r="AG21" s="171"/>
      <c r="AH21" s="172"/>
      <c r="AI21" s="160">
        <f>AH21-AG21</f>
        <v>0</v>
      </c>
      <c r="AJ21" s="171"/>
      <c r="AK21" s="172"/>
      <c r="AL21" s="160">
        <f>AK21-AJ21</f>
        <v>0</v>
      </c>
    </row>
    <row r="22" spans="1:38">
      <c r="A22" s="110"/>
      <c r="B22" s="741"/>
      <c r="C22" s="742"/>
      <c r="D22" s="743"/>
      <c r="E22" s="741"/>
      <c r="F22" s="742"/>
      <c r="G22" s="743"/>
      <c r="H22" s="741"/>
      <c r="I22" s="742"/>
      <c r="J22" s="743"/>
      <c r="K22" s="741"/>
      <c r="L22" s="742"/>
      <c r="M22" s="743"/>
      <c r="N22" s="741"/>
      <c r="O22" s="742"/>
      <c r="P22" s="743"/>
      <c r="Q22" s="741"/>
      <c r="R22" s="742"/>
      <c r="S22" s="743"/>
      <c r="T22" s="741"/>
      <c r="U22" s="742"/>
      <c r="V22" s="743"/>
      <c r="W22" s="741"/>
      <c r="X22" s="742"/>
      <c r="Y22" s="743"/>
      <c r="Z22" s="151"/>
      <c r="AA22" s="152"/>
      <c r="AB22" s="152"/>
      <c r="AC22" s="152"/>
      <c r="AD22" s="152"/>
      <c r="AE22" s="153"/>
      <c r="AF22" s="153"/>
      <c r="AG22" s="741"/>
      <c r="AH22" s="742"/>
      <c r="AI22" s="743"/>
      <c r="AJ22" s="741"/>
      <c r="AK22" s="742"/>
      <c r="AL22" s="743"/>
    </row>
    <row r="23" spans="1:38">
      <c r="A23" s="108"/>
      <c r="B23" s="227"/>
      <c r="C23" s="226"/>
      <c r="D23" s="225">
        <f>C23-B23</f>
        <v>0</v>
      </c>
      <c r="E23" s="227"/>
      <c r="F23" s="226"/>
      <c r="G23" s="225">
        <f>F23-E23</f>
        <v>0</v>
      </c>
      <c r="H23" s="227"/>
      <c r="I23" s="226"/>
      <c r="J23" s="225">
        <f>I23-H23</f>
        <v>0</v>
      </c>
      <c r="K23" s="227"/>
      <c r="L23" s="226"/>
      <c r="M23" s="225">
        <f>L23-K23</f>
        <v>0</v>
      </c>
      <c r="N23" s="227"/>
      <c r="O23" s="226"/>
      <c r="P23" s="225">
        <f>O23-N23</f>
        <v>0</v>
      </c>
      <c r="Q23" s="227"/>
      <c r="R23" s="226"/>
      <c r="S23" s="225">
        <f>R23-Q23</f>
        <v>0</v>
      </c>
      <c r="T23" s="227"/>
      <c r="U23" s="226"/>
      <c r="V23" s="225">
        <f>U23-T23</f>
        <v>0</v>
      </c>
      <c r="W23" s="227"/>
      <c r="X23" s="226"/>
      <c r="Y23" s="225">
        <f>X23-W23</f>
        <v>0</v>
      </c>
      <c r="Z23" s="151"/>
      <c r="AA23" s="152"/>
      <c r="AB23" s="152"/>
      <c r="AC23" s="152"/>
      <c r="AD23" s="152"/>
      <c r="AE23" s="153"/>
      <c r="AF23" s="153"/>
      <c r="AG23" s="171"/>
      <c r="AH23" s="172"/>
      <c r="AI23" s="160">
        <f>AH23-AG23</f>
        <v>0</v>
      </c>
      <c r="AJ23" s="171"/>
      <c r="AK23" s="172"/>
      <c r="AL23" s="160">
        <f>AK23-AJ23</f>
        <v>0</v>
      </c>
    </row>
    <row r="24" spans="1:38">
      <c r="A24" s="108"/>
      <c r="B24" s="741"/>
      <c r="C24" s="742"/>
      <c r="D24" s="743"/>
      <c r="E24" s="741"/>
      <c r="F24" s="742"/>
      <c r="G24" s="743"/>
      <c r="H24" s="741"/>
      <c r="I24" s="742"/>
      <c r="J24" s="743"/>
      <c r="K24" s="741"/>
      <c r="L24" s="742"/>
      <c r="M24" s="743"/>
      <c r="N24" s="741"/>
      <c r="O24" s="742"/>
      <c r="P24" s="743"/>
      <c r="Q24" s="741"/>
      <c r="R24" s="742"/>
      <c r="S24" s="743"/>
      <c r="T24" s="741"/>
      <c r="U24" s="742"/>
      <c r="V24" s="743"/>
      <c r="W24" s="741"/>
      <c r="X24" s="742"/>
      <c r="Y24" s="743"/>
      <c r="Z24" s="151"/>
      <c r="AA24" s="152"/>
      <c r="AB24" s="152"/>
      <c r="AC24" s="152"/>
      <c r="AD24" s="152"/>
      <c r="AE24" s="153"/>
      <c r="AF24" s="153"/>
      <c r="AG24" s="741"/>
      <c r="AH24" s="742"/>
      <c r="AI24" s="743"/>
      <c r="AJ24" s="741"/>
      <c r="AK24" s="742"/>
      <c r="AL24" s="743"/>
    </row>
    <row r="25" spans="1:38" ht="12.75" customHeight="1">
      <c r="A25" s="959"/>
      <c r="B25" s="227"/>
      <c r="C25" s="226"/>
      <c r="D25" s="225">
        <f>C25-B25</f>
        <v>0</v>
      </c>
      <c r="E25" s="227"/>
      <c r="F25" s="226"/>
      <c r="G25" s="225">
        <f>F25-E25</f>
        <v>0</v>
      </c>
      <c r="H25" s="227"/>
      <c r="I25" s="226"/>
      <c r="J25" s="225">
        <f>I25-H25</f>
        <v>0</v>
      </c>
      <c r="K25" s="227"/>
      <c r="L25" s="226"/>
      <c r="M25" s="225">
        <f>L25-K25</f>
        <v>0</v>
      </c>
      <c r="N25" s="227"/>
      <c r="O25" s="226"/>
      <c r="P25" s="225">
        <f>O25-N25</f>
        <v>0</v>
      </c>
      <c r="Q25" s="227"/>
      <c r="R25" s="226"/>
      <c r="S25" s="225">
        <f>R25-Q25</f>
        <v>0</v>
      </c>
      <c r="T25" s="227"/>
      <c r="U25" s="226"/>
      <c r="V25" s="225">
        <f>U25-T25</f>
        <v>0</v>
      </c>
      <c r="W25" s="227"/>
      <c r="X25" s="226"/>
      <c r="Y25" s="225">
        <f>X25-W25</f>
        <v>0</v>
      </c>
      <c r="Z25" s="151"/>
      <c r="AA25" s="152"/>
      <c r="AB25" s="152"/>
      <c r="AC25" s="152"/>
      <c r="AD25" s="152"/>
      <c r="AE25" s="153"/>
      <c r="AF25" s="153"/>
      <c r="AG25" s="171">
        <v>21.5</v>
      </c>
      <c r="AH25" s="172">
        <v>23</v>
      </c>
      <c r="AI25" s="160">
        <f>AH25-AG25</f>
        <v>1.5</v>
      </c>
      <c r="AJ25" s="171"/>
      <c r="AK25" s="172"/>
      <c r="AL25" s="160">
        <f>AK25-AJ25</f>
        <v>0</v>
      </c>
    </row>
    <row r="26" spans="1:38" ht="13.5" thickBot="1">
      <c r="A26" s="960"/>
      <c r="B26" s="935"/>
      <c r="C26" s="936"/>
      <c r="D26" s="937"/>
      <c r="E26" s="916"/>
      <c r="F26" s="917"/>
      <c r="G26" s="918"/>
      <c r="H26" s="916"/>
      <c r="I26" s="917"/>
      <c r="J26" s="918"/>
      <c r="K26" s="916"/>
      <c r="L26" s="917"/>
      <c r="M26" s="918"/>
      <c r="N26" s="916"/>
      <c r="O26" s="917"/>
      <c r="P26" s="918"/>
      <c r="Q26" s="916"/>
      <c r="R26" s="917"/>
      <c r="S26" s="918"/>
      <c r="T26" s="916"/>
      <c r="U26" s="917"/>
      <c r="V26" s="918"/>
      <c r="W26" s="916"/>
      <c r="X26" s="917"/>
      <c r="Y26" s="918"/>
      <c r="Z26" s="151"/>
      <c r="AA26" s="152"/>
      <c r="AB26" s="152"/>
      <c r="AC26" s="152"/>
      <c r="AD26" s="152"/>
      <c r="AE26" s="153"/>
      <c r="AF26" s="153"/>
      <c r="AG26" s="916"/>
      <c r="AH26" s="917"/>
      <c r="AI26" s="918"/>
      <c r="AJ26" s="916"/>
      <c r="AK26" s="917"/>
      <c r="AL26" s="918"/>
    </row>
    <row r="27" spans="1:38" ht="14.25" thickTop="1" thickBot="1">
      <c r="A27" s="166"/>
      <c r="B27" s="922"/>
      <c r="C27" s="923"/>
      <c r="D27" s="924"/>
      <c r="E27" s="922"/>
      <c r="F27" s="923"/>
      <c r="G27" s="924"/>
      <c r="H27" s="922"/>
      <c r="I27" s="923"/>
      <c r="J27" s="924"/>
      <c r="K27" s="922"/>
      <c r="L27" s="923"/>
      <c r="M27" s="924"/>
      <c r="N27" s="922"/>
      <c r="O27" s="923"/>
      <c r="P27" s="924"/>
      <c r="Q27" s="922"/>
      <c r="R27" s="923"/>
      <c r="S27" s="924"/>
      <c r="T27" s="922"/>
      <c r="U27" s="923"/>
      <c r="V27" s="924"/>
      <c r="W27" s="922"/>
      <c r="X27" s="923"/>
      <c r="Y27" s="924"/>
      <c r="Z27" s="151"/>
      <c r="AA27" s="152"/>
      <c r="AB27" s="152"/>
      <c r="AC27" s="152"/>
      <c r="AD27" s="152"/>
      <c r="AE27" s="153"/>
      <c r="AF27" s="153"/>
      <c r="AG27" s="922"/>
      <c r="AH27" s="923"/>
      <c r="AI27" s="924"/>
      <c r="AJ27" s="922"/>
      <c r="AK27" s="923"/>
      <c r="AL27" s="924"/>
    </row>
    <row r="28" spans="1:38" ht="14.25" customHeight="1" thickTop="1">
      <c r="A28" s="97"/>
      <c r="B28" s="227"/>
      <c r="C28" s="226"/>
      <c r="D28" s="225">
        <f>C28-B28</f>
        <v>0</v>
      </c>
      <c r="E28" s="227"/>
      <c r="F28" s="226"/>
      <c r="G28" s="225">
        <f>F28-E28</f>
        <v>0</v>
      </c>
      <c r="H28" s="227"/>
      <c r="I28" s="226"/>
      <c r="J28" s="225">
        <f>I28-H28</f>
        <v>0</v>
      </c>
      <c r="K28" s="227"/>
      <c r="L28" s="226"/>
      <c r="M28" s="225">
        <f>L28-K28</f>
        <v>0</v>
      </c>
      <c r="N28" s="227"/>
      <c r="O28" s="226"/>
      <c r="P28" s="225">
        <f>O28-N28</f>
        <v>0</v>
      </c>
      <c r="Q28" s="227"/>
      <c r="R28" s="226"/>
      <c r="S28" s="225">
        <f>R28-Q28</f>
        <v>0</v>
      </c>
      <c r="T28" s="227"/>
      <c r="U28" s="226"/>
      <c r="V28" s="225">
        <f>U28-T28</f>
        <v>0</v>
      </c>
      <c r="W28" s="227"/>
      <c r="X28" s="226"/>
      <c r="Y28" s="225">
        <f>X28-W28</f>
        <v>0</v>
      </c>
      <c r="Z28" s="151"/>
      <c r="AA28" s="152"/>
      <c r="AB28" s="152"/>
      <c r="AC28" s="152"/>
      <c r="AD28" s="152"/>
      <c r="AE28" s="153"/>
      <c r="AF28" s="153"/>
      <c r="AG28" s="171"/>
      <c r="AH28" s="172"/>
      <c r="AI28" s="160">
        <f>AH28-AG28</f>
        <v>0</v>
      </c>
      <c r="AJ28" s="171"/>
      <c r="AK28" s="172"/>
      <c r="AL28" s="160">
        <f>AK28-AJ28</f>
        <v>0</v>
      </c>
    </row>
    <row r="29" spans="1:38">
      <c r="A29" s="104"/>
      <c r="B29" s="770"/>
      <c r="C29" s="771"/>
      <c r="D29" s="793"/>
      <c r="E29" s="770"/>
      <c r="F29" s="771"/>
      <c r="G29" s="793"/>
      <c r="H29" s="770"/>
      <c r="I29" s="771"/>
      <c r="J29" s="793"/>
      <c r="K29" s="770"/>
      <c r="L29" s="771"/>
      <c r="M29" s="793"/>
      <c r="N29" s="770"/>
      <c r="O29" s="771"/>
      <c r="P29" s="793"/>
      <c r="Q29" s="770"/>
      <c r="R29" s="771"/>
      <c r="S29" s="793"/>
      <c r="T29" s="770"/>
      <c r="U29" s="771"/>
      <c r="V29" s="793"/>
      <c r="W29" s="770"/>
      <c r="X29" s="771"/>
      <c r="Y29" s="793"/>
      <c r="Z29" s="151"/>
      <c r="AA29" s="152"/>
      <c r="AB29" s="152"/>
      <c r="AC29" s="152"/>
      <c r="AD29" s="152"/>
      <c r="AE29" s="153"/>
      <c r="AF29" s="153"/>
      <c r="AG29" s="753"/>
      <c r="AH29" s="734"/>
      <c r="AI29" s="754"/>
      <c r="AJ29" s="753"/>
      <c r="AK29" s="734"/>
      <c r="AL29" s="754"/>
    </row>
    <row r="30" spans="1:38">
      <c r="A30" s="167"/>
      <c r="B30" s="227"/>
      <c r="C30" s="226"/>
      <c r="D30" s="225">
        <f>C30-B30</f>
        <v>0</v>
      </c>
      <c r="E30" s="227"/>
      <c r="F30" s="226"/>
      <c r="G30" s="225">
        <f>F30-E30</f>
        <v>0</v>
      </c>
      <c r="H30" s="227"/>
      <c r="I30" s="226"/>
      <c r="J30" s="225">
        <f>I30-H30</f>
        <v>0</v>
      </c>
      <c r="K30" s="227"/>
      <c r="L30" s="226"/>
      <c r="M30" s="225">
        <f>L30-K30</f>
        <v>0</v>
      </c>
      <c r="N30" s="227"/>
      <c r="O30" s="226"/>
      <c r="P30" s="225">
        <f>O30-N30</f>
        <v>0</v>
      </c>
      <c r="Q30" s="227"/>
      <c r="R30" s="226"/>
      <c r="S30" s="225">
        <f>R30-Q30</f>
        <v>0</v>
      </c>
      <c r="T30" s="227"/>
      <c r="U30" s="226"/>
      <c r="V30" s="225">
        <f>U30-T30</f>
        <v>0</v>
      </c>
      <c r="W30" s="227"/>
      <c r="X30" s="226"/>
      <c r="Y30" s="225">
        <f>X30-W30</f>
        <v>0</v>
      </c>
      <c r="Z30" s="151"/>
      <c r="AA30" s="152"/>
      <c r="AB30" s="152"/>
      <c r="AC30" s="152"/>
      <c r="AD30" s="152"/>
      <c r="AE30" s="153"/>
      <c r="AF30" s="153"/>
      <c r="AG30" s="171"/>
      <c r="AH30" s="172"/>
      <c r="AI30" s="160">
        <f>AH30-AG30</f>
        <v>0</v>
      </c>
      <c r="AJ30" s="171"/>
      <c r="AK30" s="172"/>
      <c r="AL30" s="160">
        <f>AK30-AJ30</f>
        <v>0</v>
      </c>
    </row>
    <row r="31" spans="1:38">
      <c r="A31" s="108" t="s">
        <v>44</v>
      </c>
      <c r="B31" s="753"/>
      <c r="C31" s="734"/>
      <c r="D31" s="754"/>
      <c r="E31" s="753"/>
      <c r="F31" s="734"/>
      <c r="G31" s="754"/>
      <c r="H31" s="753"/>
      <c r="I31" s="734"/>
      <c r="J31" s="754"/>
      <c r="K31" s="753"/>
      <c r="L31" s="734"/>
      <c r="M31" s="754"/>
      <c r="N31" s="753"/>
      <c r="O31" s="734"/>
      <c r="P31" s="754"/>
      <c r="Q31" s="753"/>
      <c r="R31" s="734"/>
      <c r="S31" s="754"/>
      <c r="T31" s="753"/>
      <c r="U31" s="734"/>
      <c r="V31" s="754"/>
      <c r="W31" s="753"/>
      <c r="X31" s="734"/>
      <c r="Y31" s="754"/>
      <c r="Z31" s="151"/>
      <c r="AA31" s="152"/>
      <c r="AB31" s="152"/>
      <c r="AC31" s="152"/>
      <c r="AD31" s="152"/>
      <c r="AE31" s="153"/>
      <c r="AF31" s="153"/>
      <c r="AG31" s="753"/>
      <c r="AH31" s="734"/>
      <c r="AI31" s="754"/>
      <c r="AJ31" s="753"/>
      <c r="AK31" s="734"/>
      <c r="AL31" s="754"/>
    </row>
    <row r="32" spans="1:38">
      <c r="A32" s="124">
        <v>43894</v>
      </c>
      <c r="B32" s="227"/>
      <c r="C32" s="226"/>
      <c r="D32" s="225">
        <f>C32-B32</f>
        <v>0</v>
      </c>
      <c r="E32" s="227"/>
      <c r="F32" s="226"/>
      <c r="G32" s="225">
        <f>F32-E32</f>
        <v>0</v>
      </c>
      <c r="H32" s="227"/>
      <c r="I32" s="226"/>
      <c r="J32" s="225">
        <f>I32-H32</f>
        <v>0</v>
      </c>
      <c r="K32" s="227"/>
      <c r="L32" s="226"/>
      <c r="M32" s="225">
        <f>L32-K32</f>
        <v>0</v>
      </c>
      <c r="N32" s="227"/>
      <c r="O32" s="226"/>
      <c r="P32" s="225">
        <f>O32-N32</f>
        <v>0</v>
      </c>
      <c r="Q32" s="227"/>
      <c r="R32" s="226"/>
      <c r="S32" s="225">
        <f>R32-Q32</f>
        <v>0</v>
      </c>
      <c r="T32" s="227"/>
      <c r="U32" s="226"/>
      <c r="V32" s="225">
        <f>U32-T32</f>
        <v>0</v>
      </c>
      <c r="W32" s="227"/>
      <c r="X32" s="226"/>
      <c r="Y32" s="225">
        <f>X32-W32</f>
        <v>0</v>
      </c>
      <c r="Z32" s="151"/>
      <c r="AA32" s="152"/>
      <c r="AB32" s="152"/>
      <c r="AC32" s="152"/>
      <c r="AD32" s="152"/>
      <c r="AE32" s="153"/>
      <c r="AF32" s="153"/>
      <c r="AG32" s="171"/>
      <c r="AH32" s="172"/>
      <c r="AI32" s="160">
        <f>AH32-AG32</f>
        <v>0</v>
      </c>
      <c r="AJ32" s="171"/>
      <c r="AK32" s="172"/>
      <c r="AL32" s="160">
        <f>AK32-AJ32</f>
        <v>0</v>
      </c>
    </row>
    <row r="33" spans="1:38">
      <c r="A33" s="110"/>
      <c r="B33" s="741"/>
      <c r="C33" s="742"/>
      <c r="D33" s="743"/>
      <c r="E33" s="741"/>
      <c r="F33" s="742"/>
      <c r="G33" s="743"/>
      <c r="H33" s="741"/>
      <c r="I33" s="742"/>
      <c r="J33" s="743"/>
      <c r="K33" s="741"/>
      <c r="L33" s="742"/>
      <c r="M33" s="743"/>
      <c r="N33" s="741"/>
      <c r="O33" s="742"/>
      <c r="P33" s="743"/>
      <c r="Q33" s="741"/>
      <c r="R33" s="742"/>
      <c r="S33" s="743"/>
      <c r="T33" s="741"/>
      <c r="U33" s="742"/>
      <c r="V33" s="743"/>
      <c r="W33" s="741"/>
      <c r="X33" s="742"/>
      <c r="Y33" s="743"/>
      <c r="Z33" s="151"/>
      <c r="AA33" s="152"/>
      <c r="AB33" s="152"/>
      <c r="AC33" s="152"/>
      <c r="AD33" s="152"/>
      <c r="AE33" s="153"/>
      <c r="AF33" s="153"/>
      <c r="AG33" s="741"/>
      <c r="AH33" s="742"/>
      <c r="AI33" s="743"/>
      <c r="AJ33" s="741"/>
      <c r="AK33" s="742"/>
      <c r="AL33" s="743"/>
    </row>
    <row r="34" spans="1:38">
      <c r="A34" s="108"/>
      <c r="B34" s="227"/>
      <c r="C34" s="226"/>
      <c r="D34" s="225">
        <f>C34-B34</f>
        <v>0</v>
      </c>
      <c r="E34" s="227"/>
      <c r="F34" s="226"/>
      <c r="G34" s="225">
        <f>F34-E34</f>
        <v>0</v>
      </c>
      <c r="H34" s="227"/>
      <c r="I34" s="226"/>
      <c r="J34" s="225">
        <f>I34-H34</f>
        <v>0</v>
      </c>
      <c r="K34" s="227"/>
      <c r="L34" s="226"/>
      <c r="M34" s="225">
        <f>L34-K34</f>
        <v>0</v>
      </c>
      <c r="N34" s="227"/>
      <c r="O34" s="226"/>
      <c r="P34" s="225">
        <f>O34-N34</f>
        <v>0</v>
      </c>
      <c r="Q34" s="227"/>
      <c r="R34" s="226"/>
      <c r="S34" s="225">
        <f>R34-Q34</f>
        <v>0</v>
      </c>
      <c r="T34" s="227"/>
      <c r="U34" s="226"/>
      <c r="V34" s="225">
        <f>U34-T34</f>
        <v>0</v>
      </c>
      <c r="W34" s="227"/>
      <c r="X34" s="226"/>
      <c r="Y34" s="225">
        <f>X34-W34</f>
        <v>0</v>
      </c>
      <c r="Z34" s="151"/>
      <c r="AA34" s="152"/>
      <c r="AB34" s="152"/>
      <c r="AC34" s="152"/>
      <c r="AD34" s="152"/>
      <c r="AE34" s="153"/>
      <c r="AF34" s="153"/>
      <c r="AG34" s="171"/>
      <c r="AH34" s="172"/>
      <c r="AI34" s="160">
        <f>AH34-AG34</f>
        <v>0</v>
      </c>
      <c r="AJ34" s="171"/>
      <c r="AK34" s="172"/>
      <c r="AL34" s="160">
        <f>AK34-AJ34</f>
        <v>0</v>
      </c>
    </row>
    <row r="35" spans="1:38">
      <c r="A35" s="108"/>
      <c r="B35" s="741"/>
      <c r="C35" s="742"/>
      <c r="D35" s="743"/>
      <c r="E35" s="741"/>
      <c r="F35" s="742"/>
      <c r="G35" s="743"/>
      <c r="H35" s="741"/>
      <c r="I35" s="742"/>
      <c r="J35" s="743"/>
      <c r="K35" s="741"/>
      <c r="L35" s="742"/>
      <c r="M35" s="743"/>
      <c r="N35" s="741"/>
      <c r="O35" s="742"/>
      <c r="P35" s="743"/>
      <c r="Q35" s="741"/>
      <c r="R35" s="742"/>
      <c r="S35" s="743"/>
      <c r="T35" s="741"/>
      <c r="U35" s="742"/>
      <c r="V35" s="743"/>
      <c r="W35" s="741"/>
      <c r="X35" s="742"/>
      <c r="Y35" s="743"/>
      <c r="Z35" s="151"/>
      <c r="AA35" s="152"/>
      <c r="AB35" s="152"/>
      <c r="AC35" s="152"/>
      <c r="AD35" s="152"/>
      <c r="AE35" s="153"/>
      <c r="AF35" s="153"/>
      <c r="AG35" s="741"/>
      <c r="AH35" s="742"/>
      <c r="AI35" s="743"/>
      <c r="AJ35" s="741"/>
      <c r="AK35" s="742"/>
      <c r="AL35" s="743"/>
    </row>
    <row r="36" spans="1:38" ht="12.75" customHeight="1">
      <c r="A36" s="959"/>
      <c r="B36" s="227"/>
      <c r="C36" s="226"/>
      <c r="D36" s="225">
        <f>C36-B36</f>
        <v>0</v>
      </c>
      <c r="E36" s="227"/>
      <c r="F36" s="226"/>
      <c r="G36" s="225">
        <f>F36-E36</f>
        <v>0</v>
      </c>
      <c r="H36" s="227"/>
      <c r="I36" s="226"/>
      <c r="J36" s="225">
        <f>I36-H36</f>
        <v>0</v>
      </c>
      <c r="K36" s="227"/>
      <c r="L36" s="226"/>
      <c r="M36" s="225">
        <f>L36-K36</f>
        <v>0</v>
      </c>
      <c r="N36" s="227"/>
      <c r="O36" s="226"/>
      <c r="P36" s="225">
        <f>O36-N36</f>
        <v>0</v>
      </c>
      <c r="Q36" s="227"/>
      <c r="R36" s="226"/>
      <c r="S36" s="225">
        <f>R36-Q36</f>
        <v>0</v>
      </c>
      <c r="T36" s="227"/>
      <c r="U36" s="226"/>
      <c r="V36" s="225">
        <f>U36-T36</f>
        <v>0</v>
      </c>
      <c r="W36" s="227"/>
      <c r="X36" s="226"/>
      <c r="Y36" s="225">
        <f>X36-W36</f>
        <v>0</v>
      </c>
      <c r="Z36" s="151"/>
      <c r="AA36" s="152"/>
      <c r="AB36" s="152"/>
      <c r="AC36" s="152"/>
      <c r="AD36" s="152"/>
      <c r="AE36" s="153"/>
      <c r="AF36" s="153"/>
      <c r="AG36" s="171">
        <v>21.5</v>
      </c>
      <c r="AH36" s="172">
        <v>23</v>
      </c>
      <c r="AI36" s="160">
        <f>AH36-AG36</f>
        <v>1.5</v>
      </c>
      <c r="AJ36" s="171"/>
      <c r="AK36" s="172"/>
      <c r="AL36" s="160">
        <f>AK36-AJ36</f>
        <v>0</v>
      </c>
    </row>
    <row r="37" spans="1:38" ht="13.5" thickBot="1">
      <c r="A37" s="960"/>
      <c r="B37" s="935"/>
      <c r="C37" s="936"/>
      <c r="D37" s="937"/>
      <c r="E37" s="916"/>
      <c r="F37" s="917"/>
      <c r="G37" s="918"/>
      <c r="H37" s="916"/>
      <c r="I37" s="917"/>
      <c r="J37" s="918"/>
      <c r="K37" s="916"/>
      <c r="L37" s="917"/>
      <c r="M37" s="918"/>
      <c r="N37" s="916"/>
      <c r="O37" s="917"/>
      <c r="P37" s="918"/>
      <c r="Q37" s="916"/>
      <c r="R37" s="917"/>
      <c r="S37" s="918"/>
      <c r="T37" s="916"/>
      <c r="U37" s="917"/>
      <c r="V37" s="918"/>
      <c r="W37" s="916"/>
      <c r="X37" s="917"/>
      <c r="Y37" s="918"/>
      <c r="Z37" s="161"/>
      <c r="AA37" s="162"/>
      <c r="AB37" s="162"/>
      <c r="AC37" s="162"/>
      <c r="AD37" s="162"/>
      <c r="AE37" s="163"/>
      <c r="AF37" s="163"/>
      <c r="AG37" s="916"/>
      <c r="AH37" s="917"/>
      <c r="AI37" s="918"/>
      <c r="AJ37" s="916"/>
      <c r="AK37" s="917"/>
      <c r="AL37" s="918"/>
    </row>
    <row r="38" spans="1:38" ht="14.25" thickTop="1" thickBot="1">
      <c r="A38" s="166"/>
      <c r="B38" s="928"/>
      <c r="C38" s="928"/>
      <c r="D38" s="928"/>
      <c r="E38" s="925"/>
      <c r="F38" s="926"/>
      <c r="G38" s="927"/>
      <c r="H38" s="925"/>
      <c r="I38" s="926"/>
      <c r="J38" s="927"/>
      <c r="K38" s="925"/>
      <c r="L38" s="926"/>
      <c r="M38" s="927"/>
      <c r="N38" s="925"/>
      <c r="O38" s="926"/>
      <c r="P38" s="927"/>
      <c r="Q38" s="925"/>
      <c r="R38" s="926"/>
      <c r="S38" s="927"/>
      <c r="T38" s="925"/>
      <c r="U38" s="926"/>
      <c r="V38" s="927"/>
      <c r="W38" s="925"/>
      <c r="X38" s="926"/>
      <c r="Y38" s="927"/>
      <c r="Z38" s="161"/>
      <c r="AA38" s="162"/>
      <c r="AB38" s="162"/>
      <c r="AC38" s="162"/>
      <c r="AD38" s="162"/>
      <c r="AE38" s="163"/>
      <c r="AF38" s="163"/>
      <c r="AG38" s="925"/>
      <c r="AH38" s="926"/>
      <c r="AI38" s="927"/>
      <c r="AJ38" s="925"/>
      <c r="AK38" s="926"/>
      <c r="AL38" s="927"/>
    </row>
    <row r="39" spans="1:38" ht="14.25" customHeight="1" thickTop="1">
      <c r="A39" s="841"/>
      <c r="B39" s="227"/>
      <c r="C39" s="226"/>
      <c r="D39" s="225">
        <f>C39-B39</f>
        <v>0</v>
      </c>
      <c r="E39" s="227"/>
      <c r="F39" s="226"/>
      <c r="G39" s="225">
        <f>F39-E39</f>
        <v>0</v>
      </c>
      <c r="H39" s="227"/>
      <c r="I39" s="226"/>
      <c r="J39" s="225">
        <f>I39-H39</f>
        <v>0</v>
      </c>
      <c r="K39" s="227"/>
      <c r="L39" s="226"/>
      <c r="M39" s="225">
        <f>L39-K39</f>
        <v>0</v>
      </c>
      <c r="N39" s="227"/>
      <c r="O39" s="226"/>
      <c r="P39" s="225">
        <f>O39-N39</f>
        <v>0</v>
      </c>
      <c r="Q39" s="227"/>
      <c r="R39" s="226"/>
      <c r="S39" s="225">
        <f>R39-Q39</f>
        <v>0</v>
      </c>
      <c r="T39" s="227"/>
      <c r="U39" s="226"/>
      <c r="V39" s="225">
        <f>U39-T39</f>
        <v>0</v>
      </c>
      <c r="W39" s="227"/>
      <c r="X39" s="226"/>
      <c r="Y39" s="225">
        <f>X39-W39</f>
        <v>0</v>
      </c>
      <c r="Z39" s="151"/>
      <c r="AA39" s="152"/>
      <c r="AB39" s="152"/>
      <c r="AC39" s="152"/>
      <c r="AD39" s="152"/>
      <c r="AE39" s="153"/>
      <c r="AF39" s="153"/>
      <c r="AG39" s="171"/>
      <c r="AH39" s="172"/>
      <c r="AI39" s="160">
        <f>AH39-AG39</f>
        <v>0</v>
      </c>
      <c r="AJ39" s="171"/>
      <c r="AK39" s="172"/>
      <c r="AL39" s="160">
        <f>AK39-AJ39</f>
        <v>0</v>
      </c>
    </row>
    <row r="40" spans="1:38">
      <c r="A40" s="841"/>
      <c r="B40" s="770"/>
      <c r="C40" s="771"/>
      <c r="D40" s="793"/>
      <c r="E40" s="770"/>
      <c r="F40" s="771"/>
      <c r="G40" s="793"/>
      <c r="H40" s="770"/>
      <c r="I40" s="771"/>
      <c r="J40" s="793"/>
      <c r="K40" s="770"/>
      <c r="L40" s="771"/>
      <c r="M40" s="793"/>
      <c r="N40" s="770"/>
      <c r="O40" s="771"/>
      <c r="P40" s="793"/>
      <c r="Q40" s="770"/>
      <c r="R40" s="771"/>
      <c r="S40" s="793"/>
      <c r="T40" s="770"/>
      <c r="U40" s="771"/>
      <c r="V40" s="793"/>
      <c r="W40" s="770"/>
      <c r="X40" s="771"/>
      <c r="Y40" s="793"/>
      <c r="Z40" s="161"/>
      <c r="AA40" s="162"/>
      <c r="AB40" s="162"/>
      <c r="AC40" s="162"/>
      <c r="AD40" s="162"/>
      <c r="AE40" s="163"/>
      <c r="AF40" s="163"/>
      <c r="AG40" s="753"/>
      <c r="AH40" s="734"/>
      <c r="AI40" s="754"/>
      <c r="AJ40" s="753"/>
      <c r="AK40" s="734"/>
      <c r="AL40" s="754"/>
    </row>
    <row r="41" spans="1:38">
      <c r="A41" s="167"/>
      <c r="B41" s="227"/>
      <c r="C41" s="226"/>
      <c r="D41" s="225">
        <f>C41-B41</f>
        <v>0</v>
      </c>
      <c r="E41" s="227"/>
      <c r="F41" s="226"/>
      <c r="G41" s="225">
        <f>F41-E41</f>
        <v>0</v>
      </c>
      <c r="H41" s="227"/>
      <c r="I41" s="226"/>
      <c r="J41" s="225">
        <f>I41-H41</f>
        <v>0</v>
      </c>
      <c r="K41" s="227"/>
      <c r="L41" s="226"/>
      <c r="M41" s="225">
        <f>L41-K41</f>
        <v>0</v>
      </c>
      <c r="N41" s="227"/>
      <c r="O41" s="226"/>
      <c r="P41" s="225">
        <f>O41-N41</f>
        <v>0</v>
      </c>
      <c r="Q41" s="227"/>
      <c r="R41" s="226"/>
      <c r="S41" s="225">
        <f>R41-Q41</f>
        <v>0</v>
      </c>
      <c r="T41" s="227"/>
      <c r="U41" s="226"/>
      <c r="V41" s="225">
        <f>U41-T41</f>
        <v>0</v>
      </c>
      <c r="W41" s="227"/>
      <c r="X41" s="226"/>
      <c r="Y41" s="225">
        <f>X41-W41</f>
        <v>0</v>
      </c>
      <c r="Z41" s="161"/>
      <c r="AA41" s="162"/>
      <c r="AB41" s="162"/>
      <c r="AC41" s="162"/>
      <c r="AD41" s="162"/>
      <c r="AE41" s="163"/>
      <c r="AF41" s="163"/>
      <c r="AG41" s="171"/>
      <c r="AH41" s="172"/>
      <c r="AI41" s="160">
        <f>AH41-AG41</f>
        <v>0</v>
      </c>
      <c r="AJ41" s="171"/>
      <c r="AK41" s="172"/>
      <c r="AL41" s="160">
        <f>AK41-AJ41</f>
        <v>0</v>
      </c>
    </row>
    <row r="42" spans="1:38">
      <c r="A42" s="108" t="s">
        <v>48</v>
      </c>
      <c r="B42" s="753"/>
      <c r="C42" s="734"/>
      <c r="D42" s="754"/>
      <c r="E42" s="753"/>
      <c r="F42" s="734"/>
      <c r="G42" s="754"/>
      <c r="H42" s="753"/>
      <c r="I42" s="734"/>
      <c r="J42" s="754"/>
      <c r="K42" s="753"/>
      <c r="L42" s="734"/>
      <c r="M42" s="754"/>
      <c r="N42" s="753"/>
      <c r="O42" s="734"/>
      <c r="P42" s="754"/>
      <c r="Q42" s="753"/>
      <c r="R42" s="734"/>
      <c r="S42" s="754"/>
      <c r="T42" s="753"/>
      <c r="U42" s="734"/>
      <c r="V42" s="754"/>
      <c r="W42" s="753"/>
      <c r="X42" s="734"/>
      <c r="Y42" s="754"/>
      <c r="Z42" s="151"/>
      <c r="AA42" s="152"/>
      <c r="AB42" s="152"/>
      <c r="AC42" s="152"/>
      <c r="AD42" s="152"/>
      <c r="AE42" s="153"/>
      <c r="AF42" s="153"/>
      <c r="AG42" s="753"/>
      <c r="AH42" s="734"/>
      <c r="AI42" s="754"/>
      <c r="AJ42" s="753"/>
      <c r="AK42" s="734"/>
      <c r="AL42" s="754"/>
    </row>
    <row r="43" spans="1:38">
      <c r="A43" s="124">
        <v>43895</v>
      </c>
      <c r="B43" s="227"/>
      <c r="C43" s="226"/>
      <c r="D43" s="225">
        <f>C43-B43</f>
        <v>0</v>
      </c>
      <c r="E43" s="227"/>
      <c r="F43" s="226"/>
      <c r="G43" s="225">
        <f>F43-E43</f>
        <v>0</v>
      </c>
      <c r="H43" s="227"/>
      <c r="I43" s="226"/>
      <c r="J43" s="225">
        <f>I43-H43</f>
        <v>0</v>
      </c>
      <c r="K43" s="227"/>
      <c r="L43" s="226"/>
      <c r="M43" s="225">
        <f>L43-K43</f>
        <v>0</v>
      </c>
      <c r="N43" s="227"/>
      <c r="O43" s="226"/>
      <c r="P43" s="225">
        <f>O43-N43</f>
        <v>0</v>
      </c>
      <c r="Q43" s="227"/>
      <c r="R43" s="226"/>
      <c r="S43" s="225">
        <f>R43-Q43</f>
        <v>0</v>
      </c>
      <c r="T43" s="227"/>
      <c r="U43" s="226"/>
      <c r="V43" s="225">
        <f>U43-T43</f>
        <v>0</v>
      </c>
      <c r="W43" s="227"/>
      <c r="X43" s="226"/>
      <c r="Y43" s="225">
        <f>X43-W43</f>
        <v>0</v>
      </c>
      <c r="Z43" s="151"/>
      <c r="AA43" s="152"/>
      <c r="AB43" s="152"/>
      <c r="AC43" s="152"/>
      <c r="AD43" s="152"/>
      <c r="AE43" s="153"/>
      <c r="AF43" s="153"/>
      <c r="AG43" s="171"/>
      <c r="AH43" s="172"/>
      <c r="AI43" s="160">
        <f>AH43-AG43</f>
        <v>0</v>
      </c>
      <c r="AJ43" s="171"/>
      <c r="AK43" s="172"/>
      <c r="AL43" s="160">
        <f>AK43-AJ43</f>
        <v>0</v>
      </c>
    </row>
    <row r="44" spans="1:38">
      <c r="A44" s="110"/>
      <c r="B44" s="741"/>
      <c r="C44" s="742"/>
      <c r="D44" s="743"/>
      <c r="E44" s="741"/>
      <c r="F44" s="742"/>
      <c r="G44" s="743"/>
      <c r="H44" s="741"/>
      <c r="I44" s="742"/>
      <c r="J44" s="743"/>
      <c r="K44" s="741"/>
      <c r="L44" s="742"/>
      <c r="M44" s="743"/>
      <c r="N44" s="741"/>
      <c r="O44" s="742"/>
      <c r="P44" s="743"/>
      <c r="Q44" s="741"/>
      <c r="R44" s="742"/>
      <c r="S44" s="743"/>
      <c r="T44" s="741"/>
      <c r="U44" s="742"/>
      <c r="V44" s="743"/>
      <c r="W44" s="741"/>
      <c r="X44" s="742"/>
      <c r="Y44" s="743"/>
      <c r="Z44" s="151"/>
      <c r="AA44" s="152"/>
      <c r="AB44" s="152"/>
      <c r="AC44" s="152"/>
      <c r="AD44" s="152"/>
      <c r="AE44" s="153"/>
      <c r="AF44" s="153"/>
      <c r="AG44" s="741"/>
      <c r="AH44" s="742"/>
      <c r="AI44" s="743"/>
      <c r="AJ44" s="741"/>
      <c r="AK44" s="742"/>
      <c r="AL44" s="743"/>
    </row>
    <row r="45" spans="1:38">
      <c r="A45" s="108"/>
      <c r="B45" s="227"/>
      <c r="C45" s="226"/>
      <c r="D45" s="225">
        <f>C45-B45</f>
        <v>0</v>
      </c>
      <c r="E45" s="227"/>
      <c r="F45" s="226"/>
      <c r="G45" s="225">
        <f>F45-E45</f>
        <v>0</v>
      </c>
      <c r="H45" s="227"/>
      <c r="I45" s="226"/>
      <c r="J45" s="225">
        <f>I45-H45</f>
        <v>0</v>
      </c>
      <c r="K45" s="227"/>
      <c r="L45" s="226"/>
      <c r="M45" s="225">
        <f>L45-K45</f>
        <v>0</v>
      </c>
      <c r="N45" s="227"/>
      <c r="O45" s="226"/>
      <c r="P45" s="225">
        <f>O45-N45</f>
        <v>0</v>
      </c>
      <c r="Q45" s="227"/>
      <c r="R45" s="226"/>
      <c r="S45" s="225">
        <f>R45-Q45</f>
        <v>0</v>
      </c>
      <c r="T45" s="227"/>
      <c r="U45" s="226"/>
      <c r="V45" s="225">
        <f>U45-T45</f>
        <v>0</v>
      </c>
      <c r="W45" s="227"/>
      <c r="X45" s="226"/>
      <c r="Y45" s="225">
        <f>X45-W45</f>
        <v>0</v>
      </c>
      <c r="Z45" s="151"/>
      <c r="AA45" s="152"/>
      <c r="AB45" s="152"/>
      <c r="AC45" s="152"/>
      <c r="AD45" s="152"/>
      <c r="AE45" s="153"/>
      <c r="AF45" s="153"/>
      <c r="AG45" s="171"/>
      <c r="AH45" s="172"/>
      <c r="AI45" s="160">
        <f>AH45-AG45</f>
        <v>0</v>
      </c>
      <c r="AJ45" s="171"/>
      <c r="AK45" s="172"/>
      <c r="AL45" s="160">
        <f>AK45-AJ45</f>
        <v>0</v>
      </c>
    </row>
    <row r="46" spans="1:38">
      <c r="A46" s="108"/>
      <c r="B46" s="587"/>
      <c r="C46" s="588"/>
      <c r="D46" s="589"/>
      <c r="E46" s="741"/>
      <c r="F46" s="742"/>
      <c r="G46" s="743"/>
      <c r="H46" s="741"/>
      <c r="I46" s="742"/>
      <c r="J46" s="743"/>
      <c r="K46" s="741"/>
      <c r="L46" s="742"/>
      <c r="M46" s="743"/>
      <c r="N46" s="741"/>
      <c r="O46" s="742"/>
      <c r="P46" s="743"/>
      <c r="Q46" s="741"/>
      <c r="R46" s="742"/>
      <c r="S46" s="743"/>
      <c r="T46" s="741"/>
      <c r="U46" s="742"/>
      <c r="V46" s="743"/>
      <c r="W46" s="741"/>
      <c r="X46" s="742"/>
      <c r="Y46" s="743"/>
      <c r="Z46" s="151"/>
      <c r="AA46" s="152"/>
      <c r="AB46" s="152"/>
      <c r="AC46" s="152"/>
      <c r="AD46" s="152"/>
      <c r="AE46" s="153"/>
      <c r="AF46" s="153"/>
      <c r="AG46" s="741"/>
      <c r="AH46" s="742"/>
      <c r="AI46" s="743"/>
      <c r="AJ46" s="741"/>
      <c r="AK46" s="742"/>
      <c r="AL46" s="743"/>
    </row>
    <row r="47" spans="1:38" ht="12.75" customHeight="1">
      <c r="A47" s="961"/>
      <c r="B47" s="227"/>
      <c r="C47" s="226"/>
      <c r="D47" s="225">
        <f>C47-B47</f>
        <v>0</v>
      </c>
      <c r="E47" s="227"/>
      <c r="F47" s="226"/>
      <c r="G47" s="225">
        <f>F47-E47</f>
        <v>0</v>
      </c>
      <c r="H47" s="227"/>
      <c r="I47" s="226"/>
      <c r="J47" s="225">
        <f>I47-H47</f>
        <v>0</v>
      </c>
      <c r="K47" s="227"/>
      <c r="L47" s="226"/>
      <c r="M47" s="225">
        <f>L47-K47</f>
        <v>0</v>
      </c>
      <c r="N47" s="227"/>
      <c r="O47" s="226"/>
      <c r="P47" s="225">
        <f>O47-N47</f>
        <v>0</v>
      </c>
      <c r="Q47" s="227"/>
      <c r="R47" s="226"/>
      <c r="S47" s="225">
        <f>R47-Q47</f>
        <v>0</v>
      </c>
      <c r="T47" s="227"/>
      <c r="U47" s="226"/>
      <c r="V47" s="225">
        <f>U47-T47</f>
        <v>0</v>
      </c>
      <c r="W47" s="227"/>
      <c r="X47" s="226"/>
      <c r="Y47" s="225">
        <f>X47-W47</f>
        <v>0</v>
      </c>
      <c r="Z47" s="151"/>
      <c r="AA47" s="152"/>
      <c r="AB47" s="152"/>
      <c r="AC47" s="152"/>
      <c r="AD47" s="152"/>
      <c r="AE47" s="153"/>
      <c r="AF47" s="153"/>
      <c r="AG47" s="171">
        <v>21.5</v>
      </c>
      <c r="AH47" s="172">
        <v>23</v>
      </c>
      <c r="AI47" s="160">
        <f>AH47-AG47</f>
        <v>1.5</v>
      </c>
      <c r="AJ47" s="171"/>
      <c r="AK47" s="172"/>
      <c r="AL47" s="160">
        <f>AK47-AJ47</f>
        <v>0</v>
      </c>
    </row>
    <row r="48" spans="1:38" ht="13.5" thickBot="1">
      <c r="A48" s="962"/>
      <c r="B48" s="932"/>
      <c r="C48" s="933"/>
      <c r="D48" s="934"/>
      <c r="E48" s="916"/>
      <c r="F48" s="917"/>
      <c r="G48" s="918"/>
      <c r="H48" s="916"/>
      <c r="I48" s="917"/>
      <c r="J48" s="918"/>
      <c r="K48" s="916"/>
      <c r="L48" s="917"/>
      <c r="M48" s="918"/>
      <c r="N48" s="916"/>
      <c r="O48" s="917"/>
      <c r="P48" s="918"/>
      <c r="Q48" s="916"/>
      <c r="R48" s="917"/>
      <c r="S48" s="918"/>
      <c r="T48" s="916"/>
      <c r="U48" s="917"/>
      <c r="V48" s="918"/>
      <c r="W48" s="916"/>
      <c r="X48" s="917"/>
      <c r="Y48" s="918"/>
      <c r="Z48" s="161"/>
      <c r="AA48" s="162"/>
      <c r="AB48" s="162"/>
      <c r="AC48" s="162"/>
      <c r="AD48" s="162"/>
      <c r="AE48" s="163"/>
      <c r="AF48" s="163"/>
      <c r="AG48" s="916"/>
      <c r="AH48" s="917"/>
      <c r="AI48" s="918"/>
      <c r="AJ48" s="916"/>
      <c r="AK48" s="917"/>
      <c r="AL48" s="918"/>
    </row>
    <row r="49" spans="1:38" ht="14.25" thickTop="1" thickBot="1">
      <c r="A49" s="166"/>
      <c r="B49" s="928"/>
      <c r="C49" s="928"/>
      <c r="D49" s="928"/>
      <c r="E49" s="925"/>
      <c r="F49" s="926"/>
      <c r="G49" s="927"/>
      <c r="H49" s="925"/>
      <c r="I49" s="926"/>
      <c r="J49" s="927"/>
      <c r="K49" s="925"/>
      <c r="L49" s="926"/>
      <c r="M49" s="927"/>
      <c r="N49" s="925"/>
      <c r="O49" s="926"/>
      <c r="P49" s="927"/>
      <c r="Q49" s="925"/>
      <c r="R49" s="926"/>
      <c r="S49" s="927"/>
      <c r="T49" s="925"/>
      <c r="U49" s="926"/>
      <c r="V49" s="927"/>
      <c r="W49" s="925"/>
      <c r="X49" s="926"/>
      <c r="Y49" s="927"/>
      <c r="Z49" s="161"/>
      <c r="AA49" s="162"/>
      <c r="AB49" s="162"/>
      <c r="AC49" s="162"/>
      <c r="AD49" s="162"/>
      <c r="AE49" s="163"/>
      <c r="AF49" s="163"/>
      <c r="AG49" s="925"/>
      <c r="AH49" s="926"/>
      <c r="AI49" s="927"/>
      <c r="AJ49" s="925"/>
      <c r="AK49" s="926"/>
      <c r="AL49" s="927"/>
    </row>
    <row r="50" spans="1:38" ht="14.25" customHeight="1" thickTop="1">
      <c r="A50" s="963"/>
      <c r="B50" s="171"/>
      <c r="C50" s="172"/>
      <c r="D50" s="160">
        <f>C50-B50</f>
        <v>0</v>
      </c>
      <c r="E50" s="164"/>
      <c r="F50" s="165"/>
      <c r="G50" s="160">
        <f>F50-E50</f>
        <v>0</v>
      </c>
      <c r="H50" s="164"/>
      <c r="I50" s="165"/>
      <c r="J50" s="160">
        <f>I50-H50</f>
        <v>0</v>
      </c>
      <c r="K50" s="169"/>
      <c r="L50" s="170"/>
      <c r="M50" s="160">
        <f>L50-K50</f>
        <v>0</v>
      </c>
      <c r="N50" s="164"/>
      <c r="O50" s="165"/>
      <c r="P50" s="160">
        <f>O50-N50</f>
        <v>0</v>
      </c>
      <c r="Q50" s="169"/>
      <c r="R50" s="170"/>
      <c r="S50" s="160">
        <f>R50-Q50</f>
        <v>0</v>
      </c>
      <c r="T50" s="158"/>
      <c r="U50" s="159"/>
      <c r="V50" s="160">
        <f>U50-T50</f>
        <v>0</v>
      </c>
      <c r="W50" s="158"/>
      <c r="X50" s="159"/>
      <c r="Y50" s="160">
        <f>X50-W50</f>
        <v>0</v>
      </c>
      <c r="Z50" s="151"/>
      <c r="AA50" s="152"/>
      <c r="AB50" s="152"/>
      <c r="AC50" s="152"/>
      <c r="AD50" s="152"/>
      <c r="AE50" s="153"/>
      <c r="AF50" s="153"/>
      <c r="AG50" s="171"/>
      <c r="AH50" s="172"/>
      <c r="AI50" s="160">
        <f>AH50-AG50</f>
        <v>0</v>
      </c>
      <c r="AJ50" s="171"/>
      <c r="AK50" s="172"/>
      <c r="AL50" s="160">
        <f>AK50-AJ50</f>
        <v>0</v>
      </c>
    </row>
    <row r="51" spans="1:38">
      <c r="A51" s="959"/>
      <c r="B51" s="753"/>
      <c r="C51" s="734"/>
      <c r="D51" s="754"/>
      <c r="E51" s="741"/>
      <c r="F51" s="742"/>
      <c r="G51" s="743"/>
      <c r="H51" s="741"/>
      <c r="I51" s="742"/>
      <c r="J51" s="743"/>
      <c r="K51" s="753"/>
      <c r="L51" s="734"/>
      <c r="M51" s="754"/>
      <c r="N51" s="753"/>
      <c r="O51" s="734"/>
      <c r="P51" s="754"/>
      <c r="Q51" s="741"/>
      <c r="R51" s="742"/>
      <c r="S51" s="743"/>
      <c r="T51" s="741"/>
      <c r="U51" s="742"/>
      <c r="V51" s="743"/>
      <c r="W51" s="741"/>
      <c r="X51" s="742"/>
      <c r="Y51" s="743"/>
      <c r="Z51" s="161"/>
      <c r="AA51" s="162"/>
      <c r="AB51" s="162"/>
      <c r="AC51" s="162"/>
      <c r="AD51" s="162"/>
      <c r="AE51" s="163"/>
      <c r="AF51" s="163"/>
      <c r="AG51" s="753"/>
      <c r="AH51" s="734"/>
      <c r="AI51" s="754"/>
      <c r="AJ51" s="753"/>
      <c r="AK51" s="734"/>
      <c r="AL51" s="754"/>
    </row>
    <row r="52" spans="1:38">
      <c r="A52" s="167"/>
      <c r="B52" s="173"/>
      <c r="C52" s="174"/>
      <c r="D52" s="225">
        <f>C52-B52</f>
        <v>0</v>
      </c>
      <c r="E52" s="173"/>
      <c r="F52" s="174"/>
      <c r="G52" s="225">
        <f>F52-E52</f>
        <v>0</v>
      </c>
      <c r="H52" s="173"/>
      <c r="I52" s="174"/>
      <c r="J52" s="225">
        <f>I52-H52</f>
        <v>0</v>
      </c>
      <c r="K52" s="173"/>
      <c r="L52" s="174"/>
      <c r="M52" s="225">
        <f>L52-K52</f>
        <v>0</v>
      </c>
      <c r="N52" s="173"/>
      <c r="O52" s="174"/>
      <c r="P52" s="225">
        <f>O52-N52</f>
        <v>0</v>
      </c>
      <c r="Q52" s="173"/>
      <c r="R52" s="174"/>
      <c r="S52" s="225">
        <f>R52-Q52</f>
        <v>0</v>
      </c>
      <c r="T52" s="173"/>
      <c r="U52" s="174"/>
      <c r="V52" s="225">
        <f>U52-T52</f>
        <v>0</v>
      </c>
      <c r="W52" s="173"/>
      <c r="X52" s="174"/>
      <c r="Y52" s="225">
        <f>X52-W52</f>
        <v>0</v>
      </c>
      <c r="Z52" s="161"/>
      <c r="AA52" s="162"/>
      <c r="AB52" s="162"/>
      <c r="AC52" s="162"/>
      <c r="AD52" s="162"/>
      <c r="AE52" s="163"/>
      <c r="AF52" s="163"/>
      <c r="AG52" s="171"/>
      <c r="AH52" s="172"/>
      <c r="AI52" s="160">
        <f>AH52-AG52</f>
        <v>0</v>
      </c>
      <c r="AJ52" s="171"/>
      <c r="AK52" s="172"/>
      <c r="AL52" s="160">
        <f>AK52-AJ52</f>
        <v>0</v>
      </c>
    </row>
    <row r="53" spans="1:38">
      <c r="A53" s="108" t="s">
        <v>59</v>
      </c>
      <c r="B53" s="741"/>
      <c r="C53" s="742"/>
      <c r="D53" s="743"/>
      <c r="E53" s="741"/>
      <c r="F53" s="742"/>
      <c r="G53" s="743"/>
      <c r="H53" s="741"/>
      <c r="I53" s="742"/>
      <c r="J53" s="743"/>
      <c r="K53" s="741"/>
      <c r="L53" s="742"/>
      <c r="M53" s="743"/>
      <c r="N53" s="741"/>
      <c r="O53" s="742"/>
      <c r="P53" s="743"/>
      <c r="Q53" s="741"/>
      <c r="R53" s="742"/>
      <c r="S53" s="743"/>
      <c r="T53" s="741"/>
      <c r="U53" s="742"/>
      <c r="V53" s="743"/>
      <c r="W53" s="741"/>
      <c r="X53" s="742"/>
      <c r="Y53" s="743"/>
      <c r="Z53" s="151"/>
      <c r="AA53" s="152"/>
      <c r="AB53" s="152"/>
      <c r="AC53" s="152"/>
      <c r="AD53" s="152"/>
      <c r="AE53" s="153"/>
      <c r="AF53" s="153"/>
      <c r="AG53" s="753"/>
      <c r="AH53" s="734"/>
      <c r="AI53" s="754"/>
      <c r="AJ53" s="753"/>
      <c r="AK53" s="734"/>
      <c r="AL53" s="754"/>
    </row>
    <row r="54" spans="1:38">
      <c r="A54" s="124">
        <v>43896</v>
      </c>
      <c r="B54" s="173"/>
      <c r="C54" s="174"/>
      <c r="D54" s="225">
        <f>C54-B54</f>
        <v>0</v>
      </c>
      <c r="E54" s="173"/>
      <c r="F54" s="174"/>
      <c r="G54" s="225">
        <f>F54-E54</f>
        <v>0</v>
      </c>
      <c r="H54" s="173"/>
      <c r="I54" s="174"/>
      <c r="J54" s="225">
        <f>I54-H54</f>
        <v>0</v>
      </c>
      <c r="K54" s="173"/>
      <c r="L54" s="174"/>
      <c r="M54" s="225">
        <f>L54-K54</f>
        <v>0</v>
      </c>
      <c r="N54" s="173"/>
      <c r="O54" s="174"/>
      <c r="P54" s="225">
        <f>O54-N54</f>
        <v>0</v>
      </c>
      <c r="Q54" s="173"/>
      <c r="R54" s="174"/>
      <c r="S54" s="225">
        <f>R54-Q54</f>
        <v>0</v>
      </c>
      <c r="T54" s="173"/>
      <c r="U54" s="174"/>
      <c r="V54" s="225">
        <f>U54-T54</f>
        <v>0</v>
      </c>
      <c r="W54" s="173"/>
      <c r="X54" s="174"/>
      <c r="Y54" s="225">
        <f>X54-W54</f>
        <v>0</v>
      </c>
      <c r="Z54" s="151"/>
      <c r="AA54" s="152"/>
      <c r="AB54" s="152"/>
      <c r="AC54" s="152"/>
      <c r="AD54" s="152"/>
      <c r="AE54" s="153"/>
      <c r="AF54" s="153"/>
      <c r="AG54" s="171"/>
      <c r="AH54" s="172"/>
      <c r="AI54" s="160">
        <f>AH54-AG54</f>
        <v>0</v>
      </c>
      <c r="AJ54" s="171"/>
      <c r="AK54" s="172"/>
      <c r="AL54" s="160">
        <f>AK54-AJ54</f>
        <v>0</v>
      </c>
    </row>
    <row r="55" spans="1:38">
      <c r="A55" s="110"/>
      <c r="B55" s="741"/>
      <c r="C55" s="742"/>
      <c r="D55" s="743"/>
      <c r="E55" s="741"/>
      <c r="F55" s="742"/>
      <c r="G55" s="743"/>
      <c r="H55" s="741"/>
      <c r="I55" s="742"/>
      <c r="J55" s="743"/>
      <c r="K55" s="741"/>
      <c r="L55" s="742"/>
      <c r="M55" s="743"/>
      <c r="N55" s="741"/>
      <c r="O55" s="742"/>
      <c r="P55" s="743"/>
      <c r="Q55" s="741"/>
      <c r="R55" s="742"/>
      <c r="S55" s="743"/>
      <c r="T55" s="741"/>
      <c r="U55" s="742"/>
      <c r="V55" s="743"/>
      <c r="W55" s="741"/>
      <c r="X55" s="742"/>
      <c r="Y55" s="743"/>
      <c r="Z55" s="151"/>
      <c r="AA55" s="152"/>
      <c r="AB55" s="152"/>
      <c r="AC55" s="152"/>
      <c r="AD55" s="152"/>
      <c r="AE55" s="153"/>
      <c r="AF55" s="153"/>
      <c r="AG55" s="741"/>
      <c r="AH55" s="742"/>
      <c r="AI55" s="743"/>
      <c r="AJ55" s="741"/>
      <c r="AK55" s="742"/>
      <c r="AL55" s="743"/>
    </row>
    <row r="56" spans="1:38">
      <c r="A56" s="108"/>
      <c r="B56" s="158"/>
      <c r="C56" s="159"/>
      <c r="D56" s="225">
        <f>C56-B56</f>
        <v>0</v>
      </c>
      <c r="E56" s="158"/>
      <c r="F56" s="159"/>
      <c r="G56" s="225">
        <f>F56-E56</f>
        <v>0</v>
      </c>
      <c r="H56" s="158"/>
      <c r="I56" s="159"/>
      <c r="J56" s="225">
        <f>I56-H56</f>
        <v>0</v>
      </c>
      <c r="K56" s="158"/>
      <c r="L56" s="159"/>
      <c r="M56" s="225">
        <f>L56-K56</f>
        <v>0</v>
      </c>
      <c r="N56" s="158"/>
      <c r="O56" s="159"/>
      <c r="P56" s="225">
        <f>O56-N56</f>
        <v>0</v>
      </c>
      <c r="Q56" s="158"/>
      <c r="R56" s="159"/>
      <c r="S56" s="225">
        <f>R56-Q56</f>
        <v>0</v>
      </c>
      <c r="T56" s="158"/>
      <c r="U56" s="159"/>
      <c r="V56" s="225">
        <f>U56-T56</f>
        <v>0</v>
      </c>
      <c r="W56" s="158"/>
      <c r="X56" s="159"/>
      <c r="Y56" s="225">
        <f>X56-W56</f>
        <v>0</v>
      </c>
      <c r="Z56" s="151"/>
      <c r="AA56" s="152"/>
      <c r="AB56" s="152"/>
      <c r="AC56" s="152"/>
      <c r="AD56" s="152"/>
      <c r="AE56" s="153"/>
      <c r="AF56" s="153"/>
      <c r="AG56" s="171">
        <v>21.5</v>
      </c>
      <c r="AH56" s="172">
        <v>23.5</v>
      </c>
      <c r="AI56" s="160">
        <f>AH56-AG56</f>
        <v>2</v>
      </c>
      <c r="AJ56" s="171"/>
      <c r="AK56" s="172"/>
      <c r="AL56" s="160">
        <f>AK56-AJ56</f>
        <v>0</v>
      </c>
    </row>
    <row r="57" spans="1:38" ht="13.5" thickBot="1">
      <c r="A57" s="175"/>
      <c r="B57" s="929"/>
      <c r="C57" s="930"/>
      <c r="D57" s="931"/>
      <c r="E57" s="916"/>
      <c r="F57" s="917"/>
      <c r="G57" s="918"/>
      <c r="H57" s="916"/>
      <c r="I57" s="917"/>
      <c r="J57" s="918"/>
      <c r="K57" s="916"/>
      <c r="L57" s="917"/>
      <c r="M57" s="918"/>
      <c r="N57" s="916"/>
      <c r="O57" s="917"/>
      <c r="P57" s="918"/>
      <c r="Q57" s="916"/>
      <c r="R57" s="917"/>
      <c r="S57" s="918"/>
      <c r="T57" s="916"/>
      <c r="U57" s="917"/>
      <c r="V57" s="918"/>
      <c r="W57" s="916"/>
      <c r="X57" s="917"/>
      <c r="Y57" s="918"/>
      <c r="Z57" s="151"/>
      <c r="AA57" s="152"/>
      <c r="AB57" s="152"/>
      <c r="AC57" s="152"/>
      <c r="AD57" s="152"/>
      <c r="AE57" s="153"/>
      <c r="AF57" s="153"/>
      <c r="AG57" s="916"/>
      <c r="AH57" s="917"/>
      <c r="AI57" s="918"/>
      <c r="AJ57" s="916"/>
      <c r="AK57" s="917"/>
      <c r="AL57" s="918"/>
    </row>
    <row r="58" spans="1:38" ht="14.25" thickTop="1" thickBot="1">
      <c r="A58" s="166"/>
      <c r="B58" s="928"/>
      <c r="C58" s="928"/>
      <c r="D58" s="928"/>
      <c r="E58" s="922"/>
      <c r="F58" s="923"/>
      <c r="G58" s="924"/>
      <c r="H58" s="922"/>
      <c r="I58" s="923"/>
      <c r="J58" s="924"/>
      <c r="K58" s="922"/>
      <c r="L58" s="923"/>
      <c r="M58" s="924"/>
      <c r="N58" s="922"/>
      <c r="O58" s="923"/>
      <c r="P58" s="924"/>
      <c r="Q58" s="922"/>
      <c r="R58" s="923"/>
      <c r="S58" s="924"/>
      <c r="T58" s="922"/>
      <c r="U58" s="923"/>
      <c r="V58" s="924"/>
      <c r="W58" s="922"/>
      <c r="X58" s="923"/>
      <c r="Y58" s="924"/>
      <c r="Z58" s="151"/>
      <c r="AA58" s="152"/>
      <c r="AB58" s="152"/>
      <c r="AC58" s="152"/>
      <c r="AD58" s="152"/>
      <c r="AE58" s="153"/>
      <c r="AF58" s="153"/>
      <c r="AG58" s="925"/>
      <c r="AH58" s="926"/>
      <c r="AI58" s="927"/>
      <c r="AJ58" s="925"/>
      <c r="AK58" s="926"/>
      <c r="AL58" s="927"/>
    </row>
    <row r="59" spans="1:38" ht="13.5" thickTop="1">
      <c r="A59" s="168"/>
      <c r="B59" s="171"/>
      <c r="C59" s="172"/>
      <c r="D59" s="160">
        <f>C59-B59</f>
        <v>0</v>
      </c>
      <c r="E59" s="164"/>
      <c r="F59" s="165"/>
      <c r="G59" s="160">
        <f>F59-E59</f>
        <v>0</v>
      </c>
      <c r="H59" s="164"/>
      <c r="I59" s="165"/>
      <c r="J59" s="160">
        <f>I59-H59</f>
        <v>0</v>
      </c>
      <c r="K59" s="169"/>
      <c r="L59" s="170"/>
      <c r="M59" s="160">
        <f>L59-K59</f>
        <v>0</v>
      </c>
      <c r="N59" s="164"/>
      <c r="O59" s="165"/>
      <c r="P59" s="160">
        <f>O59-N59</f>
        <v>0</v>
      </c>
      <c r="Q59" s="169"/>
      <c r="R59" s="170"/>
      <c r="S59" s="160">
        <f>R59-Q59</f>
        <v>0</v>
      </c>
      <c r="T59" s="158"/>
      <c r="U59" s="159"/>
      <c r="V59" s="160">
        <f>U59-T59</f>
        <v>0</v>
      </c>
      <c r="W59" s="158"/>
      <c r="X59" s="159"/>
      <c r="Y59" s="160">
        <f>X59-W59</f>
        <v>0</v>
      </c>
      <c r="Z59" s="151"/>
      <c r="AA59" s="152"/>
      <c r="AB59" s="152"/>
      <c r="AC59" s="152"/>
      <c r="AD59" s="152"/>
      <c r="AE59" s="153"/>
      <c r="AF59" s="153"/>
      <c r="AG59" s="171"/>
      <c r="AH59" s="172"/>
      <c r="AI59" s="160">
        <f>AH59-AG59</f>
        <v>0</v>
      </c>
      <c r="AJ59" s="171"/>
      <c r="AK59" s="172"/>
      <c r="AL59" s="160">
        <f>AK59-AJ59</f>
        <v>0</v>
      </c>
    </row>
    <row r="60" spans="1:38">
      <c r="A60" s="167"/>
      <c r="B60" s="753"/>
      <c r="C60" s="734"/>
      <c r="D60" s="754"/>
      <c r="E60" s="741"/>
      <c r="F60" s="742"/>
      <c r="G60" s="743"/>
      <c r="H60" s="741"/>
      <c r="I60" s="742"/>
      <c r="J60" s="743"/>
      <c r="K60" s="753"/>
      <c r="L60" s="734"/>
      <c r="M60" s="754"/>
      <c r="N60" s="753"/>
      <c r="O60" s="734"/>
      <c r="P60" s="754"/>
      <c r="Q60" s="741"/>
      <c r="R60" s="742"/>
      <c r="S60" s="743"/>
      <c r="T60" s="741"/>
      <c r="U60" s="742"/>
      <c r="V60" s="743"/>
      <c r="W60" s="741"/>
      <c r="X60" s="742"/>
      <c r="Y60" s="743"/>
      <c r="Z60" s="151"/>
      <c r="AA60" s="152"/>
      <c r="AB60" s="152"/>
      <c r="AC60" s="152"/>
      <c r="AD60" s="152"/>
      <c r="AE60" s="153"/>
      <c r="AF60" s="153"/>
      <c r="AG60" s="753"/>
      <c r="AH60" s="734"/>
      <c r="AI60" s="754"/>
      <c r="AJ60" s="753"/>
      <c r="AK60" s="734"/>
      <c r="AL60" s="754"/>
    </row>
    <row r="61" spans="1:38">
      <c r="A61" s="167"/>
      <c r="B61" s="173"/>
      <c r="C61" s="174"/>
      <c r="D61" s="225">
        <f>C61-B61</f>
        <v>0</v>
      </c>
      <c r="E61" s="173"/>
      <c r="F61" s="174"/>
      <c r="G61" s="225">
        <f>F61-E61</f>
        <v>0</v>
      </c>
      <c r="H61" s="173"/>
      <c r="I61" s="174"/>
      <c r="J61" s="225">
        <f>I61-H61</f>
        <v>0</v>
      </c>
      <c r="K61" s="173"/>
      <c r="L61" s="174"/>
      <c r="M61" s="225">
        <f>L61-K61</f>
        <v>0</v>
      </c>
      <c r="N61" s="173"/>
      <c r="O61" s="174"/>
      <c r="P61" s="225">
        <f>O61-N61</f>
        <v>0</v>
      </c>
      <c r="Q61" s="173"/>
      <c r="R61" s="174"/>
      <c r="S61" s="225">
        <f>R61-Q61</f>
        <v>0</v>
      </c>
      <c r="T61" s="173"/>
      <c r="U61" s="174"/>
      <c r="V61" s="225">
        <f>U61-T61</f>
        <v>0</v>
      </c>
      <c r="W61" s="173"/>
      <c r="X61" s="174"/>
      <c r="Y61" s="225">
        <f>X61-W61</f>
        <v>0</v>
      </c>
      <c r="Z61" s="151"/>
      <c r="AA61" s="152"/>
      <c r="AB61" s="152"/>
      <c r="AC61" s="152"/>
      <c r="AD61" s="152"/>
      <c r="AE61" s="153"/>
      <c r="AF61" s="153"/>
      <c r="AG61" s="171"/>
      <c r="AH61" s="172"/>
      <c r="AI61" s="160">
        <f>AH61-AG61</f>
        <v>0</v>
      </c>
      <c r="AJ61" s="171"/>
      <c r="AK61" s="172"/>
      <c r="AL61" s="160">
        <f>AK61-AJ61</f>
        <v>0</v>
      </c>
    </row>
    <row r="62" spans="1:38">
      <c r="A62" s="108" t="s">
        <v>52</v>
      </c>
      <c r="B62" s="741"/>
      <c r="C62" s="742"/>
      <c r="D62" s="743"/>
      <c r="E62" s="741"/>
      <c r="F62" s="742"/>
      <c r="G62" s="743"/>
      <c r="H62" s="741"/>
      <c r="I62" s="742"/>
      <c r="J62" s="743"/>
      <c r="K62" s="741"/>
      <c r="L62" s="742"/>
      <c r="M62" s="743"/>
      <c r="N62" s="741"/>
      <c r="O62" s="742"/>
      <c r="P62" s="743"/>
      <c r="Q62" s="741"/>
      <c r="R62" s="742"/>
      <c r="S62" s="743"/>
      <c r="T62" s="741"/>
      <c r="U62" s="742"/>
      <c r="V62" s="743"/>
      <c r="W62" s="741"/>
      <c r="X62" s="742"/>
      <c r="Y62" s="743"/>
      <c r="Z62" s="151"/>
      <c r="AA62" s="152"/>
      <c r="AB62" s="152"/>
      <c r="AC62" s="152"/>
      <c r="AD62" s="152"/>
      <c r="AE62" s="153"/>
      <c r="AF62" s="153"/>
      <c r="AG62" s="753"/>
      <c r="AH62" s="734"/>
      <c r="AI62" s="754"/>
      <c r="AJ62" s="753"/>
      <c r="AK62" s="734"/>
      <c r="AL62" s="754"/>
    </row>
    <row r="63" spans="1:38">
      <c r="A63" s="124">
        <v>43897</v>
      </c>
      <c r="B63" s="173"/>
      <c r="C63" s="174"/>
      <c r="D63" s="225">
        <f>C63-B63</f>
        <v>0</v>
      </c>
      <c r="E63" s="173"/>
      <c r="F63" s="174"/>
      <c r="G63" s="225">
        <f>F63-E63</f>
        <v>0</v>
      </c>
      <c r="H63" s="173"/>
      <c r="I63" s="174"/>
      <c r="J63" s="225">
        <f>I63-H63</f>
        <v>0</v>
      </c>
      <c r="K63" s="173"/>
      <c r="L63" s="174"/>
      <c r="M63" s="225">
        <f>L63-K63</f>
        <v>0</v>
      </c>
      <c r="N63" s="173"/>
      <c r="O63" s="174"/>
      <c r="P63" s="225">
        <f>O63-N63</f>
        <v>0</v>
      </c>
      <c r="Q63" s="173"/>
      <c r="R63" s="174"/>
      <c r="S63" s="225">
        <f>R63-Q63</f>
        <v>0</v>
      </c>
      <c r="T63" s="173"/>
      <c r="U63" s="174"/>
      <c r="V63" s="225">
        <f>U63-T63</f>
        <v>0</v>
      </c>
      <c r="W63" s="173"/>
      <c r="X63" s="174"/>
      <c r="Y63" s="225">
        <f>X63-W63</f>
        <v>0</v>
      </c>
      <c r="Z63" s="151"/>
      <c r="AA63" s="152"/>
      <c r="AB63" s="152"/>
      <c r="AC63" s="152"/>
      <c r="AD63" s="152"/>
      <c r="AE63" s="153"/>
      <c r="AF63" s="153"/>
      <c r="AG63" s="171"/>
      <c r="AH63" s="172"/>
      <c r="AI63" s="160">
        <f>AH63-AG63</f>
        <v>0</v>
      </c>
      <c r="AJ63" s="171"/>
      <c r="AK63" s="172"/>
      <c r="AL63" s="160">
        <f>AK63-AJ63</f>
        <v>0</v>
      </c>
    </row>
    <row r="64" spans="1:38">
      <c r="A64" s="110"/>
      <c r="B64" s="741"/>
      <c r="C64" s="742"/>
      <c r="D64" s="743"/>
      <c r="E64" s="741"/>
      <c r="F64" s="742"/>
      <c r="G64" s="743"/>
      <c r="H64" s="741"/>
      <c r="I64" s="742"/>
      <c r="J64" s="743"/>
      <c r="K64" s="741"/>
      <c r="L64" s="742"/>
      <c r="M64" s="743"/>
      <c r="N64" s="741"/>
      <c r="O64" s="742"/>
      <c r="P64" s="743"/>
      <c r="Q64" s="741"/>
      <c r="R64" s="742"/>
      <c r="S64" s="743"/>
      <c r="T64" s="741"/>
      <c r="U64" s="742"/>
      <c r="V64" s="743"/>
      <c r="W64" s="741"/>
      <c r="X64" s="742"/>
      <c r="Y64" s="743"/>
      <c r="Z64" s="151"/>
      <c r="AA64" s="152"/>
      <c r="AB64" s="152"/>
      <c r="AC64" s="152"/>
      <c r="AD64" s="152"/>
      <c r="AE64" s="153"/>
      <c r="AF64" s="153"/>
      <c r="AG64" s="741"/>
      <c r="AH64" s="742"/>
      <c r="AI64" s="743"/>
      <c r="AJ64" s="741"/>
      <c r="AK64" s="742"/>
      <c r="AL64" s="743"/>
    </row>
    <row r="65" spans="1:38">
      <c r="A65" s="108"/>
      <c r="B65" s="158"/>
      <c r="C65" s="159"/>
      <c r="D65" s="225">
        <f>C65-B65</f>
        <v>0</v>
      </c>
      <c r="E65" s="158"/>
      <c r="F65" s="159"/>
      <c r="G65" s="225">
        <f>F65-E65</f>
        <v>0</v>
      </c>
      <c r="H65" s="158"/>
      <c r="I65" s="159"/>
      <c r="J65" s="225">
        <f>I65-H65</f>
        <v>0</v>
      </c>
      <c r="K65" s="158"/>
      <c r="L65" s="159"/>
      <c r="M65" s="225">
        <f>L65-K65</f>
        <v>0</v>
      </c>
      <c r="N65" s="158"/>
      <c r="O65" s="159"/>
      <c r="P65" s="225">
        <f>O65-N65</f>
        <v>0</v>
      </c>
      <c r="Q65" s="158"/>
      <c r="R65" s="159"/>
      <c r="S65" s="225">
        <f>R65-Q65</f>
        <v>0</v>
      </c>
      <c r="T65" s="158"/>
      <c r="U65" s="159"/>
      <c r="V65" s="225">
        <f>U65-T65</f>
        <v>0</v>
      </c>
      <c r="W65" s="158"/>
      <c r="X65" s="159"/>
      <c r="Y65" s="225">
        <f>X65-W65</f>
        <v>0</v>
      </c>
      <c r="Z65" s="151"/>
      <c r="AA65" s="152"/>
      <c r="AB65" s="152"/>
      <c r="AC65" s="152"/>
      <c r="AD65" s="152"/>
      <c r="AE65" s="153"/>
      <c r="AF65" s="153"/>
      <c r="AG65" s="171">
        <v>21.5</v>
      </c>
      <c r="AH65" s="172">
        <v>23.5</v>
      </c>
      <c r="AI65" s="160">
        <f>AH65-AG65</f>
        <v>2</v>
      </c>
      <c r="AJ65" s="171"/>
      <c r="AK65" s="172"/>
      <c r="AL65" s="160">
        <f>AK65-AJ65</f>
        <v>0</v>
      </c>
    </row>
    <row r="66" spans="1:38" ht="13.5" thickBot="1">
      <c r="A66" s="108"/>
      <c r="B66" s="770"/>
      <c r="C66" s="771"/>
      <c r="D66" s="793"/>
      <c r="E66" s="916"/>
      <c r="F66" s="917"/>
      <c r="G66" s="918"/>
      <c r="H66" s="916"/>
      <c r="I66" s="917"/>
      <c r="J66" s="918"/>
      <c r="K66" s="916"/>
      <c r="L66" s="917"/>
      <c r="M66" s="918"/>
      <c r="N66" s="916"/>
      <c r="O66" s="917"/>
      <c r="P66" s="918"/>
      <c r="Q66" s="916"/>
      <c r="R66" s="917"/>
      <c r="S66" s="918"/>
      <c r="T66" s="916"/>
      <c r="U66" s="917"/>
      <c r="V66" s="918"/>
      <c r="W66" s="916"/>
      <c r="X66" s="917"/>
      <c r="Y66" s="918"/>
      <c r="Z66" s="151"/>
      <c r="AA66" s="152"/>
      <c r="AB66" s="152"/>
      <c r="AC66" s="152"/>
      <c r="AD66" s="152"/>
      <c r="AE66" s="153"/>
      <c r="AF66" s="153"/>
      <c r="AG66" s="741"/>
      <c r="AH66" s="742"/>
      <c r="AI66" s="743"/>
      <c r="AJ66" s="741"/>
      <c r="AK66" s="742"/>
      <c r="AL66" s="743"/>
    </row>
    <row r="67" spans="1:38" ht="14.25" thickTop="1" thickBot="1">
      <c r="A67" s="176"/>
      <c r="B67" s="922"/>
      <c r="C67" s="923"/>
      <c r="D67" s="924"/>
      <c r="E67" s="922"/>
      <c r="F67" s="923"/>
      <c r="G67" s="924"/>
      <c r="H67" s="922"/>
      <c r="I67" s="923"/>
      <c r="J67" s="924"/>
      <c r="K67" s="922"/>
      <c r="L67" s="923"/>
      <c r="M67" s="924"/>
      <c r="N67" s="922"/>
      <c r="O67" s="923"/>
      <c r="P67" s="924"/>
      <c r="Q67" s="922"/>
      <c r="R67" s="923"/>
      <c r="S67" s="924"/>
      <c r="T67" s="922"/>
      <c r="U67" s="923"/>
      <c r="V67" s="924"/>
      <c r="W67" s="922"/>
      <c r="X67" s="923"/>
      <c r="Y67" s="924"/>
      <c r="Z67" s="151"/>
      <c r="AA67" s="152"/>
      <c r="AB67" s="152"/>
      <c r="AC67" s="152"/>
      <c r="AD67" s="152"/>
      <c r="AE67" s="153"/>
      <c r="AF67" s="153"/>
      <c r="AG67" s="922"/>
      <c r="AH67" s="923"/>
      <c r="AI67" s="924"/>
      <c r="AJ67" s="922"/>
      <c r="AK67" s="923"/>
      <c r="AL67" s="924"/>
    </row>
    <row r="68" spans="1:38" ht="13.5" thickTop="1">
      <c r="A68" s="298"/>
      <c r="B68" s="171"/>
      <c r="C68" s="172"/>
      <c r="D68" s="160">
        <f>C68-B68</f>
        <v>0</v>
      </c>
      <c r="E68" s="171"/>
      <c r="F68" s="172"/>
      <c r="G68" s="160">
        <f>F68-E68</f>
        <v>0</v>
      </c>
      <c r="H68" s="171"/>
      <c r="I68" s="172"/>
      <c r="J68" s="160">
        <f>I68-H68</f>
        <v>0</v>
      </c>
      <c r="K68" s="171"/>
      <c r="L68" s="172"/>
      <c r="M68" s="160">
        <f>L68-K68</f>
        <v>0</v>
      </c>
      <c r="N68" s="171"/>
      <c r="O68" s="172"/>
      <c r="P68" s="160">
        <f>O68-N68</f>
        <v>0</v>
      </c>
      <c r="Q68" s="171"/>
      <c r="R68" s="172"/>
      <c r="S68" s="160">
        <f>R68-Q68</f>
        <v>0</v>
      </c>
      <c r="T68" s="171"/>
      <c r="U68" s="172"/>
      <c r="V68" s="160">
        <f>U68-T68</f>
        <v>0</v>
      </c>
      <c r="W68" s="171"/>
      <c r="X68" s="172"/>
      <c r="Y68" s="160">
        <f>X68-W68</f>
        <v>0</v>
      </c>
      <c r="Z68" s="151"/>
      <c r="AA68" s="152"/>
      <c r="AB68" s="152"/>
      <c r="AC68" s="152"/>
      <c r="AD68" s="152"/>
      <c r="AE68" s="153"/>
      <c r="AF68" s="153"/>
      <c r="AG68" s="171"/>
      <c r="AH68" s="172"/>
      <c r="AI68" s="160">
        <f>AH68-AG68</f>
        <v>0</v>
      </c>
      <c r="AJ68" s="171"/>
      <c r="AK68" s="172"/>
      <c r="AL68" s="160">
        <f>AK68-AJ68</f>
        <v>0</v>
      </c>
    </row>
    <row r="69" spans="1:38">
      <c r="A69" s="299"/>
      <c r="B69" s="753"/>
      <c r="C69" s="734"/>
      <c r="D69" s="754"/>
      <c r="E69" s="753"/>
      <c r="F69" s="734"/>
      <c r="G69" s="754"/>
      <c r="H69" s="753"/>
      <c r="I69" s="734"/>
      <c r="J69" s="754"/>
      <c r="K69" s="753"/>
      <c r="L69" s="734"/>
      <c r="M69" s="754"/>
      <c r="N69" s="753"/>
      <c r="O69" s="734"/>
      <c r="P69" s="754"/>
      <c r="Q69" s="753"/>
      <c r="R69" s="734"/>
      <c r="S69" s="754"/>
      <c r="T69" s="753"/>
      <c r="U69" s="734"/>
      <c r="V69" s="754"/>
      <c r="W69" s="753"/>
      <c r="X69" s="734"/>
      <c r="Y69" s="754"/>
      <c r="Z69" s="151"/>
      <c r="AA69" s="152"/>
      <c r="AB69" s="152"/>
      <c r="AC69" s="152"/>
      <c r="AD69" s="152"/>
      <c r="AE69" s="153"/>
      <c r="AF69" s="153"/>
      <c r="AG69" s="753"/>
      <c r="AH69" s="734"/>
      <c r="AI69" s="754"/>
      <c r="AJ69" s="753"/>
      <c r="AK69" s="734"/>
      <c r="AL69" s="754"/>
    </row>
    <row r="70" spans="1:38">
      <c r="A70" s="300" t="s">
        <v>54</v>
      </c>
      <c r="B70" s="173"/>
      <c r="C70" s="174"/>
      <c r="D70" s="225">
        <f>C70-B70</f>
        <v>0</v>
      </c>
      <c r="E70" s="173"/>
      <c r="F70" s="174"/>
      <c r="G70" s="225">
        <f>F70-E70</f>
        <v>0</v>
      </c>
      <c r="H70" s="173"/>
      <c r="I70" s="174"/>
      <c r="J70" s="225">
        <f>I70-H70</f>
        <v>0</v>
      </c>
      <c r="K70" s="173"/>
      <c r="L70" s="174"/>
      <c r="M70" s="225">
        <f>L70-K70</f>
        <v>0</v>
      </c>
      <c r="N70" s="173"/>
      <c r="O70" s="174"/>
      <c r="P70" s="225">
        <f>O70-N70</f>
        <v>0</v>
      </c>
      <c r="Q70" s="173"/>
      <c r="R70" s="174"/>
      <c r="S70" s="225">
        <f>R70-Q70</f>
        <v>0</v>
      </c>
      <c r="T70" s="173"/>
      <c r="U70" s="174"/>
      <c r="V70" s="225">
        <f>U70-T70</f>
        <v>0</v>
      </c>
      <c r="W70" s="173"/>
      <c r="X70" s="174"/>
      <c r="Y70" s="225">
        <f>X70-W70</f>
        <v>0</v>
      </c>
      <c r="Z70" s="151"/>
      <c r="AA70" s="152"/>
      <c r="AB70" s="152"/>
      <c r="AC70" s="152"/>
      <c r="AD70" s="152"/>
      <c r="AE70" s="153"/>
      <c r="AF70" s="153"/>
      <c r="AG70" s="173"/>
      <c r="AH70" s="174"/>
      <c r="AI70" s="225">
        <f>AH70-AG70</f>
        <v>0</v>
      </c>
      <c r="AJ70" s="173"/>
      <c r="AK70" s="174"/>
      <c r="AL70" s="225">
        <f>AK70-AJ70</f>
        <v>0</v>
      </c>
    </row>
    <row r="71" spans="1:38">
      <c r="A71" s="299">
        <v>43898</v>
      </c>
      <c r="B71" s="741"/>
      <c r="C71" s="742"/>
      <c r="D71" s="743"/>
      <c r="E71" s="741"/>
      <c r="F71" s="742"/>
      <c r="G71" s="743"/>
      <c r="H71" s="741"/>
      <c r="I71" s="742"/>
      <c r="J71" s="743"/>
      <c r="K71" s="741"/>
      <c r="L71" s="742"/>
      <c r="M71" s="743"/>
      <c r="N71" s="741"/>
      <c r="O71" s="742"/>
      <c r="P71" s="743"/>
      <c r="Q71" s="741"/>
      <c r="R71" s="742"/>
      <c r="S71" s="743"/>
      <c r="T71" s="741"/>
      <c r="U71" s="742"/>
      <c r="V71" s="743"/>
      <c r="W71" s="741"/>
      <c r="X71" s="742"/>
      <c r="Y71" s="743"/>
      <c r="Z71" s="151"/>
      <c r="AA71" s="152"/>
      <c r="AB71" s="152"/>
      <c r="AC71" s="152"/>
      <c r="AD71" s="152"/>
      <c r="AE71" s="153"/>
      <c r="AF71" s="153"/>
      <c r="AG71" s="741"/>
      <c r="AH71" s="742"/>
      <c r="AI71" s="743"/>
      <c r="AJ71" s="741"/>
      <c r="AK71" s="742"/>
      <c r="AL71" s="743"/>
    </row>
    <row r="72" spans="1:38">
      <c r="A72" s="301"/>
      <c r="B72" s="173"/>
      <c r="C72" s="174"/>
      <c r="D72" s="225">
        <f>C72-B72</f>
        <v>0</v>
      </c>
      <c r="E72" s="173"/>
      <c r="F72" s="174"/>
      <c r="G72" s="225">
        <f>F72-E72</f>
        <v>0</v>
      </c>
      <c r="H72" s="173"/>
      <c r="I72" s="174"/>
      <c r="J72" s="225">
        <f>I72-H72</f>
        <v>0</v>
      </c>
      <c r="K72" s="173"/>
      <c r="L72" s="174"/>
      <c r="M72" s="225">
        <f>L72-K72</f>
        <v>0</v>
      </c>
      <c r="N72" s="173"/>
      <c r="O72" s="174"/>
      <c r="P72" s="225">
        <f>O72-N72</f>
        <v>0</v>
      </c>
      <c r="Q72" s="173"/>
      <c r="R72" s="174"/>
      <c r="S72" s="225">
        <f>R72-Q72</f>
        <v>0</v>
      </c>
      <c r="T72" s="173"/>
      <c r="U72" s="174"/>
      <c r="V72" s="225">
        <f>U72-T72</f>
        <v>0</v>
      </c>
      <c r="W72" s="173"/>
      <c r="X72" s="174"/>
      <c r="Y72" s="225">
        <f>X72-W72</f>
        <v>0</v>
      </c>
      <c r="Z72" s="292"/>
      <c r="AA72" s="293"/>
      <c r="AB72" s="293"/>
      <c r="AC72" s="293"/>
      <c r="AD72" s="293"/>
      <c r="AE72" s="294"/>
      <c r="AF72" s="294"/>
      <c r="AG72" s="173"/>
      <c r="AH72" s="174"/>
      <c r="AI72" s="225">
        <f>AH72-AG72</f>
        <v>0</v>
      </c>
      <c r="AJ72" s="173"/>
      <c r="AK72" s="174"/>
      <c r="AL72" s="225">
        <f>AK72-AJ72</f>
        <v>0</v>
      </c>
    </row>
    <row r="73" spans="1:38">
      <c r="A73" s="301"/>
      <c r="B73" s="741"/>
      <c r="C73" s="742"/>
      <c r="D73" s="743"/>
      <c r="E73" s="741"/>
      <c r="F73" s="742"/>
      <c r="G73" s="743"/>
      <c r="H73" s="741"/>
      <c r="I73" s="742"/>
      <c r="J73" s="743"/>
      <c r="K73" s="741"/>
      <c r="L73" s="742"/>
      <c r="M73" s="743"/>
      <c r="N73" s="741"/>
      <c r="O73" s="742"/>
      <c r="P73" s="743"/>
      <c r="Q73" s="741"/>
      <c r="R73" s="742"/>
      <c r="S73" s="743"/>
      <c r="T73" s="741"/>
      <c r="U73" s="742"/>
      <c r="V73" s="743"/>
      <c r="W73" s="741"/>
      <c r="X73" s="742"/>
      <c r="Y73" s="743"/>
      <c r="Z73" s="292"/>
      <c r="AA73" s="293"/>
      <c r="AB73" s="293"/>
      <c r="AC73" s="293"/>
      <c r="AD73" s="293"/>
      <c r="AE73" s="294"/>
      <c r="AF73" s="294"/>
      <c r="AG73" s="741"/>
      <c r="AH73" s="742"/>
      <c r="AI73" s="743"/>
      <c r="AJ73" s="741"/>
      <c r="AK73" s="742"/>
      <c r="AL73" s="743"/>
    </row>
    <row r="74" spans="1:38" ht="13.5" thickBot="1">
      <c r="A74" s="301"/>
      <c r="B74" s="158"/>
      <c r="C74" s="159"/>
      <c r="D74" s="225">
        <f>C74-B74</f>
        <v>0</v>
      </c>
      <c r="E74" s="158"/>
      <c r="F74" s="159"/>
      <c r="G74" s="225">
        <f>F74-E74</f>
        <v>0</v>
      </c>
      <c r="H74" s="158"/>
      <c r="I74" s="159"/>
      <c r="J74" s="225">
        <f>I74-H74</f>
        <v>0</v>
      </c>
      <c r="K74" s="158"/>
      <c r="L74" s="159"/>
      <c r="M74" s="225">
        <f>L74-K74</f>
        <v>0</v>
      </c>
      <c r="N74" s="158"/>
      <c r="O74" s="159"/>
      <c r="P74" s="225">
        <f>O74-N74</f>
        <v>0</v>
      </c>
      <c r="Q74" s="158"/>
      <c r="R74" s="159"/>
      <c r="S74" s="225">
        <f>R74-Q74</f>
        <v>0</v>
      </c>
      <c r="T74" s="158"/>
      <c r="U74" s="159"/>
      <c r="V74" s="225">
        <f>U74-T74</f>
        <v>0</v>
      </c>
      <c r="W74" s="158"/>
      <c r="X74" s="159"/>
      <c r="Y74" s="225">
        <f>X74-W74</f>
        <v>0</v>
      </c>
      <c r="Z74" s="292"/>
      <c r="AA74" s="293"/>
      <c r="AB74" s="293"/>
      <c r="AC74" s="293"/>
      <c r="AD74" s="293"/>
      <c r="AE74" s="294"/>
      <c r="AF74" s="294"/>
      <c r="AG74" s="158"/>
      <c r="AH74" s="159"/>
      <c r="AI74" s="225">
        <f>AH74-AG74</f>
        <v>0</v>
      </c>
      <c r="AJ74" s="158"/>
      <c r="AK74" s="159"/>
      <c r="AL74" s="225">
        <f>AK74-AJ74</f>
        <v>0</v>
      </c>
    </row>
    <row r="75" spans="1:38" ht="14.25" thickTop="1" thickBot="1">
      <c r="A75" s="302"/>
      <c r="B75" s="916"/>
      <c r="C75" s="917"/>
      <c r="D75" s="918"/>
      <c r="E75" s="916"/>
      <c r="F75" s="917"/>
      <c r="G75" s="918"/>
      <c r="H75" s="916"/>
      <c r="I75" s="917"/>
      <c r="J75" s="918"/>
      <c r="K75" s="916"/>
      <c r="L75" s="917"/>
      <c r="M75" s="918"/>
      <c r="N75" s="916"/>
      <c r="O75" s="917"/>
      <c r="P75" s="918"/>
      <c r="Q75" s="916"/>
      <c r="R75" s="917"/>
      <c r="S75" s="918"/>
      <c r="T75" s="916"/>
      <c r="U75" s="917"/>
      <c r="V75" s="918"/>
      <c r="W75" s="916"/>
      <c r="X75" s="917"/>
      <c r="Y75" s="918"/>
      <c r="Z75" s="295" t="s">
        <v>12</v>
      </c>
      <c r="AA75" s="296" t="s">
        <v>13</v>
      </c>
      <c r="AB75" s="296" t="s">
        <v>14</v>
      </c>
      <c r="AC75" s="296" t="s">
        <v>15</v>
      </c>
      <c r="AD75" s="296" t="s">
        <v>16</v>
      </c>
      <c r="AE75" s="297" t="s">
        <v>17</v>
      </c>
      <c r="AF75" s="297" t="s">
        <v>92</v>
      </c>
      <c r="AG75" s="919"/>
      <c r="AH75" s="920"/>
      <c r="AI75" s="920"/>
      <c r="AJ75" s="919"/>
      <c r="AK75" s="920"/>
      <c r="AL75" s="921"/>
    </row>
    <row r="76" spans="1:38" ht="17.25" thickTop="1" thickBot="1">
      <c r="A76" s="5"/>
      <c r="B76" s="965"/>
      <c r="C76" s="966"/>
      <c r="D76" s="967"/>
      <c r="E76" s="965"/>
      <c r="F76" s="966"/>
      <c r="G76" s="967"/>
      <c r="H76" s="965"/>
      <c r="I76" s="966"/>
      <c r="J76" s="967"/>
      <c r="K76" s="965"/>
      <c r="L76" s="966"/>
      <c r="M76" s="967"/>
      <c r="N76" s="965"/>
      <c r="O76" s="966"/>
      <c r="P76" s="967"/>
      <c r="Q76" s="965"/>
      <c r="R76" s="966"/>
      <c r="S76" s="967"/>
      <c r="T76" s="965"/>
      <c r="U76" s="966"/>
      <c r="V76" s="967"/>
      <c r="W76" s="623" t="s">
        <v>102</v>
      </c>
      <c r="X76" s="624"/>
      <c r="Y76" s="625"/>
      <c r="Z76" s="276">
        <f>SUM(Z5:Z74)</f>
        <v>0</v>
      </c>
      <c r="AA76" s="277">
        <f>SUM(AA5:AA74)</f>
        <v>0</v>
      </c>
      <c r="AB76" s="277">
        <f t="shared" ref="AB76:AC76" si="0">SUM(AB5:AB74)</f>
        <v>0</v>
      </c>
      <c r="AC76" s="277">
        <f t="shared" si="0"/>
        <v>0</v>
      </c>
      <c r="AD76" s="277">
        <f>SUM(AD9:AD75)</f>
        <v>0</v>
      </c>
      <c r="AE76" s="277">
        <f>SUM(AE9:AE75)</f>
        <v>0</v>
      </c>
      <c r="AF76" s="278">
        <f>SUM(AF4:AF75)</f>
        <v>0</v>
      </c>
      <c r="AG76" s="964">
        <f>AI65+AI63+AI61+AI59+AI56+AI54+AI52+AI50+AI47+AI45+AI43+AI41+AI39+AI36+AI34+AI32+AI30+AI28+AI25+AI23+AI21+AI19+AI17+AI14+AI12+AI10</f>
        <v>10</v>
      </c>
      <c r="AH76" s="616"/>
      <c r="AI76" s="617"/>
      <c r="AJ76" s="964">
        <f>AL65+AL63+AL61+AL59+AL56+AL54+AL52+AL50+AL47+AL45+AL43+AL41+AL39+AL36+AL34+AL32+AL30+AL28+AL25+AL23+AL21+AL19+AL17+AL14+AL12+AL10</f>
        <v>0</v>
      </c>
      <c r="AK76" s="616"/>
      <c r="AL76" s="617"/>
    </row>
    <row r="77" spans="1:38" ht="17.25" thickTop="1" thickBot="1">
      <c r="A77" s="2"/>
      <c r="B77" s="6"/>
      <c r="C77" s="6"/>
      <c r="D77" s="6"/>
      <c r="E77" s="489"/>
      <c r="F77" s="489"/>
      <c r="G77" s="489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28" t="s">
        <v>99</v>
      </c>
      <c r="X77" s="629"/>
      <c r="Y77" s="630"/>
      <c r="Z77" s="676">
        <f>AVERAGE(Z76+AA76+AB76+AC76+AD76+AE76)</f>
        <v>0</v>
      </c>
      <c r="AA77" s="677"/>
      <c r="AB77" s="677"/>
      <c r="AC77" s="677"/>
      <c r="AD77" s="677"/>
      <c r="AE77" s="678"/>
      <c r="AF77" s="285">
        <f>SUM(AF76)</f>
        <v>0</v>
      </c>
      <c r="AG77" s="679">
        <f>SUM(AG76)</f>
        <v>10</v>
      </c>
      <c r="AH77" s="680"/>
      <c r="AI77" s="681"/>
      <c r="AJ77" s="676">
        <f>SUM(AJ76)</f>
        <v>0</v>
      </c>
      <c r="AK77" s="677"/>
      <c r="AL77" s="678"/>
    </row>
    <row r="78" spans="1:38">
      <c r="B78" s="492"/>
      <c r="C78" s="492"/>
      <c r="D78" s="1"/>
      <c r="E78" s="492"/>
      <c r="F78" s="492"/>
      <c r="G78" s="1"/>
      <c r="H78" s="492"/>
      <c r="I78" s="492"/>
      <c r="J78" s="1"/>
      <c r="K78" s="492"/>
      <c r="L78" s="492"/>
      <c r="M78" s="1"/>
      <c r="N78" s="492"/>
      <c r="O78" s="492"/>
      <c r="P78" s="1"/>
      <c r="Q78" s="492"/>
      <c r="R78" s="492"/>
      <c r="S78" s="1"/>
      <c r="T78" s="492"/>
      <c r="U78" s="492"/>
      <c r="V78" s="1"/>
      <c r="W78" s="492"/>
      <c r="X78" s="492"/>
      <c r="Y78" s="33"/>
      <c r="Z78" s="290"/>
      <c r="AA78" s="290"/>
      <c r="AB78" s="290"/>
      <c r="AC78" s="290"/>
      <c r="AD78" s="290"/>
      <c r="AE78" s="290"/>
      <c r="AF78" s="290"/>
      <c r="AG78" s="290"/>
      <c r="AH78" s="290"/>
      <c r="AI78" s="33"/>
    </row>
    <row r="79" spans="1:38">
      <c r="Y79" s="34"/>
      <c r="Z79" s="33"/>
      <c r="AA79" s="33"/>
      <c r="AB79" s="33"/>
      <c r="AC79" s="33"/>
      <c r="AD79" s="33"/>
      <c r="AE79" s="33"/>
      <c r="AF79" s="33"/>
      <c r="AG79" s="33"/>
      <c r="AH79" s="33"/>
      <c r="AI79" s="33"/>
    </row>
  </sheetData>
  <mergeCells count="424">
    <mergeCell ref="AJ76:AL76"/>
    <mergeCell ref="E77:G77"/>
    <mergeCell ref="W77:Y77"/>
    <mergeCell ref="Z77:AE77"/>
    <mergeCell ref="AG77:AI77"/>
    <mergeCell ref="AJ77:AL77"/>
    <mergeCell ref="B78:C78"/>
    <mergeCell ref="E78:F78"/>
    <mergeCell ref="H78:I78"/>
    <mergeCell ref="K78:L78"/>
    <mergeCell ref="N78:O78"/>
    <mergeCell ref="Q78:R78"/>
    <mergeCell ref="T78:U78"/>
    <mergeCell ref="W78:X78"/>
    <mergeCell ref="B76:D76"/>
    <mergeCell ref="E76:G76"/>
    <mergeCell ref="H76:J76"/>
    <mergeCell ref="K76:M76"/>
    <mergeCell ref="N76:P76"/>
    <mergeCell ref="Q76:S76"/>
    <mergeCell ref="T76:V76"/>
    <mergeCell ref="W76:Y76"/>
    <mergeCell ref="AG76:AI76"/>
    <mergeCell ref="A47:A48"/>
    <mergeCell ref="AG48:AI48"/>
    <mergeCell ref="AJ48:AL48"/>
    <mergeCell ref="A50:A51"/>
    <mergeCell ref="AG51:AI51"/>
    <mergeCell ref="AJ51:AL51"/>
    <mergeCell ref="AG53:AI53"/>
    <mergeCell ref="AJ53:AL53"/>
    <mergeCell ref="AG55:AI55"/>
    <mergeCell ref="AJ55:AL55"/>
    <mergeCell ref="AJ49:AL49"/>
    <mergeCell ref="B51:D51"/>
    <mergeCell ref="E51:G51"/>
    <mergeCell ref="H51:J51"/>
    <mergeCell ref="K51:M51"/>
    <mergeCell ref="N51:P51"/>
    <mergeCell ref="Q51:S51"/>
    <mergeCell ref="T51:V51"/>
    <mergeCell ref="W51:Y51"/>
    <mergeCell ref="B49:D49"/>
    <mergeCell ref="E49:G49"/>
    <mergeCell ref="H49:J49"/>
    <mergeCell ref="K49:M49"/>
    <mergeCell ref="N49:P49"/>
    <mergeCell ref="A36:A37"/>
    <mergeCell ref="AG37:AI37"/>
    <mergeCell ref="AJ37:AL37"/>
    <mergeCell ref="AG40:AI40"/>
    <mergeCell ref="AJ40:AL40"/>
    <mergeCell ref="AG42:AI42"/>
    <mergeCell ref="AJ42:AL42"/>
    <mergeCell ref="AG44:AI44"/>
    <mergeCell ref="AJ44:AL44"/>
    <mergeCell ref="AJ38:AL38"/>
    <mergeCell ref="A39:A40"/>
    <mergeCell ref="B40:D40"/>
    <mergeCell ref="E40:G40"/>
    <mergeCell ref="H40:J40"/>
    <mergeCell ref="K40:M40"/>
    <mergeCell ref="N40:P40"/>
    <mergeCell ref="Q40:S40"/>
    <mergeCell ref="T40:V40"/>
    <mergeCell ref="W40:Y40"/>
    <mergeCell ref="B38:D38"/>
    <mergeCell ref="E38:G38"/>
    <mergeCell ref="H38:J38"/>
    <mergeCell ref="K38:M38"/>
    <mergeCell ref="N38:P38"/>
    <mergeCell ref="A25:A26"/>
    <mergeCell ref="AG26:AI26"/>
    <mergeCell ref="AJ26:AL26"/>
    <mergeCell ref="AG29:AI29"/>
    <mergeCell ref="AJ29:AL29"/>
    <mergeCell ref="AG31:AI31"/>
    <mergeCell ref="AJ31:AL31"/>
    <mergeCell ref="AG33:AI33"/>
    <mergeCell ref="AJ33:AL33"/>
    <mergeCell ref="B26:D26"/>
    <mergeCell ref="E26:G26"/>
    <mergeCell ref="H26:J26"/>
    <mergeCell ref="K26:M26"/>
    <mergeCell ref="N26:P26"/>
    <mergeCell ref="Q26:S26"/>
    <mergeCell ref="T26:V26"/>
    <mergeCell ref="W26:Y26"/>
    <mergeCell ref="AJ27:AL27"/>
    <mergeCell ref="B29:D29"/>
    <mergeCell ref="E29:G29"/>
    <mergeCell ref="H29:J29"/>
    <mergeCell ref="K29:M29"/>
    <mergeCell ref="N29:P29"/>
    <mergeCell ref="Q29:S29"/>
    <mergeCell ref="AG18:AI18"/>
    <mergeCell ref="AJ18:AL18"/>
    <mergeCell ref="AG20:AI20"/>
    <mergeCell ref="AJ20:AL20"/>
    <mergeCell ref="AG22:AI22"/>
    <mergeCell ref="AJ22:AL22"/>
    <mergeCell ref="AG24:AI24"/>
    <mergeCell ref="AJ24:AL24"/>
    <mergeCell ref="AG16:AI16"/>
    <mergeCell ref="AJ16:AL16"/>
    <mergeCell ref="B14:D14"/>
    <mergeCell ref="E14:G14"/>
    <mergeCell ref="H14:J14"/>
    <mergeCell ref="K14:M14"/>
    <mergeCell ref="N14:P14"/>
    <mergeCell ref="Q14:S14"/>
    <mergeCell ref="T14:V14"/>
    <mergeCell ref="W14:Y14"/>
    <mergeCell ref="AG15:AI15"/>
    <mergeCell ref="A1:A3"/>
    <mergeCell ref="B1:D3"/>
    <mergeCell ref="E1:G3"/>
    <mergeCell ref="K1:M3"/>
    <mergeCell ref="N1:P3"/>
    <mergeCell ref="Q1:S3"/>
    <mergeCell ref="T1:V3"/>
    <mergeCell ref="W1:Y3"/>
    <mergeCell ref="Z1:AF1"/>
    <mergeCell ref="AG1:AI9"/>
    <mergeCell ref="AJ1:AL9"/>
    <mergeCell ref="Z2:AF2"/>
    <mergeCell ref="T6:V6"/>
    <mergeCell ref="W6:Y6"/>
    <mergeCell ref="T8:V8"/>
    <mergeCell ref="W8:Y8"/>
    <mergeCell ref="B8:D8"/>
    <mergeCell ref="E8:G8"/>
    <mergeCell ref="H8:J8"/>
    <mergeCell ref="K8:M8"/>
    <mergeCell ref="N8:P8"/>
    <mergeCell ref="Q8:S8"/>
    <mergeCell ref="B6:D6"/>
    <mergeCell ref="E6:G6"/>
    <mergeCell ref="H6:J6"/>
    <mergeCell ref="K6:M6"/>
    <mergeCell ref="N6:P6"/>
    <mergeCell ref="Q6:S6"/>
    <mergeCell ref="B12:D12"/>
    <mergeCell ref="E12:G12"/>
    <mergeCell ref="H12:J12"/>
    <mergeCell ref="K12:M12"/>
    <mergeCell ref="N12:P12"/>
    <mergeCell ref="Q12:S12"/>
    <mergeCell ref="B10:D10"/>
    <mergeCell ref="E10:G10"/>
    <mergeCell ref="H10:J10"/>
    <mergeCell ref="K10:M10"/>
    <mergeCell ref="N10:P10"/>
    <mergeCell ref="Q10:S10"/>
    <mergeCell ref="T12:V12"/>
    <mergeCell ref="W12:Y12"/>
    <mergeCell ref="AG13:AI13"/>
    <mergeCell ref="AJ13:AL13"/>
    <mergeCell ref="T10:V10"/>
    <mergeCell ref="W10:Y10"/>
    <mergeCell ref="AG11:AI11"/>
    <mergeCell ref="AJ11:AL11"/>
    <mergeCell ref="T15:V15"/>
    <mergeCell ref="W15:Y15"/>
    <mergeCell ref="AJ15:AL15"/>
    <mergeCell ref="B16:D16"/>
    <mergeCell ref="E16:G16"/>
    <mergeCell ref="H16:J16"/>
    <mergeCell ref="K16:M16"/>
    <mergeCell ref="N16:P16"/>
    <mergeCell ref="Q16:S16"/>
    <mergeCell ref="T16:V16"/>
    <mergeCell ref="W16:Y16"/>
    <mergeCell ref="B15:D15"/>
    <mergeCell ref="E15:G15"/>
    <mergeCell ref="H15:J15"/>
    <mergeCell ref="K15:M15"/>
    <mergeCell ref="N15:P15"/>
    <mergeCell ref="Q15:S15"/>
    <mergeCell ref="B18:D18"/>
    <mergeCell ref="E18:G18"/>
    <mergeCell ref="H18:J18"/>
    <mergeCell ref="K18:M18"/>
    <mergeCell ref="N18:P18"/>
    <mergeCell ref="Q18:S18"/>
    <mergeCell ref="T18:V18"/>
    <mergeCell ref="W18:Y18"/>
    <mergeCell ref="B20:D20"/>
    <mergeCell ref="E20:G20"/>
    <mergeCell ref="H20:J20"/>
    <mergeCell ref="K20:M20"/>
    <mergeCell ref="N20:P20"/>
    <mergeCell ref="Q20:S20"/>
    <mergeCell ref="T20:V20"/>
    <mergeCell ref="W20:Y20"/>
    <mergeCell ref="B22:D22"/>
    <mergeCell ref="E22:G22"/>
    <mergeCell ref="H22:J22"/>
    <mergeCell ref="K22:M22"/>
    <mergeCell ref="N22:P22"/>
    <mergeCell ref="Q22:S22"/>
    <mergeCell ref="T22:V22"/>
    <mergeCell ref="W22:Y22"/>
    <mergeCell ref="B24:D24"/>
    <mergeCell ref="E24:G24"/>
    <mergeCell ref="H24:J24"/>
    <mergeCell ref="K24:M24"/>
    <mergeCell ref="N24:P24"/>
    <mergeCell ref="Q24:S24"/>
    <mergeCell ref="T24:V24"/>
    <mergeCell ref="W24:Y24"/>
    <mergeCell ref="AG27:AI27"/>
    <mergeCell ref="B31:D31"/>
    <mergeCell ref="E31:G31"/>
    <mergeCell ref="H31:J31"/>
    <mergeCell ref="K31:M31"/>
    <mergeCell ref="N31:P31"/>
    <mergeCell ref="Q31:S31"/>
    <mergeCell ref="T31:V31"/>
    <mergeCell ref="W31:Y31"/>
    <mergeCell ref="T29:V29"/>
    <mergeCell ref="W29:Y29"/>
    <mergeCell ref="B27:D27"/>
    <mergeCell ref="E27:G27"/>
    <mergeCell ref="H27:J27"/>
    <mergeCell ref="K27:M27"/>
    <mergeCell ref="N27:P27"/>
    <mergeCell ref="Q27:S27"/>
    <mergeCell ref="T27:V27"/>
    <mergeCell ref="W27:Y27"/>
    <mergeCell ref="B33:D33"/>
    <mergeCell ref="E33:G33"/>
    <mergeCell ref="H33:J33"/>
    <mergeCell ref="K33:M33"/>
    <mergeCell ref="N33:P33"/>
    <mergeCell ref="Q33:S33"/>
    <mergeCell ref="T33:V33"/>
    <mergeCell ref="W33:Y33"/>
    <mergeCell ref="B35:D35"/>
    <mergeCell ref="E35:G35"/>
    <mergeCell ref="H35:J35"/>
    <mergeCell ref="K35:M35"/>
    <mergeCell ref="N35:P35"/>
    <mergeCell ref="Q35:S35"/>
    <mergeCell ref="T35:V35"/>
    <mergeCell ref="W35:Y35"/>
    <mergeCell ref="AG35:AI35"/>
    <mergeCell ref="AJ35:AL35"/>
    <mergeCell ref="B37:D37"/>
    <mergeCell ref="E37:G37"/>
    <mergeCell ref="H37:J37"/>
    <mergeCell ref="K37:M37"/>
    <mergeCell ref="N37:P37"/>
    <mergeCell ref="Q37:S37"/>
    <mergeCell ref="T37:V37"/>
    <mergeCell ref="W37:Y37"/>
    <mergeCell ref="Q38:S38"/>
    <mergeCell ref="T38:V38"/>
    <mergeCell ref="W38:Y38"/>
    <mergeCell ref="AG38:AI38"/>
    <mergeCell ref="B42:D42"/>
    <mergeCell ref="E42:G42"/>
    <mergeCell ref="H42:J42"/>
    <mergeCell ref="K42:M42"/>
    <mergeCell ref="N42:P42"/>
    <mergeCell ref="Q42:S42"/>
    <mergeCell ref="T42:V42"/>
    <mergeCell ref="W42:Y42"/>
    <mergeCell ref="B44:D44"/>
    <mergeCell ref="E44:G44"/>
    <mergeCell ref="H44:J44"/>
    <mergeCell ref="K44:M44"/>
    <mergeCell ref="N44:P44"/>
    <mergeCell ref="Q44:S44"/>
    <mergeCell ref="T44:V44"/>
    <mergeCell ref="W44:Y44"/>
    <mergeCell ref="B46:D46"/>
    <mergeCell ref="E46:G46"/>
    <mergeCell ref="H46:J46"/>
    <mergeCell ref="K46:M46"/>
    <mergeCell ref="N46:P46"/>
    <mergeCell ref="Q46:S46"/>
    <mergeCell ref="T46:V46"/>
    <mergeCell ref="W46:Y46"/>
    <mergeCell ref="AG46:AI46"/>
    <mergeCell ref="AJ46:AL46"/>
    <mergeCell ref="B48:D48"/>
    <mergeCell ref="E48:G48"/>
    <mergeCell ref="H48:J48"/>
    <mergeCell ref="K48:M48"/>
    <mergeCell ref="N48:P48"/>
    <mergeCell ref="Q48:S48"/>
    <mergeCell ref="T48:V48"/>
    <mergeCell ref="W48:Y48"/>
    <mergeCell ref="Q49:S49"/>
    <mergeCell ref="T49:V49"/>
    <mergeCell ref="W49:Y49"/>
    <mergeCell ref="AG49:AI49"/>
    <mergeCell ref="B53:D53"/>
    <mergeCell ref="E53:G53"/>
    <mergeCell ref="H53:J53"/>
    <mergeCell ref="K53:M53"/>
    <mergeCell ref="N53:P53"/>
    <mergeCell ref="Q53:S53"/>
    <mergeCell ref="T53:V53"/>
    <mergeCell ref="W53:Y53"/>
    <mergeCell ref="B55:D55"/>
    <mergeCell ref="E55:G55"/>
    <mergeCell ref="H55:J55"/>
    <mergeCell ref="K55:M55"/>
    <mergeCell ref="N55:P55"/>
    <mergeCell ref="Q55:S55"/>
    <mergeCell ref="T55:V55"/>
    <mergeCell ref="W55:Y55"/>
    <mergeCell ref="B57:D57"/>
    <mergeCell ref="E57:G57"/>
    <mergeCell ref="H57:J57"/>
    <mergeCell ref="K57:M57"/>
    <mergeCell ref="N57:P57"/>
    <mergeCell ref="Q57:S57"/>
    <mergeCell ref="T57:V57"/>
    <mergeCell ref="W57:Y57"/>
    <mergeCell ref="AG57:AI57"/>
    <mergeCell ref="AJ57:AL57"/>
    <mergeCell ref="AJ58:AL58"/>
    <mergeCell ref="B60:D60"/>
    <mergeCell ref="E60:G60"/>
    <mergeCell ref="H60:J60"/>
    <mergeCell ref="K60:M60"/>
    <mergeCell ref="N60:P60"/>
    <mergeCell ref="Q60:S60"/>
    <mergeCell ref="T60:V60"/>
    <mergeCell ref="W60:Y60"/>
    <mergeCell ref="B58:D58"/>
    <mergeCell ref="E58:G58"/>
    <mergeCell ref="H58:J58"/>
    <mergeCell ref="K58:M58"/>
    <mergeCell ref="N58:P58"/>
    <mergeCell ref="Q58:S58"/>
    <mergeCell ref="T58:V58"/>
    <mergeCell ref="W58:Y58"/>
    <mergeCell ref="AG58:AI58"/>
    <mergeCell ref="AG60:AI60"/>
    <mergeCell ref="AJ60:AL60"/>
    <mergeCell ref="AJ62:AL62"/>
    <mergeCell ref="B64:D64"/>
    <mergeCell ref="E64:G64"/>
    <mergeCell ref="H64:J64"/>
    <mergeCell ref="K64:M64"/>
    <mergeCell ref="N64:P64"/>
    <mergeCell ref="Q64:S64"/>
    <mergeCell ref="T64:V64"/>
    <mergeCell ref="W64:Y64"/>
    <mergeCell ref="AG64:AI64"/>
    <mergeCell ref="AJ64:AL64"/>
    <mergeCell ref="B62:D62"/>
    <mergeCell ref="E62:G62"/>
    <mergeCell ref="H62:J62"/>
    <mergeCell ref="K62:M62"/>
    <mergeCell ref="N62:P62"/>
    <mergeCell ref="Q62:S62"/>
    <mergeCell ref="T62:V62"/>
    <mergeCell ref="W62:Y62"/>
    <mergeCell ref="AG62:AI62"/>
    <mergeCell ref="AJ66:AL66"/>
    <mergeCell ref="AJ67:AL67"/>
    <mergeCell ref="B67:D67"/>
    <mergeCell ref="E67:G67"/>
    <mergeCell ref="H67:J67"/>
    <mergeCell ref="K67:M67"/>
    <mergeCell ref="N67:P67"/>
    <mergeCell ref="Q67:S67"/>
    <mergeCell ref="T67:V67"/>
    <mergeCell ref="W67:Y67"/>
    <mergeCell ref="AG67:AI67"/>
    <mergeCell ref="B66:D66"/>
    <mergeCell ref="E66:G66"/>
    <mergeCell ref="H66:J66"/>
    <mergeCell ref="K66:M66"/>
    <mergeCell ref="N66:P66"/>
    <mergeCell ref="Q66:S66"/>
    <mergeCell ref="T66:V66"/>
    <mergeCell ref="W66:Y66"/>
    <mergeCell ref="AG66:AI66"/>
    <mergeCell ref="AG69:AI69"/>
    <mergeCell ref="AJ69:AL69"/>
    <mergeCell ref="B69:D69"/>
    <mergeCell ref="E69:G69"/>
    <mergeCell ref="H69:J69"/>
    <mergeCell ref="K69:M69"/>
    <mergeCell ref="N69:P69"/>
    <mergeCell ref="Q69:S69"/>
    <mergeCell ref="T69:V69"/>
    <mergeCell ref="W69:Y69"/>
    <mergeCell ref="AJ71:AL71"/>
    <mergeCell ref="B71:D71"/>
    <mergeCell ref="E71:G71"/>
    <mergeCell ref="H71:J71"/>
    <mergeCell ref="K71:M71"/>
    <mergeCell ref="N71:P71"/>
    <mergeCell ref="Q71:S71"/>
    <mergeCell ref="T71:V71"/>
    <mergeCell ref="W71:Y71"/>
    <mergeCell ref="AG71:AI71"/>
    <mergeCell ref="B75:D75"/>
    <mergeCell ref="AG73:AI73"/>
    <mergeCell ref="AJ73:AL73"/>
    <mergeCell ref="B73:D73"/>
    <mergeCell ref="E73:G73"/>
    <mergeCell ref="H73:J73"/>
    <mergeCell ref="K73:M73"/>
    <mergeCell ref="N73:P73"/>
    <mergeCell ref="Q73:S73"/>
    <mergeCell ref="T73:V73"/>
    <mergeCell ref="W73:Y73"/>
    <mergeCell ref="E75:G75"/>
    <mergeCell ref="H75:J75"/>
    <mergeCell ref="K75:M75"/>
    <mergeCell ref="N75:P75"/>
    <mergeCell ref="Q75:S75"/>
    <mergeCell ref="T75:V75"/>
    <mergeCell ref="W75:Y75"/>
    <mergeCell ref="AG75:AI75"/>
    <mergeCell ref="AJ75:AL7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L79"/>
  <sheetViews>
    <sheetView topLeftCell="D1" zoomScale="90" zoomScaleNormal="90" workbookViewId="0">
      <selection activeCell="E43" sqref="E43"/>
    </sheetView>
  </sheetViews>
  <sheetFormatPr baseColWidth="10" defaultRowHeight="12.75"/>
  <cols>
    <col min="2" max="25" width="7.7109375" customWidth="1"/>
    <col min="26" max="38" width="6.7109375" customWidth="1"/>
  </cols>
  <sheetData>
    <row r="1" spans="1:38" ht="14.25" customHeight="1" thickTop="1" thickBot="1">
      <c r="A1" s="556">
        <v>9</v>
      </c>
      <c r="B1" s="938" t="s">
        <v>7</v>
      </c>
      <c r="C1" s="938"/>
      <c r="D1" s="938"/>
      <c r="E1" s="940" t="s">
        <v>1</v>
      </c>
      <c r="F1" s="940"/>
      <c r="G1" s="940"/>
      <c r="H1" s="139" t="s">
        <v>9</v>
      </c>
      <c r="I1" s="140"/>
      <c r="J1" s="141"/>
      <c r="K1" s="941" t="s">
        <v>2</v>
      </c>
      <c r="L1" s="942"/>
      <c r="M1" s="943"/>
      <c r="N1" s="950" t="s">
        <v>3</v>
      </c>
      <c r="O1" s="951"/>
      <c r="P1" s="952"/>
      <c r="Q1" s="527" t="s">
        <v>4</v>
      </c>
      <c r="R1" s="528"/>
      <c r="S1" s="529"/>
      <c r="T1" s="527" t="s">
        <v>5</v>
      </c>
      <c r="U1" s="528"/>
      <c r="V1" s="529"/>
      <c r="W1" s="536" t="s">
        <v>6</v>
      </c>
      <c r="X1" s="536"/>
      <c r="Y1" s="537"/>
      <c r="Z1" s="538" t="s">
        <v>0</v>
      </c>
      <c r="AA1" s="539"/>
      <c r="AB1" s="539"/>
      <c r="AC1" s="539"/>
      <c r="AD1" s="539"/>
      <c r="AE1" s="539"/>
      <c r="AF1" s="540"/>
      <c r="AG1" s="544" t="s">
        <v>8</v>
      </c>
      <c r="AH1" s="544"/>
      <c r="AI1" s="545"/>
      <c r="AJ1" s="544" t="s">
        <v>100</v>
      </c>
      <c r="AK1" s="544"/>
      <c r="AL1" s="545"/>
    </row>
    <row r="2" spans="1:38" ht="14.25" customHeight="1" thickTop="1" thickBot="1">
      <c r="A2" s="556"/>
      <c r="B2" s="939"/>
      <c r="C2" s="939"/>
      <c r="D2" s="939"/>
      <c r="E2" s="940"/>
      <c r="F2" s="940"/>
      <c r="G2" s="940"/>
      <c r="H2" s="142"/>
      <c r="I2" s="143"/>
      <c r="J2" s="144"/>
      <c r="K2" s="944"/>
      <c r="L2" s="945"/>
      <c r="M2" s="946"/>
      <c r="N2" s="953"/>
      <c r="O2" s="954"/>
      <c r="P2" s="955"/>
      <c r="Q2" s="530"/>
      <c r="R2" s="531"/>
      <c r="S2" s="532"/>
      <c r="T2" s="530"/>
      <c r="U2" s="531"/>
      <c r="V2" s="532"/>
      <c r="W2" s="536"/>
      <c r="X2" s="536"/>
      <c r="Y2" s="537"/>
      <c r="Z2" s="550" t="s">
        <v>11</v>
      </c>
      <c r="AA2" s="551"/>
      <c r="AB2" s="551"/>
      <c r="AC2" s="551"/>
      <c r="AD2" s="551"/>
      <c r="AE2" s="551"/>
      <c r="AF2" s="552"/>
      <c r="AG2" s="546"/>
      <c r="AH2" s="546"/>
      <c r="AI2" s="547"/>
      <c r="AJ2" s="546"/>
      <c r="AK2" s="546"/>
      <c r="AL2" s="547"/>
    </row>
    <row r="3" spans="1:38" ht="12" customHeight="1" thickTop="1" thickBot="1">
      <c r="A3" s="556"/>
      <c r="B3" s="939"/>
      <c r="C3" s="939"/>
      <c r="D3" s="939"/>
      <c r="E3" s="940"/>
      <c r="F3" s="940"/>
      <c r="G3" s="940"/>
      <c r="H3" s="145"/>
      <c r="I3" s="288" t="s">
        <v>10</v>
      </c>
      <c r="J3" s="146"/>
      <c r="K3" s="947"/>
      <c r="L3" s="948"/>
      <c r="M3" s="949"/>
      <c r="N3" s="956"/>
      <c r="O3" s="957"/>
      <c r="P3" s="958"/>
      <c r="Q3" s="533"/>
      <c r="R3" s="534"/>
      <c r="S3" s="535"/>
      <c r="T3" s="533"/>
      <c r="U3" s="534"/>
      <c r="V3" s="535"/>
      <c r="W3" s="536"/>
      <c r="X3" s="536"/>
      <c r="Y3" s="536"/>
      <c r="Z3" s="51" t="s">
        <v>12</v>
      </c>
      <c r="AA3" s="52" t="s">
        <v>13</v>
      </c>
      <c r="AB3" s="52" t="s">
        <v>14</v>
      </c>
      <c r="AC3" s="52" t="s">
        <v>15</v>
      </c>
      <c r="AD3" s="52" t="s">
        <v>16</v>
      </c>
      <c r="AE3" s="138" t="s">
        <v>17</v>
      </c>
      <c r="AF3" s="138" t="s">
        <v>92</v>
      </c>
      <c r="AG3" s="546"/>
      <c r="AH3" s="546"/>
      <c r="AI3" s="547"/>
      <c r="AJ3" s="546"/>
      <c r="AK3" s="546"/>
      <c r="AL3" s="547"/>
    </row>
    <row r="4" spans="1:38" ht="12" customHeight="1" thickTop="1" thickBot="1">
      <c r="A4" s="147"/>
      <c r="B4" s="303"/>
      <c r="C4" s="304"/>
      <c r="D4" s="305"/>
      <c r="E4" s="303"/>
      <c r="F4" s="304"/>
      <c r="G4" s="305"/>
      <c r="H4" s="306"/>
      <c r="I4" s="304"/>
      <c r="J4" s="307"/>
      <c r="K4" s="303"/>
      <c r="L4" s="304"/>
      <c r="M4" s="305"/>
      <c r="N4" s="308"/>
      <c r="O4" s="309"/>
      <c r="P4" s="310"/>
      <c r="Q4" s="289"/>
      <c r="R4" s="311"/>
      <c r="S4" s="312"/>
      <c r="T4" s="289"/>
      <c r="U4" s="311"/>
      <c r="V4" s="312"/>
      <c r="W4" s="289"/>
      <c r="X4" s="311"/>
      <c r="Y4" s="312"/>
      <c r="Z4" s="91"/>
      <c r="AA4" s="148"/>
      <c r="AB4" s="148"/>
      <c r="AC4" s="148"/>
      <c r="AD4" s="148"/>
      <c r="AE4" s="149"/>
      <c r="AF4" s="149"/>
      <c r="AG4" s="546"/>
      <c r="AH4" s="546"/>
      <c r="AI4" s="547"/>
      <c r="AJ4" s="546"/>
      <c r="AK4" s="546"/>
      <c r="AL4" s="547"/>
    </row>
    <row r="5" spans="1:38" ht="13.5" thickTop="1">
      <c r="A5" s="97"/>
      <c r="B5" s="240"/>
      <c r="C5" s="241"/>
      <c r="D5" s="252">
        <f>C5-B5</f>
        <v>0</v>
      </c>
      <c r="E5" s="240"/>
      <c r="F5" s="241"/>
      <c r="G5" s="252">
        <f>F5-E5</f>
        <v>0</v>
      </c>
      <c r="H5" s="240"/>
      <c r="I5" s="241"/>
      <c r="J5" s="252">
        <f>I5-H5</f>
        <v>0</v>
      </c>
      <c r="K5" s="240"/>
      <c r="L5" s="241"/>
      <c r="M5" s="252">
        <f>L5-K5</f>
        <v>0</v>
      </c>
      <c r="N5" s="240"/>
      <c r="O5" s="241"/>
      <c r="P5" s="252">
        <f>O5-N5</f>
        <v>0</v>
      </c>
      <c r="Q5" s="240"/>
      <c r="R5" s="241"/>
      <c r="S5" s="252">
        <f>R5-Q5</f>
        <v>0</v>
      </c>
      <c r="T5" s="240"/>
      <c r="U5" s="241"/>
      <c r="V5" s="252">
        <f>U5-T5</f>
        <v>0</v>
      </c>
      <c r="W5" s="240"/>
      <c r="X5" s="241"/>
      <c r="Y5" s="252">
        <f>X5-W5</f>
        <v>0</v>
      </c>
      <c r="Z5" s="151"/>
      <c r="AA5" s="152"/>
      <c r="AB5" s="152"/>
      <c r="AC5" s="152"/>
      <c r="AD5" s="152"/>
      <c r="AE5" s="153"/>
      <c r="AF5" s="153"/>
      <c r="AG5" s="546"/>
      <c r="AH5" s="546"/>
      <c r="AI5" s="547"/>
      <c r="AJ5" s="546"/>
      <c r="AK5" s="546"/>
      <c r="AL5" s="547"/>
    </row>
    <row r="6" spans="1:38">
      <c r="A6" s="104"/>
      <c r="B6" s="770"/>
      <c r="C6" s="771"/>
      <c r="D6" s="793"/>
      <c r="E6" s="770"/>
      <c r="F6" s="771"/>
      <c r="G6" s="793"/>
      <c r="H6" s="770"/>
      <c r="I6" s="771"/>
      <c r="J6" s="793"/>
      <c r="K6" s="770"/>
      <c r="L6" s="771"/>
      <c r="M6" s="793"/>
      <c r="N6" s="770"/>
      <c r="O6" s="771"/>
      <c r="P6" s="793"/>
      <c r="Q6" s="770"/>
      <c r="R6" s="771"/>
      <c r="S6" s="793"/>
      <c r="T6" s="770"/>
      <c r="U6" s="771"/>
      <c r="V6" s="793"/>
      <c r="W6" s="770"/>
      <c r="X6" s="771"/>
      <c r="Y6" s="793"/>
      <c r="Z6" s="151"/>
      <c r="AA6" s="152"/>
      <c r="AB6" s="152"/>
      <c r="AC6" s="152"/>
      <c r="AD6" s="152"/>
      <c r="AE6" s="153"/>
      <c r="AF6" s="153"/>
      <c r="AG6" s="546"/>
      <c r="AH6" s="546"/>
      <c r="AI6" s="547"/>
      <c r="AJ6" s="546"/>
      <c r="AK6" s="546"/>
      <c r="AL6" s="547"/>
    </row>
    <row r="7" spans="1:38">
      <c r="A7" s="104"/>
      <c r="B7" s="227"/>
      <c r="C7" s="226"/>
      <c r="D7" s="225">
        <f>C7-B7</f>
        <v>0</v>
      </c>
      <c r="E7" s="227"/>
      <c r="F7" s="226"/>
      <c r="G7" s="225">
        <f>F7-E7</f>
        <v>0</v>
      </c>
      <c r="H7" s="227"/>
      <c r="I7" s="226"/>
      <c r="J7" s="225">
        <f>I7-H7</f>
        <v>0</v>
      </c>
      <c r="K7" s="227"/>
      <c r="L7" s="226"/>
      <c r="M7" s="225">
        <f>L7-K7</f>
        <v>0</v>
      </c>
      <c r="N7" s="227"/>
      <c r="O7" s="226"/>
      <c r="P7" s="225">
        <f>O7-N7</f>
        <v>0</v>
      </c>
      <c r="Q7" s="227"/>
      <c r="R7" s="226"/>
      <c r="S7" s="225">
        <f>R7-Q7</f>
        <v>0</v>
      </c>
      <c r="T7" s="227"/>
      <c r="U7" s="226"/>
      <c r="V7" s="225">
        <f>U7-T7</f>
        <v>0</v>
      </c>
      <c r="W7" s="227"/>
      <c r="X7" s="226"/>
      <c r="Y7" s="225">
        <f>X7-W7</f>
        <v>0</v>
      </c>
      <c r="Z7" s="151"/>
      <c r="AA7" s="152"/>
      <c r="AB7" s="152"/>
      <c r="AC7" s="152"/>
      <c r="AD7" s="152"/>
      <c r="AE7" s="153"/>
      <c r="AF7" s="153"/>
      <c r="AG7" s="546"/>
      <c r="AH7" s="546"/>
      <c r="AI7" s="547"/>
      <c r="AJ7" s="546"/>
      <c r="AK7" s="546"/>
      <c r="AL7" s="547"/>
    </row>
    <row r="8" spans="1:38">
      <c r="A8" s="104"/>
      <c r="B8" s="753"/>
      <c r="C8" s="734"/>
      <c r="D8" s="754"/>
      <c r="E8" s="753"/>
      <c r="F8" s="734"/>
      <c r="G8" s="754"/>
      <c r="H8" s="753"/>
      <c r="I8" s="734"/>
      <c r="J8" s="754"/>
      <c r="K8" s="753"/>
      <c r="L8" s="734"/>
      <c r="M8" s="754"/>
      <c r="N8" s="753"/>
      <c r="O8" s="734"/>
      <c r="P8" s="754"/>
      <c r="Q8" s="753"/>
      <c r="R8" s="734"/>
      <c r="S8" s="754"/>
      <c r="T8" s="753"/>
      <c r="U8" s="734"/>
      <c r="V8" s="754"/>
      <c r="W8" s="753"/>
      <c r="X8" s="734"/>
      <c r="Y8" s="754"/>
      <c r="Z8" s="151"/>
      <c r="AA8" s="152"/>
      <c r="AB8" s="152"/>
      <c r="AC8" s="152"/>
      <c r="AD8" s="152"/>
      <c r="AE8" s="153"/>
      <c r="AF8" s="153"/>
      <c r="AG8" s="546"/>
      <c r="AH8" s="546"/>
      <c r="AI8" s="547"/>
      <c r="AJ8" s="546"/>
      <c r="AK8" s="546"/>
      <c r="AL8" s="547"/>
    </row>
    <row r="9" spans="1:38" ht="14.25" customHeight="1" thickBot="1">
      <c r="A9" s="108" t="s">
        <v>32</v>
      </c>
      <c r="B9" s="227"/>
      <c r="C9" s="226"/>
      <c r="D9" s="225">
        <f>C9-B9</f>
        <v>0</v>
      </c>
      <c r="E9" s="227"/>
      <c r="F9" s="226"/>
      <c r="G9" s="225">
        <f>F9-E9</f>
        <v>0</v>
      </c>
      <c r="H9" s="227"/>
      <c r="I9" s="226"/>
      <c r="J9" s="225">
        <f>I9-H9</f>
        <v>0</v>
      </c>
      <c r="K9" s="227"/>
      <c r="L9" s="226"/>
      <c r="M9" s="225">
        <f>L9-K9</f>
        <v>0</v>
      </c>
      <c r="N9" s="227"/>
      <c r="O9" s="226"/>
      <c r="P9" s="225">
        <f>O9-N9</f>
        <v>0</v>
      </c>
      <c r="Q9" s="227"/>
      <c r="R9" s="226"/>
      <c r="S9" s="225">
        <f>R9-Q9</f>
        <v>0</v>
      </c>
      <c r="T9" s="227"/>
      <c r="U9" s="226"/>
      <c r="V9" s="225">
        <f>U9-T9</f>
        <v>0</v>
      </c>
      <c r="W9" s="227"/>
      <c r="X9" s="226"/>
      <c r="Y9" s="225">
        <f>X9-W9</f>
        <v>0</v>
      </c>
      <c r="Z9" s="154"/>
      <c r="AA9" s="154"/>
      <c r="AB9" s="154"/>
      <c r="AC9" s="154"/>
      <c r="AD9" s="154"/>
      <c r="AE9" s="153"/>
      <c r="AF9" s="153"/>
      <c r="AG9" s="548"/>
      <c r="AH9" s="548"/>
      <c r="AI9" s="549"/>
      <c r="AJ9" s="548"/>
      <c r="AK9" s="548"/>
      <c r="AL9" s="549"/>
    </row>
    <row r="10" spans="1:38" ht="13.5" thickTop="1">
      <c r="A10" s="124" t="s">
        <v>93</v>
      </c>
      <c r="B10" s="741"/>
      <c r="C10" s="742"/>
      <c r="D10" s="743"/>
      <c r="E10" s="741"/>
      <c r="F10" s="742"/>
      <c r="G10" s="743"/>
      <c r="H10" s="741"/>
      <c r="I10" s="742"/>
      <c r="J10" s="743"/>
      <c r="K10" s="741"/>
      <c r="L10" s="742"/>
      <c r="M10" s="743"/>
      <c r="N10" s="741"/>
      <c r="O10" s="742"/>
      <c r="P10" s="743"/>
      <c r="Q10" s="741"/>
      <c r="R10" s="742"/>
      <c r="S10" s="743"/>
      <c r="T10" s="741"/>
      <c r="U10" s="742"/>
      <c r="V10" s="743"/>
      <c r="W10" s="741"/>
      <c r="X10" s="742"/>
      <c r="Y10" s="743"/>
      <c r="Z10" s="155"/>
      <c r="AA10" s="156"/>
      <c r="AB10" s="156"/>
      <c r="AC10" s="156"/>
      <c r="AD10" s="156"/>
      <c r="AE10" s="157"/>
      <c r="AF10" s="157"/>
      <c r="AG10" s="171"/>
      <c r="AH10" s="172"/>
      <c r="AI10" s="160">
        <f>AH10-AG10</f>
        <v>0</v>
      </c>
      <c r="AJ10" s="171"/>
      <c r="AK10" s="172"/>
      <c r="AL10" s="160">
        <f>AK10-AJ10</f>
        <v>0</v>
      </c>
    </row>
    <row r="11" spans="1:38">
      <c r="A11" s="117"/>
      <c r="B11" s="227"/>
      <c r="C11" s="226"/>
      <c r="D11" s="225">
        <f>C11-B11</f>
        <v>0</v>
      </c>
      <c r="E11" s="227"/>
      <c r="F11" s="226"/>
      <c r="G11" s="225">
        <f>F11-E11</f>
        <v>0</v>
      </c>
      <c r="H11" s="227"/>
      <c r="I11" s="226"/>
      <c r="J11" s="225">
        <f>I11-H11</f>
        <v>0</v>
      </c>
      <c r="K11" s="227"/>
      <c r="L11" s="226"/>
      <c r="M11" s="225">
        <f>L11-K11</f>
        <v>0</v>
      </c>
      <c r="N11" s="227"/>
      <c r="O11" s="226"/>
      <c r="P11" s="225">
        <f>O11-N11</f>
        <v>0</v>
      </c>
      <c r="Q11" s="227"/>
      <c r="R11" s="226"/>
      <c r="S11" s="225">
        <f>R11-Q11</f>
        <v>0</v>
      </c>
      <c r="T11" s="227"/>
      <c r="U11" s="226"/>
      <c r="V11" s="225">
        <f>U11-T11</f>
        <v>0</v>
      </c>
      <c r="W11" s="227"/>
      <c r="X11" s="226"/>
      <c r="Y11" s="225">
        <f>X11-W11</f>
        <v>0</v>
      </c>
      <c r="Z11" s="151"/>
      <c r="AA11" s="152"/>
      <c r="AB11" s="152"/>
      <c r="AC11" s="152"/>
      <c r="AD11" s="152"/>
      <c r="AE11" s="153"/>
      <c r="AF11" s="153"/>
      <c r="AG11" s="753"/>
      <c r="AH11" s="734"/>
      <c r="AI11" s="754"/>
      <c r="AJ11" s="753"/>
      <c r="AK11" s="734"/>
      <c r="AL11" s="754"/>
    </row>
    <row r="12" spans="1:38">
      <c r="A12" s="150"/>
      <c r="B12" s="741"/>
      <c r="C12" s="742"/>
      <c r="D12" s="743"/>
      <c r="E12" s="741"/>
      <c r="F12" s="742"/>
      <c r="G12" s="743"/>
      <c r="H12" s="741"/>
      <c r="I12" s="742"/>
      <c r="J12" s="743"/>
      <c r="K12" s="741"/>
      <c r="L12" s="742"/>
      <c r="M12" s="743"/>
      <c r="N12" s="741"/>
      <c r="O12" s="742"/>
      <c r="P12" s="743"/>
      <c r="Q12" s="741"/>
      <c r="R12" s="742"/>
      <c r="S12" s="743"/>
      <c r="T12" s="741"/>
      <c r="U12" s="742"/>
      <c r="V12" s="743"/>
      <c r="W12" s="741"/>
      <c r="X12" s="742"/>
      <c r="Y12" s="743"/>
      <c r="Z12" s="151"/>
      <c r="AA12" s="152"/>
      <c r="AB12" s="152"/>
      <c r="AC12" s="152"/>
      <c r="AD12" s="152"/>
      <c r="AE12" s="153"/>
      <c r="AF12" s="153"/>
      <c r="AG12" s="171"/>
      <c r="AH12" s="172"/>
      <c r="AI12" s="160">
        <f>AH12-AG12</f>
        <v>0</v>
      </c>
      <c r="AJ12" s="171"/>
      <c r="AK12" s="172"/>
      <c r="AL12" s="160">
        <f>AK12-AJ12</f>
        <v>0</v>
      </c>
    </row>
    <row r="13" spans="1:38">
      <c r="A13" s="150"/>
      <c r="B13" s="227"/>
      <c r="C13" s="226"/>
      <c r="D13" s="225">
        <f>C13-B13</f>
        <v>0</v>
      </c>
      <c r="E13" s="227"/>
      <c r="F13" s="226"/>
      <c r="G13" s="225">
        <f>F13-E13</f>
        <v>0</v>
      </c>
      <c r="H13" s="227"/>
      <c r="I13" s="226"/>
      <c r="J13" s="225">
        <f>I13-H13</f>
        <v>0</v>
      </c>
      <c r="K13" s="227"/>
      <c r="L13" s="226"/>
      <c r="M13" s="225">
        <f>L13-K13</f>
        <v>0</v>
      </c>
      <c r="N13" s="227"/>
      <c r="O13" s="226"/>
      <c r="P13" s="225">
        <f>O13-N13</f>
        <v>0</v>
      </c>
      <c r="Q13" s="227"/>
      <c r="R13" s="226"/>
      <c r="S13" s="225">
        <f>R13-Q13</f>
        <v>0</v>
      </c>
      <c r="T13" s="227"/>
      <c r="U13" s="226"/>
      <c r="V13" s="225">
        <f>U13-T13</f>
        <v>0</v>
      </c>
      <c r="W13" s="227"/>
      <c r="X13" s="226"/>
      <c r="Y13" s="225">
        <f>X13-W13</f>
        <v>0</v>
      </c>
      <c r="Z13" s="151"/>
      <c r="AA13" s="152"/>
      <c r="AB13" s="152"/>
      <c r="AC13" s="152"/>
      <c r="AD13" s="152"/>
      <c r="AE13" s="153"/>
      <c r="AF13" s="153"/>
      <c r="AG13" s="753"/>
      <c r="AH13" s="734"/>
      <c r="AI13" s="754"/>
      <c r="AJ13" s="753"/>
      <c r="AK13" s="734"/>
      <c r="AL13" s="754"/>
    </row>
    <row r="14" spans="1:38" ht="12.75" customHeight="1">
      <c r="A14" s="177"/>
      <c r="B14" s="741"/>
      <c r="C14" s="742"/>
      <c r="D14" s="743"/>
      <c r="E14" s="741"/>
      <c r="F14" s="742"/>
      <c r="G14" s="743"/>
      <c r="H14" s="741"/>
      <c r="I14" s="742"/>
      <c r="J14" s="743"/>
      <c r="K14" s="741"/>
      <c r="L14" s="742"/>
      <c r="M14" s="743"/>
      <c r="N14" s="741"/>
      <c r="O14" s="742"/>
      <c r="P14" s="743"/>
      <c r="Q14" s="741"/>
      <c r="R14" s="742"/>
      <c r="S14" s="743"/>
      <c r="T14" s="741"/>
      <c r="U14" s="742"/>
      <c r="V14" s="743"/>
      <c r="W14" s="741"/>
      <c r="X14" s="742"/>
      <c r="Y14" s="743"/>
      <c r="Z14" s="151"/>
      <c r="AA14" s="152"/>
      <c r="AB14" s="152"/>
      <c r="AC14" s="152"/>
      <c r="AD14" s="152"/>
      <c r="AE14" s="153"/>
      <c r="AF14" s="153"/>
      <c r="AG14" s="171">
        <v>21.5</v>
      </c>
      <c r="AH14" s="172">
        <v>23</v>
      </c>
      <c r="AI14" s="160">
        <f>AH14-AG14</f>
        <v>1.5</v>
      </c>
      <c r="AJ14" s="171"/>
      <c r="AK14" s="172"/>
      <c r="AL14" s="160">
        <f>AK14-AJ14</f>
        <v>0</v>
      </c>
    </row>
    <row r="15" spans="1:38" ht="13.5" thickBot="1">
      <c r="A15" s="178"/>
      <c r="B15" s="935"/>
      <c r="C15" s="936"/>
      <c r="D15" s="937"/>
      <c r="E15" s="935"/>
      <c r="F15" s="936"/>
      <c r="G15" s="937"/>
      <c r="H15" s="935"/>
      <c r="I15" s="936"/>
      <c r="J15" s="937"/>
      <c r="K15" s="935"/>
      <c r="L15" s="936"/>
      <c r="M15" s="937"/>
      <c r="N15" s="935"/>
      <c r="O15" s="936"/>
      <c r="P15" s="937"/>
      <c r="Q15" s="935"/>
      <c r="R15" s="936"/>
      <c r="S15" s="937"/>
      <c r="T15" s="935"/>
      <c r="U15" s="936"/>
      <c r="V15" s="937"/>
      <c r="W15" s="935"/>
      <c r="X15" s="936"/>
      <c r="Y15" s="937"/>
      <c r="Z15" s="151"/>
      <c r="AA15" s="152"/>
      <c r="AB15" s="152"/>
      <c r="AC15" s="152"/>
      <c r="AD15" s="152"/>
      <c r="AE15" s="153"/>
      <c r="AF15" s="153"/>
      <c r="AG15" s="935"/>
      <c r="AH15" s="936"/>
      <c r="AI15" s="937"/>
      <c r="AJ15" s="935"/>
      <c r="AK15" s="936"/>
      <c r="AL15" s="937"/>
    </row>
    <row r="16" spans="1:38" ht="14.25" thickTop="1" thickBot="1">
      <c r="A16" s="109"/>
      <c r="B16" s="928"/>
      <c r="C16" s="928"/>
      <c r="D16" s="928"/>
      <c r="E16" s="925"/>
      <c r="F16" s="926"/>
      <c r="G16" s="927"/>
      <c r="H16" s="925"/>
      <c r="I16" s="926"/>
      <c r="J16" s="927"/>
      <c r="K16" s="925"/>
      <c r="L16" s="926"/>
      <c r="M16" s="927"/>
      <c r="N16" s="925"/>
      <c r="O16" s="926"/>
      <c r="P16" s="927"/>
      <c r="Q16" s="925"/>
      <c r="R16" s="926"/>
      <c r="S16" s="927"/>
      <c r="T16" s="925"/>
      <c r="U16" s="926"/>
      <c r="V16" s="927"/>
      <c r="W16" s="925"/>
      <c r="X16" s="926"/>
      <c r="Y16" s="927"/>
      <c r="Z16" s="151"/>
      <c r="AA16" s="152"/>
      <c r="AB16" s="152"/>
      <c r="AC16" s="152"/>
      <c r="AD16" s="152"/>
      <c r="AE16" s="153"/>
      <c r="AF16" s="153"/>
      <c r="AG16" s="925"/>
      <c r="AH16" s="926"/>
      <c r="AI16" s="927"/>
      <c r="AJ16" s="925"/>
      <c r="AK16" s="926"/>
      <c r="AL16" s="927"/>
    </row>
    <row r="17" spans="1:38" ht="14.25" customHeight="1" thickTop="1">
      <c r="A17" s="97"/>
      <c r="B17" s="227"/>
      <c r="C17" s="226"/>
      <c r="D17" s="225">
        <f>C17-B17</f>
        <v>0</v>
      </c>
      <c r="E17" s="227"/>
      <c r="F17" s="226"/>
      <c r="G17" s="225">
        <f>F17-E17</f>
        <v>0</v>
      </c>
      <c r="H17" s="227"/>
      <c r="I17" s="226"/>
      <c r="J17" s="225">
        <f>I17-H17</f>
        <v>0</v>
      </c>
      <c r="K17" s="227"/>
      <c r="L17" s="226"/>
      <c r="M17" s="225">
        <f>L17-K17</f>
        <v>0</v>
      </c>
      <c r="N17" s="227"/>
      <c r="O17" s="226"/>
      <c r="P17" s="225">
        <f>O17-N17</f>
        <v>0</v>
      </c>
      <c r="Q17" s="227"/>
      <c r="R17" s="226"/>
      <c r="S17" s="225">
        <f>R17-Q17</f>
        <v>0</v>
      </c>
      <c r="T17" s="227"/>
      <c r="U17" s="226"/>
      <c r="V17" s="225">
        <f>U17-T17</f>
        <v>0</v>
      </c>
      <c r="W17" s="227"/>
      <c r="X17" s="226"/>
      <c r="Y17" s="225">
        <f>X17-W17</f>
        <v>0</v>
      </c>
      <c r="Z17" s="151"/>
      <c r="AA17" s="152"/>
      <c r="AB17" s="152"/>
      <c r="AC17" s="152"/>
      <c r="AD17" s="152"/>
      <c r="AE17" s="153"/>
      <c r="AF17" s="153"/>
      <c r="AG17" s="171"/>
      <c r="AH17" s="172"/>
      <c r="AI17" s="160">
        <f>AH17-AG17</f>
        <v>0</v>
      </c>
      <c r="AJ17" s="171"/>
      <c r="AK17" s="172"/>
      <c r="AL17" s="160">
        <f>AK17-AJ17</f>
        <v>0</v>
      </c>
    </row>
    <row r="18" spans="1:38">
      <c r="A18" s="104"/>
      <c r="B18" s="770"/>
      <c r="C18" s="771"/>
      <c r="D18" s="793"/>
      <c r="E18" s="770"/>
      <c r="F18" s="771"/>
      <c r="G18" s="793"/>
      <c r="H18" s="770"/>
      <c r="I18" s="771"/>
      <c r="J18" s="793"/>
      <c r="K18" s="770"/>
      <c r="L18" s="771"/>
      <c r="M18" s="793"/>
      <c r="N18" s="770"/>
      <c r="O18" s="771"/>
      <c r="P18" s="793"/>
      <c r="Q18" s="770"/>
      <c r="R18" s="771"/>
      <c r="S18" s="793"/>
      <c r="T18" s="770"/>
      <c r="U18" s="771"/>
      <c r="V18" s="793"/>
      <c r="W18" s="770"/>
      <c r="X18" s="771"/>
      <c r="Y18" s="793"/>
      <c r="Z18" s="151"/>
      <c r="AA18" s="152"/>
      <c r="AB18" s="152"/>
      <c r="AC18" s="152"/>
      <c r="AD18" s="152"/>
      <c r="AE18" s="153"/>
      <c r="AF18" s="153"/>
      <c r="AG18" s="753"/>
      <c r="AH18" s="734"/>
      <c r="AI18" s="754"/>
      <c r="AJ18" s="753"/>
      <c r="AK18" s="734"/>
      <c r="AL18" s="754"/>
    </row>
    <row r="19" spans="1:38">
      <c r="A19" s="104"/>
      <c r="B19" s="227"/>
      <c r="C19" s="226"/>
      <c r="D19" s="225">
        <f>C19-B19</f>
        <v>0</v>
      </c>
      <c r="E19" s="227"/>
      <c r="F19" s="226"/>
      <c r="G19" s="225">
        <f>F19-E19</f>
        <v>0</v>
      </c>
      <c r="H19" s="227"/>
      <c r="I19" s="226"/>
      <c r="J19" s="225">
        <f>I19-H19</f>
        <v>0</v>
      </c>
      <c r="K19" s="227"/>
      <c r="L19" s="226"/>
      <c r="M19" s="225">
        <f>L19-K19</f>
        <v>0</v>
      </c>
      <c r="N19" s="227"/>
      <c r="O19" s="226"/>
      <c r="P19" s="225">
        <f>O19-N19</f>
        <v>0</v>
      </c>
      <c r="Q19" s="227"/>
      <c r="R19" s="226"/>
      <c r="S19" s="225">
        <f>R19-Q19</f>
        <v>0</v>
      </c>
      <c r="T19" s="227"/>
      <c r="U19" s="226"/>
      <c r="V19" s="225">
        <f>U19-T19</f>
        <v>0</v>
      </c>
      <c r="W19" s="227"/>
      <c r="X19" s="226"/>
      <c r="Y19" s="225">
        <f>X19-W19</f>
        <v>0</v>
      </c>
      <c r="Z19" s="151"/>
      <c r="AA19" s="152"/>
      <c r="AB19" s="152"/>
      <c r="AC19" s="152"/>
      <c r="AD19" s="152"/>
      <c r="AE19" s="153"/>
      <c r="AF19" s="153"/>
      <c r="AG19" s="171"/>
      <c r="AH19" s="172"/>
      <c r="AI19" s="160">
        <f>AH19-AG19</f>
        <v>0</v>
      </c>
      <c r="AJ19" s="171"/>
      <c r="AK19" s="172"/>
      <c r="AL19" s="160">
        <f>AK19-AJ19</f>
        <v>0</v>
      </c>
    </row>
    <row r="20" spans="1:38">
      <c r="A20" s="108" t="s">
        <v>43</v>
      </c>
      <c r="B20" s="753"/>
      <c r="C20" s="734"/>
      <c r="D20" s="754"/>
      <c r="E20" s="753"/>
      <c r="F20" s="734"/>
      <c r="G20" s="754"/>
      <c r="H20" s="753"/>
      <c r="I20" s="734"/>
      <c r="J20" s="754"/>
      <c r="K20" s="753"/>
      <c r="L20" s="734"/>
      <c r="M20" s="754"/>
      <c r="N20" s="753"/>
      <c r="O20" s="734"/>
      <c r="P20" s="754"/>
      <c r="Q20" s="753"/>
      <c r="R20" s="734"/>
      <c r="S20" s="754"/>
      <c r="T20" s="753"/>
      <c r="U20" s="734"/>
      <c r="V20" s="754"/>
      <c r="W20" s="753"/>
      <c r="X20" s="734"/>
      <c r="Y20" s="754"/>
      <c r="Z20" s="151"/>
      <c r="AA20" s="152"/>
      <c r="AB20" s="152"/>
      <c r="AC20" s="152"/>
      <c r="AD20" s="152"/>
      <c r="AE20" s="153"/>
      <c r="AF20" s="153"/>
      <c r="AG20" s="753"/>
      <c r="AH20" s="734"/>
      <c r="AI20" s="754"/>
      <c r="AJ20" s="753"/>
      <c r="AK20" s="734"/>
      <c r="AL20" s="754"/>
    </row>
    <row r="21" spans="1:38">
      <c r="A21" s="124" t="s">
        <v>94</v>
      </c>
      <c r="B21" s="227"/>
      <c r="C21" s="226"/>
      <c r="D21" s="225">
        <f>C21-B21</f>
        <v>0</v>
      </c>
      <c r="E21" s="227"/>
      <c r="F21" s="226"/>
      <c r="G21" s="225">
        <f>F21-E21</f>
        <v>0</v>
      </c>
      <c r="H21" s="227"/>
      <c r="I21" s="226"/>
      <c r="J21" s="225">
        <f>I21-H21</f>
        <v>0</v>
      </c>
      <c r="K21" s="227"/>
      <c r="L21" s="226"/>
      <c r="M21" s="225">
        <f>L21-K21</f>
        <v>0</v>
      </c>
      <c r="N21" s="227"/>
      <c r="O21" s="226"/>
      <c r="P21" s="225">
        <f>O21-N21</f>
        <v>0</v>
      </c>
      <c r="Q21" s="227"/>
      <c r="R21" s="226"/>
      <c r="S21" s="225">
        <f>R21-Q21</f>
        <v>0</v>
      </c>
      <c r="T21" s="227"/>
      <c r="U21" s="226"/>
      <c r="V21" s="225">
        <f>U21-T21</f>
        <v>0</v>
      </c>
      <c r="W21" s="227"/>
      <c r="X21" s="226"/>
      <c r="Y21" s="225">
        <f>X21-W21</f>
        <v>0</v>
      </c>
      <c r="Z21" s="151"/>
      <c r="AA21" s="152"/>
      <c r="AB21" s="152"/>
      <c r="AC21" s="152"/>
      <c r="AD21" s="152"/>
      <c r="AE21" s="153"/>
      <c r="AF21" s="153"/>
      <c r="AG21" s="171"/>
      <c r="AH21" s="172"/>
      <c r="AI21" s="160">
        <f>AH21-AG21</f>
        <v>0</v>
      </c>
      <c r="AJ21" s="171"/>
      <c r="AK21" s="172"/>
      <c r="AL21" s="160">
        <f>AK21-AJ21</f>
        <v>0</v>
      </c>
    </row>
    <row r="22" spans="1:38">
      <c r="A22" s="110"/>
      <c r="B22" s="741"/>
      <c r="C22" s="742"/>
      <c r="D22" s="743"/>
      <c r="E22" s="741"/>
      <c r="F22" s="742"/>
      <c r="G22" s="743"/>
      <c r="H22" s="741"/>
      <c r="I22" s="742"/>
      <c r="J22" s="743"/>
      <c r="K22" s="741"/>
      <c r="L22" s="742"/>
      <c r="M22" s="743"/>
      <c r="N22" s="741"/>
      <c r="O22" s="742"/>
      <c r="P22" s="743"/>
      <c r="Q22" s="741"/>
      <c r="R22" s="742"/>
      <c r="S22" s="743"/>
      <c r="T22" s="741"/>
      <c r="U22" s="742"/>
      <c r="V22" s="743"/>
      <c r="W22" s="741"/>
      <c r="X22" s="742"/>
      <c r="Y22" s="743"/>
      <c r="Z22" s="151"/>
      <c r="AA22" s="152"/>
      <c r="AB22" s="152"/>
      <c r="AC22" s="152"/>
      <c r="AD22" s="152"/>
      <c r="AE22" s="153"/>
      <c r="AF22" s="153"/>
      <c r="AG22" s="741"/>
      <c r="AH22" s="742"/>
      <c r="AI22" s="743"/>
      <c r="AJ22" s="741"/>
      <c r="AK22" s="742"/>
      <c r="AL22" s="743"/>
    </row>
    <row r="23" spans="1:38">
      <c r="A23" s="108"/>
      <c r="B23" s="227"/>
      <c r="C23" s="226"/>
      <c r="D23" s="225">
        <f>C23-B23</f>
        <v>0</v>
      </c>
      <c r="E23" s="227"/>
      <c r="F23" s="226"/>
      <c r="G23" s="225">
        <f>F23-E23</f>
        <v>0</v>
      </c>
      <c r="H23" s="227"/>
      <c r="I23" s="226"/>
      <c r="J23" s="225">
        <f>I23-H23</f>
        <v>0</v>
      </c>
      <c r="K23" s="227"/>
      <c r="L23" s="226"/>
      <c r="M23" s="225">
        <f>L23-K23</f>
        <v>0</v>
      </c>
      <c r="N23" s="227"/>
      <c r="O23" s="226"/>
      <c r="P23" s="225">
        <f>O23-N23</f>
        <v>0</v>
      </c>
      <c r="Q23" s="227"/>
      <c r="R23" s="226"/>
      <c r="S23" s="225">
        <f>R23-Q23</f>
        <v>0</v>
      </c>
      <c r="T23" s="227"/>
      <c r="U23" s="226"/>
      <c r="V23" s="225">
        <f>U23-T23</f>
        <v>0</v>
      </c>
      <c r="W23" s="227"/>
      <c r="X23" s="226"/>
      <c r="Y23" s="225">
        <f>X23-W23</f>
        <v>0</v>
      </c>
      <c r="Z23" s="151"/>
      <c r="AA23" s="152"/>
      <c r="AB23" s="152"/>
      <c r="AC23" s="152"/>
      <c r="AD23" s="152"/>
      <c r="AE23" s="153"/>
      <c r="AF23" s="153"/>
      <c r="AG23" s="171"/>
      <c r="AH23" s="172"/>
      <c r="AI23" s="160">
        <f>AH23-AG23</f>
        <v>0</v>
      </c>
      <c r="AJ23" s="171"/>
      <c r="AK23" s="172"/>
      <c r="AL23" s="160">
        <f>AK23-AJ23</f>
        <v>0</v>
      </c>
    </row>
    <row r="24" spans="1:38">
      <c r="A24" s="108"/>
      <c r="B24" s="741"/>
      <c r="C24" s="742"/>
      <c r="D24" s="743"/>
      <c r="E24" s="741"/>
      <c r="F24" s="742"/>
      <c r="G24" s="743"/>
      <c r="H24" s="741"/>
      <c r="I24" s="742"/>
      <c r="J24" s="743"/>
      <c r="K24" s="741"/>
      <c r="L24" s="742"/>
      <c r="M24" s="743"/>
      <c r="N24" s="741"/>
      <c r="O24" s="742"/>
      <c r="P24" s="743"/>
      <c r="Q24" s="741"/>
      <c r="R24" s="742"/>
      <c r="S24" s="743"/>
      <c r="T24" s="741"/>
      <c r="U24" s="742"/>
      <c r="V24" s="743"/>
      <c r="W24" s="741"/>
      <c r="X24" s="742"/>
      <c r="Y24" s="743"/>
      <c r="Z24" s="151"/>
      <c r="AA24" s="152"/>
      <c r="AB24" s="152"/>
      <c r="AC24" s="152"/>
      <c r="AD24" s="152"/>
      <c r="AE24" s="153"/>
      <c r="AF24" s="153"/>
      <c r="AG24" s="741"/>
      <c r="AH24" s="742"/>
      <c r="AI24" s="743"/>
      <c r="AJ24" s="741"/>
      <c r="AK24" s="742"/>
      <c r="AL24" s="743"/>
    </row>
    <row r="25" spans="1:38" ht="12.75" customHeight="1">
      <c r="A25" s="959"/>
      <c r="B25" s="227"/>
      <c r="C25" s="226"/>
      <c r="D25" s="225">
        <f>C25-B25</f>
        <v>0</v>
      </c>
      <c r="E25" s="227"/>
      <c r="F25" s="226"/>
      <c r="G25" s="225">
        <f>F25-E25</f>
        <v>0</v>
      </c>
      <c r="H25" s="227"/>
      <c r="I25" s="226"/>
      <c r="J25" s="225">
        <f>I25-H25</f>
        <v>0</v>
      </c>
      <c r="K25" s="227"/>
      <c r="L25" s="226"/>
      <c r="M25" s="225">
        <f>L25-K25</f>
        <v>0</v>
      </c>
      <c r="N25" s="227"/>
      <c r="O25" s="226"/>
      <c r="P25" s="225">
        <f>O25-N25</f>
        <v>0</v>
      </c>
      <c r="Q25" s="227"/>
      <c r="R25" s="226"/>
      <c r="S25" s="225">
        <f>R25-Q25</f>
        <v>0</v>
      </c>
      <c r="T25" s="227"/>
      <c r="U25" s="226"/>
      <c r="V25" s="225">
        <f>U25-T25</f>
        <v>0</v>
      </c>
      <c r="W25" s="227"/>
      <c r="X25" s="226"/>
      <c r="Y25" s="225">
        <f>X25-W25</f>
        <v>0</v>
      </c>
      <c r="Z25" s="151"/>
      <c r="AA25" s="152"/>
      <c r="AB25" s="152"/>
      <c r="AC25" s="152"/>
      <c r="AD25" s="152"/>
      <c r="AE25" s="153"/>
      <c r="AF25" s="153"/>
      <c r="AG25" s="171">
        <v>21.5</v>
      </c>
      <c r="AH25" s="172">
        <v>23</v>
      </c>
      <c r="AI25" s="160">
        <f>AH25-AG25</f>
        <v>1.5</v>
      </c>
      <c r="AJ25" s="171"/>
      <c r="AK25" s="172"/>
      <c r="AL25" s="160">
        <f>AK25-AJ25</f>
        <v>0</v>
      </c>
    </row>
    <row r="26" spans="1:38" ht="13.5" thickBot="1">
      <c r="A26" s="960"/>
      <c r="B26" s="935"/>
      <c r="C26" s="936"/>
      <c r="D26" s="937"/>
      <c r="E26" s="916"/>
      <c r="F26" s="917"/>
      <c r="G26" s="918"/>
      <c r="H26" s="916"/>
      <c r="I26" s="917"/>
      <c r="J26" s="918"/>
      <c r="K26" s="916"/>
      <c r="L26" s="917"/>
      <c r="M26" s="918"/>
      <c r="N26" s="916"/>
      <c r="O26" s="917"/>
      <c r="P26" s="918"/>
      <c r="Q26" s="916"/>
      <c r="R26" s="917"/>
      <c r="S26" s="918"/>
      <c r="T26" s="916"/>
      <c r="U26" s="917"/>
      <c r="V26" s="918"/>
      <c r="W26" s="916"/>
      <c r="X26" s="917"/>
      <c r="Y26" s="918"/>
      <c r="Z26" s="151"/>
      <c r="AA26" s="152"/>
      <c r="AB26" s="152"/>
      <c r="AC26" s="152"/>
      <c r="AD26" s="152"/>
      <c r="AE26" s="153"/>
      <c r="AF26" s="153"/>
      <c r="AG26" s="916"/>
      <c r="AH26" s="917"/>
      <c r="AI26" s="918"/>
      <c r="AJ26" s="916"/>
      <c r="AK26" s="917"/>
      <c r="AL26" s="918"/>
    </row>
    <row r="27" spans="1:38" ht="14.25" thickTop="1" thickBot="1">
      <c r="A27" s="166"/>
      <c r="B27" s="922"/>
      <c r="C27" s="923"/>
      <c r="D27" s="924"/>
      <c r="E27" s="922"/>
      <c r="F27" s="923"/>
      <c r="G27" s="924"/>
      <c r="H27" s="922"/>
      <c r="I27" s="923"/>
      <c r="J27" s="924"/>
      <c r="K27" s="922"/>
      <c r="L27" s="923"/>
      <c r="M27" s="924"/>
      <c r="N27" s="922"/>
      <c r="O27" s="923"/>
      <c r="P27" s="924"/>
      <c r="Q27" s="922"/>
      <c r="R27" s="923"/>
      <c r="S27" s="924"/>
      <c r="T27" s="922"/>
      <c r="U27" s="923"/>
      <c r="V27" s="924"/>
      <c r="W27" s="922"/>
      <c r="X27" s="923"/>
      <c r="Y27" s="924"/>
      <c r="Z27" s="151"/>
      <c r="AA27" s="152"/>
      <c r="AB27" s="152"/>
      <c r="AC27" s="152"/>
      <c r="AD27" s="152"/>
      <c r="AE27" s="153"/>
      <c r="AF27" s="153"/>
      <c r="AG27" s="922"/>
      <c r="AH27" s="923"/>
      <c r="AI27" s="924"/>
      <c r="AJ27" s="922"/>
      <c r="AK27" s="923"/>
      <c r="AL27" s="924"/>
    </row>
    <row r="28" spans="1:38" ht="14.25" customHeight="1" thickTop="1">
      <c r="A28" s="97"/>
      <c r="B28" s="227"/>
      <c r="C28" s="226"/>
      <c r="D28" s="225">
        <f>C28-B28</f>
        <v>0</v>
      </c>
      <c r="E28" s="227"/>
      <c r="F28" s="226"/>
      <c r="G28" s="225">
        <f>F28-E28</f>
        <v>0</v>
      </c>
      <c r="H28" s="227"/>
      <c r="I28" s="226"/>
      <c r="J28" s="225">
        <f>I28-H28</f>
        <v>0</v>
      </c>
      <c r="K28" s="227"/>
      <c r="L28" s="226"/>
      <c r="M28" s="225">
        <f>L28-K28</f>
        <v>0</v>
      </c>
      <c r="N28" s="227"/>
      <c r="O28" s="226"/>
      <c r="P28" s="225">
        <f>O28-N28</f>
        <v>0</v>
      </c>
      <c r="Q28" s="227"/>
      <c r="R28" s="226"/>
      <c r="S28" s="225">
        <f>R28-Q28</f>
        <v>0</v>
      </c>
      <c r="T28" s="227"/>
      <c r="U28" s="226"/>
      <c r="V28" s="225">
        <f>U28-T28</f>
        <v>0</v>
      </c>
      <c r="W28" s="227"/>
      <c r="X28" s="226"/>
      <c r="Y28" s="225">
        <f>X28-W28</f>
        <v>0</v>
      </c>
      <c r="Z28" s="151"/>
      <c r="AA28" s="152"/>
      <c r="AB28" s="152"/>
      <c r="AC28" s="152"/>
      <c r="AD28" s="152"/>
      <c r="AE28" s="153"/>
      <c r="AF28" s="153"/>
      <c r="AG28" s="171"/>
      <c r="AH28" s="172"/>
      <c r="AI28" s="160">
        <f>AH28-AG28</f>
        <v>0</v>
      </c>
      <c r="AJ28" s="171"/>
      <c r="AK28" s="172"/>
      <c r="AL28" s="160">
        <f>AK28-AJ28</f>
        <v>0</v>
      </c>
    </row>
    <row r="29" spans="1:38">
      <c r="A29" s="104"/>
      <c r="B29" s="770"/>
      <c r="C29" s="771"/>
      <c r="D29" s="793"/>
      <c r="E29" s="770"/>
      <c r="F29" s="771"/>
      <c r="G29" s="793"/>
      <c r="H29" s="770"/>
      <c r="I29" s="771"/>
      <c r="J29" s="793"/>
      <c r="K29" s="770"/>
      <c r="L29" s="771"/>
      <c r="M29" s="793"/>
      <c r="N29" s="770"/>
      <c r="O29" s="771"/>
      <c r="P29" s="793"/>
      <c r="Q29" s="770"/>
      <c r="R29" s="771"/>
      <c r="S29" s="793"/>
      <c r="T29" s="770"/>
      <c r="U29" s="771"/>
      <c r="V29" s="793"/>
      <c r="W29" s="770"/>
      <c r="X29" s="771"/>
      <c r="Y29" s="793"/>
      <c r="Z29" s="151"/>
      <c r="AA29" s="152"/>
      <c r="AB29" s="152"/>
      <c r="AC29" s="152"/>
      <c r="AD29" s="152"/>
      <c r="AE29" s="153"/>
      <c r="AF29" s="153"/>
      <c r="AG29" s="753"/>
      <c r="AH29" s="734"/>
      <c r="AI29" s="754"/>
      <c r="AJ29" s="753"/>
      <c r="AK29" s="734"/>
      <c r="AL29" s="754"/>
    </row>
    <row r="30" spans="1:38">
      <c r="A30" s="167"/>
      <c r="B30" s="227"/>
      <c r="C30" s="226"/>
      <c r="D30" s="225">
        <f>C30-B30</f>
        <v>0</v>
      </c>
      <c r="E30" s="227"/>
      <c r="F30" s="226"/>
      <c r="G30" s="225">
        <f>F30-E30</f>
        <v>0</v>
      </c>
      <c r="H30" s="227"/>
      <c r="I30" s="226"/>
      <c r="J30" s="225">
        <f>I30-H30</f>
        <v>0</v>
      </c>
      <c r="K30" s="227"/>
      <c r="L30" s="226"/>
      <c r="M30" s="225">
        <f>L30-K30</f>
        <v>0</v>
      </c>
      <c r="N30" s="227"/>
      <c r="O30" s="226"/>
      <c r="P30" s="225">
        <f>O30-N30</f>
        <v>0</v>
      </c>
      <c r="Q30" s="227"/>
      <c r="R30" s="226"/>
      <c r="S30" s="225">
        <f>R30-Q30</f>
        <v>0</v>
      </c>
      <c r="T30" s="227"/>
      <c r="U30" s="226"/>
      <c r="V30" s="225">
        <f>U30-T30</f>
        <v>0</v>
      </c>
      <c r="W30" s="227"/>
      <c r="X30" s="226"/>
      <c r="Y30" s="225">
        <f>X30-W30</f>
        <v>0</v>
      </c>
      <c r="Z30" s="151"/>
      <c r="AA30" s="152"/>
      <c r="AB30" s="152"/>
      <c r="AC30" s="152"/>
      <c r="AD30" s="152"/>
      <c r="AE30" s="153"/>
      <c r="AF30" s="153"/>
      <c r="AG30" s="171"/>
      <c r="AH30" s="172"/>
      <c r="AI30" s="160">
        <f>AH30-AG30</f>
        <v>0</v>
      </c>
      <c r="AJ30" s="171"/>
      <c r="AK30" s="172"/>
      <c r="AL30" s="160">
        <f>AK30-AJ30</f>
        <v>0</v>
      </c>
    </row>
    <row r="31" spans="1:38">
      <c r="A31" s="108" t="s">
        <v>44</v>
      </c>
      <c r="B31" s="753"/>
      <c r="C31" s="734"/>
      <c r="D31" s="754"/>
      <c r="E31" s="753"/>
      <c r="F31" s="734"/>
      <c r="G31" s="754"/>
      <c r="H31" s="753"/>
      <c r="I31" s="734"/>
      <c r="J31" s="754"/>
      <c r="K31" s="753"/>
      <c r="L31" s="734"/>
      <c r="M31" s="754"/>
      <c r="N31" s="753"/>
      <c r="O31" s="734"/>
      <c r="P31" s="754"/>
      <c r="Q31" s="753"/>
      <c r="R31" s="734"/>
      <c r="S31" s="754"/>
      <c r="T31" s="753"/>
      <c r="U31" s="734"/>
      <c r="V31" s="754"/>
      <c r="W31" s="753"/>
      <c r="X31" s="734"/>
      <c r="Y31" s="754"/>
      <c r="Z31" s="151"/>
      <c r="AA31" s="152"/>
      <c r="AB31" s="152"/>
      <c r="AC31" s="152"/>
      <c r="AD31" s="152"/>
      <c r="AE31" s="153"/>
      <c r="AF31" s="153"/>
      <c r="AG31" s="753"/>
      <c r="AH31" s="734"/>
      <c r="AI31" s="754"/>
      <c r="AJ31" s="753"/>
      <c r="AK31" s="734"/>
      <c r="AL31" s="754"/>
    </row>
    <row r="32" spans="1:38">
      <c r="A32" s="124" t="s">
        <v>95</v>
      </c>
      <c r="B32" s="227"/>
      <c r="C32" s="226"/>
      <c r="D32" s="225">
        <f>C32-B32</f>
        <v>0</v>
      </c>
      <c r="E32" s="227"/>
      <c r="F32" s="226"/>
      <c r="G32" s="225">
        <f>F32-E32</f>
        <v>0</v>
      </c>
      <c r="H32" s="227"/>
      <c r="I32" s="226"/>
      <c r="J32" s="225">
        <f>I32-H32</f>
        <v>0</v>
      </c>
      <c r="K32" s="227"/>
      <c r="L32" s="226"/>
      <c r="M32" s="225">
        <f>L32-K32</f>
        <v>0</v>
      </c>
      <c r="N32" s="227"/>
      <c r="O32" s="226"/>
      <c r="P32" s="225">
        <f>O32-N32</f>
        <v>0</v>
      </c>
      <c r="Q32" s="227"/>
      <c r="R32" s="226"/>
      <c r="S32" s="225">
        <f>R32-Q32</f>
        <v>0</v>
      </c>
      <c r="T32" s="227"/>
      <c r="U32" s="226"/>
      <c r="V32" s="225">
        <f>U32-T32</f>
        <v>0</v>
      </c>
      <c r="W32" s="227"/>
      <c r="X32" s="226"/>
      <c r="Y32" s="225">
        <f>X32-W32</f>
        <v>0</v>
      </c>
      <c r="Z32" s="151"/>
      <c r="AA32" s="152"/>
      <c r="AB32" s="152"/>
      <c r="AC32" s="152"/>
      <c r="AD32" s="152"/>
      <c r="AE32" s="153"/>
      <c r="AF32" s="153"/>
      <c r="AG32" s="171"/>
      <c r="AH32" s="172"/>
      <c r="AI32" s="160">
        <f>AH32-AG32</f>
        <v>0</v>
      </c>
      <c r="AJ32" s="171"/>
      <c r="AK32" s="172"/>
      <c r="AL32" s="160">
        <f>AK32-AJ32</f>
        <v>0</v>
      </c>
    </row>
    <row r="33" spans="1:38">
      <c r="A33" s="110"/>
      <c r="B33" s="741"/>
      <c r="C33" s="742"/>
      <c r="D33" s="743"/>
      <c r="E33" s="741"/>
      <c r="F33" s="742"/>
      <c r="G33" s="743"/>
      <c r="H33" s="741"/>
      <c r="I33" s="742"/>
      <c r="J33" s="743"/>
      <c r="K33" s="741"/>
      <c r="L33" s="742"/>
      <c r="M33" s="743"/>
      <c r="N33" s="741"/>
      <c r="O33" s="742"/>
      <c r="P33" s="743"/>
      <c r="Q33" s="741"/>
      <c r="R33" s="742"/>
      <c r="S33" s="743"/>
      <c r="T33" s="741"/>
      <c r="U33" s="742"/>
      <c r="V33" s="743"/>
      <c r="W33" s="741"/>
      <c r="X33" s="742"/>
      <c r="Y33" s="743"/>
      <c r="Z33" s="151"/>
      <c r="AA33" s="152"/>
      <c r="AB33" s="152"/>
      <c r="AC33" s="152"/>
      <c r="AD33" s="152"/>
      <c r="AE33" s="153"/>
      <c r="AF33" s="153"/>
      <c r="AG33" s="741"/>
      <c r="AH33" s="742"/>
      <c r="AI33" s="743"/>
      <c r="AJ33" s="741"/>
      <c r="AK33" s="742"/>
      <c r="AL33" s="743"/>
    </row>
    <row r="34" spans="1:38">
      <c r="A34" s="108"/>
      <c r="B34" s="227"/>
      <c r="C34" s="226"/>
      <c r="D34" s="225">
        <f>C34-B34</f>
        <v>0</v>
      </c>
      <c r="E34" s="227"/>
      <c r="F34" s="226"/>
      <c r="G34" s="225">
        <f>F34-E34</f>
        <v>0</v>
      </c>
      <c r="H34" s="227"/>
      <c r="I34" s="226"/>
      <c r="J34" s="225">
        <f>I34-H34</f>
        <v>0</v>
      </c>
      <c r="K34" s="227"/>
      <c r="L34" s="226"/>
      <c r="M34" s="225">
        <f>L34-K34</f>
        <v>0</v>
      </c>
      <c r="N34" s="227"/>
      <c r="O34" s="226"/>
      <c r="P34" s="225">
        <f>O34-N34</f>
        <v>0</v>
      </c>
      <c r="Q34" s="227"/>
      <c r="R34" s="226"/>
      <c r="S34" s="225">
        <f>R34-Q34</f>
        <v>0</v>
      </c>
      <c r="T34" s="227"/>
      <c r="U34" s="226"/>
      <c r="V34" s="225">
        <f>U34-T34</f>
        <v>0</v>
      </c>
      <c r="W34" s="227"/>
      <c r="X34" s="226"/>
      <c r="Y34" s="225">
        <f>X34-W34</f>
        <v>0</v>
      </c>
      <c r="Z34" s="151"/>
      <c r="AA34" s="152"/>
      <c r="AB34" s="152"/>
      <c r="AC34" s="152"/>
      <c r="AD34" s="152"/>
      <c r="AE34" s="153"/>
      <c r="AF34" s="153"/>
      <c r="AG34" s="171"/>
      <c r="AH34" s="172"/>
      <c r="AI34" s="160">
        <f>AH34-AG34</f>
        <v>0</v>
      </c>
      <c r="AJ34" s="171"/>
      <c r="AK34" s="172"/>
      <c r="AL34" s="160">
        <f>AK34-AJ34</f>
        <v>0</v>
      </c>
    </row>
    <row r="35" spans="1:38">
      <c r="A35" s="108"/>
      <c r="B35" s="741"/>
      <c r="C35" s="742"/>
      <c r="D35" s="743"/>
      <c r="E35" s="741"/>
      <c r="F35" s="742"/>
      <c r="G35" s="743"/>
      <c r="H35" s="741"/>
      <c r="I35" s="742"/>
      <c r="J35" s="743"/>
      <c r="K35" s="741"/>
      <c r="L35" s="742"/>
      <c r="M35" s="743"/>
      <c r="N35" s="741"/>
      <c r="O35" s="742"/>
      <c r="P35" s="743"/>
      <c r="Q35" s="741"/>
      <c r="R35" s="742"/>
      <c r="S35" s="743"/>
      <c r="T35" s="741"/>
      <c r="U35" s="742"/>
      <c r="V35" s="743"/>
      <c r="W35" s="741"/>
      <c r="X35" s="742"/>
      <c r="Y35" s="743"/>
      <c r="Z35" s="151"/>
      <c r="AA35" s="152"/>
      <c r="AB35" s="152"/>
      <c r="AC35" s="152"/>
      <c r="AD35" s="152"/>
      <c r="AE35" s="153"/>
      <c r="AF35" s="153"/>
      <c r="AG35" s="741"/>
      <c r="AH35" s="742"/>
      <c r="AI35" s="743"/>
      <c r="AJ35" s="741"/>
      <c r="AK35" s="742"/>
      <c r="AL35" s="743"/>
    </row>
    <row r="36" spans="1:38" ht="12.75" customHeight="1">
      <c r="A36" s="959" t="s">
        <v>105</v>
      </c>
      <c r="B36" s="227"/>
      <c r="C36" s="226"/>
      <c r="D36" s="225">
        <f>C36-B36</f>
        <v>0</v>
      </c>
      <c r="E36" s="227"/>
      <c r="F36" s="226"/>
      <c r="G36" s="225">
        <f>F36-E36</f>
        <v>0</v>
      </c>
      <c r="H36" s="227"/>
      <c r="I36" s="226"/>
      <c r="J36" s="225">
        <f>I36-H36</f>
        <v>0</v>
      </c>
      <c r="K36" s="227"/>
      <c r="L36" s="226"/>
      <c r="M36" s="225">
        <f>L36-K36</f>
        <v>0</v>
      </c>
      <c r="N36" s="227"/>
      <c r="O36" s="226"/>
      <c r="P36" s="225">
        <f>O36-N36</f>
        <v>0</v>
      </c>
      <c r="Q36" s="227"/>
      <c r="R36" s="226"/>
      <c r="S36" s="225">
        <f>R36-Q36</f>
        <v>0</v>
      </c>
      <c r="T36" s="227"/>
      <c r="U36" s="226"/>
      <c r="V36" s="225">
        <f>U36-T36</f>
        <v>0</v>
      </c>
      <c r="W36" s="227"/>
      <c r="X36" s="226"/>
      <c r="Y36" s="225">
        <f>X36-W36</f>
        <v>0</v>
      </c>
      <c r="Z36" s="151"/>
      <c r="AA36" s="152"/>
      <c r="AB36" s="152"/>
      <c r="AC36" s="152"/>
      <c r="AD36" s="152"/>
      <c r="AE36" s="153"/>
      <c r="AF36" s="153"/>
      <c r="AG36" s="171">
        <v>21.5</v>
      </c>
      <c r="AH36" s="172">
        <v>23</v>
      </c>
      <c r="AI36" s="160">
        <f>AH36-AG36</f>
        <v>1.5</v>
      </c>
      <c r="AJ36" s="171">
        <v>23</v>
      </c>
      <c r="AK36" s="172">
        <v>23.5</v>
      </c>
      <c r="AL36" s="160">
        <f>AK36-AJ36</f>
        <v>0.5</v>
      </c>
    </row>
    <row r="37" spans="1:38" ht="13.5" thickBot="1">
      <c r="A37" s="960"/>
      <c r="B37" s="935"/>
      <c r="C37" s="936"/>
      <c r="D37" s="937"/>
      <c r="E37" s="916"/>
      <c r="F37" s="917"/>
      <c r="G37" s="918"/>
      <c r="H37" s="916"/>
      <c r="I37" s="917"/>
      <c r="J37" s="918"/>
      <c r="K37" s="916"/>
      <c r="L37" s="917"/>
      <c r="M37" s="918"/>
      <c r="N37" s="916"/>
      <c r="O37" s="917"/>
      <c r="P37" s="918"/>
      <c r="Q37" s="916"/>
      <c r="R37" s="917"/>
      <c r="S37" s="918"/>
      <c r="T37" s="916"/>
      <c r="U37" s="917"/>
      <c r="V37" s="918"/>
      <c r="W37" s="916"/>
      <c r="X37" s="917"/>
      <c r="Y37" s="918"/>
      <c r="Z37" s="161"/>
      <c r="AA37" s="162"/>
      <c r="AB37" s="162"/>
      <c r="AC37" s="162"/>
      <c r="AD37" s="162"/>
      <c r="AE37" s="163"/>
      <c r="AF37" s="163"/>
      <c r="AG37" s="916"/>
      <c r="AH37" s="917"/>
      <c r="AI37" s="918"/>
      <c r="AJ37" s="916"/>
      <c r="AK37" s="917"/>
      <c r="AL37" s="918"/>
    </row>
    <row r="38" spans="1:38" ht="14.25" thickTop="1" thickBot="1">
      <c r="A38" s="166"/>
      <c r="B38" s="928"/>
      <c r="C38" s="928"/>
      <c r="D38" s="928"/>
      <c r="E38" s="925"/>
      <c r="F38" s="926"/>
      <c r="G38" s="927"/>
      <c r="H38" s="925"/>
      <c r="I38" s="926"/>
      <c r="J38" s="927"/>
      <c r="K38" s="925"/>
      <c r="L38" s="926"/>
      <c r="M38" s="927"/>
      <c r="N38" s="925"/>
      <c r="O38" s="926"/>
      <c r="P38" s="927"/>
      <c r="Q38" s="925"/>
      <c r="R38" s="926"/>
      <c r="S38" s="927"/>
      <c r="T38" s="925"/>
      <c r="U38" s="926"/>
      <c r="V38" s="927"/>
      <c r="W38" s="925"/>
      <c r="X38" s="926"/>
      <c r="Y38" s="927"/>
      <c r="Z38" s="161"/>
      <c r="AA38" s="162"/>
      <c r="AB38" s="162"/>
      <c r="AC38" s="162"/>
      <c r="AD38" s="162"/>
      <c r="AE38" s="163"/>
      <c r="AF38" s="163"/>
      <c r="AG38" s="925"/>
      <c r="AH38" s="926"/>
      <c r="AI38" s="927"/>
      <c r="AJ38" s="925"/>
      <c r="AK38" s="926"/>
      <c r="AL38" s="927"/>
    </row>
    <row r="39" spans="1:38" ht="14.25" customHeight="1" thickTop="1">
      <c r="A39" s="841"/>
      <c r="B39" s="227"/>
      <c r="C39" s="226"/>
      <c r="D39" s="225">
        <f>C39-B39</f>
        <v>0</v>
      </c>
      <c r="E39" s="227"/>
      <c r="F39" s="226"/>
      <c r="G39" s="225">
        <f>F39-E39</f>
        <v>0</v>
      </c>
      <c r="H39" s="227"/>
      <c r="I39" s="226"/>
      <c r="J39" s="225">
        <f>I39-H39</f>
        <v>0</v>
      </c>
      <c r="K39" s="227"/>
      <c r="L39" s="226"/>
      <c r="M39" s="225">
        <f>L39-K39</f>
        <v>0</v>
      </c>
      <c r="N39" s="227"/>
      <c r="O39" s="226"/>
      <c r="P39" s="225">
        <f>O39-N39</f>
        <v>0</v>
      </c>
      <c r="Q39" s="227"/>
      <c r="R39" s="226"/>
      <c r="S39" s="225">
        <f>R39-Q39</f>
        <v>0</v>
      </c>
      <c r="T39" s="227"/>
      <c r="U39" s="226"/>
      <c r="V39" s="225">
        <f>U39-T39</f>
        <v>0</v>
      </c>
      <c r="W39" s="227"/>
      <c r="X39" s="226"/>
      <c r="Y39" s="225">
        <f>X39-W39</f>
        <v>0</v>
      </c>
      <c r="Z39" s="151"/>
      <c r="AA39" s="152"/>
      <c r="AB39" s="152"/>
      <c r="AC39" s="152"/>
      <c r="AD39" s="152"/>
      <c r="AE39" s="153"/>
      <c r="AF39" s="153"/>
      <c r="AG39" s="171"/>
      <c r="AH39" s="172"/>
      <c r="AI39" s="160">
        <f>AH39-AG39</f>
        <v>0</v>
      </c>
      <c r="AJ39" s="171"/>
      <c r="AK39" s="172"/>
      <c r="AL39" s="160">
        <f>AK39-AJ39</f>
        <v>0</v>
      </c>
    </row>
    <row r="40" spans="1:38">
      <c r="A40" s="841"/>
      <c r="B40" s="770"/>
      <c r="C40" s="771"/>
      <c r="D40" s="793"/>
      <c r="E40" s="770"/>
      <c r="F40" s="771"/>
      <c r="G40" s="793"/>
      <c r="H40" s="770"/>
      <c r="I40" s="771"/>
      <c r="J40" s="793"/>
      <c r="K40" s="770"/>
      <c r="L40" s="771"/>
      <c r="M40" s="793"/>
      <c r="N40" s="770"/>
      <c r="O40" s="771"/>
      <c r="P40" s="793"/>
      <c r="Q40" s="770"/>
      <c r="R40" s="771"/>
      <c r="S40" s="793"/>
      <c r="T40" s="770"/>
      <c r="U40" s="771"/>
      <c r="V40" s="793"/>
      <c r="W40" s="770"/>
      <c r="X40" s="771"/>
      <c r="Y40" s="793"/>
      <c r="Z40" s="161"/>
      <c r="AA40" s="162"/>
      <c r="AB40" s="162"/>
      <c r="AC40" s="162"/>
      <c r="AD40" s="162"/>
      <c r="AE40" s="163"/>
      <c r="AF40" s="163"/>
      <c r="AG40" s="753"/>
      <c r="AH40" s="734"/>
      <c r="AI40" s="754"/>
      <c r="AJ40" s="753"/>
      <c r="AK40" s="734"/>
      <c r="AL40" s="754"/>
    </row>
    <row r="41" spans="1:38">
      <c r="A41" s="167"/>
      <c r="B41" s="227"/>
      <c r="C41" s="226"/>
      <c r="D41" s="225">
        <f>C41-B41</f>
        <v>0</v>
      </c>
      <c r="E41" s="227"/>
      <c r="F41" s="226"/>
      <c r="G41" s="225">
        <f>F41-E41</f>
        <v>0</v>
      </c>
      <c r="H41" s="227"/>
      <c r="I41" s="226"/>
      <c r="J41" s="225">
        <f>I41-H41</f>
        <v>0</v>
      </c>
      <c r="K41" s="227"/>
      <c r="L41" s="226"/>
      <c r="M41" s="225">
        <f>L41-K41</f>
        <v>0</v>
      </c>
      <c r="N41" s="227"/>
      <c r="O41" s="226"/>
      <c r="P41" s="225">
        <f>O41-N41</f>
        <v>0</v>
      </c>
      <c r="Q41" s="227"/>
      <c r="R41" s="226"/>
      <c r="S41" s="225">
        <f>R41-Q41</f>
        <v>0</v>
      </c>
      <c r="T41" s="227"/>
      <c r="U41" s="226"/>
      <c r="V41" s="225">
        <f>U41-T41</f>
        <v>0</v>
      </c>
      <c r="W41" s="227"/>
      <c r="X41" s="226"/>
      <c r="Y41" s="225">
        <f>X41-W41</f>
        <v>0</v>
      </c>
      <c r="Z41" s="161"/>
      <c r="AA41" s="162"/>
      <c r="AB41" s="162"/>
      <c r="AC41" s="162"/>
      <c r="AD41" s="162"/>
      <c r="AE41" s="163"/>
      <c r="AF41" s="163"/>
      <c r="AG41" s="171"/>
      <c r="AH41" s="172"/>
      <c r="AI41" s="160">
        <f>AH41-AG41</f>
        <v>0</v>
      </c>
      <c r="AJ41" s="171"/>
      <c r="AK41" s="172"/>
      <c r="AL41" s="160">
        <f>AK41-AJ41</f>
        <v>0</v>
      </c>
    </row>
    <row r="42" spans="1:38">
      <c r="A42" s="108" t="s">
        <v>48</v>
      </c>
      <c r="B42" s="753"/>
      <c r="C42" s="734"/>
      <c r="D42" s="754"/>
      <c r="E42" s="753"/>
      <c r="F42" s="734"/>
      <c r="G42" s="754"/>
      <c r="H42" s="753"/>
      <c r="I42" s="734"/>
      <c r="J42" s="754"/>
      <c r="K42" s="753"/>
      <c r="L42" s="734"/>
      <c r="M42" s="754"/>
      <c r="N42" s="753"/>
      <c r="O42" s="734"/>
      <c r="P42" s="754"/>
      <c r="Q42" s="753"/>
      <c r="R42" s="734"/>
      <c r="S42" s="754"/>
      <c r="T42" s="753"/>
      <c r="U42" s="734"/>
      <c r="V42" s="754"/>
      <c r="W42" s="753"/>
      <c r="X42" s="734"/>
      <c r="Y42" s="754"/>
      <c r="Z42" s="151"/>
      <c r="AA42" s="152"/>
      <c r="AB42" s="152"/>
      <c r="AC42" s="152"/>
      <c r="AD42" s="152"/>
      <c r="AE42" s="153"/>
      <c r="AF42" s="153"/>
      <c r="AG42" s="753"/>
      <c r="AH42" s="734"/>
      <c r="AI42" s="754"/>
      <c r="AJ42" s="753"/>
      <c r="AK42" s="734"/>
      <c r="AL42" s="754"/>
    </row>
    <row r="43" spans="1:38">
      <c r="A43" s="124" t="s">
        <v>96</v>
      </c>
      <c r="B43" s="227"/>
      <c r="C43" s="226"/>
      <c r="D43" s="225">
        <f>C43-B43</f>
        <v>0</v>
      </c>
      <c r="E43" s="227"/>
      <c r="F43" s="226"/>
      <c r="G43" s="225">
        <f>F43-E43</f>
        <v>0</v>
      </c>
      <c r="H43" s="227"/>
      <c r="I43" s="226"/>
      <c r="J43" s="225">
        <f>I43-H43</f>
        <v>0</v>
      </c>
      <c r="K43" s="227"/>
      <c r="L43" s="226"/>
      <c r="M43" s="225">
        <f>L43-K43</f>
        <v>0</v>
      </c>
      <c r="N43" s="227"/>
      <c r="O43" s="226"/>
      <c r="P43" s="225">
        <f>O43-N43</f>
        <v>0</v>
      </c>
      <c r="Q43" s="227"/>
      <c r="R43" s="226"/>
      <c r="S43" s="225">
        <f>R43-Q43</f>
        <v>0</v>
      </c>
      <c r="T43" s="227"/>
      <c r="U43" s="226"/>
      <c r="V43" s="225">
        <f>U43-T43</f>
        <v>0</v>
      </c>
      <c r="W43" s="227"/>
      <c r="X43" s="226"/>
      <c r="Y43" s="225">
        <f>X43-W43</f>
        <v>0</v>
      </c>
      <c r="Z43" s="151"/>
      <c r="AA43" s="152"/>
      <c r="AB43" s="152"/>
      <c r="AC43" s="152"/>
      <c r="AD43" s="152"/>
      <c r="AE43" s="153"/>
      <c r="AF43" s="153"/>
      <c r="AG43" s="171"/>
      <c r="AH43" s="172"/>
      <c r="AI43" s="160">
        <f>AH43-AG43</f>
        <v>0</v>
      </c>
      <c r="AJ43" s="171"/>
      <c r="AK43" s="172"/>
      <c r="AL43" s="160">
        <f>AK43-AJ43</f>
        <v>0</v>
      </c>
    </row>
    <row r="44" spans="1:38">
      <c r="A44" s="110"/>
      <c r="B44" s="741"/>
      <c r="C44" s="742"/>
      <c r="D44" s="743"/>
      <c r="E44" s="741"/>
      <c r="F44" s="742"/>
      <c r="G44" s="743"/>
      <c r="H44" s="741"/>
      <c r="I44" s="742"/>
      <c r="J44" s="743"/>
      <c r="K44" s="741"/>
      <c r="L44" s="742"/>
      <c r="M44" s="743"/>
      <c r="N44" s="741"/>
      <c r="O44" s="742"/>
      <c r="P44" s="743"/>
      <c r="Q44" s="741"/>
      <c r="R44" s="742"/>
      <c r="S44" s="743"/>
      <c r="T44" s="741"/>
      <c r="U44" s="742"/>
      <c r="V44" s="743"/>
      <c r="W44" s="741"/>
      <c r="X44" s="742"/>
      <c r="Y44" s="743"/>
      <c r="Z44" s="151"/>
      <c r="AA44" s="152"/>
      <c r="AB44" s="152"/>
      <c r="AC44" s="152"/>
      <c r="AD44" s="152"/>
      <c r="AE44" s="153"/>
      <c r="AF44" s="153"/>
      <c r="AG44" s="741"/>
      <c r="AH44" s="742"/>
      <c r="AI44" s="743"/>
      <c r="AJ44" s="741"/>
      <c r="AK44" s="742"/>
      <c r="AL44" s="743"/>
    </row>
    <row r="45" spans="1:38">
      <c r="A45" s="108"/>
      <c r="B45" s="227"/>
      <c r="C45" s="226"/>
      <c r="D45" s="225">
        <f>C45-B45</f>
        <v>0</v>
      </c>
      <c r="E45" s="227"/>
      <c r="F45" s="226"/>
      <c r="G45" s="225">
        <f>F45-E45</f>
        <v>0</v>
      </c>
      <c r="H45" s="227"/>
      <c r="I45" s="226"/>
      <c r="J45" s="225">
        <f>I45-H45</f>
        <v>0</v>
      </c>
      <c r="K45" s="227"/>
      <c r="L45" s="226"/>
      <c r="M45" s="225">
        <f>L45-K45</f>
        <v>0</v>
      </c>
      <c r="N45" s="227"/>
      <c r="O45" s="226"/>
      <c r="P45" s="225">
        <f>O45-N45</f>
        <v>0</v>
      </c>
      <c r="Q45" s="227"/>
      <c r="R45" s="226"/>
      <c r="S45" s="225">
        <f>R45-Q45</f>
        <v>0</v>
      </c>
      <c r="T45" s="227"/>
      <c r="U45" s="226"/>
      <c r="V45" s="225">
        <f>U45-T45</f>
        <v>0</v>
      </c>
      <c r="W45" s="227"/>
      <c r="X45" s="226"/>
      <c r="Y45" s="225">
        <f>X45-W45</f>
        <v>0</v>
      </c>
      <c r="Z45" s="151"/>
      <c r="AA45" s="152"/>
      <c r="AB45" s="152"/>
      <c r="AC45" s="152"/>
      <c r="AD45" s="152"/>
      <c r="AE45" s="153"/>
      <c r="AF45" s="153"/>
      <c r="AG45" s="171"/>
      <c r="AH45" s="172"/>
      <c r="AI45" s="160">
        <f>AH45-AG45</f>
        <v>0</v>
      </c>
      <c r="AJ45" s="171"/>
      <c r="AK45" s="172"/>
      <c r="AL45" s="160">
        <f>AK45-AJ45</f>
        <v>0</v>
      </c>
    </row>
    <row r="46" spans="1:38">
      <c r="A46" s="108"/>
      <c r="B46" s="587"/>
      <c r="C46" s="588"/>
      <c r="D46" s="589"/>
      <c r="E46" s="741"/>
      <c r="F46" s="742"/>
      <c r="G46" s="743"/>
      <c r="H46" s="741"/>
      <c r="I46" s="742"/>
      <c r="J46" s="743"/>
      <c r="K46" s="741"/>
      <c r="L46" s="742"/>
      <c r="M46" s="743"/>
      <c r="N46" s="741"/>
      <c r="O46" s="742"/>
      <c r="P46" s="743"/>
      <c r="Q46" s="741"/>
      <c r="R46" s="742"/>
      <c r="S46" s="743"/>
      <c r="T46" s="741"/>
      <c r="U46" s="742"/>
      <c r="V46" s="743"/>
      <c r="W46" s="741"/>
      <c r="X46" s="742"/>
      <c r="Y46" s="743"/>
      <c r="Z46" s="151"/>
      <c r="AA46" s="152"/>
      <c r="AB46" s="152"/>
      <c r="AC46" s="152"/>
      <c r="AD46" s="152"/>
      <c r="AE46" s="153"/>
      <c r="AF46" s="153"/>
      <c r="AG46" s="741"/>
      <c r="AH46" s="742"/>
      <c r="AI46" s="743"/>
      <c r="AJ46" s="741"/>
      <c r="AK46" s="742"/>
      <c r="AL46" s="743"/>
    </row>
    <row r="47" spans="1:38" ht="12.75" customHeight="1">
      <c r="A47" s="961" t="s">
        <v>106</v>
      </c>
      <c r="B47" s="227">
        <v>23</v>
      </c>
      <c r="C47" s="226">
        <v>24</v>
      </c>
      <c r="D47" s="225">
        <f>C47-B47</f>
        <v>1</v>
      </c>
      <c r="E47" s="227"/>
      <c r="F47" s="226"/>
      <c r="G47" s="225">
        <f>F47-E47</f>
        <v>0</v>
      </c>
      <c r="H47" s="227"/>
      <c r="I47" s="226"/>
      <c r="J47" s="225">
        <f>I47-H47</f>
        <v>0</v>
      </c>
      <c r="K47" s="227"/>
      <c r="L47" s="226"/>
      <c r="M47" s="225">
        <f>L47-K47</f>
        <v>0</v>
      </c>
      <c r="N47" s="227"/>
      <c r="O47" s="226"/>
      <c r="P47" s="225">
        <f>O47-N47</f>
        <v>0</v>
      </c>
      <c r="Q47" s="227"/>
      <c r="R47" s="226"/>
      <c r="S47" s="225">
        <f>R47-Q47</f>
        <v>0</v>
      </c>
      <c r="T47" s="227"/>
      <c r="U47" s="226"/>
      <c r="V47" s="225">
        <f>U47-T47</f>
        <v>0</v>
      </c>
      <c r="W47" s="227"/>
      <c r="X47" s="226"/>
      <c r="Y47" s="225">
        <f>X47-W47</f>
        <v>0</v>
      </c>
      <c r="Z47" s="151"/>
      <c r="AA47" s="152"/>
      <c r="AB47" s="152"/>
      <c r="AC47" s="152"/>
      <c r="AD47" s="152"/>
      <c r="AE47" s="153"/>
      <c r="AF47" s="153"/>
      <c r="AG47" s="171">
        <v>21.5</v>
      </c>
      <c r="AH47" s="172">
        <v>23</v>
      </c>
      <c r="AI47" s="160">
        <f>AH47-AG47</f>
        <v>1.5</v>
      </c>
      <c r="AJ47" s="171"/>
      <c r="AK47" s="172"/>
      <c r="AL47" s="160">
        <f>AK47-AJ47</f>
        <v>0</v>
      </c>
    </row>
    <row r="48" spans="1:38" ht="13.5" thickBot="1">
      <c r="A48" s="962"/>
      <c r="B48" s="932"/>
      <c r="C48" s="933"/>
      <c r="D48" s="934"/>
      <c r="E48" s="916"/>
      <c r="F48" s="917"/>
      <c r="G48" s="918"/>
      <c r="H48" s="916"/>
      <c r="I48" s="917"/>
      <c r="J48" s="918"/>
      <c r="K48" s="916"/>
      <c r="L48" s="917"/>
      <c r="M48" s="918"/>
      <c r="N48" s="916"/>
      <c r="O48" s="917"/>
      <c r="P48" s="918"/>
      <c r="Q48" s="916"/>
      <c r="R48" s="917"/>
      <c r="S48" s="918"/>
      <c r="T48" s="916"/>
      <c r="U48" s="917"/>
      <c r="V48" s="918"/>
      <c r="W48" s="916"/>
      <c r="X48" s="917"/>
      <c r="Y48" s="918"/>
      <c r="Z48" s="161"/>
      <c r="AA48" s="162"/>
      <c r="AB48" s="162"/>
      <c r="AC48" s="162"/>
      <c r="AD48" s="162"/>
      <c r="AE48" s="163"/>
      <c r="AF48" s="163"/>
      <c r="AG48" s="916"/>
      <c r="AH48" s="917"/>
      <c r="AI48" s="918"/>
      <c r="AJ48" s="916"/>
      <c r="AK48" s="917"/>
      <c r="AL48" s="918"/>
    </row>
    <row r="49" spans="1:38" ht="14.25" thickTop="1" thickBot="1">
      <c r="A49" s="166"/>
      <c r="B49" s="928"/>
      <c r="C49" s="928"/>
      <c r="D49" s="928"/>
      <c r="E49" s="925"/>
      <c r="F49" s="926"/>
      <c r="G49" s="927"/>
      <c r="H49" s="925"/>
      <c r="I49" s="926"/>
      <c r="J49" s="927"/>
      <c r="K49" s="925"/>
      <c r="L49" s="926"/>
      <c r="M49" s="927"/>
      <c r="N49" s="925"/>
      <c r="O49" s="926"/>
      <c r="P49" s="927"/>
      <c r="Q49" s="925"/>
      <c r="R49" s="926"/>
      <c r="S49" s="927"/>
      <c r="T49" s="925"/>
      <c r="U49" s="926"/>
      <c r="V49" s="927"/>
      <c r="W49" s="925"/>
      <c r="X49" s="926"/>
      <c r="Y49" s="927"/>
      <c r="Z49" s="161"/>
      <c r="AA49" s="162"/>
      <c r="AB49" s="162"/>
      <c r="AC49" s="162"/>
      <c r="AD49" s="162"/>
      <c r="AE49" s="163"/>
      <c r="AF49" s="163"/>
      <c r="AG49" s="925"/>
      <c r="AH49" s="926"/>
      <c r="AI49" s="927"/>
      <c r="AJ49" s="925"/>
      <c r="AK49" s="926"/>
      <c r="AL49" s="927"/>
    </row>
    <row r="50" spans="1:38" ht="14.25" customHeight="1" thickTop="1">
      <c r="A50" s="963" t="s">
        <v>106</v>
      </c>
      <c r="B50" s="171">
        <v>0</v>
      </c>
      <c r="C50" s="172">
        <v>2.75</v>
      </c>
      <c r="D50" s="160">
        <f>C50-B50</f>
        <v>2.75</v>
      </c>
      <c r="E50" s="164"/>
      <c r="F50" s="165"/>
      <c r="G50" s="160">
        <f>F50-E50</f>
        <v>0</v>
      </c>
      <c r="H50" s="164"/>
      <c r="I50" s="165"/>
      <c r="J50" s="160">
        <f>I50-H50</f>
        <v>0</v>
      </c>
      <c r="K50" s="169"/>
      <c r="L50" s="170"/>
      <c r="M50" s="160">
        <f>L50-K50</f>
        <v>0</v>
      </c>
      <c r="N50" s="164"/>
      <c r="O50" s="165"/>
      <c r="P50" s="160">
        <f>O50-N50</f>
        <v>0</v>
      </c>
      <c r="Q50" s="169"/>
      <c r="R50" s="170"/>
      <c r="S50" s="160">
        <f>R50-Q50</f>
        <v>0</v>
      </c>
      <c r="T50" s="158"/>
      <c r="U50" s="159"/>
      <c r="V50" s="160">
        <f>U50-T50</f>
        <v>0</v>
      </c>
      <c r="W50" s="158"/>
      <c r="X50" s="159"/>
      <c r="Y50" s="160">
        <f>X50-W50</f>
        <v>0</v>
      </c>
      <c r="Z50" s="151"/>
      <c r="AA50" s="152"/>
      <c r="AB50" s="152"/>
      <c r="AC50" s="152"/>
      <c r="AD50" s="152"/>
      <c r="AE50" s="153"/>
      <c r="AF50" s="153"/>
      <c r="AG50" s="171"/>
      <c r="AH50" s="172"/>
      <c r="AI50" s="160">
        <f>AH50-AG50</f>
        <v>0</v>
      </c>
      <c r="AJ50" s="171"/>
      <c r="AK50" s="172"/>
      <c r="AL50" s="160">
        <f>AK50-AJ50</f>
        <v>0</v>
      </c>
    </row>
    <row r="51" spans="1:38">
      <c r="A51" s="959"/>
      <c r="B51" s="753"/>
      <c r="C51" s="734"/>
      <c r="D51" s="754"/>
      <c r="E51" s="741"/>
      <c r="F51" s="742"/>
      <c r="G51" s="743"/>
      <c r="H51" s="741"/>
      <c r="I51" s="742"/>
      <c r="J51" s="743"/>
      <c r="K51" s="753"/>
      <c r="L51" s="734"/>
      <c r="M51" s="754"/>
      <c r="N51" s="753"/>
      <c r="O51" s="734"/>
      <c r="P51" s="754"/>
      <c r="Q51" s="741"/>
      <c r="R51" s="742"/>
      <c r="S51" s="743"/>
      <c r="T51" s="741"/>
      <c r="U51" s="742"/>
      <c r="V51" s="743"/>
      <c r="W51" s="741"/>
      <c r="X51" s="742"/>
      <c r="Y51" s="743"/>
      <c r="Z51" s="161"/>
      <c r="AA51" s="162"/>
      <c r="AB51" s="162"/>
      <c r="AC51" s="162"/>
      <c r="AD51" s="162"/>
      <c r="AE51" s="163"/>
      <c r="AF51" s="163"/>
      <c r="AG51" s="753"/>
      <c r="AH51" s="734"/>
      <c r="AI51" s="754"/>
      <c r="AJ51" s="753"/>
      <c r="AK51" s="734"/>
      <c r="AL51" s="754"/>
    </row>
    <row r="52" spans="1:38">
      <c r="A52" s="167"/>
      <c r="B52" s="173"/>
      <c r="C52" s="174"/>
      <c r="D52" s="225">
        <f>C52-B52</f>
        <v>0</v>
      </c>
      <c r="E52" s="173"/>
      <c r="F52" s="174"/>
      <c r="G52" s="225">
        <f>F52-E52</f>
        <v>0</v>
      </c>
      <c r="H52" s="173"/>
      <c r="I52" s="174"/>
      <c r="J52" s="225">
        <f>I52-H52</f>
        <v>0</v>
      </c>
      <c r="K52" s="173"/>
      <c r="L52" s="174"/>
      <c r="M52" s="225">
        <f>L52-K52</f>
        <v>0</v>
      </c>
      <c r="N52" s="173"/>
      <c r="O52" s="174"/>
      <c r="P52" s="225">
        <f>O52-N52</f>
        <v>0</v>
      </c>
      <c r="Q52" s="173"/>
      <c r="R52" s="174"/>
      <c r="S52" s="225">
        <f>R52-Q52</f>
        <v>0</v>
      </c>
      <c r="T52" s="173"/>
      <c r="U52" s="174"/>
      <c r="V52" s="225">
        <f>U52-T52</f>
        <v>0</v>
      </c>
      <c r="W52" s="173"/>
      <c r="X52" s="174"/>
      <c r="Y52" s="225">
        <f>X52-W52</f>
        <v>0</v>
      </c>
      <c r="Z52" s="161"/>
      <c r="AA52" s="162"/>
      <c r="AB52" s="162"/>
      <c r="AC52" s="162"/>
      <c r="AD52" s="162"/>
      <c r="AE52" s="163"/>
      <c r="AF52" s="163"/>
      <c r="AG52" s="171"/>
      <c r="AH52" s="172"/>
      <c r="AI52" s="160">
        <f>AH52-AG52</f>
        <v>0</v>
      </c>
      <c r="AJ52" s="171"/>
      <c r="AK52" s="172"/>
      <c r="AL52" s="160">
        <f>AK52-AJ52</f>
        <v>0</v>
      </c>
    </row>
    <row r="53" spans="1:38">
      <c r="A53" s="108" t="s">
        <v>59</v>
      </c>
      <c r="B53" s="741"/>
      <c r="C53" s="742"/>
      <c r="D53" s="743"/>
      <c r="E53" s="741"/>
      <c r="F53" s="742"/>
      <c r="G53" s="743"/>
      <c r="H53" s="741"/>
      <c r="I53" s="742"/>
      <c r="J53" s="743"/>
      <c r="K53" s="741"/>
      <c r="L53" s="742"/>
      <c r="M53" s="743"/>
      <c r="N53" s="741"/>
      <c r="O53" s="742"/>
      <c r="P53" s="743"/>
      <c r="Q53" s="741"/>
      <c r="R53" s="742"/>
      <c r="S53" s="743"/>
      <c r="T53" s="741"/>
      <c r="U53" s="742"/>
      <c r="V53" s="743"/>
      <c r="W53" s="741"/>
      <c r="X53" s="742"/>
      <c r="Y53" s="743"/>
      <c r="Z53" s="151"/>
      <c r="AA53" s="152"/>
      <c r="AB53" s="152"/>
      <c r="AC53" s="152"/>
      <c r="AD53" s="152"/>
      <c r="AE53" s="153"/>
      <c r="AF53" s="153"/>
      <c r="AG53" s="753"/>
      <c r="AH53" s="734"/>
      <c r="AI53" s="754"/>
      <c r="AJ53" s="753"/>
      <c r="AK53" s="734"/>
      <c r="AL53" s="754"/>
    </row>
    <row r="54" spans="1:38">
      <c r="A54" s="108" t="s">
        <v>97</v>
      </c>
      <c r="B54" s="173"/>
      <c r="C54" s="174"/>
      <c r="D54" s="225">
        <f>C54-B54</f>
        <v>0</v>
      </c>
      <c r="E54" s="173"/>
      <c r="F54" s="174"/>
      <c r="G54" s="225">
        <f>F54-E54</f>
        <v>0</v>
      </c>
      <c r="H54" s="173"/>
      <c r="I54" s="174"/>
      <c r="J54" s="225">
        <f>I54-H54</f>
        <v>0</v>
      </c>
      <c r="K54" s="173"/>
      <c r="L54" s="174"/>
      <c r="M54" s="225">
        <f>L54-K54</f>
        <v>0</v>
      </c>
      <c r="N54" s="173"/>
      <c r="O54" s="174"/>
      <c r="P54" s="225">
        <f>O54-N54</f>
        <v>0</v>
      </c>
      <c r="Q54" s="173"/>
      <c r="R54" s="174"/>
      <c r="S54" s="225">
        <f>R54-Q54</f>
        <v>0</v>
      </c>
      <c r="T54" s="173"/>
      <c r="U54" s="174"/>
      <c r="V54" s="225">
        <f>U54-T54</f>
        <v>0</v>
      </c>
      <c r="W54" s="173"/>
      <c r="X54" s="174"/>
      <c r="Y54" s="225">
        <f>X54-W54</f>
        <v>0</v>
      </c>
      <c r="Z54" s="151"/>
      <c r="AA54" s="152"/>
      <c r="AB54" s="152"/>
      <c r="AC54" s="152"/>
      <c r="AD54" s="152"/>
      <c r="AE54" s="153"/>
      <c r="AF54" s="153"/>
      <c r="AG54" s="171"/>
      <c r="AH54" s="172"/>
      <c r="AI54" s="160">
        <f>AH54-AG54</f>
        <v>0</v>
      </c>
      <c r="AJ54" s="171"/>
      <c r="AK54" s="172"/>
      <c r="AL54" s="160">
        <f>AK54-AJ54</f>
        <v>0</v>
      </c>
    </row>
    <row r="55" spans="1:38">
      <c r="A55" s="110"/>
      <c r="B55" s="741"/>
      <c r="C55" s="742"/>
      <c r="D55" s="743"/>
      <c r="E55" s="741"/>
      <c r="F55" s="742"/>
      <c r="G55" s="743"/>
      <c r="H55" s="741"/>
      <c r="I55" s="742"/>
      <c r="J55" s="743"/>
      <c r="K55" s="741"/>
      <c r="L55" s="742"/>
      <c r="M55" s="743"/>
      <c r="N55" s="741"/>
      <c r="O55" s="742"/>
      <c r="P55" s="743"/>
      <c r="Q55" s="741"/>
      <c r="R55" s="742"/>
      <c r="S55" s="743"/>
      <c r="T55" s="741"/>
      <c r="U55" s="742"/>
      <c r="V55" s="743"/>
      <c r="W55" s="741"/>
      <c r="X55" s="742"/>
      <c r="Y55" s="743"/>
      <c r="Z55" s="151"/>
      <c r="AA55" s="152"/>
      <c r="AB55" s="152"/>
      <c r="AC55" s="152"/>
      <c r="AD55" s="152"/>
      <c r="AE55" s="153"/>
      <c r="AF55" s="153"/>
      <c r="AG55" s="741"/>
      <c r="AH55" s="742"/>
      <c r="AI55" s="743"/>
      <c r="AJ55" s="741"/>
      <c r="AK55" s="742"/>
      <c r="AL55" s="743"/>
    </row>
    <row r="56" spans="1:38">
      <c r="A56" s="108"/>
      <c r="B56" s="158"/>
      <c r="C56" s="159"/>
      <c r="D56" s="225">
        <f>C56-B56</f>
        <v>0</v>
      </c>
      <c r="E56" s="158"/>
      <c r="F56" s="159"/>
      <c r="G56" s="225">
        <f>F56-E56</f>
        <v>0</v>
      </c>
      <c r="H56" s="158"/>
      <c r="I56" s="159"/>
      <c r="J56" s="225">
        <f>I56-H56</f>
        <v>0</v>
      </c>
      <c r="K56" s="158"/>
      <c r="L56" s="159"/>
      <c r="M56" s="225">
        <f>L56-K56</f>
        <v>0</v>
      </c>
      <c r="N56" s="158"/>
      <c r="O56" s="159"/>
      <c r="P56" s="225">
        <f>O56-N56</f>
        <v>0</v>
      </c>
      <c r="Q56" s="158"/>
      <c r="R56" s="159"/>
      <c r="S56" s="225">
        <f>R56-Q56</f>
        <v>0</v>
      </c>
      <c r="T56" s="158"/>
      <c r="U56" s="159"/>
      <c r="V56" s="225">
        <f>U56-T56</f>
        <v>0</v>
      </c>
      <c r="W56" s="158"/>
      <c r="X56" s="159"/>
      <c r="Y56" s="225">
        <f>X56-W56</f>
        <v>0</v>
      </c>
      <c r="Z56" s="151"/>
      <c r="AA56" s="152"/>
      <c r="AB56" s="152"/>
      <c r="AC56" s="152"/>
      <c r="AD56" s="152"/>
      <c r="AE56" s="153"/>
      <c r="AF56" s="153"/>
      <c r="AG56" s="171">
        <v>21.5</v>
      </c>
      <c r="AH56" s="172">
        <v>23.5</v>
      </c>
      <c r="AI56" s="160">
        <f>AH56-AG56</f>
        <v>2</v>
      </c>
      <c r="AJ56" s="171"/>
      <c r="AK56" s="172"/>
      <c r="AL56" s="160">
        <f>AK56-AJ56</f>
        <v>0</v>
      </c>
    </row>
    <row r="57" spans="1:38" ht="13.5" thickBot="1">
      <c r="A57" s="175"/>
      <c r="B57" s="929"/>
      <c r="C57" s="930"/>
      <c r="D57" s="931"/>
      <c r="E57" s="916"/>
      <c r="F57" s="917"/>
      <c r="G57" s="918"/>
      <c r="H57" s="916"/>
      <c r="I57" s="917"/>
      <c r="J57" s="918"/>
      <c r="K57" s="916"/>
      <c r="L57" s="917"/>
      <c r="M57" s="918"/>
      <c r="N57" s="916"/>
      <c r="O57" s="917"/>
      <c r="P57" s="918"/>
      <c r="Q57" s="916"/>
      <c r="R57" s="917"/>
      <c r="S57" s="918"/>
      <c r="T57" s="916"/>
      <c r="U57" s="917"/>
      <c r="V57" s="918"/>
      <c r="W57" s="916"/>
      <c r="X57" s="917"/>
      <c r="Y57" s="918"/>
      <c r="Z57" s="151"/>
      <c r="AA57" s="152"/>
      <c r="AB57" s="152"/>
      <c r="AC57" s="152"/>
      <c r="AD57" s="152"/>
      <c r="AE57" s="153"/>
      <c r="AF57" s="153"/>
      <c r="AG57" s="916"/>
      <c r="AH57" s="917"/>
      <c r="AI57" s="918"/>
      <c r="AJ57" s="916"/>
      <c r="AK57" s="917"/>
      <c r="AL57" s="918"/>
    </row>
    <row r="58" spans="1:38" ht="14.25" thickTop="1" thickBot="1">
      <c r="A58" s="166"/>
      <c r="B58" s="928"/>
      <c r="C58" s="928"/>
      <c r="D58" s="928"/>
      <c r="E58" s="922"/>
      <c r="F58" s="923"/>
      <c r="G58" s="924"/>
      <c r="H58" s="922"/>
      <c r="I58" s="923"/>
      <c r="J58" s="924"/>
      <c r="K58" s="922"/>
      <c r="L58" s="923"/>
      <c r="M58" s="924"/>
      <c r="N58" s="922"/>
      <c r="O58" s="923"/>
      <c r="P58" s="924"/>
      <c r="Q58" s="922"/>
      <c r="R58" s="923"/>
      <c r="S58" s="924"/>
      <c r="T58" s="922"/>
      <c r="U58" s="923"/>
      <c r="V58" s="924"/>
      <c r="W58" s="922"/>
      <c r="X58" s="923"/>
      <c r="Y58" s="924"/>
      <c r="Z58" s="151"/>
      <c r="AA58" s="152"/>
      <c r="AB58" s="152"/>
      <c r="AC58" s="152"/>
      <c r="AD58" s="152"/>
      <c r="AE58" s="153"/>
      <c r="AF58" s="153"/>
      <c r="AG58" s="925"/>
      <c r="AH58" s="926"/>
      <c r="AI58" s="927"/>
      <c r="AJ58" s="925"/>
      <c r="AK58" s="926"/>
      <c r="AL58" s="927"/>
    </row>
    <row r="59" spans="1:38" ht="13.5" thickTop="1">
      <c r="A59" s="168"/>
      <c r="B59" s="171"/>
      <c r="C59" s="172"/>
      <c r="D59" s="160">
        <f>C59-B59</f>
        <v>0</v>
      </c>
      <c r="E59" s="164"/>
      <c r="F59" s="165"/>
      <c r="G59" s="160">
        <f>F59-E59</f>
        <v>0</v>
      </c>
      <c r="H59" s="164"/>
      <c r="I59" s="165"/>
      <c r="J59" s="160">
        <f>I59-H59</f>
        <v>0</v>
      </c>
      <c r="K59" s="169"/>
      <c r="L59" s="170"/>
      <c r="M59" s="160">
        <f>L59-K59</f>
        <v>0</v>
      </c>
      <c r="N59" s="164"/>
      <c r="O59" s="165"/>
      <c r="P59" s="160">
        <f>O59-N59</f>
        <v>0</v>
      </c>
      <c r="Q59" s="169"/>
      <c r="R59" s="170"/>
      <c r="S59" s="160">
        <f>R59-Q59</f>
        <v>0</v>
      </c>
      <c r="T59" s="158"/>
      <c r="U59" s="159"/>
      <c r="V59" s="160">
        <f>U59-T59</f>
        <v>0</v>
      </c>
      <c r="W59" s="158"/>
      <c r="X59" s="159"/>
      <c r="Y59" s="160">
        <f>X59-W59</f>
        <v>0</v>
      </c>
      <c r="Z59" s="151"/>
      <c r="AA59" s="152"/>
      <c r="AB59" s="152"/>
      <c r="AC59" s="152"/>
      <c r="AD59" s="152"/>
      <c r="AE59" s="153"/>
      <c r="AF59" s="153"/>
      <c r="AG59" s="171"/>
      <c r="AH59" s="172"/>
      <c r="AI59" s="160">
        <f>AH59-AG59</f>
        <v>0</v>
      </c>
      <c r="AJ59" s="171"/>
      <c r="AK59" s="172"/>
      <c r="AL59" s="160">
        <f>AK59-AJ59</f>
        <v>0</v>
      </c>
    </row>
    <row r="60" spans="1:38">
      <c r="A60" s="167"/>
      <c r="B60" s="753"/>
      <c r="C60" s="734"/>
      <c r="D60" s="754"/>
      <c r="E60" s="741"/>
      <c r="F60" s="742"/>
      <c r="G60" s="743"/>
      <c r="H60" s="741"/>
      <c r="I60" s="742"/>
      <c r="J60" s="743"/>
      <c r="K60" s="753"/>
      <c r="L60" s="734"/>
      <c r="M60" s="754"/>
      <c r="N60" s="753"/>
      <c r="O60" s="734"/>
      <c r="P60" s="754"/>
      <c r="Q60" s="741"/>
      <c r="R60" s="742"/>
      <c r="S60" s="743"/>
      <c r="T60" s="741"/>
      <c r="U60" s="742"/>
      <c r="V60" s="743"/>
      <c r="W60" s="741"/>
      <c r="X60" s="742"/>
      <c r="Y60" s="743"/>
      <c r="Z60" s="151"/>
      <c r="AA60" s="152"/>
      <c r="AB60" s="152"/>
      <c r="AC60" s="152"/>
      <c r="AD60" s="152"/>
      <c r="AE60" s="153"/>
      <c r="AF60" s="153"/>
      <c r="AG60" s="753"/>
      <c r="AH60" s="734"/>
      <c r="AI60" s="754"/>
      <c r="AJ60" s="753"/>
      <c r="AK60" s="734"/>
      <c r="AL60" s="754"/>
    </row>
    <row r="61" spans="1:38">
      <c r="A61" s="167"/>
      <c r="B61" s="173"/>
      <c r="C61" s="174"/>
      <c r="D61" s="225">
        <f>C61-B61</f>
        <v>0</v>
      </c>
      <c r="E61" s="173"/>
      <c r="F61" s="174"/>
      <c r="G61" s="225">
        <f>F61-E61</f>
        <v>0</v>
      </c>
      <c r="H61" s="173"/>
      <c r="I61" s="174"/>
      <c r="J61" s="225">
        <f>I61-H61</f>
        <v>0</v>
      </c>
      <c r="K61" s="173"/>
      <c r="L61" s="174"/>
      <c r="M61" s="225">
        <f>L61-K61</f>
        <v>0</v>
      </c>
      <c r="N61" s="173"/>
      <c r="O61" s="174"/>
      <c r="P61" s="225">
        <f>O61-N61</f>
        <v>0</v>
      </c>
      <c r="Q61" s="173"/>
      <c r="R61" s="174"/>
      <c r="S61" s="225">
        <f>R61-Q61</f>
        <v>0</v>
      </c>
      <c r="T61" s="173"/>
      <c r="U61" s="174"/>
      <c r="V61" s="225">
        <f>U61-T61</f>
        <v>0</v>
      </c>
      <c r="W61" s="173"/>
      <c r="X61" s="174"/>
      <c r="Y61" s="225">
        <f>X61-W61</f>
        <v>0</v>
      </c>
      <c r="Z61" s="151"/>
      <c r="AA61" s="152"/>
      <c r="AB61" s="152"/>
      <c r="AC61" s="152"/>
      <c r="AD61" s="152"/>
      <c r="AE61" s="153"/>
      <c r="AF61" s="153"/>
      <c r="AG61" s="171"/>
      <c r="AH61" s="172"/>
      <c r="AI61" s="160">
        <f>AH61-AG61</f>
        <v>0</v>
      </c>
      <c r="AJ61" s="171"/>
      <c r="AK61" s="172"/>
      <c r="AL61" s="160">
        <f>AK61-AJ61</f>
        <v>0</v>
      </c>
    </row>
    <row r="62" spans="1:38">
      <c r="A62" s="108" t="s">
        <v>52</v>
      </c>
      <c r="B62" s="741"/>
      <c r="C62" s="742"/>
      <c r="D62" s="743"/>
      <c r="E62" s="741"/>
      <c r="F62" s="742"/>
      <c r="G62" s="743"/>
      <c r="H62" s="741"/>
      <c r="I62" s="742"/>
      <c r="J62" s="743"/>
      <c r="K62" s="741"/>
      <c r="L62" s="742"/>
      <c r="M62" s="743"/>
      <c r="N62" s="741"/>
      <c r="O62" s="742"/>
      <c r="P62" s="743"/>
      <c r="Q62" s="741"/>
      <c r="R62" s="742"/>
      <c r="S62" s="743"/>
      <c r="T62" s="741"/>
      <c r="U62" s="742"/>
      <c r="V62" s="743"/>
      <c r="W62" s="741"/>
      <c r="X62" s="742"/>
      <c r="Y62" s="743"/>
      <c r="Z62" s="151"/>
      <c r="AA62" s="152"/>
      <c r="AB62" s="152"/>
      <c r="AC62" s="152"/>
      <c r="AD62" s="152"/>
      <c r="AE62" s="153"/>
      <c r="AF62" s="153"/>
      <c r="AG62" s="753"/>
      <c r="AH62" s="734"/>
      <c r="AI62" s="754"/>
      <c r="AJ62" s="753"/>
      <c r="AK62" s="734"/>
      <c r="AL62" s="754"/>
    </row>
    <row r="63" spans="1:38">
      <c r="A63" s="108" t="s">
        <v>98</v>
      </c>
      <c r="B63" s="173"/>
      <c r="C63" s="174"/>
      <c r="D63" s="225">
        <f>C63-B63</f>
        <v>0</v>
      </c>
      <c r="E63" s="173"/>
      <c r="F63" s="174"/>
      <c r="G63" s="225">
        <f>F63-E63</f>
        <v>0</v>
      </c>
      <c r="H63" s="173"/>
      <c r="I63" s="174"/>
      <c r="J63" s="225">
        <f>I63-H63</f>
        <v>0</v>
      </c>
      <c r="K63" s="173"/>
      <c r="L63" s="174"/>
      <c r="M63" s="225">
        <f>L63-K63</f>
        <v>0</v>
      </c>
      <c r="N63" s="173"/>
      <c r="O63" s="174"/>
      <c r="P63" s="225">
        <f>O63-N63</f>
        <v>0</v>
      </c>
      <c r="Q63" s="173"/>
      <c r="R63" s="174"/>
      <c r="S63" s="225">
        <f>R63-Q63</f>
        <v>0</v>
      </c>
      <c r="T63" s="173"/>
      <c r="U63" s="174"/>
      <c r="V63" s="225">
        <f>U63-T63</f>
        <v>0</v>
      </c>
      <c r="W63" s="173"/>
      <c r="X63" s="174"/>
      <c r="Y63" s="225">
        <f>X63-W63</f>
        <v>0</v>
      </c>
      <c r="Z63" s="151"/>
      <c r="AA63" s="152"/>
      <c r="AB63" s="152"/>
      <c r="AC63" s="152"/>
      <c r="AD63" s="152"/>
      <c r="AE63" s="153"/>
      <c r="AF63" s="153"/>
      <c r="AG63" s="171"/>
      <c r="AH63" s="172"/>
      <c r="AI63" s="160">
        <f>AH63-AG63</f>
        <v>0</v>
      </c>
      <c r="AJ63" s="171"/>
      <c r="AK63" s="172"/>
      <c r="AL63" s="160">
        <f>AK63-AJ63</f>
        <v>0</v>
      </c>
    </row>
    <row r="64" spans="1:38">
      <c r="A64" s="110"/>
      <c r="B64" s="741"/>
      <c r="C64" s="742"/>
      <c r="D64" s="743"/>
      <c r="E64" s="741"/>
      <c r="F64" s="742"/>
      <c r="G64" s="743"/>
      <c r="H64" s="741"/>
      <c r="I64" s="742"/>
      <c r="J64" s="743"/>
      <c r="K64" s="741"/>
      <c r="L64" s="742"/>
      <c r="M64" s="743"/>
      <c r="N64" s="741"/>
      <c r="O64" s="742"/>
      <c r="P64" s="743"/>
      <c r="Q64" s="741"/>
      <c r="R64" s="742"/>
      <c r="S64" s="743"/>
      <c r="T64" s="741"/>
      <c r="U64" s="742"/>
      <c r="V64" s="743"/>
      <c r="W64" s="741"/>
      <c r="X64" s="742"/>
      <c r="Y64" s="743"/>
      <c r="Z64" s="151"/>
      <c r="AA64" s="152"/>
      <c r="AB64" s="152"/>
      <c r="AC64" s="152"/>
      <c r="AD64" s="152"/>
      <c r="AE64" s="153"/>
      <c r="AF64" s="153"/>
      <c r="AG64" s="741"/>
      <c r="AH64" s="742"/>
      <c r="AI64" s="743"/>
      <c r="AJ64" s="741"/>
      <c r="AK64" s="742"/>
      <c r="AL64" s="743"/>
    </row>
    <row r="65" spans="1:38">
      <c r="A65" s="108"/>
      <c r="B65" s="158"/>
      <c r="C65" s="159"/>
      <c r="D65" s="225">
        <f>C65-B65</f>
        <v>0</v>
      </c>
      <c r="E65" s="158"/>
      <c r="F65" s="159"/>
      <c r="G65" s="225">
        <f>F65-E65</f>
        <v>0</v>
      </c>
      <c r="H65" s="158"/>
      <c r="I65" s="159"/>
      <c r="J65" s="225">
        <f>I65-H65</f>
        <v>0</v>
      </c>
      <c r="K65" s="158"/>
      <c r="L65" s="159"/>
      <c r="M65" s="225">
        <f>L65-K65</f>
        <v>0</v>
      </c>
      <c r="N65" s="158"/>
      <c r="O65" s="159"/>
      <c r="P65" s="225">
        <f>O65-N65</f>
        <v>0</v>
      </c>
      <c r="Q65" s="158"/>
      <c r="R65" s="159"/>
      <c r="S65" s="225">
        <f>R65-Q65</f>
        <v>0</v>
      </c>
      <c r="T65" s="158"/>
      <c r="U65" s="159"/>
      <c r="V65" s="225">
        <f>U65-T65</f>
        <v>0</v>
      </c>
      <c r="W65" s="158"/>
      <c r="X65" s="159"/>
      <c r="Y65" s="225">
        <f>X65-W65</f>
        <v>0</v>
      </c>
      <c r="Z65" s="151"/>
      <c r="AA65" s="152"/>
      <c r="AB65" s="152"/>
      <c r="AC65" s="152"/>
      <c r="AD65" s="152"/>
      <c r="AE65" s="153"/>
      <c r="AF65" s="153"/>
      <c r="AG65" s="171">
        <v>21.5</v>
      </c>
      <c r="AH65" s="172">
        <v>23.5</v>
      </c>
      <c r="AI65" s="160">
        <f>AH65-AG65</f>
        <v>2</v>
      </c>
      <c r="AJ65" s="171"/>
      <c r="AK65" s="172"/>
      <c r="AL65" s="160">
        <f>AK65-AJ65</f>
        <v>0</v>
      </c>
    </row>
    <row r="66" spans="1:38" ht="13.5" thickBot="1">
      <c r="A66" s="108"/>
      <c r="B66" s="770"/>
      <c r="C66" s="771"/>
      <c r="D66" s="793"/>
      <c r="E66" s="916"/>
      <c r="F66" s="917"/>
      <c r="G66" s="918"/>
      <c r="H66" s="916"/>
      <c r="I66" s="917"/>
      <c r="J66" s="918"/>
      <c r="K66" s="916"/>
      <c r="L66" s="917"/>
      <c r="M66" s="918"/>
      <c r="N66" s="916"/>
      <c r="O66" s="917"/>
      <c r="P66" s="918"/>
      <c r="Q66" s="916"/>
      <c r="R66" s="917"/>
      <c r="S66" s="918"/>
      <c r="T66" s="916"/>
      <c r="U66" s="917"/>
      <c r="V66" s="918"/>
      <c r="W66" s="916"/>
      <c r="X66" s="917"/>
      <c r="Y66" s="918"/>
      <c r="Z66" s="151"/>
      <c r="AA66" s="152"/>
      <c r="AB66" s="152"/>
      <c r="AC66" s="152"/>
      <c r="AD66" s="152"/>
      <c r="AE66" s="153"/>
      <c r="AF66" s="153"/>
      <c r="AG66" s="741"/>
      <c r="AH66" s="742"/>
      <c r="AI66" s="743"/>
      <c r="AJ66" s="741"/>
      <c r="AK66" s="742"/>
      <c r="AL66" s="743"/>
    </row>
    <row r="67" spans="1:38" ht="14.25" thickTop="1" thickBot="1">
      <c r="A67" s="176"/>
      <c r="B67" s="922"/>
      <c r="C67" s="923"/>
      <c r="D67" s="924"/>
      <c r="E67" s="922"/>
      <c r="F67" s="923"/>
      <c r="G67" s="924"/>
      <c r="H67" s="922"/>
      <c r="I67" s="923"/>
      <c r="J67" s="924"/>
      <c r="K67" s="922"/>
      <c r="L67" s="923"/>
      <c r="M67" s="924"/>
      <c r="N67" s="922"/>
      <c r="O67" s="923"/>
      <c r="P67" s="924"/>
      <c r="Q67" s="922"/>
      <c r="R67" s="923"/>
      <c r="S67" s="924"/>
      <c r="T67" s="922"/>
      <c r="U67" s="923"/>
      <c r="V67" s="924"/>
      <c r="W67" s="922"/>
      <c r="X67" s="923"/>
      <c r="Y67" s="924"/>
      <c r="Z67" s="151"/>
      <c r="AA67" s="152"/>
      <c r="AB67" s="152"/>
      <c r="AC67" s="152"/>
      <c r="AD67" s="152"/>
      <c r="AE67" s="153"/>
      <c r="AF67" s="153"/>
      <c r="AG67" s="922"/>
      <c r="AH67" s="923"/>
      <c r="AI67" s="924"/>
      <c r="AJ67" s="922"/>
      <c r="AK67" s="923"/>
      <c r="AL67" s="924"/>
    </row>
    <row r="68" spans="1:38" ht="13.5" thickTop="1">
      <c r="A68" s="298"/>
      <c r="B68" s="171"/>
      <c r="C68" s="172"/>
      <c r="D68" s="160">
        <f>C68-B68</f>
        <v>0</v>
      </c>
      <c r="E68" s="171"/>
      <c r="F68" s="172"/>
      <c r="G68" s="160">
        <f>F68-E68</f>
        <v>0</v>
      </c>
      <c r="H68" s="171"/>
      <c r="I68" s="172"/>
      <c r="J68" s="160">
        <f>I68-H68</f>
        <v>0</v>
      </c>
      <c r="K68" s="171"/>
      <c r="L68" s="172"/>
      <c r="M68" s="160">
        <f>L68-K68</f>
        <v>0</v>
      </c>
      <c r="N68" s="171"/>
      <c r="O68" s="172"/>
      <c r="P68" s="160">
        <f>O68-N68</f>
        <v>0</v>
      </c>
      <c r="Q68" s="171"/>
      <c r="R68" s="172"/>
      <c r="S68" s="160">
        <f>R68-Q68</f>
        <v>0</v>
      </c>
      <c r="T68" s="171"/>
      <c r="U68" s="172"/>
      <c r="V68" s="160">
        <f>U68-T68</f>
        <v>0</v>
      </c>
      <c r="W68" s="171"/>
      <c r="X68" s="172"/>
      <c r="Y68" s="160">
        <f>X68-W68</f>
        <v>0</v>
      </c>
      <c r="Z68" s="151"/>
      <c r="AA68" s="152"/>
      <c r="AB68" s="152"/>
      <c r="AC68" s="152"/>
      <c r="AD68" s="152"/>
      <c r="AE68" s="153"/>
      <c r="AF68" s="153"/>
      <c r="AG68" s="171"/>
      <c r="AH68" s="172"/>
      <c r="AI68" s="160">
        <f>AH68-AG68</f>
        <v>0</v>
      </c>
      <c r="AJ68" s="171"/>
      <c r="AK68" s="172"/>
      <c r="AL68" s="160">
        <f>AK68-AJ68</f>
        <v>0</v>
      </c>
    </row>
    <row r="69" spans="1:38">
      <c r="A69" s="299"/>
      <c r="B69" s="753"/>
      <c r="C69" s="734"/>
      <c r="D69" s="754"/>
      <c r="E69" s="753"/>
      <c r="F69" s="734"/>
      <c r="G69" s="754"/>
      <c r="H69" s="753"/>
      <c r="I69" s="734"/>
      <c r="J69" s="754"/>
      <c r="K69" s="753"/>
      <c r="L69" s="734"/>
      <c r="M69" s="754"/>
      <c r="N69" s="753"/>
      <c r="O69" s="734"/>
      <c r="P69" s="754"/>
      <c r="Q69" s="753"/>
      <c r="R69" s="734"/>
      <c r="S69" s="754"/>
      <c r="T69" s="753"/>
      <c r="U69" s="734"/>
      <c r="V69" s="754"/>
      <c r="W69" s="753"/>
      <c r="X69" s="734"/>
      <c r="Y69" s="754"/>
      <c r="Z69" s="151"/>
      <c r="AA69" s="152"/>
      <c r="AB69" s="152"/>
      <c r="AC69" s="152"/>
      <c r="AD69" s="152"/>
      <c r="AE69" s="153"/>
      <c r="AF69" s="153"/>
      <c r="AG69" s="753"/>
      <c r="AH69" s="734"/>
      <c r="AI69" s="754"/>
      <c r="AJ69" s="753"/>
      <c r="AK69" s="734"/>
      <c r="AL69" s="754"/>
    </row>
    <row r="70" spans="1:38">
      <c r="A70" s="300" t="s">
        <v>54</v>
      </c>
      <c r="B70" s="173"/>
      <c r="C70" s="174"/>
      <c r="D70" s="225">
        <f>C70-B70</f>
        <v>0</v>
      </c>
      <c r="E70" s="173"/>
      <c r="F70" s="174"/>
      <c r="G70" s="225">
        <f>F70-E70</f>
        <v>0</v>
      </c>
      <c r="H70" s="173"/>
      <c r="I70" s="174"/>
      <c r="J70" s="225">
        <f>I70-H70</f>
        <v>0</v>
      </c>
      <c r="K70" s="173"/>
      <c r="L70" s="174"/>
      <c r="M70" s="225">
        <f>L70-K70</f>
        <v>0</v>
      </c>
      <c r="N70" s="173"/>
      <c r="O70" s="174"/>
      <c r="P70" s="225">
        <f>O70-N70</f>
        <v>0</v>
      </c>
      <c r="Q70" s="173"/>
      <c r="R70" s="174"/>
      <c r="S70" s="225">
        <f>R70-Q70</f>
        <v>0</v>
      </c>
      <c r="T70" s="173"/>
      <c r="U70" s="174"/>
      <c r="V70" s="225">
        <f>U70-T70</f>
        <v>0</v>
      </c>
      <c r="W70" s="173"/>
      <c r="X70" s="174"/>
      <c r="Y70" s="225">
        <f>X70-W70</f>
        <v>0</v>
      </c>
      <c r="Z70" s="151"/>
      <c r="AA70" s="152"/>
      <c r="AB70" s="152"/>
      <c r="AC70" s="152"/>
      <c r="AD70" s="152"/>
      <c r="AE70" s="153"/>
      <c r="AF70" s="153"/>
      <c r="AG70" s="173"/>
      <c r="AH70" s="174"/>
      <c r="AI70" s="225">
        <f>AH70-AG70</f>
        <v>0</v>
      </c>
      <c r="AJ70" s="173"/>
      <c r="AK70" s="174"/>
      <c r="AL70" s="225">
        <f>AK70-AJ70</f>
        <v>0</v>
      </c>
    </row>
    <row r="71" spans="1:38">
      <c r="A71" s="299">
        <v>43891</v>
      </c>
      <c r="B71" s="741"/>
      <c r="C71" s="742"/>
      <c r="D71" s="743"/>
      <c r="E71" s="741"/>
      <c r="F71" s="742"/>
      <c r="G71" s="743"/>
      <c r="H71" s="741"/>
      <c r="I71" s="742"/>
      <c r="J71" s="743"/>
      <c r="K71" s="741"/>
      <c r="L71" s="742"/>
      <c r="M71" s="743"/>
      <c r="N71" s="741"/>
      <c r="O71" s="742"/>
      <c r="P71" s="743"/>
      <c r="Q71" s="741"/>
      <c r="R71" s="742"/>
      <c r="S71" s="743"/>
      <c r="T71" s="741"/>
      <c r="U71" s="742"/>
      <c r="V71" s="743"/>
      <c r="W71" s="741"/>
      <c r="X71" s="742"/>
      <c r="Y71" s="743"/>
      <c r="Z71" s="151"/>
      <c r="AA71" s="152"/>
      <c r="AB71" s="152"/>
      <c r="AC71" s="152"/>
      <c r="AD71" s="152"/>
      <c r="AE71" s="153"/>
      <c r="AF71" s="153"/>
      <c r="AG71" s="741"/>
      <c r="AH71" s="742"/>
      <c r="AI71" s="743"/>
      <c r="AJ71" s="741"/>
      <c r="AK71" s="742"/>
      <c r="AL71" s="743"/>
    </row>
    <row r="72" spans="1:38">
      <c r="A72" s="301"/>
      <c r="B72" s="173"/>
      <c r="C72" s="174"/>
      <c r="D72" s="225">
        <f>C72-B72</f>
        <v>0</v>
      </c>
      <c r="E72" s="173"/>
      <c r="F72" s="174"/>
      <c r="G72" s="225">
        <f>F72-E72</f>
        <v>0</v>
      </c>
      <c r="H72" s="173"/>
      <c r="I72" s="174"/>
      <c r="J72" s="225">
        <f>I72-H72</f>
        <v>0</v>
      </c>
      <c r="K72" s="173"/>
      <c r="L72" s="174"/>
      <c r="M72" s="225">
        <f>L72-K72</f>
        <v>0</v>
      </c>
      <c r="N72" s="173"/>
      <c r="O72" s="174"/>
      <c r="P72" s="225">
        <f>O72-N72</f>
        <v>0</v>
      </c>
      <c r="Q72" s="173"/>
      <c r="R72" s="174"/>
      <c r="S72" s="225">
        <f>R72-Q72</f>
        <v>0</v>
      </c>
      <c r="T72" s="173"/>
      <c r="U72" s="174"/>
      <c r="V72" s="225">
        <f>U72-T72</f>
        <v>0</v>
      </c>
      <c r="W72" s="173"/>
      <c r="X72" s="174"/>
      <c r="Y72" s="225">
        <f>X72-W72</f>
        <v>0</v>
      </c>
      <c r="Z72" s="292"/>
      <c r="AA72" s="293"/>
      <c r="AB72" s="293"/>
      <c r="AC72" s="293"/>
      <c r="AD72" s="293"/>
      <c r="AE72" s="294"/>
      <c r="AF72" s="294"/>
      <c r="AG72" s="173"/>
      <c r="AH72" s="174"/>
      <c r="AI72" s="225">
        <f>AH72-AG72</f>
        <v>0</v>
      </c>
      <c r="AJ72" s="173"/>
      <c r="AK72" s="174"/>
      <c r="AL72" s="225">
        <f>AK72-AJ72</f>
        <v>0</v>
      </c>
    </row>
    <row r="73" spans="1:38">
      <c r="A73" s="301"/>
      <c r="B73" s="741"/>
      <c r="C73" s="742"/>
      <c r="D73" s="743"/>
      <c r="E73" s="741"/>
      <c r="F73" s="742"/>
      <c r="G73" s="743"/>
      <c r="H73" s="741"/>
      <c r="I73" s="742"/>
      <c r="J73" s="743"/>
      <c r="K73" s="741"/>
      <c r="L73" s="742"/>
      <c r="M73" s="743"/>
      <c r="N73" s="741"/>
      <c r="O73" s="742"/>
      <c r="P73" s="743"/>
      <c r="Q73" s="741"/>
      <c r="R73" s="742"/>
      <c r="S73" s="743"/>
      <c r="T73" s="741"/>
      <c r="U73" s="742"/>
      <c r="V73" s="743"/>
      <c r="W73" s="741"/>
      <c r="X73" s="742"/>
      <c r="Y73" s="743"/>
      <c r="Z73" s="292"/>
      <c r="AA73" s="293"/>
      <c r="AB73" s="293"/>
      <c r="AC73" s="293"/>
      <c r="AD73" s="293"/>
      <c r="AE73" s="294"/>
      <c r="AF73" s="294"/>
      <c r="AG73" s="741"/>
      <c r="AH73" s="742"/>
      <c r="AI73" s="743"/>
      <c r="AJ73" s="741"/>
      <c r="AK73" s="742"/>
      <c r="AL73" s="743"/>
    </row>
    <row r="74" spans="1:38" ht="13.5" thickBot="1">
      <c r="A74" s="301"/>
      <c r="B74" s="158"/>
      <c r="C74" s="159"/>
      <c r="D74" s="225">
        <f>C74-B74</f>
        <v>0</v>
      </c>
      <c r="E74" s="158"/>
      <c r="F74" s="159"/>
      <c r="G74" s="225">
        <f>F74-E74</f>
        <v>0</v>
      </c>
      <c r="H74" s="158"/>
      <c r="I74" s="159"/>
      <c r="J74" s="225">
        <f>I74-H74</f>
        <v>0</v>
      </c>
      <c r="K74" s="158"/>
      <c r="L74" s="159"/>
      <c r="M74" s="225">
        <f>L74-K74</f>
        <v>0</v>
      </c>
      <c r="N74" s="158"/>
      <c r="O74" s="159"/>
      <c r="P74" s="225">
        <f>O74-N74</f>
        <v>0</v>
      </c>
      <c r="Q74" s="158"/>
      <c r="R74" s="159"/>
      <c r="S74" s="225">
        <f>R74-Q74</f>
        <v>0</v>
      </c>
      <c r="T74" s="158"/>
      <c r="U74" s="159"/>
      <c r="V74" s="225">
        <f>U74-T74</f>
        <v>0</v>
      </c>
      <c r="W74" s="158"/>
      <c r="X74" s="159"/>
      <c r="Y74" s="225">
        <f>X74-W74</f>
        <v>0</v>
      </c>
      <c r="Z74" s="292"/>
      <c r="AA74" s="293"/>
      <c r="AB74" s="293"/>
      <c r="AC74" s="293"/>
      <c r="AD74" s="293"/>
      <c r="AE74" s="294"/>
      <c r="AF74" s="294"/>
      <c r="AG74" s="158"/>
      <c r="AH74" s="159"/>
      <c r="AI74" s="225">
        <f>AH74-AG74</f>
        <v>0</v>
      </c>
      <c r="AJ74" s="158"/>
      <c r="AK74" s="159"/>
      <c r="AL74" s="225">
        <f>AK74-AJ74</f>
        <v>0</v>
      </c>
    </row>
    <row r="75" spans="1:38" ht="14.25" thickTop="1" thickBot="1">
      <c r="A75" s="302"/>
      <c r="B75" s="916"/>
      <c r="C75" s="917"/>
      <c r="D75" s="918"/>
      <c r="E75" s="916"/>
      <c r="F75" s="917"/>
      <c r="G75" s="918"/>
      <c r="H75" s="916"/>
      <c r="I75" s="917"/>
      <c r="J75" s="918"/>
      <c r="K75" s="916"/>
      <c r="L75" s="917"/>
      <c r="M75" s="918"/>
      <c r="N75" s="916"/>
      <c r="O75" s="917"/>
      <c r="P75" s="918"/>
      <c r="Q75" s="916"/>
      <c r="R75" s="917"/>
      <c r="S75" s="918"/>
      <c r="T75" s="916"/>
      <c r="U75" s="917"/>
      <c r="V75" s="918"/>
      <c r="W75" s="916"/>
      <c r="X75" s="917"/>
      <c r="Y75" s="918"/>
      <c r="Z75" s="295" t="s">
        <v>12</v>
      </c>
      <c r="AA75" s="296" t="s">
        <v>13</v>
      </c>
      <c r="AB75" s="296" t="s">
        <v>14</v>
      </c>
      <c r="AC75" s="296" t="s">
        <v>15</v>
      </c>
      <c r="AD75" s="296" t="s">
        <v>16</v>
      </c>
      <c r="AE75" s="297" t="s">
        <v>17</v>
      </c>
      <c r="AF75" s="297" t="s">
        <v>92</v>
      </c>
      <c r="AG75" s="919"/>
      <c r="AH75" s="920"/>
      <c r="AI75" s="920"/>
      <c r="AJ75" s="919"/>
      <c r="AK75" s="920"/>
      <c r="AL75" s="921"/>
    </row>
    <row r="76" spans="1:38" ht="17.25" thickTop="1" thickBot="1">
      <c r="A76" s="5"/>
      <c r="B76" s="965"/>
      <c r="C76" s="966"/>
      <c r="D76" s="967"/>
      <c r="E76" s="965"/>
      <c r="F76" s="966"/>
      <c r="G76" s="967"/>
      <c r="H76" s="965"/>
      <c r="I76" s="966"/>
      <c r="J76" s="967"/>
      <c r="K76" s="965"/>
      <c r="L76" s="966"/>
      <c r="M76" s="967"/>
      <c r="N76" s="965"/>
      <c r="O76" s="966"/>
      <c r="P76" s="967"/>
      <c r="Q76" s="965"/>
      <c r="R76" s="966"/>
      <c r="S76" s="967"/>
      <c r="T76" s="965"/>
      <c r="U76" s="966"/>
      <c r="V76" s="967"/>
      <c r="W76" s="623" t="s">
        <v>101</v>
      </c>
      <c r="X76" s="624"/>
      <c r="Y76" s="625"/>
      <c r="Z76" s="276">
        <f>SUM(Z5:Z74)</f>
        <v>0</v>
      </c>
      <c r="AA76" s="277">
        <f>SUM(AA5:AA74)</f>
        <v>0</v>
      </c>
      <c r="AB76" s="277">
        <f t="shared" ref="AB76:AC76" si="0">SUM(AB5:AB74)</f>
        <v>0</v>
      </c>
      <c r="AC76" s="277">
        <f t="shared" si="0"/>
        <v>0</v>
      </c>
      <c r="AD76" s="277">
        <f>SUM(AD9:AD75)</f>
        <v>0</v>
      </c>
      <c r="AE76" s="277">
        <f>SUM(AE9:AE75)</f>
        <v>0</v>
      </c>
      <c r="AF76" s="278">
        <f>SUM(AF4:AF75)</f>
        <v>0</v>
      </c>
      <c r="AG76" s="964">
        <f>AI65+AI63+AI61+AI59+AI56+AI54+AI52+AI50+AI47+AI45+AI43+AI41+AI39+AI36+AI34+AI32+AI30+AI28+AI25+AI23+AI21+AI19+AI17+AI14+AI12+AI10</f>
        <v>10</v>
      </c>
      <c r="AH76" s="616"/>
      <c r="AI76" s="617"/>
      <c r="AJ76" s="964">
        <f>AL65+AL63+AL61+AL59+AL56+AL54+AL52+AL50+AL47+AL45+AL43+AL41+AL39+AL36+AL34+AL32+AL30+AL28+AL25+AL23+AL21+AL19+AL17+AL14+AL12+AL10</f>
        <v>0.5</v>
      </c>
      <c r="AK76" s="616"/>
      <c r="AL76" s="617"/>
    </row>
    <row r="77" spans="1:38" ht="17.25" thickTop="1" thickBot="1">
      <c r="A77" s="2"/>
      <c r="B77" s="6"/>
      <c r="C77" s="6"/>
      <c r="D77" s="6"/>
      <c r="E77" s="489"/>
      <c r="F77" s="489"/>
      <c r="G77" s="489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28" t="s">
        <v>99</v>
      </c>
      <c r="X77" s="629"/>
      <c r="Y77" s="630"/>
      <c r="Z77" s="676">
        <f>AVERAGE(Z76+AA76+AB76+AC76+AD76+AE76)</f>
        <v>0</v>
      </c>
      <c r="AA77" s="677"/>
      <c r="AB77" s="677"/>
      <c r="AC77" s="677"/>
      <c r="AD77" s="677"/>
      <c r="AE77" s="678"/>
      <c r="AF77" s="285">
        <f>SUM(AF76)</f>
        <v>0</v>
      </c>
      <c r="AG77" s="679">
        <f>SUM(AG76)</f>
        <v>10</v>
      </c>
      <c r="AH77" s="680"/>
      <c r="AI77" s="681"/>
      <c r="AJ77" s="676">
        <f>SUM(AJ76)</f>
        <v>0.5</v>
      </c>
      <c r="AK77" s="677"/>
      <c r="AL77" s="678"/>
    </row>
    <row r="78" spans="1:38">
      <c r="B78" s="492"/>
      <c r="C78" s="492"/>
      <c r="D78" s="1"/>
      <c r="E78" s="492"/>
      <c r="F78" s="492"/>
      <c r="G78" s="1"/>
      <c r="H78" s="492"/>
      <c r="I78" s="492"/>
      <c r="J78" s="1"/>
      <c r="K78" s="492"/>
      <c r="L78" s="492"/>
      <c r="M78" s="1"/>
      <c r="N78" s="492"/>
      <c r="O78" s="492"/>
      <c r="P78" s="1"/>
      <c r="Q78" s="492"/>
      <c r="R78" s="492"/>
      <c r="S78" s="1"/>
      <c r="T78" s="492"/>
      <c r="U78" s="492"/>
      <c r="V78" s="1"/>
      <c r="W78" s="492"/>
      <c r="X78" s="492"/>
      <c r="Y78" s="33"/>
      <c r="Z78" s="287"/>
      <c r="AA78" s="287"/>
      <c r="AB78" s="287"/>
      <c r="AC78" s="287"/>
      <c r="AD78" s="287"/>
      <c r="AE78" s="287"/>
      <c r="AF78" s="287"/>
      <c r="AG78" s="287"/>
      <c r="AH78" s="287"/>
      <c r="AI78" s="33"/>
    </row>
    <row r="79" spans="1:38">
      <c r="Y79" s="34"/>
      <c r="Z79" s="33"/>
      <c r="AA79" s="33"/>
      <c r="AB79" s="33"/>
      <c r="AC79" s="33"/>
      <c r="AD79" s="33"/>
      <c r="AE79" s="33"/>
      <c r="AF79" s="33"/>
      <c r="AG79" s="33"/>
      <c r="AH79" s="33"/>
      <c r="AI79" s="33"/>
    </row>
  </sheetData>
  <mergeCells count="424">
    <mergeCell ref="T12:V12"/>
    <mergeCell ref="W12:Y12"/>
    <mergeCell ref="AG13:AI13"/>
    <mergeCell ref="AJ13:AL13"/>
    <mergeCell ref="T15:V15"/>
    <mergeCell ref="W15:Y15"/>
    <mergeCell ref="AG15:AI15"/>
    <mergeCell ref="AJ15:AL15"/>
    <mergeCell ref="A1:A3"/>
    <mergeCell ref="B1:D3"/>
    <mergeCell ref="E1:G3"/>
    <mergeCell ref="K1:M3"/>
    <mergeCell ref="N1:P3"/>
    <mergeCell ref="Q1:S3"/>
    <mergeCell ref="Z1:AF1"/>
    <mergeCell ref="AG11:AI11"/>
    <mergeCell ref="AJ11:AL11"/>
    <mergeCell ref="AG1:AI9"/>
    <mergeCell ref="AJ1:AL9"/>
    <mergeCell ref="Z2:AF2"/>
    <mergeCell ref="B6:D6"/>
    <mergeCell ref="E6:G6"/>
    <mergeCell ref="H6:J6"/>
    <mergeCell ref="K6:M6"/>
    <mergeCell ref="N15:P15"/>
    <mergeCell ref="Q15:S15"/>
    <mergeCell ref="B15:D15"/>
    <mergeCell ref="E15:G15"/>
    <mergeCell ref="H15:J15"/>
    <mergeCell ref="K15:M15"/>
    <mergeCell ref="B12:D12"/>
    <mergeCell ref="E12:G12"/>
    <mergeCell ref="H12:J12"/>
    <mergeCell ref="K12:M12"/>
    <mergeCell ref="N12:P12"/>
    <mergeCell ref="Q12:S12"/>
    <mergeCell ref="T1:V3"/>
    <mergeCell ref="W1:Y3"/>
    <mergeCell ref="N8:P8"/>
    <mergeCell ref="Q8:S8"/>
    <mergeCell ref="T8:V8"/>
    <mergeCell ref="W8:Y8"/>
    <mergeCell ref="B10:D10"/>
    <mergeCell ref="E10:G10"/>
    <mergeCell ref="H10:J10"/>
    <mergeCell ref="K10:M10"/>
    <mergeCell ref="N10:P10"/>
    <mergeCell ref="Q10:S10"/>
    <mergeCell ref="T10:V10"/>
    <mergeCell ref="W10:Y10"/>
    <mergeCell ref="N6:P6"/>
    <mergeCell ref="Q6:S6"/>
    <mergeCell ref="T6:V6"/>
    <mergeCell ref="W6:Y6"/>
    <mergeCell ref="B8:D8"/>
    <mergeCell ref="E8:G8"/>
    <mergeCell ref="H8:J8"/>
    <mergeCell ref="K8:M8"/>
    <mergeCell ref="B18:D18"/>
    <mergeCell ref="E18:G18"/>
    <mergeCell ref="H18:J18"/>
    <mergeCell ref="K18:M18"/>
    <mergeCell ref="N18:P18"/>
    <mergeCell ref="Q18:S18"/>
    <mergeCell ref="T18:V18"/>
    <mergeCell ref="W18:Y18"/>
    <mergeCell ref="B16:D16"/>
    <mergeCell ref="E16:G16"/>
    <mergeCell ref="H16:J16"/>
    <mergeCell ref="K16:M16"/>
    <mergeCell ref="N16:P16"/>
    <mergeCell ref="Q16:S16"/>
    <mergeCell ref="T16:V16"/>
    <mergeCell ref="W16:Y16"/>
    <mergeCell ref="B22:D22"/>
    <mergeCell ref="E22:G22"/>
    <mergeCell ref="H22:J22"/>
    <mergeCell ref="K22:M22"/>
    <mergeCell ref="N22:P22"/>
    <mergeCell ref="Q22:S22"/>
    <mergeCell ref="T22:V22"/>
    <mergeCell ref="W22:Y22"/>
    <mergeCell ref="B20:D20"/>
    <mergeCell ref="E20:G20"/>
    <mergeCell ref="H20:J20"/>
    <mergeCell ref="K20:M20"/>
    <mergeCell ref="N20:P20"/>
    <mergeCell ref="Q20:S20"/>
    <mergeCell ref="T20:V20"/>
    <mergeCell ref="W20:Y20"/>
    <mergeCell ref="B26:D26"/>
    <mergeCell ref="E26:G26"/>
    <mergeCell ref="H26:J26"/>
    <mergeCell ref="K26:M26"/>
    <mergeCell ref="AG27:AI27"/>
    <mergeCell ref="B24:D24"/>
    <mergeCell ref="E24:G24"/>
    <mergeCell ref="H24:J24"/>
    <mergeCell ref="K24:M24"/>
    <mergeCell ref="N24:P24"/>
    <mergeCell ref="Q24:S24"/>
    <mergeCell ref="T24:V24"/>
    <mergeCell ref="W24:Y24"/>
    <mergeCell ref="B29:D29"/>
    <mergeCell ref="E29:G29"/>
    <mergeCell ref="H29:J29"/>
    <mergeCell ref="K29:M29"/>
    <mergeCell ref="N29:P29"/>
    <mergeCell ref="Q29:S29"/>
    <mergeCell ref="T29:V29"/>
    <mergeCell ref="W29:Y29"/>
    <mergeCell ref="B27:D27"/>
    <mergeCell ref="E27:G27"/>
    <mergeCell ref="H27:J27"/>
    <mergeCell ref="K27:M27"/>
    <mergeCell ref="N27:P27"/>
    <mergeCell ref="Q27:S27"/>
    <mergeCell ref="T27:V27"/>
    <mergeCell ref="W27:Y27"/>
    <mergeCell ref="B33:D33"/>
    <mergeCell ref="E33:G33"/>
    <mergeCell ref="H33:J33"/>
    <mergeCell ref="K33:M33"/>
    <mergeCell ref="N33:P33"/>
    <mergeCell ref="Q33:S33"/>
    <mergeCell ref="T33:V33"/>
    <mergeCell ref="W33:Y33"/>
    <mergeCell ref="B31:D31"/>
    <mergeCell ref="E31:G31"/>
    <mergeCell ref="H31:J31"/>
    <mergeCell ref="K31:M31"/>
    <mergeCell ref="N31:P31"/>
    <mergeCell ref="Q31:S31"/>
    <mergeCell ref="T31:V31"/>
    <mergeCell ref="W31:Y31"/>
    <mergeCell ref="B37:D37"/>
    <mergeCell ref="E37:G37"/>
    <mergeCell ref="H37:J37"/>
    <mergeCell ref="K37:M37"/>
    <mergeCell ref="B35:D35"/>
    <mergeCell ref="E35:G35"/>
    <mergeCell ref="H35:J35"/>
    <mergeCell ref="K35:M35"/>
    <mergeCell ref="N35:P35"/>
    <mergeCell ref="AJ42:AL42"/>
    <mergeCell ref="B40:D40"/>
    <mergeCell ref="E40:G40"/>
    <mergeCell ref="H40:J40"/>
    <mergeCell ref="K40:M40"/>
    <mergeCell ref="N40:P40"/>
    <mergeCell ref="Q40:S40"/>
    <mergeCell ref="T40:V40"/>
    <mergeCell ref="W40:Y40"/>
    <mergeCell ref="B42:D42"/>
    <mergeCell ref="E42:G42"/>
    <mergeCell ref="H42:J42"/>
    <mergeCell ref="K42:M42"/>
    <mergeCell ref="N42:P42"/>
    <mergeCell ref="Q42:S42"/>
    <mergeCell ref="T42:V42"/>
    <mergeCell ref="W42:Y42"/>
    <mergeCell ref="AG42:AI42"/>
    <mergeCell ref="AG46:AI46"/>
    <mergeCell ref="AJ46:AL46"/>
    <mergeCell ref="AG48:AI48"/>
    <mergeCell ref="AJ48:AL48"/>
    <mergeCell ref="B44:D44"/>
    <mergeCell ref="E44:G44"/>
    <mergeCell ref="H44:J44"/>
    <mergeCell ref="K44:M44"/>
    <mergeCell ref="N44:P44"/>
    <mergeCell ref="Q44:S44"/>
    <mergeCell ref="T44:V44"/>
    <mergeCell ref="W44:Y44"/>
    <mergeCell ref="AG44:AI44"/>
    <mergeCell ref="AJ44:AL44"/>
    <mergeCell ref="Q49:S49"/>
    <mergeCell ref="T49:V49"/>
    <mergeCell ref="W49:Y49"/>
    <mergeCell ref="B48:D48"/>
    <mergeCell ref="E48:G48"/>
    <mergeCell ref="H48:J48"/>
    <mergeCell ref="K48:M48"/>
    <mergeCell ref="B46:D46"/>
    <mergeCell ref="E46:G46"/>
    <mergeCell ref="H46:J46"/>
    <mergeCell ref="K46:M46"/>
    <mergeCell ref="N46:P46"/>
    <mergeCell ref="Q46:S46"/>
    <mergeCell ref="T46:V46"/>
    <mergeCell ref="W46:Y46"/>
    <mergeCell ref="N48:P48"/>
    <mergeCell ref="Q48:S48"/>
    <mergeCell ref="T48:V48"/>
    <mergeCell ref="W48:Y48"/>
    <mergeCell ref="B53:D53"/>
    <mergeCell ref="E53:G53"/>
    <mergeCell ref="H53:J53"/>
    <mergeCell ref="K53:M53"/>
    <mergeCell ref="N53:P53"/>
    <mergeCell ref="Q53:S53"/>
    <mergeCell ref="T53:V53"/>
    <mergeCell ref="W53:Y53"/>
    <mergeCell ref="B51:D51"/>
    <mergeCell ref="E51:G51"/>
    <mergeCell ref="H51:J51"/>
    <mergeCell ref="K51:M51"/>
    <mergeCell ref="N51:P51"/>
    <mergeCell ref="Q51:S51"/>
    <mergeCell ref="T51:V51"/>
    <mergeCell ref="W51:Y51"/>
    <mergeCell ref="B57:D57"/>
    <mergeCell ref="E57:G57"/>
    <mergeCell ref="H57:J57"/>
    <mergeCell ref="K57:M57"/>
    <mergeCell ref="N57:P57"/>
    <mergeCell ref="Q57:S57"/>
    <mergeCell ref="T57:V57"/>
    <mergeCell ref="W57:Y57"/>
    <mergeCell ref="B55:D55"/>
    <mergeCell ref="E55:G55"/>
    <mergeCell ref="H55:J55"/>
    <mergeCell ref="K55:M55"/>
    <mergeCell ref="N55:P55"/>
    <mergeCell ref="Q55:S55"/>
    <mergeCell ref="T55:V55"/>
    <mergeCell ref="W55:Y55"/>
    <mergeCell ref="T58:V58"/>
    <mergeCell ref="W58:Y58"/>
    <mergeCell ref="B60:D60"/>
    <mergeCell ref="E60:G60"/>
    <mergeCell ref="H60:J60"/>
    <mergeCell ref="K60:M60"/>
    <mergeCell ref="N60:P60"/>
    <mergeCell ref="Q60:S60"/>
    <mergeCell ref="B58:D58"/>
    <mergeCell ref="E58:G58"/>
    <mergeCell ref="H58:J58"/>
    <mergeCell ref="K58:M58"/>
    <mergeCell ref="N58:P58"/>
    <mergeCell ref="Q58:S58"/>
    <mergeCell ref="T60:V60"/>
    <mergeCell ref="W60:Y60"/>
    <mergeCell ref="Q64:S64"/>
    <mergeCell ref="T64:V64"/>
    <mergeCell ref="W64:Y64"/>
    <mergeCell ref="AG64:AI64"/>
    <mergeCell ref="B62:D62"/>
    <mergeCell ref="E62:G62"/>
    <mergeCell ref="H62:J62"/>
    <mergeCell ref="K62:M62"/>
    <mergeCell ref="N62:P62"/>
    <mergeCell ref="Q62:S62"/>
    <mergeCell ref="T62:V62"/>
    <mergeCell ref="W62:Y62"/>
    <mergeCell ref="AG62:AI62"/>
    <mergeCell ref="N71:P71"/>
    <mergeCell ref="Q71:S71"/>
    <mergeCell ref="T71:V71"/>
    <mergeCell ref="W71:Y71"/>
    <mergeCell ref="B66:D66"/>
    <mergeCell ref="E66:G66"/>
    <mergeCell ref="H66:J66"/>
    <mergeCell ref="K66:M66"/>
    <mergeCell ref="N66:P66"/>
    <mergeCell ref="B67:D67"/>
    <mergeCell ref="E67:G67"/>
    <mergeCell ref="H67:J67"/>
    <mergeCell ref="K67:M67"/>
    <mergeCell ref="N67:P67"/>
    <mergeCell ref="Q66:S66"/>
    <mergeCell ref="T66:V66"/>
    <mergeCell ref="W66:Y66"/>
    <mergeCell ref="Q67:S67"/>
    <mergeCell ref="T67:V67"/>
    <mergeCell ref="W67:Y67"/>
    <mergeCell ref="B75:D75"/>
    <mergeCell ref="E75:G75"/>
    <mergeCell ref="H75:J75"/>
    <mergeCell ref="K75:M75"/>
    <mergeCell ref="N75:P75"/>
    <mergeCell ref="Q75:S75"/>
    <mergeCell ref="T75:V75"/>
    <mergeCell ref="W75:Y75"/>
    <mergeCell ref="E76:G76"/>
    <mergeCell ref="W76:Y76"/>
    <mergeCell ref="B76:D76"/>
    <mergeCell ref="H76:J76"/>
    <mergeCell ref="K76:M76"/>
    <mergeCell ref="N76:P76"/>
    <mergeCell ref="Q76:S76"/>
    <mergeCell ref="T76:V76"/>
    <mergeCell ref="AJ16:AL16"/>
    <mergeCell ref="N26:P26"/>
    <mergeCell ref="Q26:S26"/>
    <mergeCell ref="T26:V26"/>
    <mergeCell ref="W26:Y26"/>
    <mergeCell ref="AG18:AI18"/>
    <mergeCell ref="AJ18:AL18"/>
    <mergeCell ref="AG20:AI20"/>
    <mergeCell ref="AJ20:AL20"/>
    <mergeCell ref="AG22:AI22"/>
    <mergeCell ref="AJ22:AL22"/>
    <mergeCell ref="AG24:AI24"/>
    <mergeCell ref="AJ24:AL24"/>
    <mergeCell ref="AG16:AI16"/>
    <mergeCell ref="A39:A40"/>
    <mergeCell ref="B38:D38"/>
    <mergeCell ref="E38:G38"/>
    <mergeCell ref="H38:J38"/>
    <mergeCell ref="K38:M38"/>
    <mergeCell ref="N38:P38"/>
    <mergeCell ref="Q38:S38"/>
    <mergeCell ref="T38:V38"/>
    <mergeCell ref="W38:Y38"/>
    <mergeCell ref="AG49:AI49"/>
    <mergeCell ref="B64:D64"/>
    <mergeCell ref="E64:G64"/>
    <mergeCell ref="H64:J64"/>
    <mergeCell ref="K64:M64"/>
    <mergeCell ref="AG26:AI26"/>
    <mergeCell ref="AJ26:AL26"/>
    <mergeCell ref="AG29:AI29"/>
    <mergeCell ref="AJ29:AL29"/>
    <mergeCell ref="AG31:AI31"/>
    <mergeCell ref="AJ31:AL31"/>
    <mergeCell ref="AG33:AI33"/>
    <mergeCell ref="AJ33:AL33"/>
    <mergeCell ref="AJ55:AL55"/>
    <mergeCell ref="AG57:AI57"/>
    <mergeCell ref="AJ57:AL57"/>
    <mergeCell ref="AG60:AI60"/>
    <mergeCell ref="AJ60:AL60"/>
    <mergeCell ref="AJ58:AL58"/>
    <mergeCell ref="AJ38:AL38"/>
    <mergeCell ref="AG40:AI40"/>
    <mergeCell ref="AJ40:AL40"/>
    <mergeCell ref="AG38:AI38"/>
    <mergeCell ref="N64:P64"/>
    <mergeCell ref="AJ76:AL76"/>
    <mergeCell ref="AJ75:AL75"/>
    <mergeCell ref="AG75:AI75"/>
    <mergeCell ref="AJ49:AL49"/>
    <mergeCell ref="AJ67:AL67"/>
    <mergeCell ref="AG67:AI67"/>
    <mergeCell ref="AJ27:AL27"/>
    <mergeCell ref="AG35:AI35"/>
    <mergeCell ref="AJ35:AL35"/>
    <mergeCell ref="AG37:AI37"/>
    <mergeCell ref="AJ37:AL37"/>
    <mergeCell ref="AG76:AI76"/>
    <mergeCell ref="AG71:AI71"/>
    <mergeCell ref="AJ71:AL71"/>
    <mergeCell ref="AJ62:AL62"/>
    <mergeCell ref="AG58:AI58"/>
    <mergeCell ref="AJ64:AL64"/>
    <mergeCell ref="AG66:AI66"/>
    <mergeCell ref="AJ66:AL66"/>
    <mergeCell ref="AG51:AI51"/>
    <mergeCell ref="AJ51:AL51"/>
    <mergeCell ref="AG53:AI53"/>
    <mergeCell ref="AJ53:AL53"/>
    <mergeCell ref="AG55:AI55"/>
    <mergeCell ref="E77:G77"/>
    <mergeCell ref="W77:Y77"/>
    <mergeCell ref="Z77:AE77"/>
    <mergeCell ref="AG77:AI77"/>
    <mergeCell ref="AJ77:AL77"/>
    <mergeCell ref="B78:C78"/>
    <mergeCell ref="E78:F78"/>
    <mergeCell ref="H78:I78"/>
    <mergeCell ref="K78:L78"/>
    <mergeCell ref="N78:O78"/>
    <mergeCell ref="Q78:R78"/>
    <mergeCell ref="T78:U78"/>
    <mergeCell ref="W78:X78"/>
    <mergeCell ref="A36:A37"/>
    <mergeCell ref="A47:A48"/>
    <mergeCell ref="A50:A51"/>
    <mergeCell ref="B14:D14"/>
    <mergeCell ref="W14:Y14"/>
    <mergeCell ref="E14:G14"/>
    <mergeCell ref="H14:J14"/>
    <mergeCell ref="K14:M14"/>
    <mergeCell ref="N14:P14"/>
    <mergeCell ref="Q14:S14"/>
    <mergeCell ref="T14:V14"/>
    <mergeCell ref="A25:A26"/>
    <mergeCell ref="N37:P37"/>
    <mergeCell ref="Q37:S37"/>
    <mergeCell ref="T37:V37"/>
    <mergeCell ref="W37:Y37"/>
    <mergeCell ref="Q35:S35"/>
    <mergeCell ref="T35:V35"/>
    <mergeCell ref="W35:Y35"/>
    <mergeCell ref="B49:D49"/>
    <mergeCell ref="E49:G49"/>
    <mergeCell ref="H49:J49"/>
    <mergeCell ref="K49:M49"/>
    <mergeCell ref="N49:P49"/>
    <mergeCell ref="AG69:AI69"/>
    <mergeCell ref="AG73:AI73"/>
    <mergeCell ref="AJ69:AL69"/>
    <mergeCell ref="AJ73:AL73"/>
    <mergeCell ref="B69:D69"/>
    <mergeCell ref="B73:D73"/>
    <mergeCell ref="E69:G69"/>
    <mergeCell ref="E73:G73"/>
    <mergeCell ref="H69:J69"/>
    <mergeCell ref="H73:J73"/>
    <mergeCell ref="K69:M69"/>
    <mergeCell ref="K73:M73"/>
    <mergeCell ref="N69:P69"/>
    <mergeCell ref="N73:P73"/>
    <mergeCell ref="Q69:S69"/>
    <mergeCell ref="Q73:S73"/>
    <mergeCell ref="T69:V69"/>
    <mergeCell ref="T73:V73"/>
    <mergeCell ref="W69:Y69"/>
    <mergeCell ref="W73:Y73"/>
    <mergeCell ref="B71:D71"/>
    <mergeCell ref="E71:G71"/>
    <mergeCell ref="H71:J71"/>
    <mergeCell ref="K71:M71"/>
  </mergeCells>
  <pageMargins left="0.70866141732283472" right="0.70866141732283472" top="0.74803149606299213" bottom="0.74803149606299213" header="0.31496062992125984" footer="0.31496062992125984"/>
  <pageSetup paperSize="9" scale="45" orientation="landscape" horizont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AL79"/>
  <sheetViews>
    <sheetView zoomScale="70" zoomScaleNormal="70" workbookViewId="0">
      <selection activeCell="C7" sqref="B7:D8"/>
    </sheetView>
  </sheetViews>
  <sheetFormatPr baseColWidth="10" defaultRowHeight="12.75"/>
  <cols>
    <col min="2" max="25" width="7.7109375" customWidth="1"/>
    <col min="26" max="38" width="6.7109375" customWidth="1"/>
  </cols>
  <sheetData>
    <row r="1" spans="1:38" ht="14.25" customHeight="1" thickTop="1" thickBot="1">
      <c r="A1" s="556">
        <v>11</v>
      </c>
      <c r="B1" s="938" t="s">
        <v>7</v>
      </c>
      <c r="C1" s="938"/>
      <c r="D1" s="938"/>
      <c r="E1" s="940" t="s">
        <v>1</v>
      </c>
      <c r="F1" s="940"/>
      <c r="G1" s="940"/>
      <c r="H1" s="139" t="s">
        <v>9</v>
      </c>
      <c r="I1" s="140"/>
      <c r="J1" s="141"/>
      <c r="K1" s="941" t="s">
        <v>2</v>
      </c>
      <c r="L1" s="942"/>
      <c r="M1" s="943"/>
      <c r="N1" s="950" t="s">
        <v>3</v>
      </c>
      <c r="O1" s="951"/>
      <c r="P1" s="952"/>
      <c r="Q1" s="527" t="s">
        <v>4</v>
      </c>
      <c r="R1" s="528"/>
      <c r="S1" s="529"/>
      <c r="T1" s="527" t="s">
        <v>5</v>
      </c>
      <c r="U1" s="528"/>
      <c r="V1" s="529"/>
      <c r="W1" s="536" t="s">
        <v>6</v>
      </c>
      <c r="X1" s="536"/>
      <c r="Y1" s="537"/>
      <c r="Z1" s="538" t="s">
        <v>0</v>
      </c>
      <c r="AA1" s="539"/>
      <c r="AB1" s="539"/>
      <c r="AC1" s="539"/>
      <c r="AD1" s="539"/>
      <c r="AE1" s="539"/>
      <c r="AF1" s="540"/>
      <c r="AG1" s="544" t="s">
        <v>8</v>
      </c>
      <c r="AH1" s="544"/>
      <c r="AI1" s="545"/>
      <c r="AJ1" s="544" t="s">
        <v>100</v>
      </c>
      <c r="AK1" s="544"/>
      <c r="AL1" s="545"/>
    </row>
    <row r="2" spans="1:38" ht="14.25" customHeight="1" thickTop="1" thickBot="1">
      <c r="A2" s="556"/>
      <c r="B2" s="939"/>
      <c r="C2" s="939"/>
      <c r="D2" s="939"/>
      <c r="E2" s="940"/>
      <c r="F2" s="940"/>
      <c r="G2" s="940"/>
      <c r="H2" s="142"/>
      <c r="I2" s="143"/>
      <c r="J2" s="144"/>
      <c r="K2" s="944"/>
      <c r="L2" s="945"/>
      <c r="M2" s="946"/>
      <c r="N2" s="953"/>
      <c r="O2" s="954"/>
      <c r="P2" s="955"/>
      <c r="Q2" s="530"/>
      <c r="R2" s="531"/>
      <c r="S2" s="532"/>
      <c r="T2" s="530"/>
      <c r="U2" s="531"/>
      <c r="V2" s="532"/>
      <c r="W2" s="536"/>
      <c r="X2" s="536"/>
      <c r="Y2" s="537"/>
      <c r="Z2" s="550" t="s">
        <v>11</v>
      </c>
      <c r="AA2" s="551"/>
      <c r="AB2" s="551"/>
      <c r="AC2" s="551"/>
      <c r="AD2" s="551"/>
      <c r="AE2" s="551"/>
      <c r="AF2" s="552"/>
      <c r="AG2" s="546"/>
      <c r="AH2" s="546"/>
      <c r="AI2" s="547"/>
      <c r="AJ2" s="546"/>
      <c r="AK2" s="546"/>
      <c r="AL2" s="547"/>
    </row>
    <row r="3" spans="1:38" ht="12" customHeight="1" thickTop="1" thickBot="1">
      <c r="A3" s="556"/>
      <c r="B3" s="939"/>
      <c r="C3" s="939"/>
      <c r="D3" s="939"/>
      <c r="E3" s="940"/>
      <c r="F3" s="940"/>
      <c r="G3" s="940"/>
      <c r="H3" s="145"/>
      <c r="I3" s="291" t="s">
        <v>10</v>
      </c>
      <c r="J3" s="146"/>
      <c r="K3" s="947"/>
      <c r="L3" s="948"/>
      <c r="M3" s="949"/>
      <c r="N3" s="956"/>
      <c r="O3" s="957"/>
      <c r="P3" s="958"/>
      <c r="Q3" s="533"/>
      <c r="R3" s="534"/>
      <c r="S3" s="535"/>
      <c r="T3" s="533"/>
      <c r="U3" s="534"/>
      <c r="V3" s="535"/>
      <c r="W3" s="536"/>
      <c r="X3" s="536"/>
      <c r="Y3" s="536"/>
      <c r="Z3" s="51" t="s">
        <v>12</v>
      </c>
      <c r="AA3" s="52" t="s">
        <v>13</v>
      </c>
      <c r="AB3" s="52" t="s">
        <v>14</v>
      </c>
      <c r="AC3" s="52" t="s">
        <v>15</v>
      </c>
      <c r="AD3" s="52" t="s">
        <v>16</v>
      </c>
      <c r="AE3" s="138" t="s">
        <v>17</v>
      </c>
      <c r="AF3" s="138" t="s">
        <v>92</v>
      </c>
      <c r="AG3" s="546"/>
      <c r="AH3" s="546"/>
      <c r="AI3" s="547"/>
      <c r="AJ3" s="546"/>
      <c r="AK3" s="546"/>
      <c r="AL3" s="547"/>
    </row>
    <row r="4" spans="1:38" ht="12" customHeight="1" thickTop="1" thickBot="1">
      <c r="A4" s="147"/>
      <c r="B4" s="303"/>
      <c r="C4" s="304"/>
      <c r="D4" s="305"/>
      <c r="E4" s="303"/>
      <c r="F4" s="304"/>
      <c r="G4" s="305"/>
      <c r="H4" s="306"/>
      <c r="I4" s="304"/>
      <c r="J4" s="307"/>
      <c r="K4" s="303"/>
      <c r="L4" s="304"/>
      <c r="M4" s="305"/>
      <c r="N4" s="308"/>
      <c r="O4" s="309"/>
      <c r="P4" s="310"/>
      <c r="Q4" s="289"/>
      <c r="R4" s="311"/>
      <c r="S4" s="312"/>
      <c r="T4" s="289"/>
      <c r="U4" s="311"/>
      <c r="V4" s="312"/>
      <c r="W4" s="289"/>
      <c r="X4" s="311"/>
      <c r="Y4" s="312"/>
      <c r="Z4" s="91"/>
      <c r="AA4" s="148"/>
      <c r="AB4" s="148"/>
      <c r="AC4" s="148"/>
      <c r="AD4" s="148"/>
      <c r="AE4" s="149"/>
      <c r="AF4" s="149"/>
      <c r="AG4" s="546"/>
      <c r="AH4" s="546"/>
      <c r="AI4" s="547"/>
      <c r="AJ4" s="546"/>
      <c r="AK4" s="546"/>
      <c r="AL4" s="547"/>
    </row>
    <row r="5" spans="1:38" ht="13.5" thickTop="1">
      <c r="A5" s="97"/>
      <c r="B5" s="240"/>
      <c r="C5" s="241"/>
      <c r="D5" s="252">
        <f>C5-B5</f>
        <v>0</v>
      </c>
      <c r="E5" s="240"/>
      <c r="F5" s="241"/>
      <c r="G5" s="252">
        <f>F5-E5</f>
        <v>0</v>
      </c>
      <c r="H5" s="240"/>
      <c r="I5" s="241"/>
      <c r="J5" s="252">
        <f>I5-H5</f>
        <v>0</v>
      </c>
      <c r="K5" s="240"/>
      <c r="L5" s="241"/>
      <c r="M5" s="252">
        <f>L5-K5</f>
        <v>0</v>
      </c>
      <c r="N5" s="240"/>
      <c r="O5" s="241"/>
      <c r="P5" s="252">
        <f>O5-N5</f>
        <v>0</v>
      </c>
      <c r="Q5" s="240"/>
      <c r="R5" s="241"/>
      <c r="S5" s="252">
        <f>R5-Q5</f>
        <v>0</v>
      </c>
      <c r="T5" s="240"/>
      <c r="U5" s="241"/>
      <c r="V5" s="252">
        <f>U5-T5</f>
        <v>0</v>
      </c>
      <c r="W5" s="240"/>
      <c r="X5" s="241"/>
      <c r="Y5" s="252">
        <f>X5-W5</f>
        <v>0</v>
      </c>
      <c r="Z5" s="151"/>
      <c r="AA5" s="152"/>
      <c r="AB5" s="152"/>
      <c r="AC5" s="152"/>
      <c r="AD5" s="152"/>
      <c r="AE5" s="153"/>
      <c r="AF5" s="153"/>
      <c r="AG5" s="546"/>
      <c r="AH5" s="546"/>
      <c r="AI5" s="547"/>
      <c r="AJ5" s="546"/>
      <c r="AK5" s="546"/>
      <c r="AL5" s="547"/>
    </row>
    <row r="6" spans="1:38">
      <c r="A6" s="104"/>
      <c r="B6" s="770"/>
      <c r="C6" s="771"/>
      <c r="D6" s="793"/>
      <c r="E6" s="770"/>
      <c r="F6" s="771"/>
      <c r="G6" s="793"/>
      <c r="H6" s="770"/>
      <c r="I6" s="771"/>
      <c r="J6" s="793"/>
      <c r="K6" s="770"/>
      <c r="L6" s="771"/>
      <c r="M6" s="793"/>
      <c r="N6" s="770"/>
      <c r="O6" s="771"/>
      <c r="P6" s="793"/>
      <c r="Q6" s="770"/>
      <c r="R6" s="771"/>
      <c r="S6" s="793"/>
      <c r="T6" s="770"/>
      <c r="U6" s="771"/>
      <c r="V6" s="793"/>
      <c r="W6" s="770"/>
      <c r="X6" s="771"/>
      <c r="Y6" s="793"/>
      <c r="Z6" s="151"/>
      <c r="AA6" s="152"/>
      <c r="AB6" s="152"/>
      <c r="AC6" s="152"/>
      <c r="AD6" s="152"/>
      <c r="AE6" s="153"/>
      <c r="AF6" s="153"/>
      <c r="AG6" s="546"/>
      <c r="AH6" s="546"/>
      <c r="AI6" s="547"/>
      <c r="AJ6" s="546"/>
      <c r="AK6" s="546"/>
      <c r="AL6" s="547"/>
    </row>
    <row r="7" spans="1:38">
      <c r="A7" s="104"/>
      <c r="B7" s="227"/>
      <c r="C7" s="226"/>
      <c r="D7" s="225">
        <f>C7-B7</f>
        <v>0</v>
      </c>
      <c r="E7" s="227"/>
      <c r="F7" s="226"/>
      <c r="G7" s="225">
        <f>F7-E7</f>
        <v>0</v>
      </c>
      <c r="H7" s="227"/>
      <c r="I7" s="226"/>
      <c r="J7" s="225">
        <f>I7-H7</f>
        <v>0</v>
      </c>
      <c r="K7" s="227"/>
      <c r="L7" s="226"/>
      <c r="M7" s="225">
        <f>L7-K7</f>
        <v>0</v>
      </c>
      <c r="N7" s="227"/>
      <c r="O7" s="226"/>
      <c r="P7" s="225">
        <f>O7-N7</f>
        <v>0</v>
      </c>
      <c r="Q7" s="227"/>
      <c r="R7" s="226"/>
      <c r="S7" s="225">
        <f>R7-Q7</f>
        <v>0</v>
      </c>
      <c r="T7" s="227"/>
      <c r="U7" s="226"/>
      <c r="V7" s="225">
        <f>U7-T7</f>
        <v>0</v>
      </c>
      <c r="W7" s="227"/>
      <c r="X7" s="226"/>
      <c r="Y7" s="225">
        <f>X7-W7</f>
        <v>0</v>
      </c>
      <c r="Z7" s="151"/>
      <c r="AA7" s="152"/>
      <c r="AB7" s="152"/>
      <c r="AC7" s="152"/>
      <c r="AD7" s="152"/>
      <c r="AE7" s="153"/>
      <c r="AF7" s="153"/>
      <c r="AG7" s="546"/>
      <c r="AH7" s="546"/>
      <c r="AI7" s="547"/>
      <c r="AJ7" s="546"/>
      <c r="AK7" s="546"/>
      <c r="AL7" s="547"/>
    </row>
    <row r="8" spans="1:38">
      <c r="A8" s="104"/>
      <c r="B8" s="753"/>
      <c r="C8" s="734"/>
      <c r="D8" s="754"/>
      <c r="E8" s="753"/>
      <c r="F8" s="734"/>
      <c r="G8" s="754"/>
      <c r="H8" s="753"/>
      <c r="I8" s="734"/>
      <c r="J8" s="754"/>
      <c r="K8" s="753"/>
      <c r="L8" s="734"/>
      <c r="M8" s="754"/>
      <c r="N8" s="753"/>
      <c r="O8" s="734"/>
      <c r="P8" s="754"/>
      <c r="Q8" s="753"/>
      <c r="R8" s="734"/>
      <c r="S8" s="754"/>
      <c r="T8" s="753"/>
      <c r="U8" s="734"/>
      <c r="V8" s="754"/>
      <c r="W8" s="753"/>
      <c r="X8" s="734"/>
      <c r="Y8" s="754"/>
      <c r="Z8" s="151"/>
      <c r="AA8" s="152"/>
      <c r="AB8" s="152"/>
      <c r="AC8" s="152"/>
      <c r="AD8" s="152"/>
      <c r="AE8" s="153"/>
      <c r="AF8" s="153"/>
      <c r="AG8" s="546"/>
      <c r="AH8" s="546"/>
      <c r="AI8" s="547"/>
      <c r="AJ8" s="546"/>
      <c r="AK8" s="546"/>
      <c r="AL8" s="547"/>
    </row>
    <row r="9" spans="1:38" ht="14.25" customHeight="1" thickBot="1">
      <c r="A9" s="108" t="s">
        <v>32</v>
      </c>
      <c r="B9" s="227"/>
      <c r="C9" s="226"/>
      <c r="D9" s="225">
        <f>C9-B9</f>
        <v>0</v>
      </c>
      <c r="E9" s="227"/>
      <c r="F9" s="226"/>
      <c r="G9" s="225">
        <f>F9-E9</f>
        <v>0</v>
      </c>
      <c r="H9" s="227"/>
      <c r="I9" s="226"/>
      <c r="J9" s="225">
        <f>I9-H9</f>
        <v>0</v>
      </c>
      <c r="K9" s="227"/>
      <c r="L9" s="226"/>
      <c r="M9" s="225">
        <f>L9-K9</f>
        <v>0</v>
      </c>
      <c r="N9" s="227"/>
      <c r="O9" s="226"/>
      <c r="P9" s="225">
        <f>O9-N9</f>
        <v>0</v>
      </c>
      <c r="Q9" s="227"/>
      <c r="R9" s="226"/>
      <c r="S9" s="225">
        <f>R9-Q9</f>
        <v>0</v>
      </c>
      <c r="T9" s="227"/>
      <c r="U9" s="226"/>
      <c r="V9" s="225">
        <f>U9-T9</f>
        <v>0</v>
      </c>
      <c r="W9" s="227"/>
      <c r="X9" s="226"/>
      <c r="Y9" s="225">
        <f>X9-W9</f>
        <v>0</v>
      </c>
      <c r="Z9" s="154"/>
      <c r="AA9" s="154"/>
      <c r="AB9" s="154"/>
      <c r="AC9" s="154"/>
      <c r="AD9" s="154"/>
      <c r="AE9" s="153"/>
      <c r="AF9" s="153"/>
      <c r="AG9" s="548"/>
      <c r="AH9" s="548"/>
      <c r="AI9" s="549"/>
      <c r="AJ9" s="548"/>
      <c r="AK9" s="548"/>
      <c r="AL9" s="549"/>
    </row>
    <row r="10" spans="1:38" ht="13.5" thickTop="1">
      <c r="A10" s="124">
        <v>43899</v>
      </c>
      <c r="B10" s="741"/>
      <c r="C10" s="742"/>
      <c r="D10" s="743"/>
      <c r="E10" s="741"/>
      <c r="F10" s="742"/>
      <c r="G10" s="743"/>
      <c r="H10" s="741"/>
      <c r="I10" s="742"/>
      <c r="J10" s="743"/>
      <c r="K10" s="741"/>
      <c r="L10" s="742"/>
      <c r="M10" s="743"/>
      <c r="N10" s="741"/>
      <c r="O10" s="742"/>
      <c r="P10" s="743"/>
      <c r="Q10" s="741"/>
      <c r="R10" s="742"/>
      <c r="S10" s="743"/>
      <c r="T10" s="741"/>
      <c r="U10" s="742"/>
      <c r="V10" s="743"/>
      <c r="W10" s="741"/>
      <c r="X10" s="742"/>
      <c r="Y10" s="743"/>
      <c r="Z10" s="155"/>
      <c r="AA10" s="156"/>
      <c r="AB10" s="156"/>
      <c r="AC10" s="156"/>
      <c r="AD10" s="156"/>
      <c r="AE10" s="157"/>
      <c r="AF10" s="157"/>
      <c r="AG10" s="171"/>
      <c r="AH10" s="172"/>
      <c r="AI10" s="160">
        <f>AH10-AG10</f>
        <v>0</v>
      </c>
      <c r="AJ10" s="171"/>
      <c r="AK10" s="172"/>
      <c r="AL10" s="160">
        <f>AK10-AJ10</f>
        <v>0</v>
      </c>
    </row>
    <row r="11" spans="1:38">
      <c r="A11" s="117"/>
      <c r="B11" s="227"/>
      <c r="C11" s="226"/>
      <c r="D11" s="225">
        <f>C11-B11</f>
        <v>0</v>
      </c>
      <c r="E11" s="227"/>
      <c r="F11" s="226"/>
      <c r="G11" s="225">
        <f>F11-E11</f>
        <v>0</v>
      </c>
      <c r="H11" s="227"/>
      <c r="I11" s="226"/>
      <c r="J11" s="225">
        <f>I11-H11</f>
        <v>0</v>
      </c>
      <c r="K11" s="227"/>
      <c r="L11" s="226"/>
      <c r="M11" s="225">
        <f>L11-K11</f>
        <v>0</v>
      </c>
      <c r="N11" s="227"/>
      <c r="O11" s="226"/>
      <c r="P11" s="225">
        <f>O11-N11</f>
        <v>0</v>
      </c>
      <c r="Q11" s="227"/>
      <c r="R11" s="226"/>
      <c r="S11" s="225">
        <f>R11-Q11</f>
        <v>0</v>
      </c>
      <c r="T11" s="227"/>
      <c r="U11" s="226"/>
      <c r="V11" s="225">
        <f>U11-T11</f>
        <v>0</v>
      </c>
      <c r="W11" s="227"/>
      <c r="X11" s="226"/>
      <c r="Y11" s="225">
        <f>X11-W11</f>
        <v>0</v>
      </c>
      <c r="Z11" s="151"/>
      <c r="AA11" s="152"/>
      <c r="AB11" s="152"/>
      <c r="AC11" s="152"/>
      <c r="AD11" s="152"/>
      <c r="AE11" s="153"/>
      <c r="AF11" s="153"/>
      <c r="AG11" s="753"/>
      <c r="AH11" s="734"/>
      <c r="AI11" s="754"/>
      <c r="AJ11" s="753"/>
      <c r="AK11" s="734"/>
      <c r="AL11" s="754"/>
    </row>
    <row r="12" spans="1:38">
      <c r="A12" s="150"/>
      <c r="B12" s="741"/>
      <c r="C12" s="742"/>
      <c r="D12" s="743"/>
      <c r="E12" s="741"/>
      <c r="F12" s="742"/>
      <c r="G12" s="743"/>
      <c r="H12" s="741"/>
      <c r="I12" s="742"/>
      <c r="J12" s="743"/>
      <c r="K12" s="741"/>
      <c r="L12" s="742"/>
      <c r="M12" s="743"/>
      <c r="N12" s="741"/>
      <c r="O12" s="742"/>
      <c r="P12" s="743"/>
      <c r="Q12" s="741"/>
      <c r="R12" s="742"/>
      <c r="S12" s="743"/>
      <c r="T12" s="741"/>
      <c r="U12" s="742"/>
      <c r="V12" s="743"/>
      <c r="W12" s="741"/>
      <c r="X12" s="742"/>
      <c r="Y12" s="743"/>
      <c r="Z12" s="151"/>
      <c r="AA12" s="152"/>
      <c r="AB12" s="152"/>
      <c r="AC12" s="152"/>
      <c r="AD12" s="152"/>
      <c r="AE12" s="153"/>
      <c r="AF12" s="153"/>
      <c r="AG12" s="171"/>
      <c r="AH12" s="172"/>
      <c r="AI12" s="160">
        <f>AH12-AG12</f>
        <v>0</v>
      </c>
      <c r="AJ12" s="171"/>
      <c r="AK12" s="172"/>
      <c r="AL12" s="160">
        <f>AK12-AJ12</f>
        <v>0</v>
      </c>
    </row>
    <row r="13" spans="1:38">
      <c r="A13" s="150"/>
      <c r="B13" s="227"/>
      <c r="C13" s="226"/>
      <c r="D13" s="225">
        <f>C13-B13</f>
        <v>0</v>
      </c>
      <c r="E13" s="227"/>
      <c r="F13" s="226"/>
      <c r="G13" s="225">
        <f>F13-E13</f>
        <v>0</v>
      </c>
      <c r="H13" s="227"/>
      <c r="I13" s="226"/>
      <c r="J13" s="225">
        <f>I13-H13</f>
        <v>0</v>
      </c>
      <c r="K13" s="227"/>
      <c r="L13" s="226"/>
      <c r="M13" s="225">
        <f>L13-K13</f>
        <v>0</v>
      </c>
      <c r="N13" s="227"/>
      <c r="O13" s="226"/>
      <c r="P13" s="225">
        <f>O13-N13</f>
        <v>0</v>
      </c>
      <c r="Q13" s="227"/>
      <c r="R13" s="226"/>
      <c r="S13" s="225">
        <f>R13-Q13</f>
        <v>0</v>
      </c>
      <c r="T13" s="227"/>
      <c r="U13" s="226"/>
      <c r="V13" s="225">
        <f>U13-T13</f>
        <v>0</v>
      </c>
      <c r="W13" s="227"/>
      <c r="X13" s="226"/>
      <c r="Y13" s="225">
        <f>X13-W13</f>
        <v>0</v>
      </c>
      <c r="Z13" s="151"/>
      <c r="AA13" s="152"/>
      <c r="AB13" s="152"/>
      <c r="AC13" s="152"/>
      <c r="AD13" s="152"/>
      <c r="AE13" s="153"/>
      <c r="AF13" s="153"/>
      <c r="AG13" s="753"/>
      <c r="AH13" s="734"/>
      <c r="AI13" s="754"/>
      <c r="AJ13" s="753"/>
      <c r="AK13" s="734"/>
      <c r="AL13" s="754"/>
    </row>
    <row r="14" spans="1:38" ht="12.75" customHeight="1">
      <c r="A14" s="177"/>
      <c r="B14" s="741"/>
      <c r="C14" s="742"/>
      <c r="D14" s="743"/>
      <c r="E14" s="741"/>
      <c r="F14" s="742"/>
      <c r="G14" s="743"/>
      <c r="H14" s="741"/>
      <c r="I14" s="742"/>
      <c r="J14" s="743"/>
      <c r="K14" s="741"/>
      <c r="L14" s="742"/>
      <c r="M14" s="743"/>
      <c r="N14" s="741"/>
      <c r="O14" s="742"/>
      <c r="P14" s="743"/>
      <c r="Q14" s="741"/>
      <c r="R14" s="742"/>
      <c r="S14" s="743"/>
      <c r="T14" s="741"/>
      <c r="U14" s="742"/>
      <c r="V14" s="743"/>
      <c r="W14" s="741"/>
      <c r="X14" s="742"/>
      <c r="Y14" s="743"/>
      <c r="Z14" s="151"/>
      <c r="AA14" s="152"/>
      <c r="AB14" s="152"/>
      <c r="AC14" s="152"/>
      <c r="AD14" s="152"/>
      <c r="AE14" s="153"/>
      <c r="AF14" s="153"/>
      <c r="AG14" s="171">
        <v>21.5</v>
      </c>
      <c r="AH14" s="172">
        <v>23</v>
      </c>
      <c r="AI14" s="160">
        <f>AH14-AG14</f>
        <v>1.5</v>
      </c>
      <c r="AJ14" s="171"/>
      <c r="AK14" s="172"/>
      <c r="AL14" s="160">
        <f>AK14-AJ14</f>
        <v>0</v>
      </c>
    </row>
    <row r="15" spans="1:38" ht="13.5" thickBot="1">
      <c r="A15" s="178"/>
      <c r="B15" s="935"/>
      <c r="C15" s="936"/>
      <c r="D15" s="937"/>
      <c r="E15" s="935"/>
      <c r="F15" s="936"/>
      <c r="G15" s="937"/>
      <c r="H15" s="935"/>
      <c r="I15" s="936"/>
      <c r="J15" s="937"/>
      <c r="K15" s="935"/>
      <c r="L15" s="936"/>
      <c r="M15" s="937"/>
      <c r="N15" s="935"/>
      <c r="O15" s="936"/>
      <c r="P15" s="937"/>
      <c r="Q15" s="935"/>
      <c r="R15" s="936"/>
      <c r="S15" s="937"/>
      <c r="T15" s="935"/>
      <c r="U15" s="936"/>
      <c r="V15" s="937"/>
      <c r="W15" s="935"/>
      <c r="X15" s="936"/>
      <c r="Y15" s="937"/>
      <c r="Z15" s="151"/>
      <c r="AA15" s="152"/>
      <c r="AB15" s="152"/>
      <c r="AC15" s="152"/>
      <c r="AD15" s="152"/>
      <c r="AE15" s="153"/>
      <c r="AF15" s="153"/>
      <c r="AG15" s="935"/>
      <c r="AH15" s="936"/>
      <c r="AI15" s="937"/>
      <c r="AJ15" s="935"/>
      <c r="AK15" s="936"/>
      <c r="AL15" s="937"/>
    </row>
    <row r="16" spans="1:38" ht="14.25" thickTop="1" thickBot="1">
      <c r="A16" s="109"/>
      <c r="B16" s="928"/>
      <c r="C16" s="928"/>
      <c r="D16" s="928"/>
      <c r="E16" s="925"/>
      <c r="F16" s="926"/>
      <c r="G16" s="927"/>
      <c r="H16" s="925"/>
      <c r="I16" s="926"/>
      <c r="J16" s="927"/>
      <c r="K16" s="925"/>
      <c r="L16" s="926"/>
      <c r="M16" s="927"/>
      <c r="N16" s="925"/>
      <c r="O16" s="926"/>
      <c r="P16" s="927"/>
      <c r="Q16" s="925"/>
      <c r="R16" s="926"/>
      <c r="S16" s="927"/>
      <c r="T16" s="925"/>
      <c r="U16" s="926"/>
      <c r="V16" s="927"/>
      <c r="W16" s="925"/>
      <c r="X16" s="926"/>
      <c r="Y16" s="927"/>
      <c r="Z16" s="151"/>
      <c r="AA16" s="152"/>
      <c r="AB16" s="152"/>
      <c r="AC16" s="152"/>
      <c r="AD16" s="152"/>
      <c r="AE16" s="153"/>
      <c r="AF16" s="153"/>
      <c r="AG16" s="925"/>
      <c r="AH16" s="926"/>
      <c r="AI16" s="927"/>
      <c r="AJ16" s="925"/>
      <c r="AK16" s="926"/>
      <c r="AL16" s="927"/>
    </row>
    <row r="17" spans="1:38" ht="14.25" customHeight="1" thickTop="1">
      <c r="A17" s="97"/>
      <c r="B17" s="227"/>
      <c r="C17" s="226"/>
      <c r="D17" s="225">
        <f>C17-B17</f>
        <v>0</v>
      </c>
      <c r="E17" s="227"/>
      <c r="F17" s="226"/>
      <c r="G17" s="225">
        <f>F17-E17</f>
        <v>0</v>
      </c>
      <c r="H17" s="227"/>
      <c r="I17" s="226"/>
      <c r="J17" s="225">
        <f>I17-H17</f>
        <v>0</v>
      </c>
      <c r="K17" s="227"/>
      <c r="L17" s="226"/>
      <c r="M17" s="225">
        <f>L17-K17</f>
        <v>0</v>
      </c>
      <c r="N17" s="227"/>
      <c r="O17" s="226"/>
      <c r="P17" s="225">
        <f>O17-N17</f>
        <v>0</v>
      </c>
      <c r="Q17" s="227"/>
      <c r="R17" s="226"/>
      <c r="S17" s="225">
        <f>R17-Q17</f>
        <v>0</v>
      </c>
      <c r="T17" s="227"/>
      <c r="U17" s="226"/>
      <c r="V17" s="225">
        <f>U17-T17</f>
        <v>0</v>
      </c>
      <c r="W17" s="227"/>
      <c r="X17" s="226"/>
      <c r="Y17" s="225">
        <f>X17-W17</f>
        <v>0</v>
      </c>
      <c r="Z17" s="151"/>
      <c r="AA17" s="152"/>
      <c r="AB17" s="152"/>
      <c r="AC17" s="152"/>
      <c r="AD17" s="152"/>
      <c r="AE17" s="153"/>
      <c r="AF17" s="153"/>
      <c r="AG17" s="171"/>
      <c r="AH17" s="172"/>
      <c r="AI17" s="160">
        <f>AH17-AG17</f>
        <v>0</v>
      </c>
      <c r="AJ17" s="171"/>
      <c r="AK17" s="172"/>
      <c r="AL17" s="160">
        <f>AK17-AJ17</f>
        <v>0</v>
      </c>
    </row>
    <row r="18" spans="1:38">
      <c r="A18" s="104"/>
      <c r="B18" s="770"/>
      <c r="C18" s="771"/>
      <c r="D18" s="793"/>
      <c r="E18" s="770"/>
      <c r="F18" s="771"/>
      <c r="G18" s="793"/>
      <c r="H18" s="770"/>
      <c r="I18" s="771"/>
      <c r="J18" s="793"/>
      <c r="K18" s="770"/>
      <c r="L18" s="771"/>
      <c r="M18" s="793"/>
      <c r="N18" s="770"/>
      <c r="O18" s="771"/>
      <c r="P18" s="793"/>
      <c r="Q18" s="770"/>
      <c r="R18" s="771"/>
      <c r="S18" s="793"/>
      <c r="T18" s="770"/>
      <c r="U18" s="771"/>
      <c r="V18" s="793"/>
      <c r="W18" s="770"/>
      <c r="X18" s="771"/>
      <c r="Y18" s="793"/>
      <c r="Z18" s="151"/>
      <c r="AA18" s="152"/>
      <c r="AB18" s="152"/>
      <c r="AC18" s="152"/>
      <c r="AD18" s="152"/>
      <c r="AE18" s="153"/>
      <c r="AF18" s="153"/>
      <c r="AG18" s="753"/>
      <c r="AH18" s="734"/>
      <c r="AI18" s="754"/>
      <c r="AJ18" s="753"/>
      <c r="AK18" s="734"/>
      <c r="AL18" s="754"/>
    </row>
    <row r="19" spans="1:38">
      <c r="A19" s="104"/>
      <c r="B19" s="227"/>
      <c r="C19" s="226"/>
      <c r="D19" s="225">
        <f>C19-B19</f>
        <v>0</v>
      </c>
      <c r="E19" s="227"/>
      <c r="F19" s="226"/>
      <c r="G19" s="225">
        <f>F19-E19</f>
        <v>0</v>
      </c>
      <c r="H19" s="227"/>
      <c r="I19" s="226"/>
      <c r="J19" s="225">
        <f>I19-H19</f>
        <v>0</v>
      </c>
      <c r="K19" s="227"/>
      <c r="L19" s="226"/>
      <c r="M19" s="225">
        <f>L19-K19</f>
        <v>0</v>
      </c>
      <c r="N19" s="227"/>
      <c r="O19" s="226"/>
      <c r="P19" s="225">
        <f>O19-N19</f>
        <v>0</v>
      </c>
      <c r="Q19" s="227"/>
      <c r="R19" s="226"/>
      <c r="S19" s="225">
        <f>R19-Q19</f>
        <v>0</v>
      </c>
      <c r="T19" s="227"/>
      <c r="U19" s="226"/>
      <c r="V19" s="225">
        <f>U19-T19</f>
        <v>0</v>
      </c>
      <c r="W19" s="227"/>
      <c r="X19" s="226"/>
      <c r="Y19" s="225">
        <f>X19-W19</f>
        <v>0</v>
      </c>
      <c r="Z19" s="151"/>
      <c r="AA19" s="152"/>
      <c r="AB19" s="152"/>
      <c r="AC19" s="152"/>
      <c r="AD19" s="152"/>
      <c r="AE19" s="153"/>
      <c r="AF19" s="153"/>
      <c r="AG19" s="171"/>
      <c r="AH19" s="172"/>
      <c r="AI19" s="160">
        <f>AH19-AG19</f>
        <v>0</v>
      </c>
      <c r="AJ19" s="171"/>
      <c r="AK19" s="172"/>
      <c r="AL19" s="160">
        <f>AK19-AJ19</f>
        <v>0</v>
      </c>
    </row>
    <row r="20" spans="1:38">
      <c r="A20" s="108" t="s">
        <v>43</v>
      </c>
      <c r="B20" s="753"/>
      <c r="C20" s="734"/>
      <c r="D20" s="754"/>
      <c r="E20" s="753"/>
      <c r="F20" s="734"/>
      <c r="G20" s="754"/>
      <c r="H20" s="753"/>
      <c r="I20" s="734"/>
      <c r="J20" s="754"/>
      <c r="K20" s="753"/>
      <c r="L20" s="734"/>
      <c r="M20" s="754"/>
      <c r="N20" s="753"/>
      <c r="O20" s="734"/>
      <c r="P20" s="754"/>
      <c r="Q20" s="753"/>
      <c r="R20" s="734"/>
      <c r="S20" s="754"/>
      <c r="T20" s="753"/>
      <c r="U20" s="734"/>
      <c r="V20" s="754"/>
      <c r="W20" s="753"/>
      <c r="X20" s="734"/>
      <c r="Y20" s="754"/>
      <c r="Z20" s="151"/>
      <c r="AA20" s="152"/>
      <c r="AB20" s="152"/>
      <c r="AC20" s="152"/>
      <c r="AD20" s="152"/>
      <c r="AE20" s="153"/>
      <c r="AF20" s="153"/>
      <c r="AG20" s="753"/>
      <c r="AH20" s="734"/>
      <c r="AI20" s="754"/>
      <c r="AJ20" s="753"/>
      <c r="AK20" s="734"/>
      <c r="AL20" s="754"/>
    </row>
    <row r="21" spans="1:38">
      <c r="A21" s="124">
        <v>43900</v>
      </c>
      <c r="B21" s="227"/>
      <c r="C21" s="226"/>
      <c r="D21" s="225">
        <f>C21-B21</f>
        <v>0</v>
      </c>
      <c r="E21" s="227"/>
      <c r="F21" s="226"/>
      <c r="G21" s="225">
        <f>F21-E21</f>
        <v>0</v>
      </c>
      <c r="H21" s="227"/>
      <c r="I21" s="226"/>
      <c r="J21" s="225">
        <f>I21-H21</f>
        <v>0</v>
      </c>
      <c r="K21" s="227"/>
      <c r="L21" s="226"/>
      <c r="M21" s="225">
        <f>L21-K21</f>
        <v>0</v>
      </c>
      <c r="N21" s="227"/>
      <c r="O21" s="226"/>
      <c r="P21" s="225">
        <f>O21-N21</f>
        <v>0</v>
      </c>
      <c r="Q21" s="227"/>
      <c r="R21" s="226"/>
      <c r="S21" s="225">
        <f>R21-Q21</f>
        <v>0</v>
      </c>
      <c r="T21" s="227"/>
      <c r="U21" s="226"/>
      <c r="V21" s="225">
        <f>U21-T21</f>
        <v>0</v>
      </c>
      <c r="W21" s="227"/>
      <c r="X21" s="226"/>
      <c r="Y21" s="225">
        <f>X21-W21</f>
        <v>0</v>
      </c>
      <c r="Z21" s="151"/>
      <c r="AA21" s="152"/>
      <c r="AB21" s="152"/>
      <c r="AC21" s="152"/>
      <c r="AD21" s="152"/>
      <c r="AE21" s="153"/>
      <c r="AF21" s="153"/>
      <c r="AG21" s="171"/>
      <c r="AH21" s="172"/>
      <c r="AI21" s="160">
        <f>AH21-AG21</f>
        <v>0</v>
      </c>
      <c r="AJ21" s="171"/>
      <c r="AK21" s="172"/>
      <c r="AL21" s="160">
        <f>AK21-AJ21</f>
        <v>0</v>
      </c>
    </row>
    <row r="22" spans="1:38">
      <c r="A22" s="110"/>
      <c r="B22" s="741"/>
      <c r="C22" s="742"/>
      <c r="D22" s="743"/>
      <c r="E22" s="741"/>
      <c r="F22" s="742"/>
      <c r="G22" s="743"/>
      <c r="H22" s="741"/>
      <c r="I22" s="742"/>
      <c r="J22" s="743"/>
      <c r="K22" s="741"/>
      <c r="L22" s="742"/>
      <c r="M22" s="743"/>
      <c r="N22" s="741"/>
      <c r="O22" s="742"/>
      <c r="P22" s="743"/>
      <c r="Q22" s="741"/>
      <c r="R22" s="742"/>
      <c r="S22" s="743"/>
      <c r="T22" s="741"/>
      <c r="U22" s="742"/>
      <c r="V22" s="743"/>
      <c r="W22" s="741"/>
      <c r="X22" s="742"/>
      <c r="Y22" s="743"/>
      <c r="Z22" s="151"/>
      <c r="AA22" s="152"/>
      <c r="AB22" s="152"/>
      <c r="AC22" s="152"/>
      <c r="AD22" s="152"/>
      <c r="AE22" s="153"/>
      <c r="AF22" s="153"/>
      <c r="AG22" s="741"/>
      <c r="AH22" s="742"/>
      <c r="AI22" s="743"/>
      <c r="AJ22" s="741"/>
      <c r="AK22" s="742"/>
      <c r="AL22" s="743"/>
    </row>
    <row r="23" spans="1:38">
      <c r="A23" s="108"/>
      <c r="B23" s="227"/>
      <c r="C23" s="226"/>
      <c r="D23" s="225">
        <f>C23-B23</f>
        <v>0</v>
      </c>
      <c r="E23" s="227"/>
      <c r="F23" s="226"/>
      <c r="G23" s="225">
        <f>F23-E23</f>
        <v>0</v>
      </c>
      <c r="H23" s="227"/>
      <c r="I23" s="226"/>
      <c r="J23" s="225">
        <f>I23-H23</f>
        <v>0</v>
      </c>
      <c r="K23" s="227"/>
      <c r="L23" s="226"/>
      <c r="M23" s="225">
        <f>L23-K23</f>
        <v>0</v>
      </c>
      <c r="N23" s="227"/>
      <c r="O23" s="226"/>
      <c r="P23" s="225">
        <f>O23-N23</f>
        <v>0</v>
      </c>
      <c r="Q23" s="227"/>
      <c r="R23" s="226"/>
      <c r="S23" s="225">
        <f>R23-Q23</f>
        <v>0</v>
      </c>
      <c r="T23" s="227"/>
      <c r="U23" s="226"/>
      <c r="V23" s="225">
        <f>U23-T23</f>
        <v>0</v>
      </c>
      <c r="W23" s="227"/>
      <c r="X23" s="226"/>
      <c r="Y23" s="225">
        <f>X23-W23</f>
        <v>0</v>
      </c>
      <c r="Z23" s="151"/>
      <c r="AA23" s="152"/>
      <c r="AB23" s="152"/>
      <c r="AC23" s="152"/>
      <c r="AD23" s="152"/>
      <c r="AE23" s="153"/>
      <c r="AF23" s="153"/>
      <c r="AG23" s="171"/>
      <c r="AH23" s="172"/>
      <c r="AI23" s="160">
        <f>AH23-AG23</f>
        <v>0</v>
      </c>
      <c r="AJ23" s="171"/>
      <c r="AK23" s="172"/>
      <c r="AL23" s="160">
        <f>AK23-AJ23</f>
        <v>0</v>
      </c>
    </row>
    <row r="24" spans="1:38">
      <c r="A24" s="108"/>
      <c r="B24" s="741"/>
      <c r="C24" s="742"/>
      <c r="D24" s="743"/>
      <c r="E24" s="741"/>
      <c r="F24" s="742"/>
      <c r="G24" s="743"/>
      <c r="H24" s="741"/>
      <c r="I24" s="742"/>
      <c r="J24" s="743"/>
      <c r="K24" s="741"/>
      <c r="L24" s="742"/>
      <c r="M24" s="743"/>
      <c r="N24" s="741"/>
      <c r="O24" s="742"/>
      <c r="P24" s="743"/>
      <c r="Q24" s="741"/>
      <c r="R24" s="742"/>
      <c r="S24" s="743"/>
      <c r="T24" s="741"/>
      <c r="U24" s="742"/>
      <c r="V24" s="743"/>
      <c r="W24" s="741"/>
      <c r="X24" s="742"/>
      <c r="Y24" s="743"/>
      <c r="Z24" s="151"/>
      <c r="AA24" s="152"/>
      <c r="AB24" s="152"/>
      <c r="AC24" s="152"/>
      <c r="AD24" s="152"/>
      <c r="AE24" s="153"/>
      <c r="AF24" s="153"/>
      <c r="AG24" s="741"/>
      <c r="AH24" s="742"/>
      <c r="AI24" s="743"/>
      <c r="AJ24" s="741"/>
      <c r="AK24" s="742"/>
      <c r="AL24" s="743"/>
    </row>
    <row r="25" spans="1:38" ht="12.75" customHeight="1">
      <c r="A25" s="959"/>
      <c r="B25" s="227"/>
      <c r="C25" s="226"/>
      <c r="D25" s="225">
        <f>C25-B25</f>
        <v>0</v>
      </c>
      <c r="E25" s="227"/>
      <c r="F25" s="226"/>
      <c r="G25" s="225">
        <f>F25-E25</f>
        <v>0</v>
      </c>
      <c r="H25" s="227"/>
      <c r="I25" s="226"/>
      <c r="J25" s="225">
        <f>I25-H25</f>
        <v>0</v>
      </c>
      <c r="K25" s="227"/>
      <c r="L25" s="226"/>
      <c r="M25" s="225">
        <f>L25-K25</f>
        <v>0</v>
      </c>
      <c r="N25" s="227"/>
      <c r="O25" s="226"/>
      <c r="P25" s="225">
        <f>O25-N25</f>
        <v>0</v>
      </c>
      <c r="Q25" s="227"/>
      <c r="R25" s="226"/>
      <c r="S25" s="225">
        <f>R25-Q25</f>
        <v>0</v>
      </c>
      <c r="T25" s="227"/>
      <c r="U25" s="226"/>
      <c r="V25" s="225">
        <f>U25-T25</f>
        <v>0</v>
      </c>
      <c r="W25" s="227"/>
      <c r="X25" s="226"/>
      <c r="Y25" s="225">
        <f>X25-W25</f>
        <v>0</v>
      </c>
      <c r="Z25" s="151"/>
      <c r="AA25" s="152"/>
      <c r="AB25" s="152"/>
      <c r="AC25" s="152"/>
      <c r="AD25" s="152"/>
      <c r="AE25" s="153"/>
      <c r="AF25" s="153"/>
      <c r="AG25" s="171">
        <v>21.5</v>
      </c>
      <c r="AH25" s="172">
        <v>23</v>
      </c>
      <c r="AI25" s="160">
        <f>AH25-AG25</f>
        <v>1.5</v>
      </c>
      <c r="AJ25" s="171"/>
      <c r="AK25" s="172"/>
      <c r="AL25" s="160">
        <f>AK25-AJ25</f>
        <v>0</v>
      </c>
    </row>
    <row r="26" spans="1:38" ht="13.5" thickBot="1">
      <c r="A26" s="960"/>
      <c r="B26" s="935"/>
      <c r="C26" s="936"/>
      <c r="D26" s="937"/>
      <c r="E26" s="916"/>
      <c r="F26" s="917"/>
      <c r="G26" s="918"/>
      <c r="H26" s="916"/>
      <c r="I26" s="917"/>
      <c r="J26" s="918"/>
      <c r="K26" s="916"/>
      <c r="L26" s="917"/>
      <c r="M26" s="918"/>
      <c r="N26" s="916"/>
      <c r="O26" s="917"/>
      <c r="P26" s="918"/>
      <c r="Q26" s="916"/>
      <c r="R26" s="917"/>
      <c r="S26" s="918"/>
      <c r="T26" s="916"/>
      <c r="U26" s="917"/>
      <c r="V26" s="918"/>
      <c r="W26" s="916"/>
      <c r="X26" s="917"/>
      <c r="Y26" s="918"/>
      <c r="Z26" s="151"/>
      <c r="AA26" s="152"/>
      <c r="AB26" s="152"/>
      <c r="AC26" s="152"/>
      <c r="AD26" s="152"/>
      <c r="AE26" s="153"/>
      <c r="AF26" s="153"/>
      <c r="AG26" s="916"/>
      <c r="AH26" s="917"/>
      <c r="AI26" s="918"/>
      <c r="AJ26" s="916"/>
      <c r="AK26" s="917"/>
      <c r="AL26" s="918"/>
    </row>
    <row r="27" spans="1:38" ht="14.25" thickTop="1" thickBot="1">
      <c r="A27" s="166"/>
      <c r="B27" s="922"/>
      <c r="C27" s="923"/>
      <c r="D27" s="924"/>
      <c r="E27" s="922"/>
      <c r="F27" s="923"/>
      <c r="G27" s="924"/>
      <c r="H27" s="922"/>
      <c r="I27" s="923"/>
      <c r="J27" s="924"/>
      <c r="K27" s="922"/>
      <c r="L27" s="923"/>
      <c r="M27" s="924"/>
      <c r="N27" s="922"/>
      <c r="O27" s="923"/>
      <c r="P27" s="924"/>
      <c r="Q27" s="922"/>
      <c r="R27" s="923"/>
      <c r="S27" s="924"/>
      <c r="T27" s="922"/>
      <c r="U27" s="923"/>
      <c r="V27" s="924"/>
      <c r="W27" s="922"/>
      <c r="X27" s="923"/>
      <c r="Y27" s="924"/>
      <c r="Z27" s="151"/>
      <c r="AA27" s="152"/>
      <c r="AB27" s="152"/>
      <c r="AC27" s="152"/>
      <c r="AD27" s="152"/>
      <c r="AE27" s="153"/>
      <c r="AF27" s="153"/>
      <c r="AG27" s="922"/>
      <c r="AH27" s="923"/>
      <c r="AI27" s="924"/>
      <c r="AJ27" s="922"/>
      <c r="AK27" s="923"/>
      <c r="AL27" s="924"/>
    </row>
    <row r="28" spans="1:38" ht="14.25" customHeight="1" thickTop="1">
      <c r="A28" s="97"/>
      <c r="B28" s="227"/>
      <c r="C28" s="226"/>
      <c r="D28" s="225">
        <f>C28-B28</f>
        <v>0</v>
      </c>
      <c r="E28" s="227"/>
      <c r="F28" s="226"/>
      <c r="G28" s="225">
        <f>F28-E28</f>
        <v>0</v>
      </c>
      <c r="H28" s="227"/>
      <c r="I28" s="226"/>
      <c r="J28" s="225">
        <f>I28-H28</f>
        <v>0</v>
      </c>
      <c r="K28" s="227"/>
      <c r="L28" s="226"/>
      <c r="M28" s="225">
        <f>L28-K28</f>
        <v>0</v>
      </c>
      <c r="N28" s="227"/>
      <c r="O28" s="226"/>
      <c r="P28" s="225">
        <f>O28-N28</f>
        <v>0</v>
      </c>
      <c r="Q28" s="227"/>
      <c r="R28" s="226"/>
      <c r="S28" s="225">
        <f>R28-Q28</f>
        <v>0</v>
      </c>
      <c r="T28" s="227"/>
      <c r="U28" s="226"/>
      <c r="V28" s="225">
        <f>U28-T28</f>
        <v>0</v>
      </c>
      <c r="W28" s="227"/>
      <c r="X28" s="226"/>
      <c r="Y28" s="225">
        <f>X28-W28</f>
        <v>0</v>
      </c>
      <c r="Z28" s="151"/>
      <c r="AA28" s="152"/>
      <c r="AB28" s="152"/>
      <c r="AC28" s="152"/>
      <c r="AD28" s="152"/>
      <c r="AE28" s="153"/>
      <c r="AF28" s="153"/>
      <c r="AG28" s="171"/>
      <c r="AH28" s="172"/>
      <c r="AI28" s="160">
        <f>AH28-AG28</f>
        <v>0</v>
      </c>
      <c r="AJ28" s="171"/>
      <c r="AK28" s="172"/>
      <c r="AL28" s="160">
        <f>AK28-AJ28</f>
        <v>0</v>
      </c>
    </row>
    <row r="29" spans="1:38">
      <c r="A29" s="104"/>
      <c r="B29" s="770"/>
      <c r="C29" s="771"/>
      <c r="D29" s="793"/>
      <c r="E29" s="770"/>
      <c r="F29" s="771"/>
      <c r="G29" s="793"/>
      <c r="H29" s="770"/>
      <c r="I29" s="771"/>
      <c r="J29" s="793"/>
      <c r="K29" s="770"/>
      <c r="L29" s="771"/>
      <c r="M29" s="793"/>
      <c r="N29" s="770"/>
      <c r="O29" s="771"/>
      <c r="P29" s="793"/>
      <c r="Q29" s="770"/>
      <c r="R29" s="771"/>
      <c r="S29" s="793"/>
      <c r="T29" s="770"/>
      <c r="U29" s="771"/>
      <c r="V29" s="793"/>
      <c r="W29" s="770"/>
      <c r="X29" s="771"/>
      <c r="Y29" s="793"/>
      <c r="Z29" s="151"/>
      <c r="AA29" s="152"/>
      <c r="AB29" s="152"/>
      <c r="AC29" s="152"/>
      <c r="AD29" s="152"/>
      <c r="AE29" s="153"/>
      <c r="AF29" s="153"/>
      <c r="AG29" s="753"/>
      <c r="AH29" s="734"/>
      <c r="AI29" s="754"/>
      <c r="AJ29" s="753"/>
      <c r="AK29" s="734"/>
      <c r="AL29" s="754"/>
    </row>
    <row r="30" spans="1:38">
      <c r="A30" s="167"/>
      <c r="B30" s="227"/>
      <c r="C30" s="226"/>
      <c r="D30" s="225">
        <f>C30-B30</f>
        <v>0</v>
      </c>
      <c r="E30" s="227"/>
      <c r="F30" s="226"/>
      <c r="G30" s="225">
        <f>F30-E30</f>
        <v>0</v>
      </c>
      <c r="H30" s="227"/>
      <c r="I30" s="226"/>
      <c r="J30" s="225">
        <f>I30-H30</f>
        <v>0</v>
      </c>
      <c r="K30" s="227"/>
      <c r="L30" s="226"/>
      <c r="M30" s="225">
        <f>L30-K30</f>
        <v>0</v>
      </c>
      <c r="N30" s="227"/>
      <c r="O30" s="226"/>
      <c r="P30" s="225">
        <f>O30-N30</f>
        <v>0</v>
      </c>
      <c r="Q30" s="227"/>
      <c r="R30" s="226"/>
      <c r="S30" s="225">
        <f>R30-Q30</f>
        <v>0</v>
      </c>
      <c r="T30" s="227"/>
      <c r="U30" s="226"/>
      <c r="V30" s="225">
        <f>U30-T30</f>
        <v>0</v>
      </c>
      <c r="W30" s="227"/>
      <c r="X30" s="226"/>
      <c r="Y30" s="225">
        <f>X30-W30</f>
        <v>0</v>
      </c>
      <c r="Z30" s="151"/>
      <c r="AA30" s="152"/>
      <c r="AB30" s="152"/>
      <c r="AC30" s="152"/>
      <c r="AD30" s="152"/>
      <c r="AE30" s="153"/>
      <c r="AF30" s="153"/>
      <c r="AG30" s="171"/>
      <c r="AH30" s="172"/>
      <c r="AI30" s="160">
        <f>AH30-AG30</f>
        <v>0</v>
      </c>
      <c r="AJ30" s="171"/>
      <c r="AK30" s="172"/>
      <c r="AL30" s="160">
        <f>AK30-AJ30</f>
        <v>0</v>
      </c>
    </row>
    <row r="31" spans="1:38">
      <c r="A31" s="108" t="s">
        <v>44</v>
      </c>
      <c r="B31" s="753"/>
      <c r="C31" s="734"/>
      <c r="D31" s="754"/>
      <c r="E31" s="753"/>
      <c r="F31" s="734"/>
      <c r="G31" s="754"/>
      <c r="H31" s="753"/>
      <c r="I31" s="734"/>
      <c r="J31" s="754"/>
      <c r="K31" s="753"/>
      <c r="L31" s="734"/>
      <c r="M31" s="754"/>
      <c r="N31" s="753"/>
      <c r="O31" s="734"/>
      <c r="P31" s="754"/>
      <c r="Q31" s="753"/>
      <c r="R31" s="734"/>
      <c r="S31" s="754"/>
      <c r="T31" s="753"/>
      <c r="U31" s="734"/>
      <c r="V31" s="754"/>
      <c r="W31" s="753"/>
      <c r="X31" s="734"/>
      <c r="Y31" s="754"/>
      <c r="Z31" s="151"/>
      <c r="AA31" s="152"/>
      <c r="AB31" s="152"/>
      <c r="AC31" s="152"/>
      <c r="AD31" s="152"/>
      <c r="AE31" s="153"/>
      <c r="AF31" s="153"/>
      <c r="AG31" s="753"/>
      <c r="AH31" s="734"/>
      <c r="AI31" s="754"/>
      <c r="AJ31" s="753"/>
      <c r="AK31" s="734"/>
      <c r="AL31" s="754"/>
    </row>
    <row r="32" spans="1:38">
      <c r="A32" s="124">
        <v>43901</v>
      </c>
      <c r="B32" s="227"/>
      <c r="C32" s="226"/>
      <c r="D32" s="225">
        <f>C32-B32</f>
        <v>0</v>
      </c>
      <c r="E32" s="227"/>
      <c r="F32" s="226"/>
      <c r="G32" s="225">
        <f>F32-E32</f>
        <v>0</v>
      </c>
      <c r="H32" s="227"/>
      <c r="I32" s="226"/>
      <c r="J32" s="225">
        <f>I32-H32</f>
        <v>0</v>
      </c>
      <c r="K32" s="227"/>
      <c r="L32" s="226"/>
      <c r="M32" s="225">
        <f>L32-K32</f>
        <v>0</v>
      </c>
      <c r="N32" s="227"/>
      <c r="O32" s="226"/>
      <c r="P32" s="225">
        <f>O32-N32</f>
        <v>0</v>
      </c>
      <c r="Q32" s="227"/>
      <c r="R32" s="226"/>
      <c r="S32" s="225">
        <f>R32-Q32</f>
        <v>0</v>
      </c>
      <c r="T32" s="227"/>
      <c r="U32" s="226"/>
      <c r="V32" s="225">
        <f>U32-T32</f>
        <v>0</v>
      </c>
      <c r="W32" s="227"/>
      <c r="X32" s="226"/>
      <c r="Y32" s="225">
        <f>X32-W32</f>
        <v>0</v>
      </c>
      <c r="Z32" s="151"/>
      <c r="AA32" s="152"/>
      <c r="AB32" s="152"/>
      <c r="AC32" s="152"/>
      <c r="AD32" s="152"/>
      <c r="AE32" s="153"/>
      <c r="AF32" s="153"/>
      <c r="AG32" s="171"/>
      <c r="AH32" s="172"/>
      <c r="AI32" s="160">
        <f>AH32-AG32</f>
        <v>0</v>
      </c>
      <c r="AJ32" s="171"/>
      <c r="AK32" s="172"/>
      <c r="AL32" s="160">
        <f>AK32-AJ32</f>
        <v>0</v>
      </c>
    </row>
    <row r="33" spans="1:38">
      <c r="A33" s="110"/>
      <c r="B33" s="741"/>
      <c r="C33" s="742"/>
      <c r="D33" s="743"/>
      <c r="E33" s="741"/>
      <c r="F33" s="742"/>
      <c r="G33" s="743"/>
      <c r="H33" s="741"/>
      <c r="I33" s="742"/>
      <c r="J33" s="743"/>
      <c r="K33" s="741"/>
      <c r="L33" s="742"/>
      <c r="M33" s="743"/>
      <c r="N33" s="741"/>
      <c r="O33" s="742"/>
      <c r="P33" s="743"/>
      <c r="Q33" s="741"/>
      <c r="R33" s="742"/>
      <c r="S33" s="743"/>
      <c r="T33" s="741"/>
      <c r="U33" s="742"/>
      <c r="V33" s="743"/>
      <c r="W33" s="741"/>
      <c r="X33" s="742"/>
      <c r="Y33" s="743"/>
      <c r="Z33" s="151"/>
      <c r="AA33" s="152"/>
      <c r="AB33" s="152"/>
      <c r="AC33" s="152"/>
      <c r="AD33" s="152"/>
      <c r="AE33" s="153"/>
      <c r="AF33" s="153"/>
      <c r="AG33" s="741"/>
      <c r="AH33" s="742"/>
      <c r="AI33" s="743"/>
      <c r="AJ33" s="741"/>
      <c r="AK33" s="742"/>
      <c r="AL33" s="743"/>
    </row>
    <row r="34" spans="1:38">
      <c r="A34" s="108"/>
      <c r="B34" s="227"/>
      <c r="C34" s="226"/>
      <c r="D34" s="225">
        <f>C34-B34</f>
        <v>0</v>
      </c>
      <c r="E34" s="227"/>
      <c r="F34" s="226"/>
      <c r="G34" s="225">
        <f>F34-E34</f>
        <v>0</v>
      </c>
      <c r="H34" s="227"/>
      <c r="I34" s="226"/>
      <c r="J34" s="225">
        <f>I34-H34</f>
        <v>0</v>
      </c>
      <c r="K34" s="227"/>
      <c r="L34" s="226"/>
      <c r="M34" s="225">
        <f>L34-K34</f>
        <v>0</v>
      </c>
      <c r="N34" s="227"/>
      <c r="O34" s="226"/>
      <c r="P34" s="225">
        <f>O34-N34</f>
        <v>0</v>
      </c>
      <c r="Q34" s="227"/>
      <c r="R34" s="226"/>
      <c r="S34" s="225">
        <f>R34-Q34</f>
        <v>0</v>
      </c>
      <c r="T34" s="227"/>
      <c r="U34" s="226"/>
      <c r="V34" s="225">
        <f>U34-T34</f>
        <v>0</v>
      </c>
      <c r="W34" s="227"/>
      <c r="X34" s="226"/>
      <c r="Y34" s="225">
        <f>X34-W34</f>
        <v>0</v>
      </c>
      <c r="Z34" s="151"/>
      <c r="AA34" s="152"/>
      <c r="AB34" s="152"/>
      <c r="AC34" s="152"/>
      <c r="AD34" s="152"/>
      <c r="AE34" s="153"/>
      <c r="AF34" s="153"/>
      <c r="AG34" s="171"/>
      <c r="AH34" s="172"/>
      <c r="AI34" s="160">
        <f>AH34-AG34</f>
        <v>0</v>
      </c>
      <c r="AJ34" s="171"/>
      <c r="AK34" s="172"/>
      <c r="AL34" s="160">
        <f>AK34-AJ34</f>
        <v>0</v>
      </c>
    </row>
    <row r="35" spans="1:38">
      <c r="A35" s="108"/>
      <c r="B35" s="741"/>
      <c r="C35" s="742"/>
      <c r="D35" s="743"/>
      <c r="E35" s="741"/>
      <c r="F35" s="742"/>
      <c r="G35" s="743"/>
      <c r="H35" s="741"/>
      <c r="I35" s="742"/>
      <c r="J35" s="743"/>
      <c r="K35" s="741"/>
      <c r="L35" s="742"/>
      <c r="M35" s="743"/>
      <c r="N35" s="741"/>
      <c r="O35" s="742"/>
      <c r="P35" s="743"/>
      <c r="Q35" s="741"/>
      <c r="R35" s="742"/>
      <c r="S35" s="743"/>
      <c r="T35" s="741"/>
      <c r="U35" s="742"/>
      <c r="V35" s="743"/>
      <c r="W35" s="741"/>
      <c r="X35" s="742"/>
      <c r="Y35" s="743"/>
      <c r="Z35" s="151"/>
      <c r="AA35" s="152"/>
      <c r="AB35" s="152"/>
      <c r="AC35" s="152"/>
      <c r="AD35" s="152"/>
      <c r="AE35" s="153"/>
      <c r="AF35" s="153"/>
      <c r="AG35" s="741"/>
      <c r="AH35" s="742"/>
      <c r="AI35" s="743"/>
      <c r="AJ35" s="741"/>
      <c r="AK35" s="742"/>
      <c r="AL35" s="743"/>
    </row>
    <row r="36" spans="1:38" ht="12.75" customHeight="1">
      <c r="A36" s="959"/>
      <c r="B36" s="227"/>
      <c r="C36" s="226"/>
      <c r="D36" s="225">
        <f>C36-B36</f>
        <v>0</v>
      </c>
      <c r="E36" s="227"/>
      <c r="F36" s="226"/>
      <c r="G36" s="225">
        <f>F36-E36</f>
        <v>0</v>
      </c>
      <c r="H36" s="227"/>
      <c r="I36" s="226"/>
      <c r="J36" s="225">
        <f>I36-H36</f>
        <v>0</v>
      </c>
      <c r="K36" s="227"/>
      <c r="L36" s="226"/>
      <c r="M36" s="225">
        <f>L36-K36</f>
        <v>0</v>
      </c>
      <c r="N36" s="227"/>
      <c r="O36" s="226"/>
      <c r="P36" s="225">
        <f>O36-N36</f>
        <v>0</v>
      </c>
      <c r="Q36" s="227"/>
      <c r="R36" s="226"/>
      <c r="S36" s="225">
        <f>R36-Q36</f>
        <v>0</v>
      </c>
      <c r="T36" s="227"/>
      <c r="U36" s="226"/>
      <c r="V36" s="225">
        <f>U36-T36</f>
        <v>0</v>
      </c>
      <c r="W36" s="227"/>
      <c r="X36" s="226"/>
      <c r="Y36" s="225">
        <f>X36-W36</f>
        <v>0</v>
      </c>
      <c r="Z36" s="151"/>
      <c r="AA36" s="152"/>
      <c r="AB36" s="152"/>
      <c r="AC36" s="152"/>
      <c r="AD36" s="152"/>
      <c r="AE36" s="153"/>
      <c r="AF36" s="153"/>
      <c r="AG36" s="171">
        <v>21.5</v>
      </c>
      <c r="AH36" s="172">
        <v>23</v>
      </c>
      <c r="AI36" s="160">
        <f>AH36-AG36</f>
        <v>1.5</v>
      </c>
      <c r="AJ36" s="171"/>
      <c r="AK36" s="172"/>
      <c r="AL36" s="160">
        <f>AK36-AJ36</f>
        <v>0</v>
      </c>
    </row>
    <row r="37" spans="1:38" ht="13.5" thickBot="1">
      <c r="A37" s="960"/>
      <c r="B37" s="935"/>
      <c r="C37" s="936"/>
      <c r="D37" s="937"/>
      <c r="E37" s="916"/>
      <c r="F37" s="917"/>
      <c r="G37" s="918"/>
      <c r="H37" s="916"/>
      <c r="I37" s="917"/>
      <c r="J37" s="918"/>
      <c r="K37" s="916"/>
      <c r="L37" s="917"/>
      <c r="M37" s="918"/>
      <c r="N37" s="916"/>
      <c r="O37" s="917"/>
      <c r="P37" s="918"/>
      <c r="Q37" s="916"/>
      <c r="R37" s="917"/>
      <c r="S37" s="918"/>
      <c r="T37" s="916"/>
      <c r="U37" s="917"/>
      <c r="V37" s="918"/>
      <c r="W37" s="916"/>
      <c r="X37" s="917"/>
      <c r="Y37" s="918"/>
      <c r="Z37" s="161"/>
      <c r="AA37" s="162"/>
      <c r="AB37" s="162"/>
      <c r="AC37" s="162"/>
      <c r="AD37" s="162"/>
      <c r="AE37" s="163"/>
      <c r="AF37" s="163"/>
      <c r="AG37" s="916"/>
      <c r="AH37" s="917"/>
      <c r="AI37" s="918"/>
      <c r="AJ37" s="916"/>
      <c r="AK37" s="917"/>
      <c r="AL37" s="918"/>
    </row>
    <row r="38" spans="1:38" ht="14.25" thickTop="1" thickBot="1">
      <c r="A38" s="166"/>
      <c r="B38" s="928"/>
      <c r="C38" s="928"/>
      <c r="D38" s="928"/>
      <c r="E38" s="925"/>
      <c r="F38" s="926"/>
      <c r="G38" s="927"/>
      <c r="H38" s="925"/>
      <c r="I38" s="926"/>
      <c r="J38" s="927"/>
      <c r="K38" s="925"/>
      <c r="L38" s="926"/>
      <c r="M38" s="927"/>
      <c r="N38" s="925"/>
      <c r="O38" s="926"/>
      <c r="P38" s="927"/>
      <c r="Q38" s="925"/>
      <c r="R38" s="926"/>
      <c r="S38" s="927"/>
      <c r="T38" s="925"/>
      <c r="U38" s="926"/>
      <c r="V38" s="927"/>
      <c r="W38" s="925"/>
      <c r="X38" s="926"/>
      <c r="Y38" s="927"/>
      <c r="Z38" s="161"/>
      <c r="AA38" s="162"/>
      <c r="AB38" s="162"/>
      <c r="AC38" s="162"/>
      <c r="AD38" s="162"/>
      <c r="AE38" s="163"/>
      <c r="AF38" s="163"/>
      <c r="AG38" s="925"/>
      <c r="AH38" s="926"/>
      <c r="AI38" s="927"/>
      <c r="AJ38" s="925"/>
      <c r="AK38" s="926"/>
      <c r="AL38" s="927"/>
    </row>
    <row r="39" spans="1:38" ht="14.25" customHeight="1" thickTop="1">
      <c r="A39" s="841"/>
      <c r="B39" s="227"/>
      <c r="C39" s="226"/>
      <c r="D39" s="225">
        <f>C39-B39</f>
        <v>0</v>
      </c>
      <c r="E39" s="227"/>
      <c r="F39" s="226"/>
      <c r="G39" s="225">
        <f>F39-E39</f>
        <v>0</v>
      </c>
      <c r="H39" s="227"/>
      <c r="I39" s="226"/>
      <c r="J39" s="225">
        <f>I39-H39</f>
        <v>0</v>
      </c>
      <c r="K39" s="227"/>
      <c r="L39" s="226"/>
      <c r="M39" s="225">
        <f>L39-K39</f>
        <v>0</v>
      </c>
      <c r="N39" s="227"/>
      <c r="O39" s="226"/>
      <c r="P39" s="225">
        <f>O39-N39</f>
        <v>0</v>
      </c>
      <c r="Q39" s="227"/>
      <c r="R39" s="226"/>
      <c r="S39" s="225">
        <f>R39-Q39</f>
        <v>0</v>
      </c>
      <c r="T39" s="227"/>
      <c r="U39" s="226"/>
      <c r="V39" s="225">
        <f>U39-T39</f>
        <v>0</v>
      </c>
      <c r="W39" s="227"/>
      <c r="X39" s="226"/>
      <c r="Y39" s="225">
        <f>X39-W39</f>
        <v>0</v>
      </c>
      <c r="Z39" s="151"/>
      <c r="AA39" s="152"/>
      <c r="AB39" s="152"/>
      <c r="AC39" s="152"/>
      <c r="AD39" s="152"/>
      <c r="AE39" s="153"/>
      <c r="AF39" s="153"/>
      <c r="AG39" s="171"/>
      <c r="AH39" s="172"/>
      <c r="AI39" s="160">
        <f>AH39-AG39</f>
        <v>0</v>
      </c>
      <c r="AJ39" s="171"/>
      <c r="AK39" s="172"/>
      <c r="AL39" s="160">
        <f>AK39-AJ39</f>
        <v>0</v>
      </c>
    </row>
    <row r="40" spans="1:38">
      <c r="A40" s="841"/>
      <c r="B40" s="770"/>
      <c r="C40" s="771"/>
      <c r="D40" s="793"/>
      <c r="E40" s="770"/>
      <c r="F40" s="771"/>
      <c r="G40" s="793"/>
      <c r="H40" s="770"/>
      <c r="I40" s="771"/>
      <c r="J40" s="793"/>
      <c r="K40" s="770"/>
      <c r="L40" s="771"/>
      <c r="M40" s="793"/>
      <c r="N40" s="770"/>
      <c r="O40" s="771"/>
      <c r="P40" s="793"/>
      <c r="Q40" s="770"/>
      <c r="R40" s="771"/>
      <c r="S40" s="793"/>
      <c r="T40" s="770"/>
      <c r="U40" s="771"/>
      <c r="V40" s="793"/>
      <c r="W40" s="770"/>
      <c r="X40" s="771"/>
      <c r="Y40" s="793"/>
      <c r="Z40" s="161"/>
      <c r="AA40" s="162"/>
      <c r="AB40" s="162"/>
      <c r="AC40" s="162"/>
      <c r="AD40" s="162"/>
      <c r="AE40" s="163"/>
      <c r="AF40" s="163"/>
      <c r="AG40" s="753"/>
      <c r="AH40" s="734"/>
      <c r="AI40" s="754"/>
      <c r="AJ40" s="753"/>
      <c r="AK40" s="734"/>
      <c r="AL40" s="754"/>
    </row>
    <row r="41" spans="1:38">
      <c r="A41" s="167"/>
      <c r="B41" s="227"/>
      <c r="C41" s="226"/>
      <c r="D41" s="225">
        <f>C41-B41</f>
        <v>0</v>
      </c>
      <c r="E41" s="227"/>
      <c r="F41" s="226"/>
      <c r="G41" s="225">
        <f>F41-E41</f>
        <v>0</v>
      </c>
      <c r="H41" s="227"/>
      <c r="I41" s="226"/>
      <c r="J41" s="225">
        <f>I41-H41</f>
        <v>0</v>
      </c>
      <c r="K41" s="227"/>
      <c r="L41" s="226"/>
      <c r="M41" s="225">
        <f>L41-K41</f>
        <v>0</v>
      </c>
      <c r="N41" s="227"/>
      <c r="O41" s="226"/>
      <c r="P41" s="225">
        <f>O41-N41</f>
        <v>0</v>
      </c>
      <c r="Q41" s="227"/>
      <c r="R41" s="226"/>
      <c r="S41" s="225">
        <f>R41-Q41</f>
        <v>0</v>
      </c>
      <c r="T41" s="227"/>
      <c r="U41" s="226"/>
      <c r="V41" s="225">
        <f>U41-T41</f>
        <v>0</v>
      </c>
      <c r="W41" s="227"/>
      <c r="X41" s="226"/>
      <c r="Y41" s="225">
        <f>X41-W41</f>
        <v>0</v>
      </c>
      <c r="Z41" s="161"/>
      <c r="AA41" s="162"/>
      <c r="AB41" s="162"/>
      <c r="AC41" s="162"/>
      <c r="AD41" s="162"/>
      <c r="AE41" s="163"/>
      <c r="AF41" s="163"/>
      <c r="AG41" s="171"/>
      <c r="AH41" s="172"/>
      <c r="AI41" s="160">
        <f>AH41-AG41</f>
        <v>0</v>
      </c>
      <c r="AJ41" s="171"/>
      <c r="AK41" s="172"/>
      <c r="AL41" s="160">
        <f>AK41-AJ41</f>
        <v>0</v>
      </c>
    </row>
    <row r="42" spans="1:38">
      <c r="A42" s="108" t="s">
        <v>48</v>
      </c>
      <c r="B42" s="753"/>
      <c r="C42" s="734"/>
      <c r="D42" s="754"/>
      <c r="E42" s="753"/>
      <c r="F42" s="734"/>
      <c r="G42" s="754"/>
      <c r="H42" s="753"/>
      <c r="I42" s="734"/>
      <c r="J42" s="754"/>
      <c r="K42" s="753"/>
      <c r="L42" s="734"/>
      <c r="M42" s="754"/>
      <c r="N42" s="753"/>
      <c r="O42" s="734"/>
      <c r="P42" s="754"/>
      <c r="Q42" s="753"/>
      <c r="R42" s="734"/>
      <c r="S42" s="754"/>
      <c r="T42" s="753"/>
      <c r="U42" s="734"/>
      <c r="V42" s="754"/>
      <c r="W42" s="753"/>
      <c r="X42" s="734"/>
      <c r="Y42" s="754"/>
      <c r="Z42" s="151"/>
      <c r="AA42" s="152"/>
      <c r="AB42" s="152"/>
      <c r="AC42" s="152"/>
      <c r="AD42" s="152"/>
      <c r="AE42" s="153"/>
      <c r="AF42" s="153"/>
      <c r="AG42" s="753"/>
      <c r="AH42" s="734"/>
      <c r="AI42" s="754"/>
      <c r="AJ42" s="753"/>
      <c r="AK42" s="734"/>
      <c r="AL42" s="754"/>
    </row>
    <row r="43" spans="1:38">
      <c r="A43" s="124">
        <v>43902</v>
      </c>
      <c r="B43" s="227"/>
      <c r="C43" s="226"/>
      <c r="D43" s="225">
        <f>C43-B43</f>
        <v>0</v>
      </c>
      <c r="E43" s="227"/>
      <c r="F43" s="226"/>
      <c r="G43" s="225">
        <f>F43-E43</f>
        <v>0</v>
      </c>
      <c r="H43" s="227"/>
      <c r="I43" s="226"/>
      <c r="J43" s="225">
        <f>I43-H43</f>
        <v>0</v>
      </c>
      <c r="K43" s="227"/>
      <c r="L43" s="226"/>
      <c r="M43" s="225">
        <f>L43-K43</f>
        <v>0</v>
      </c>
      <c r="N43" s="227"/>
      <c r="O43" s="226"/>
      <c r="P43" s="225">
        <f>O43-N43</f>
        <v>0</v>
      </c>
      <c r="Q43" s="227"/>
      <c r="R43" s="226"/>
      <c r="S43" s="225">
        <f>R43-Q43</f>
        <v>0</v>
      </c>
      <c r="T43" s="227"/>
      <c r="U43" s="226"/>
      <c r="V43" s="225">
        <f>U43-T43</f>
        <v>0</v>
      </c>
      <c r="W43" s="227"/>
      <c r="X43" s="226"/>
      <c r="Y43" s="225">
        <f>X43-W43</f>
        <v>0</v>
      </c>
      <c r="Z43" s="151"/>
      <c r="AA43" s="152"/>
      <c r="AB43" s="152"/>
      <c r="AC43" s="152"/>
      <c r="AD43" s="152"/>
      <c r="AE43" s="153"/>
      <c r="AF43" s="153"/>
      <c r="AG43" s="171"/>
      <c r="AH43" s="172"/>
      <c r="AI43" s="160">
        <f>AH43-AG43</f>
        <v>0</v>
      </c>
      <c r="AJ43" s="171"/>
      <c r="AK43" s="172"/>
      <c r="AL43" s="160">
        <f>AK43-AJ43</f>
        <v>0</v>
      </c>
    </row>
    <row r="44" spans="1:38">
      <c r="A44" s="110"/>
      <c r="B44" s="741"/>
      <c r="C44" s="742"/>
      <c r="D44" s="743"/>
      <c r="E44" s="741"/>
      <c r="F44" s="742"/>
      <c r="G44" s="743"/>
      <c r="H44" s="741"/>
      <c r="I44" s="742"/>
      <c r="J44" s="743"/>
      <c r="K44" s="741"/>
      <c r="L44" s="742"/>
      <c r="M44" s="743"/>
      <c r="N44" s="741"/>
      <c r="O44" s="742"/>
      <c r="P44" s="743"/>
      <c r="Q44" s="741"/>
      <c r="R44" s="742"/>
      <c r="S44" s="743"/>
      <c r="T44" s="741"/>
      <c r="U44" s="742"/>
      <c r="V44" s="743"/>
      <c r="W44" s="741"/>
      <c r="X44" s="742"/>
      <c r="Y44" s="743"/>
      <c r="Z44" s="151"/>
      <c r="AA44" s="152"/>
      <c r="AB44" s="152"/>
      <c r="AC44" s="152"/>
      <c r="AD44" s="152"/>
      <c r="AE44" s="153"/>
      <c r="AF44" s="153"/>
      <c r="AG44" s="741"/>
      <c r="AH44" s="742"/>
      <c r="AI44" s="743"/>
      <c r="AJ44" s="741"/>
      <c r="AK44" s="742"/>
      <c r="AL44" s="743"/>
    </row>
    <row r="45" spans="1:38">
      <c r="A45" s="108"/>
      <c r="B45" s="227"/>
      <c r="C45" s="226"/>
      <c r="D45" s="225">
        <f>C45-B45</f>
        <v>0</v>
      </c>
      <c r="E45" s="227"/>
      <c r="F45" s="226"/>
      <c r="G45" s="225">
        <f>F45-E45</f>
        <v>0</v>
      </c>
      <c r="H45" s="227"/>
      <c r="I45" s="226"/>
      <c r="J45" s="225">
        <f>I45-H45</f>
        <v>0</v>
      </c>
      <c r="K45" s="227"/>
      <c r="L45" s="226"/>
      <c r="M45" s="225">
        <f>L45-K45</f>
        <v>0</v>
      </c>
      <c r="N45" s="227"/>
      <c r="O45" s="226"/>
      <c r="P45" s="225">
        <f>O45-N45</f>
        <v>0</v>
      </c>
      <c r="Q45" s="227"/>
      <c r="R45" s="226"/>
      <c r="S45" s="225">
        <f>R45-Q45</f>
        <v>0</v>
      </c>
      <c r="T45" s="227"/>
      <c r="U45" s="226"/>
      <c r="V45" s="225">
        <f>U45-T45</f>
        <v>0</v>
      </c>
      <c r="W45" s="227"/>
      <c r="X45" s="226"/>
      <c r="Y45" s="225">
        <f>X45-W45</f>
        <v>0</v>
      </c>
      <c r="Z45" s="151"/>
      <c r="AA45" s="152"/>
      <c r="AB45" s="152"/>
      <c r="AC45" s="152"/>
      <c r="AD45" s="152"/>
      <c r="AE45" s="153"/>
      <c r="AF45" s="153"/>
      <c r="AG45" s="171"/>
      <c r="AH45" s="172"/>
      <c r="AI45" s="160">
        <f>AH45-AG45</f>
        <v>0</v>
      </c>
      <c r="AJ45" s="171"/>
      <c r="AK45" s="172"/>
      <c r="AL45" s="160">
        <f>AK45-AJ45</f>
        <v>0</v>
      </c>
    </row>
    <row r="46" spans="1:38">
      <c r="A46" s="108"/>
      <c r="B46" s="587"/>
      <c r="C46" s="588"/>
      <c r="D46" s="589"/>
      <c r="E46" s="741"/>
      <c r="F46" s="742"/>
      <c r="G46" s="743"/>
      <c r="H46" s="741"/>
      <c r="I46" s="742"/>
      <c r="J46" s="743"/>
      <c r="K46" s="741"/>
      <c r="L46" s="742"/>
      <c r="M46" s="743"/>
      <c r="N46" s="741"/>
      <c r="O46" s="742"/>
      <c r="P46" s="743"/>
      <c r="Q46" s="741"/>
      <c r="R46" s="742"/>
      <c r="S46" s="743"/>
      <c r="T46" s="741"/>
      <c r="U46" s="742"/>
      <c r="V46" s="743"/>
      <c r="W46" s="741"/>
      <c r="X46" s="742"/>
      <c r="Y46" s="743"/>
      <c r="Z46" s="151"/>
      <c r="AA46" s="152"/>
      <c r="AB46" s="152"/>
      <c r="AC46" s="152"/>
      <c r="AD46" s="152"/>
      <c r="AE46" s="153"/>
      <c r="AF46" s="153"/>
      <c r="AG46" s="741"/>
      <c r="AH46" s="742"/>
      <c r="AI46" s="743"/>
      <c r="AJ46" s="741"/>
      <c r="AK46" s="742"/>
      <c r="AL46" s="743"/>
    </row>
    <row r="47" spans="1:38" ht="12.75" customHeight="1">
      <c r="A47" s="961"/>
      <c r="B47" s="227"/>
      <c r="C47" s="226"/>
      <c r="D47" s="225">
        <f>C47-B47</f>
        <v>0</v>
      </c>
      <c r="E47" s="227"/>
      <c r="F47" s="226"/>
      <c r="G47" s="225">
        <f>F47-E47</f>
        <v>0</v>
      </c>
      <c r="H47" s="227"/>
      <c r="I47" s="226"/>
      <c r="J47" s="225">
        <f>I47-H47</f>
        <v>0</v>
      </c>
      <c r="K47" s="227"/>
      <c r="L47" s="226"/>
      <c r="M47" s="225">
        <f>L47-K47</f>
        <v>0</v>
      </c>
      <c r="N47" s="227"/>
      <c r="O47" s="226"/>
      <c r="P47" s="225">
        <f>O47-N47</f>
        <v>0</v>
      </c>
      <c r="Q47" s="227"/>
      <c r="R47" s="226"/>
      <c r="S47" s="225">
        <f>R47-Q47</f>
        <v>0</v>
      </c>
      <c r="T47" s="227"/>
      <c r="U47" s="226"/>
      <c r="V47" s="225">
        <f>U47-T47</f>
        <v>0</v>
      </c>
      <c r="W47" s="227"/>
      <c r="X47" s="226"/>
      <c r="Y47" s="225">
        <f>X47-W47</f>
        <v>0</v>
      </c>
      <c r="Z47" s="151"/>
      <c r="AA47" s="152"/>
      <c r="AB47" s="152"/>
      <c r="AC47" s="152"/>
      <c r="AD47" s="152"/>
      <c r="AE47" s="153"/>
      <c r="AF47" s="153"/>
      <c r="AG47" s="171">
        <v>21.5</v>
      </c>
      <c r="AH47" s="172">
        <v>23</v>
      </c>
      <c r="AI47" s="160">
        <f>AH47-AG47</f>
        <v>1.5</v>
      </c>
      <c r="AJ47" s="171"/>
      <c r="AK47" s="172"/>
      <c r="AL47" s="160">
        <f>AK47-AJ47</f>
        <v>0</v>
      </c>
    </row>
    <row r="48" spans="1:38" ht="13.5" thickBot="1">
      <c r="A48" s="962"/>
      <c r="B48" s="932"/>
      <c r="C48" s="933"/>
      <c r="D48" s="934"/>
      <c r="E48" s="916"/>
      <c r="F48" s="917"/>
      <c r="G48" s="918"/>
      <c r="H48" s="916"/>
      <c r="I48" s="917"/>
      <c r="J48" s="918"/>
      <c r="K48" s="916"/>
      <c r="L48" s="917"/>
      <c r="M48" s="918"/>
      <c r="N48" s="916"/>
      <c r="O48" s="917"/>
      <c r="P48" s="918"/>
      <c r="Q48" s="916"/>
      <c r="R48" s="917"/>
      <c r="S48" s="918"/>
      <c r="T48" s="916"/>
      <c r="U48" s="917"/>
      <c r="V48" s="918"/>
      <c r="W48" s="916"/>
      <c r="X48" s="917"/>
      <c r="Y48" s="918"/>
      <c r="Z48" s="161"/>
      <c r="AA48" s="162"/>
      <c r="AB48" s="162"/>
      <c r="AC48" s="162"/>
      <c r="AD48" s="162"/>
      <c r="AE48" s="163"/>
      <c r="AF48" s="163"/>
      <c r="AG48" s="916"/>
      <c r="AH48" s="917"/>
      <c r="AI48" s="918"/>
      <c r="AJ48" s="916"/>
      <c r="AK48" s="917"/>
      <c r="AL48" s="918"/>
    </row>
    <row r="49" spans="1:38" ht="14.25" thickTop="1" thickBot="1">
      <c r="A49" s="166"/>
      <c r="B49" s="928"/>
      <c r="C49" s="928"/>
      <c r="D49" s="928"/>
      <c r="E49" s="925"/>
      <c r="F49" s="926"/>
      <c r="G49" s="927"/>
      <c r="H49" s="925"/>
      <c r="I49" s="926"/>
      <c r="J49" s="927"/>
      <c r="K49" s="925"/>
      <c r="L49" s="926"/>
      <c r="M49" s="927"/>
      <c r="N49" s="925"/>
      <c r="O49" s="926"/>
      <c r="P49" s="927"/>
      <c r="Q49" s="925"/>
      <c r="R49" s="926"/>
      <c r="S49" s="927"/>
      <c r="T49" s="925"/>
      <c r="U49" s="926"/>
      <c r="V49" s="927"/>
      <c r="W49" s="925"/>
      <c r="X49" s="926"/>
      <c r="Y49" s="927"/>
      <c r="Z49" s="161"/>
      <c r="AA49" s="162"/>
      <c r="AB49" s="162"/>
      <c r="AC49" s="162"/>
      <c r="AD49" s="162"/>
      <c r="AE49" s="163"/>
      <c r="AF49" s="163"/>
      <c r="AG49" s="925"/>
      <c r="AH49" s="926"/>
      <c r="AI49" s="927"/>
      <c r="AJ49" s="925"/>
      <c r="AK49" s="926"/>
      <c r="AL49" s="927"/>
    </row>
    <row r="50" spans="1:38" ht="14.25" customHeight="1" thickTop="1">
      <c r="A50" s="963"/>
      <c r="B50" s="171"/>
      <c r="C50" s="172"/>
      <c r="D50" s="160">
        <f>C50-B50</f>
        <v>0</v>
      </c>
      <c r="E50" s="164"/>
      <c r="F50" s="165"/>
      <c r="G50" s="160">
        <f>F50-E50</f>
        <v>0</v>
      </c>
      <c r="H50" s="164"/>
      <c r="I50" s="165"/>
      <c r="J50" s="160">
        <f>I50-H50</f>
        <v>0</v>
      </c>
      <c r="K50" s="169"/>
      <c r="L50" s="170"/>
      <c r="M50" s="160">
        <f>L50-K50</f>
        <v>0</v>
      </c>
      <c r="N50" s="164"/>
      <c r="O50" s="165"/>
      <c r="P50" s="160">
        <f>O50-N50</f>
        <v>0</v>
      </c>
      <c r="Q50" s="169"/>
      <c r="R50" s="170"/>
      <c r="S50" s="160">
        <f>R50-Q50</f>
        <v>0</v>
      </c>
      <c r="T50" s="158"/>
      <c r="U50" s="159"/>
      <c r="V50" s="160">
        <f>U50-T50</f>
        <v>0</v>
      </c>
      <c r="W50" s="158"/>
      <c r="X50" s="159"/>
      <c r="Y50" s="160">
        <f>X50-W50</f>
        <v>0</v>
      </c>
      <c r="Z50" s="151"/>
      <c r="AA50" s="152"/>
      <c r="AB50" s="152"/>
      <c r="AC50" s="152"/>
      <c r="AD50" s="152"/>
      <c r="AE50" s="153"/>
      <c r="AF50" s="153"/>
      <c r="AG50" s="171"/>
      <c r="AH50" s="172"/>
      <c r="AI50" s="160">
        <f>AH50-AG50</f>
        <v>0</v>
      </c>
      <c r="AJ50" s="171"/>
      <c r="AK50" s="172"/>
      <c r="AL50" s="160">
        <f>AK50-AJ50</f>
        <v>0</v>
      </c>
    </row>
    <row r="51" spans="1:38">
      <c r="A51" s="959"/>
      <c r="B51" s="753"/>
      <c r="C51" s="734"/>
      <c r="D51" s="754"/>
      <c r="E51" s="741"/>
      <c r="F51" s="742"/>
      <c r="G51" s="743"/>
      <c r="H51" s="741"/>
      <c r="I51" s="742"/>
      <c r="J51" s="743"/>
      <c r="K51" s="753"/>
      <c r="L51" s="734"/>
      <c r="M51" s="754"/>
      <c r="N51" s="753"/>
      <c r="O51" s="734"/>
      <c r="P51" s="754"/>
      <c r="Q51" s="741"/>
      <c r="R51" s="742"/>
      <c r="S51" s="743"/>
      <c r="T51" s="741"/>
      <c r="U51" s="742"/>
      <c r="V51" s="743"/>
      <c r="W51" s="741"/>
      <c r="X51" s="742"/>
      <c r="Y51" s="743"/>
      <c r="Z51" s="161"/>
      <c r="AA51" s="162"/>
      <c r="AB51" s="162"/>
      <c r="AC51" s="162"/>
      <c r="AD51" s="162"/>
      <c r="AE51" s="163"/>
      <c r="AF51" s="163"/>
      <c r="AG51" s="753"/>
      <c r="AH51" s="734"/>
      <c r="AI51" s="754"/>
      <c r="AJ51" s="753"/>
      <c r="AK51" s="734"/>
      <c r="AL51" s="754"/>
    </row>
    <row r="52" spans="1:38">
      <c r="A52" s="167"/>
      <c r="B52" s="173"/>
      <c r="C52" s="174"/>
      <c r="D52" s="225">
        <f>C52-B52</f>
        <v>0</v>
      </c>
      <c r="E52" s="173"/>
      <c r="F52" s="174"/>
      <c r="G52" s="225">
        <f>F52-E52</f>
        <v>0</v>
      </c>
      <c r="H52" s="173"/>
      <c r="I52" s="174"/>
      <c r="J52" s="225">
        <f>I52-H52</f>
        <v>0</v>
      </c>
      <c r="K52" s="173"/>
      <c r="L52" s="174"/>
      <c r="M52" s="225">
        <f>L52-K52</f>
        <v>0</v>
      </c>
      <c r="N52" s="173"/>
      <c r="O52" s="174"/>
      <c r="P52" s="225">
        <f>O52-N52</f>
        <v>0</v>
      </c>
      <c r="Q52" s="173"/>
      <c r="R52" s="174"/>
      <c r="S52" s="225">
        <f>R52-Q52</f>
        <v>0</v>
      </c>
      <c r="T52" s="173"/>
      <c r="U52" s="174"/>
      <c r="V52" s="225">
        <f>U52-T52</f>
        <v>0</v>
      </c>
      <c r="W52" s="173"/>
      <c r="X52" s="174"/>
      <c r="Y52" s="225">
        <f>X52-W52</f>
        <v>0</v>
      </c>
      <c r="Z52" s="161"/>
      <c r="AA52" s="162"/>
      <c r="AB52" s="162"/>
      <c r="AC52" s="162"/>
      <c r="AD52" s="162"/>
      <c r="AE52" s="163"/>
      <c r="AF52" s="163"/>
      <c r="AG52" s="171"/>
      <c r="AH52" s="172"/>
      <c r="AI52" s="160">
        <f>AH52-AG52</f>
        <v>0</v>
      </c>
      <c r="AJ52" s="171"/>
      <c r="AK52" s="172"/>
      <c r="AL52" s="160">
        <f>AK52-AJ52</f>
        <v>0</v>
      </c>
    </row>
    <row r="53" spans="1:38">
      <c r="A53" s="108" t="s">
        <v>59</v>
      </c>
      <c r="B53" s="741"/>
      <c r="C53" s="742"/>
      <c r="D53" s="743"/>
      <c r="E53" s="741"/>
      <c r="F53" s="742"/>
      <c r="G53" s="743"/>
      <c r="H53" s="741"/>
      <c r="I53" s="742"/>
      <c r="J53" s="743"/>
      <c r="K53" s="741"/>
      <c r="L53" s="742"/>
      <c r="M53" s="743"/>
      <c r="N53" s="741"/>
      <c r="O53" s="742"/>
      <c r="P53" s="743"/>
      <c r="Q53" s="741"/>
      <c r="R53" s="742"/>
      <c r="S53" s="743"/>
      <c r="T53" s="741"/>
      <c r="U53" s="742"/>
      <c r="V53" s="743"/>
      <c r="W53" s="741"/>
      <c r="X53" s="742"/>
      <c r="Y53" s="743"/>
      <c r="Z53" s="151"/>
      <c r="AA53" s="152"/>
      <c r="AB53" s="152"/>
      <c r="AC53" s="152"/>
      <c r="AD53" s="152"/>
      <c r="AE53" s="153"/>
      <c r="AF53" s="153"/>
      <c r="AG53" s="753"/>
      <c r="AH53" s="734"/>
      <c r="AI53" s="754"/>
      <c r="AJ53" s="753"/>
      <c r="AK53" s="734"/>
      <c r="AL53" s="754"/>
    </row>
    <row r="54" spans="1:38">
      <c r="A54" s="124">
        <v>43903</v>
      </c>
      <c r="B54" s="173"/>
      <c r="C54" s="174"/>
      <c r="D54" s="225">
        <f>C54-B54</f>
        <v>0</v>
      </c>
      <c r="E54" s="173"/>
      <c r="F54" s="174"/>
      <c r="G54" s="225">
        <f>F54-E54</f>
        <v>0</v>
      </c>
      <c r="H54" s="173"/>
      <c r="I54" s="174"/>
      <c r="J54" s="225">
        <f>I54-H54</f>
        <v>0</v>
      </c>
      <c r="K54" s="173"/>
      <c r="L54" s="174"/>
      <c r="M54" s="225">
        <f>L54-K54</f>
        <v>0</v>
      </c>
      <c r="N54" s="173"/>
      <c r="O54" s="174"/>
      <c r="P54" s="225">
        <f>O54-N54</f>
        <v>0</v>
      </c>
      <c r="Q54" s="173"/>
      <c r="R54" s="174"/>
      <c r="S54" s="225">
        <f>R54-Q54</f>
        <v>0</v>
      </c>
      <c r="T54" s="173"/>
      <c r="U54" s="174"/>
      <c r="V54" s="225">
        <f>U54-T54</f>
        <v>0</v>
      </c>
      <c r="W54" s="173"/>
      <c r="X54" s="174"/>
      <c r="Y54" s="225">
        <f>X54-W54</f>
        <v>0</v>
      </c>
      <c r="Z54" s="151"/>
      <c r="AA54" s="152"/>
      <c r="AB54" s="152"/>
      <c r="AC54" s="152"/>
      <c r="AD54" s="152"/>
      <c r="AE54" s="153"/>
      <c r="AF54" s="153"/>
      <c r="AG54" s="171"/>
      <c r="AH54" s="172"/>
      <c r="AI54" s="160">
        <f>AH54-AG54</f>
        <v>0</v>
      </c>
      <c r="AJ54" s="171"/>
      <c r="AK54" s="172"/>
      <c r="AL54" s="160">
        <f>AK54-AJ54</f>
        <v>0</v>
      </c>
    </row>
    <row r="55" spans="1:38">
      <c r="A55" s="110"/>
      <c r="B55" s="741"/>
      <c r="C55" s="742"/>
      <c r="D55" s="743"/>
      <c r="E55" s="741"/>
      <c r="F55" s="742"/>
      <c r="G55" s="743"/>
      <c r="H55" s="741"/>
      <c r="I55" s="742"/>
      <c r="J55" s="743"/>
      <c r="K55" s="741"/>
      <c r="L55" s="742"/>
      <c r="M55" s="743"/>
      <c r="N55" s="741"/>
      <c r="O55" s="742"/>
      <c r="P55" s="743"/>
      <c r="Q55" s="741"/>
      <c r="R55" s="742"/>
      <c r="S55" s="743"/>
      <c r="T55" s="741"/>
      <c r="U55" s="742"/>
      <c r="V55" s="743"/>
      <c r="W55" s="741"/>
      <c r="X55" s="742"/>
      <c r="Y55" s="743"/>
      <c r="Z55" s="151"/>
      <c r="AA55" s="152"/>
      <c r="AB55" s="152"/>
      <c r="AC55" s="152"/>
      <c r="AD55" s="152"/>
      <c r="AE55" s="153"/>
      <c r="AF55" s="153"/>
      <c r="AG55" s="741"/>
      <c r="AH55" s="742"/>
      <c r="AI55" s="743"/>
      <c r="AJ55" s="741"/>
      <c r="AK55" s="742"/>
      <c r="AL55" s="743"/>
    </row>
    <row r="56" spans="1:38">
      <c r="A56" s="108"/>
      <c r="B56" s="158"/>
      <c r="C56" s="159"/>
      <c r="D56" s="225">
        <f>C56-B56</f>
        <v>0</v>
      </c>
      <c r="E56" s="158"/>
      <c r="F56" s="159"/>
      <c r="G56" s="225">
        <f>F56-E56</f>
        <v>0</v>
      </c>
      <c r="H56" s="158"/>
      <c r="I56" s="159"/>
      <c r="J56" s="225">
        <f>I56-H56</f>
        <v>0</v>
      </c>
      <c r="K56" s="158"/>
      <c r="L56" s="159"/>
      <c r="M56" s="225">
        <f>L56-K56</f>
        <v>0</v>
      </c>
      <c r="N56" s="158"/>
      <c r="O56" s="159"/>
      <c r="P56" s="225">
        <f>O56-N56</f>
        <v>0</v>
      </c>
      <c r="Q56" s="158"/>
      <c r="R56" s="159"/>
      <c r="S56" s="225">
        <f>R56-Q56</f>
        <v>0</v>
      </c>
      <c r="T56" s="158"/>
      <c r="U56" s="159"/>
      <c r="V56" s="225">
        <f>U56-T56</f>
        <v>0</v>
      </c>
      <c r="W56" s="158"/>
      <c r="X56" s="159"/>
      <c r="Y56" s="225">
        <f>X56-W56</f>
        <v>0</v>
      </c>
      <c r="Z56" s="151"/>
      <c r="AA56" s="152"/>
      <c r="AB56" s="152"/>
      <c r="AC56" s="152"/>
      <c r="AD56" s="152"/>
      <c r="AE56" s="153"/>
      <c r="AF56" s="153"/>
      <c r="AG56" s="171">
        <v>21.5</v>
      </c>
      <c r="AH56" s="172">
        <v>23.5</v>
      </c>
      <c r="AI56" s="160">
        <f>AH56-AG56</f>
        <v>2</v>
      </c>
      <c r="AJ56" s="171"/>
      <c r="AK56" s="172"/>
      <c r="AL56" s="160">
        <f>AK56-AJ56</f>
        <v>0</v>
      </c>
    </row>
    <row r="57" spans="1:38" ht="13.5" thickBot="1">
      <c r="A57" s="175"/>
      <c r="B57" s="929"/>
      <c r="C57" s="930"/>
      <c r="D57" s="931"/>
      <c r="E57" s="916"/>
      <c r="F57" s="917"/>
      <c r="G57" s="918"/>
      <c r="H57" s="916"/>
      <c r="I57" s="917"/>
      <c r="J57" s="918"/>
      <c r="K57" s="916"/>
      <c r="L57" s="917"/>
      <c r="M57" s="918"/>
      <c r="N57" s="916"/>
      <c r="O57" s="917"/>
      <c r="P57" s="918"/>
      <c r="Q57" s="916"/>
      <c r="R57" s="917"/>
      <c r="S57" s="918"/>
      <c r="T57" s="916"/>
      <c r="U57" s="917"/>
      <c r="V57" s="918"/>
      <c r="W57" s="916"/>
      <c r="X57" s="917"/>
      <c r="Y57" s="918"/>
      <c r="Z57" s="151"/>
      <c r="AA57" s="152"/>
      <c r="AB57" s="152"/>
      <c r="AC57" s="152"/>
      <c r="AD57" s="152"/>
      <c r="AE57" s="153"/>
      <c r="AF57" s="153"/>
      <c r="AG57" s="916"/>
      <c r="AH57" s="917"/>
      <c r="AI57" s="918"/>
      <c r="AJ57" s="916"/>
      <c r="AK57" s="917"/>
      <c r="AL57" s="918"/>
    </row>
    <row r="58" spans="1:38" ht="14.25" thickTop="1" thickBot="1">
      <c r="A58" s="166"/>
      <c r="B58" s="928"/>
      <c r="C58" s="928"/>
      <c r="D58" s="928"/>
      <c r="E58" s="922"/>
      <c r="F58" s="923"/>
      <c r="G58" s="924"/>
      <c r="H58" s="922"/>
      <c r="I58" s="923"/>
      <c r="J58" s="924"/>
      <c r="K58" s="922"/>
      <c r="L58" s="923"/>
      <c r="M58" s="924"/>
      <c r="N58" s="922"/>
      <c r="O58" s="923"/>
      <c r="P58" s="924"/>
      <c r="Q58" s="922"/>
      <c r="R58" s="923"/>
      <c r="S58" s="924"/>
      <c r="T58" s="922"/>
      <c r="U58" s="923"/>
      <c r="V58" s="924"/>
      <c r="W58" s="922"/>
      <c r="X58" s="923"/>
      <c r="Y58" s="924"/>
      <c r="Z58" s="151"/>
      <c r="AA58" s="152"/>
      <c r="AB58" s="152"/>
      <c r="AC58" s="152"/>
      <c r="AD58" s="152"/>
      <c r="AE58" s="153"/>
      <c r="AF58" s="153"/>
      <c r="AG58" s="925"/>
      <c r="AH58" s="926"/>
      <c r="AI58" s="927"/>
      <c r="AJ58" s="925"/>
      <c r="AK58" s="926"/>
      <c r="AL58" s="927"/>
    </row>
    <row r="59" spans="1:38" ht="13.5" thickTop="1">
      <c r="A59" s="168"/>
      <c r="B59" s="171"/>
      <c r="C59" s="172"/>
      <c r="D59" s="160">
        <f>C59-B59</f>
        <v>0</v>
      </c>
      <c r="E59" s="164"/>
      <c r="F59" s="165"/>
      <c r="G59" s="160">
        <f>F59-E59</f>
        <v>0</v>
      </c>
      <c r="H59" s="164"/>
      <c r="I59" s="165"/>
      <c r="J59" s="160">
        <f>I59-H59</f>
        <v>0</v>
      </c>
      <c r="K59" s="169"/>
      <c r="L59" s="170"/>
      <c r="M59" s="160">
        <f>L59-K59</f>
        <v>0</v>
      </c>
      <c r="N59" s="164"/>
      <c r="O59" s="165"/>
      <c r="P59" s="160">
        <f>O59-N59</f>
        <v>0</v>
      </c>
      <c r="Q59" s="169"/>
      <c r="R59" s="170"/>
      <c r="S59" s="160">
        <f>R59-Q59</f>
        <v>0</v>
      </c>
      <c r="T59" s="158"/>
      <c r="U59" s="159"/>
      <c r="V59" s="160">
        <f>U59-T59</f>
        <v>0</v>
      </c>
      <c r="W59" s="158"/>
      <c r="X59" s="159"/>
      <c r="Y59" s="160">
        <f>X59-W59</f>
        <v>0</v>
      </c>
      <c r="Z59" s="151"/>
      <c r="AA59" s="152"/>
      <c r="AB59" s="152"/>
      <c r="AC59" s="152"/>
      <c r="AD59" s="152"/>
      <c r="AE59" s="153"/>
      <c r="AF59" s="153"/>
      <c r="AG59" s="171"/>
      <c r="AH59" s="172"/>
      <c r="AI59" s="160">
        <f>AH59-AG59</f>
        <v>0</v>
      </c>
      <c r="AJ59" s="171"/>
      <c r="AK59" s="172"/>
      <c r="AL59" s="160">
        <f>AK59-AJ59</f>
        <v>0</v>
      </c>
    </row>
    <row r="60" spans="1:38">
      <c r="A60" s="167"/>
      <c r="B60" s="753"/>
      <c r="C60" s="734"/>
      <c r="D60" s="754"/>
      <c r="E60" s="741"/>
      <c r="F60" s="742"/>
      <c r="G60" s="743"/>
      <c r="H60" s="741"/>
      <c r="I60" s="742"/>
      <c r="J60" s="743"/>
      <c r="K60" s="753"/>
      <c r="L60" s="734"/>
      <c r="M60" s="754"/>
      <c r="N60" s="753"/>
      <c r="O60" s="734"/>
      <c r="P60" s="754"/>
      <c r="Q60" s="741"/>
      <c r="R60" s="742"/>
      <c r="S60" s="743"/>
      <c r="T60" s="741"/>
      <c r="U60" s="742"/>
      <c r="V60" s="743"/>
      <c r="W60" s="741"/>
      <c r="X60" s="742"/>
      <c r="Y60" s="743"/>
      <c r="Z60" s="151"/>
      <c r="AA60" s="152"/>
      <c r="AB60" s="152"/>
      <c r="AC60" s="152"/>
      <c r="AD60" s="152"/>
      <c r="AE60" s="153"/>
      <c r="AF60" s="153"/>
      <c r="AG60" s="753"/>
      <c r="AH60" s="734"/>
      <c r="AI60" s="754"/>
      <c r="AJ60" s="753"/>
      <c r="AK60" s="734"/>
      <c r="AL60" s="754"/>
    </row>
    <row r="61" spans="1:38">
      <c r="A61" s="167"/>
      <c r="B61" s="173"/>
      <c r="C61" s="174"/>
      <c r="D61" s="225">
        <f>C61-B61</f>
        <v>0</v>
      </c>
      <c r="E61" s="173"/>
      <c r="F61" s="174"/>
      <c r="G61" s="225">
        <f>F61-E61</f>
        <v>0</v>
      </c>
      <c r="H61" s="173"/>
      <c r="I61" s="174"/>
      <c r="J61" s="225">
        <f>I61-H61</f>
        <v>0</v>
      </c>
      <c r="K61" s="173"/>
      <c r="L61" s="174"/>
      <c r="M61" s="225">
        <f>L61-K61</f>
        <v>0</v>
      </c>
      <c r="N61" s="173"/>
      <c r="O61" s="174"/>
      <c r="P61" s="225">
        <f>O61-N61</f>
        <v>0</v>
      </c>
      <c r="Q61" s="173"/>
      <c r="R61" s="174"/>
      <c r="S61" s="225">
        <f>R61-Q61</f>
        <v>0</v>
      </c>
      <c r="T61" s="173"/>
      <c r="U61" s="174"/>
      <c r="V61" s="225">
        <f>U61-T61</f>
        <v>0</v>
      </c>
      <c r="W61" s="173"/>
      <c r="X61" s="174"/>
      <c r="Y61" s="225">
        <f>X61-W61</f>
        <v>0</v>
      </c>
      <c r="Z61" s="151"/>
      <c r="AA61" s="152"/>
      <c r="AB61" s="152"/>
      <c r="AC61" s="152"/>
      <c r="AD61" s="152"/>
      <c r="AE61" s="153"/>
      <c r="AF61" s="153"/>
      <c r="AG61" s="171"/>
      <c r="AH61" s="172"/>
      <c r="AI61" s="160">
        <f>AH61-AG61</f>
        <v>0</v>
      </c>
      <c r="AJ61" s="171"/>
      <c r="AK61" s="172"/>
      <c r="AL61" s="160">
        <f>AK61-AJ61</f>
        <v>0</v>
      </c>
    </row>
    <row r="62" spans="1:38">
      <c r="A62" s="108" t="s">
        <v>52</v>
      </c>
      <c r="B62" s="741"/>
      <c r="C62" s="742"/>
      <c r="D62" s="743"/>
      <c r="E62" s="741"/>
      <c r="F62" s="742"/>
      <c r="G62" s="743"/>
      <c r="H62" s="741"/>
      <c r="I62" s="742"/>
      <c r="J62" s="743"/>
      <c r="K62" s="741"/>
      <c r="L62" s="742"/>
      <c r="M62" s="743"/>
      <c r="N62" s="741"/>
      <c r="O62" s="742"/>
      <c r="P62" s="743"/>
      <c r="Q62" s="741"/>
      <c r="R62" s="742"/>
      <c r="S62" s="743"/>
      <c r="T62" s="741"/>
      <c r="U62" s="742"/>
      <c r="V62" s="743"/>
      <c r="W62" s="741"/>
      <c r="X62" s="742"/>
      <c r="Y62" s="743"/>
      <c r="Z62" s="151"/>
      <c r="AA62" s="152"/>
      <c r="AB62" s="152"/>
      <c r="AC62" s="152"/>
      <c r="AD62" s="152"/>
      <c r="AE62" s="153"/>
      <c r="AF62" s="153"/>
      <c r="AG62" s="753"/>
      <c r="AH62" s="734"/>
      <c r="AI62" s="754"/>
      <c r="AJ62" s="753"/>
      <c r="AK62" s="734"/>
      <c r="AL62" s="754"/>
    </row>
    <row r="63" spans="1:38">
      <c r="A63" s="124">
        <v>43904</v>
      </c>
      <c r="B63" s="173"/>
      <c r="C63" s="174"/>
      <c r="D63" s="225">
        <f>C63-B63</f>
        <v>0</v>
      </c>
      <c r="E63" s="173"/>
      <c r="F63" s="174"/>
      <c r="G63" s="225">
        <f>F63-E63</f>
        <v>0</v>
      </c>
      <c r="H63" s="173"/>
      <c r="I63" s="174"/>
      <c r="J63" s="225">
        <f>I63-H63</f>
        <v>0</v>
      </c>
      <c r="K63" s="173"/>
      <c r="L63" s="174"/>
      <c r="M63" s="225">
        <f>L63-K63</f>
        <v>0</v>
      </c>
      <c r="N63" s="173"/>
      <c r="O63" s="174"/>
      <c r="P63" s="225">
        <f>O63-N63</f>
        <v>0</v>
      </c>
      <c r="Q63" s="173"/>
      <c r="R63" s="174"/>
      <c r="S63" s="225">
        <f>R63-Q63</f>
        <v>0</v>
      </c>
      <c r="T63" s="173"/>
      <c r="U63" s="174"/>
      <c r="V63" s="225">
        <f>U63-T63</f>
        <v>0</v>
      </c>
      <c r="W63" s="173"/>
      <c r="X63" s="174"/>
      <c r="Y63" s="225">
        <f>X63-W63</f>
        <v>0</v>
      </c>
      <c r="Z63" s="151"/>
      <c r="AA63" s="152"/>
      <c r="AB63" s="152"/>
      <c r="AC63" s="152"/>
      <c r="AD63" s="152"/>
      <c r="AE63" s="153"/>
      <c r="AF63" s="153"/>
      <c r="AG63" s="171"/>
      <c r="AH63" s="172"/>
      <c r="AI63" s="160">
        <f>AH63-AG63</f>
        <v>0</v>
      </c>
      <c r="AJ63" s="171"/>
      <c r="AK63" s="172"/>
      <c r="AL63" s="160">
        <f>AK63-AJ63</f>
        <v>0</v>
      </c>
    </row>
    <row r="64" spans="1:38">
      <c r="A64" s="110"/>
      <c r="B64" s="741"/>
      <c r="C64" s="742"/>
      <c r="D64" s="743"/>
      <c r="E64" s="741"/>
      <c r="F64" s="742"/>
      <c r="G64" s="743"/>
      <c r="H64" s="741"/>
      <c r="I64" s="742"/>
      <c r="J64" s="743"/>
      <c r="K64" s="741"/>
      <c r="L64" s="742"/>
      <c r="M64" s="743"/>
      <c r="N64" s="741"/>
      <c r="O64" s="742"/>
      <c r="P64" s="743"/>
      <c r="Q64" s="741"/>
      <c r="R64" s="742"/>
      <c r="S64" s="743"/>
      <c r="T64" s="741"/>
      <c r="U64" s="742"/>
      <c r="V64" s="743"/>
      <c r="W64" s="741"/>
      <c r="X64" s="742"/>
      <c r="Y64" s="743"/>
      <c r="Z64" s="151"/>
      <c r="AA64" s="152"/>
      <c r="AB64" s="152"/>
      <c r="AC64" s="152"/>
      <c r="AD64" s="152"/>
      <c r="AE64" s="153"/>
      <c r="AF64" s="153"/>
      <c r="AG64" s="741"/>
      <c r="AH64" s="742"/>
      <c r="AI64" s="743"/>
      <c r="AJ64" s="741"/>
      <c r="AK64" s="742"/>
      <c r="AL64" s="743"/>
    </row>
    <row r="65" spans="1:38">
      <c r="A65" s="108"/>
      <c r="B65" s="158"/>
      <c r="C65" s="159"/>
      <c r="D65" s="225">
        <f>C65-B65</f>
        <v>0</v>
      </c>
      <c r="E65" s="158"/>
      <c r="F65" s="159"/>
      <c r="G65" s="225">
        <f>F65-E65</f>
        <v>0</v>
      </c>
      <c r="H65" s="158"/>
      <c r="I65" s="159"/>
      <c r="J65" s="225">
        <f>I65-H65</f>
        <v>0</v>
      </c>
      <c r="K65" s="158"/>
      <c r="L65" s="159"/>
      <c r="M65" s="225">
        <f>L65-K65</f>
        <v>0</v>
      </c>
      <c r="N65" s="158"/>
      <c r="O65" s="159"/>
      <c r="P65" s="225">
        <f>O65-N65</f>
        <v>0</v>
      </c>
      <c r="Q65" s="158"/>
      <c r="R65" s="159"/>
      <c r="S65" s="225">
        <f>R65-Q65</f>
        <v>0</v>
      </c>
      <c r="T65" s="158"/>
      <c r="U65" s="159"/>
      <c r="V65" s="225">
        <f>U65-T65</f>
        <v>0</v>
      </c>
      <c r="W65" s="158"/>
      <c r="X65" s="159"/>
      <c r="Y65" s="225">
        <f>X65-W65</f>
        <v>0</v>
      </c>
      <c r="Z65" s="151"/>
      <c r="AA65" s="152"/>
      <c r="AB65" s="152"/>
      <c r="AC65" s="152"/>
      <c r="AD65" s="152"/>
      <c r="AE65" s="153"/>
      <c r="AF65" s="153"/>
      <c r="AG65" s="171">
        <v>21.5</v>
      </c>
      <c r="AH65" s="172">
        <v>23.5</v>
      </c>
      <c r="AI65" s="160">
        <f>AH65-AG65</f>
        <v>2</v>
      </c>
      <c r="AJ65" s="171"/>
      <c r="AK65" s="172"/>
      <c r="AL65" s="160">
        <f>AK65-AJ65</f>
        <v>0</v>
      </c>
    </row>
    <row r="66" spans="1:38" ht="13.5" thickBot="1">
      <c r="A66" s="108"/>
      <c r="B66" s="770"/>
      <c r="C66" s="771"/>
      <c r="D66" s="793"/>
      <c r="E66" s="916"/>
      <c r="F66" s="917"/>
      <c r="G66" s="918"/>
      <c r="H66" s="916"/>
      <c r="I66" s="917"/>
      <c r="J66" s="918"/>
      <c r="K66" s="916"/>
      <c r="L66" s="917"/>
      <c r="M66" s="918"/>
      <c r="N66" s="916"/>
      <c r="O66" s="917"/>
      <c r="P66" s="918"/>
      <c r="Q66" s="916"/>
      <c r="R66" s="917"/>
      <c r="S66" s="918"/>
      <c r="T66" s="916"/>
      <c r="U66" s="917"/>
      <c r="V66" s="918"/>
      <c r="W66" s="916"/>
      <c r="X66" s="917"/>
      <c r="Y66" s="918"/>
      <c r="Z66" s="151"/>
      <c r="AA66" s="152"/>
      <c r="AB66" s="152"/>
      <c r="AC66" s="152"/>
      <c r="AD66" s="152"/>
      <c r="AE66" s="153"/>
      <c r="AF66" s="153"/>
      <c r="AG66" s="741"/>
      <c r="AH66" s="742"/>
      <c r="AI66" s="743"/>
      <c r="AJ66" s="741"/>
      <c r="AK66" s="742"/>
      <c r="AL66" s="743"/>
    </row>
    <row r="67" spans="1:38" ht="14.25" thickTop="1" thickBot="1">
      <c r="A67" s="176"/>
      <c r="B67" s="922"/>
      <c r="C67" s="923"/>
      <c r="D67" s="924"/>
      <c r="E67" s="922"/>
      <c r="F67" s="923"/>
      <c r="G67" s="924"/>
      <c r="H67" s="922"/>
      <c r="I67" s="923"/>
      <c r="J67" s="924"/>
      <c r="K67" s="922"/>
      <c r="L67" s="923"/>
      <c r="M67" s="924"/>
      <c r="N67" s="922"/>
      <c r="O67" s="923"/>
      <c r="P67" s="924"/>
      <c r="Q67" s="922"/>
      <c r="R67" s="923"/>
      <c r="S67" s="924"/>
      <c r="T67" s="922"/>
      <c r="U67" s="923"/>
      <c r="V67" s="924"/>
      <c r="W67" s="922"/>
      <c r="X67" s="923"/>
      <c r="Y67" s="924"/>
      <c r="Z67" s="151"/>
      <c r="AA67" s="152"/>
      <c r="AB67" s="152"/>
      <c r="AC67" s="152"/>
      <c r="AD67" s="152"/>
      <c r="AE67" s="153"/>
      <c r="AF67" s="153"/>
      <c r="AG67" s="922"/>
      <c r="AH67" s="923"/>
      <c r="AI67" s="924"/>
      <c r="AJ67" s="922"/>
      <c r="AK67" s="923"/>
      <c r="AL67" s="924"/>
    </row>
    <row r="68" spans="1:38" ht="13.5" thickTop="1">
      <c r="A68" s="298"/>
      <c r="B68" s="171"/>
      <c r="C68" s="172"/>
      <c r="D68" s="160">
        <f>C68-B68</f>
        <v>0</v>
      </c>
      <c r="E68" s="171"/>
      <c r="F68" s="172"/>
      <c r="G68" s="160">
        <f>F68-E68</f>
        <v>0</v>
      </c>
      <c r="H68" s="171"/>
      <c r="I68" s="172"/>
      <c r="J68" s="160">
        <f>I68-H68</f>
        <v>0</v>
      </c>
      <c r="K68" s="171"/>
      <c r="L68" s="172"/>
      <c r="M68" s="160">
        <f>L68-K68</f>
        <v>0</v>
      </c>
      <c r="N68" s="171"/>
      <c r="O68" s="172"/>
      <c r="P68" s="160">
        <f>O68-N68</f>
        <v>0</v>
      </c>
      <c r="Q68" s="171"/>
      <c r="R68" s="172"/>
      <c r="S68" s="160">
        <f>R68-Q68</f>
        <v>0</v>
      </c>
      <c r="T68" s="171"/>
      <c r="U68" s="172"/>
      <c r="V68" s="160">
        <f>U68-T68</f>
        <v>0</v>
      </c>
      <c r="W68" s="171"/>
      <c r="X68" s="172"/>
      <c r="Y68" s="160">
        <f>X68-W68</f>
        <v>0</v>
      </c>
      <c r="Z68" s="151"/>
      <c r="AA68" s="152"/>
      <c r="AB68" s="152"/>
      <c r="AC68" s="152"/>
      <c r="AD68" s="152"/>
      <c r="AE68" s="153"/>
      <c r="AF68" s="153"/>
      <c r="AG68" s="171"/>
      <c r="AH68" s="172"/>
      <c r="AI68" s="160">
        <f>AH68-AG68</f>
        <v>0</v>
      </c>
      <c r="AJ68" s="171"/>
      <c r="AK68" s="172"/>
      <c r="AL68" s="160">
        <f>AK68-AJ68</f>
        <v>0</v>
      </c>
    </row>
    <row r="69" spans="1:38">
      <c r="A69" s="299"/>
      <c r="B69" s="753"/>
      <c r="C69" s="734"/>
      <c r="D69" s="754"/>
      <c r="E69" s="753"/>
      <c r="F69" s="734"/>
      <c r="G69" s="754"/>
      <c r="H69" s="753"/>
      <c r="I69" s="734"/>
      <c r="J69" s="754"/>
      <c r="K69" s="753"/>
      <c r="L69" s="734"/>
      <c r="M69" s="754"/>
      <c r="N69" s="753"/>
      <c r="O69" s="734"/>
      <c r="P69" s="754"/>
      <c r="Q69" s="753"/>
      <c r="R69" s="734"/>
      <c r="S69" s="754"/>
      <c r="T69" s="753"/>
      <c r="U69" s="734"/>
      <c r="V69" s="754"/>
      <c r="W69" s="753"/>
      <c r="X69" s="734"/>
      <c r="Y69" s="754"/>
      <c r="Z69" s="151"/>
      <c r="AA69" s="152"/>
      <c r="AB69" s="152"/>
      <c r="AC69" s="152"/>
      <c r="AD69" s="152"/>
      <c r="AE69" s="153"/>
      <c r="AF69" s="153"/>
      <c r="AG69" s="753"/>
      <c r="AH69" s="734"/>
      <c r="AI69" s="754"/>
      <c r="AJ69" s="753"/>
      <c r="AK69" s="734"/>
      <c r="AL69" s="754"/>
    </row>
    <row r="70" spans="1:38">
      <c r="A70" s="300" t="s">
        <v>54</v>
      </c>
      <c r="B70" s="173"/>
      <c r="C70" s="174"/>
      <c r="D70" s="225">
        <f>C70-B70</f>
        <v>0</v>
      </c>
      <c r="E70" s="173"/>
      <c r="F70" s="174"/>
      <c r="G70" s="225">
        <f>F70-E70</f>
        <v>0</v>
      </c>
      <c r="H70" s="173"/>
      <c r="I70" s="174"/>
      <c r="J70" s="225">
        <f>I70-H70</f>
        <v>0</v>
      </c>
      <c r="K70" s="173"/>
      <c r="L70" s="174"/>
      <c r="M70" s="225">
        <f>L70-K70</f>
        <v>0</v>
      </c>
      <c r="N70" s="173"/>
      <c r="O70" s="174"/>
      <c r="P70" s="225">
        <f>O70-N70</f>
        <v>0</v>
      </c>
      <c r="Q70" s="173"/>
      <c r="R70" s="174"/>
      <c r="S70" s="225">
        <f>R70-Q70</f>
        <v>0</v>
      </c>
      <c r="T70" s="173"/>
      <c r="U70" s="174"/>
      <c r="V70" s="225">
        <f>U70-T70</f>
        <v>0</v>
      </c>
      <c r="W70" s="173"/>
      <c r="X70" s="174"/>
      <c r="Y70" s="225">
        <f>X70-W70</f>
        <v>0</v>
      </c>
      <c r="Z70" s="151"/>
      <c r="AA70" s="152"/>
      <c r="AB70" s="152"/>
      <c r="AC70" s="152"/>
      <c r="AD70" s="152"/>
      <c r="AE70" s="153"/>
      <c r="AF70" s="153"/>
      <c r="AG70" s="173"/>
      <c r="AH70" s="174"/>
      <c r="AI70" s="225">
        <f>AH70-AG70</f>
        <v>0</v>
      </c>
      <c r="AJ70" s="173"/>
      <c r="AK70" s="174"/>
      <c r="AL70" s="225">
        <f>AK70-AJ70</f>
        <v>0</v>
      </c>
    </row>
    <row r="71" spans="1:38">
      <c r="A71" s="299">
        <v>43905</v>
      </c>
      <c r="B71" s="741"/>
      <c r="C71" s="742"/>
      <c r="D71" s="743"/>
      <c r="E71" s="741"/>
      <c r="F71" s="742"/>
      <c r="G71" s="743"/>
      <c r="H71" s="741"/>
      <c r="I71" s="742"/>
      <c r="J71" s="743"/>
      <c r="K71" s="741"/>
      <c r="L71" s="742"/>
      <c r="M71" s="743"/>
      <c r="N71" s="741"/>
      <c r="O71" s="742"/>
      <c r="P71" s="743"/>
      <c r="Q71" s="741"/>
      <c r="R71" s="742"/>
      <c r="S71" s="743"/>
      <c r="T71" s="741"/>
      <c r="U71" s="742"/>
      <c r="V71" s="743"/>
      <c r="W71" s="741"/>
      <c r="X71" s="742"/>
      <c r="Y71" s="743"/>
      <c r="Z71" s="151"/>
      <c r="AA71" s="152"/>
      <c r="AB71" s="152"/>
      <c r="AC71" s="152"/>
      <c r="AD71" s="152"/>
      <c r="AE71" s="153"/>
      <c r="AF71" s="153"/>
      <c r="AG71" s="741"/>
      <c r="AH71" s="742"/>
      <c r="AI71" s="743"/>
      <c r="AJ71" s="741"/>
      <c r="AK71" s="742"/>
      <c r="AL71" s="743"/>
    </row>
    <row r="72" spans="1:38">
      <c r="A72" s="301"/>
      <c r="B72" s="173"/>
      <c r="C72" s="174"/>
      <c r="D72" s="225">
        <f>C72-B72</f>
        <v>0</v>
      </c>
      <c r="E72" s="173"/>
      <c r="F72" s="174"/>
      <c r="G72" s="225">
        <f>F72-E72</f>
        <v>0</v>
      </c>
      <c r="H72" s="173"/>
      <c r="I72" s="174"/>
      <c r="J72" s="225">
        <f>I72-H72</f>
        <v>0</v>
      </c>
      <c r="K72" s="173"/>
      <c r="L72" s="174"/>
      <c r="M72" s="225">
        <f>L72-K72</f>
        <v>0</v>
      </c>
      <c r="N72" s="173"/>
      <c r="O72" s="174"/>
      <c r="P72" s="225">
        <f>O72-N72</f>
        <v>0</v>
      </c>
      <c r="Q72" s="173"/>
      <c r="R72" s="174"/>
      <c r="S72" s="225">
        <f>R72-Q72</f>
        <v>0</v>
      </c>
      <c r="T72" s="173"/>
      <c r="U72" s="174"/>
      <c r="V72" s="225">
        <f>U72-T72</f>
        <v>0</v>
      </c>
      <c r="W72" s="173"/>
      <c r="X72" s="174"/>
      <c r="Y72" s="225">
        <f>X72-W72</f>
        <v>0</v>
      </c>
      <c r="Z72" s="292"/>
      <c r="AA72" s="293"/>
      <c r="AB72" s="293"/>
      <c r="AC72" s="293"/>
      <c r="AD72" s="293"/>
      <c r="AE72" s="294"/>
      <c r="AF72" s="294"/>
      <c r="AG72" s="173"/>
      <c r="AH72" s="174"/>
      <c r="AI72" s="225">
        <f>AH72-AG72</f>
        <v>0</v>
      </c>
      <c r="AJ72" s="173"/>
      <c r="AK72" s="174"/>
      <c r="AL72" s="225">
        <f>AK72-AJ72</f>
        <v>0</v>
      </c>
    </row>
    <row r="73" spans="1:38">
      <c r="A73" s="301"/>
      <c r="B73" s="741"/>
      <c r="C73" s="742"/>
      <c r="D73" s="743"/>
      <c r="E73" s="741"/>
      <c r="F73" s="742"/>
      <c r="G73" s="743"/>
      <c r="H73" s="741"/>
      <c r="I73" s="742"/>
      <c r="J73" s="743"/>
      <c r="K73" s="741"/>
      <c r="L73" s="742"/>
      <c r="M73" s="743"/>
      <c r="N73" s="741"/>
      <c r="O73" s="742"/>
      <c r="P73" s="743"/>
      <c r="Q73" s="741"/>
      <c r="R73" s="742"/>
      <c r="S73" s="743"/>
      <c r="T73" s="741"/>
      <c r="U73" s="742"/>
      <c r="V73" s="743"/>
      <c r="W73" s="741"/>
      <c r="X73" s="742"/>
      <c r="Y73" s="743"/>
      <c r="Z73" s="292"/>
      <c r="AA73" s="293"/>
      <c r="AB73" s="293"/>
      <c r="AC73" s="293"/>
      <c r="AD73" s="293"/>
      <c r="AE73" s="294"/>
      <c r="AF73" s="294"/>
      <c r="AG73" s="741"/>
      <c r="AH73" s="742"/>
      <c r="AI73" s="743"/>
      <c r="AJ73" s="741"/>
      <c r="AK73" s="742"/>
      <c r="AL73" s="743"/>
    </row>
    <row r="74" spans="1:38" ht="13.5" thickBot="1">
      <c r="A74" s="301"/>
      <c r="B74" s="158"/>
      <c r="C74" s="159"/>
      <c r="D74" s="225">
        <f>C74-B74</f>
        <v>0</v>
      </c>
      <c r="E74" s="158"/>
      <c r="F74" s="159"/>
      <c r="G74" s="225">
        <f>F74-E74</f>
        <v>0</v>
      </c>
      <c r="H74" s="158"/>
      <c r="I74" s="159"/>
      <c r="J74" s="225">
        <f>I74-H74</f>
        <v>0</v>
      </c>
      <c r="K74" s="158"/>
      <c r="L74" s="159"/>
      <c r="M74" s="225">
        <f>L74-K74</f>
        <v>0</v>
      </c>
      <c r="N74" s="158"/>
      <c r="O74" s="159"/>
      <c r="P74" s="225">
        <f>O74-N74</f>
        <v>0</v>
      </c>
      <c r="Q74" s="158"/>
      <c r="R74" s="159"/>
      <c r="S74" s="225">
        <f>R74-Q74</f>
        <v>0</v>
      </c>
      <c r="T74" s="158"/>
      <c r="U74" s="159"/>
      <c r="V74" s="225">
        <f>U74-T74</f>
        <v>0</v>
      </c>
      <c r="W74" s="158"/>
      <c r="X74" s="159"/>
      <c r="Y74" s="225">
        <f>X74-W74</f>
        <v>0</v>
      </c>
      <c r="Z74" s="292"/>
      <c r="AA74" s="293"/>
      <c r="AB74" s="293"/>
      <c r="AC74" s="293"/>
      <c r="AD74" s="293"/>
      <c r="AE74" s="294"/>
      <c r="AF74" s="294"/>
      <c r="AG74" s="158"/>
      <c r="AH74" s="159"/>
      <c r="AI74" s="225">
        <f>AH74-AG74</f>
        <v>0</v>
      </c>
      <c r="AJ74" s="158"/>
      <c r="AK74" s="159"/>
      <c r="AL74" s="225">
        <f>AK74-AJ74</f>
        <v>0</v>
      </c>
    </row>
    <row r="75" spans="1:38" ht="14.25" thickTop="1" thickBot="1">
      <c r="A75" s="302"/>
      <c r="B75" s="916"/>
      <c r="C75" s="917"/>
      <c r="D75" s="918"/>
      <c r="E75" s="916"/>
      <c r="F75" s="917"/>
      <c r="G75" s="918"/>
      <c r="H75" s="916"/>
      <c r="I75" s="917"/>
      <c r="J75" s="918"/>
      <c r="K75" s="916"/>
      <c r="L75" s="917"/>
      <c r="M75" s="918"/>
      <c r="N75" s="916"/>
      <c r="O75" s="917"/>
      <c r="P75" s="918"/>
      <c r="Q75" s="916"/>
      <c r="R75" s="917"/>
      <c r="S75" s="918"/>
      <c r="T75" s="916"/>
      <c r="U75" s="917"/>
      <c r="V75" s="918"/>
      <c r="W75" s="916"/>
      <c r="X75" s="917"/>
      <c r="Y75" s="918"/>
      <c r="Z75" s="295" t="s">
        <v>12</v>
      </c>
      <c r="AA75" s="296" t="s">
        <v>13</v>
      </c>
      <c r="AB75" s="296" t="s">
        <v>14</v>
      </c>
      <c r="AC75" s="296" t="s">
        <v>15</v>
      </c>
      <c r="AD75" s="296" t="s">
        <v>16</v>
      </c>
      <c r="AE75" s="297" t="s">
        <v>17</v>
      </c>
      <c r="AF75" s="297" t="s">
        <v>92</v>
      </c>
      <c r="AG75" s="919"/>
      <c r="AH75" s="920"/>
      <c r="AI75" s="920"/>
      <c r="AJ75" s="919"/>
      <c r="AK75" s="920"/>
      <c r="AL75" s="921"/>
    </row>
    <row r="76" spans="1:38" ht="17.25" thickTop="1" thickBot="1">
      <c r="A76" s="5"/>
      <c r="B76" s="965"/>
      <c r="C76" s="966"/>
      <c r="D76" s="967"/>
      <c r="E76" s="965"/>
      <c r="F76" s="966"/>
      <c r="G76" s="967"/>
      <c r="H76" s="965"/>
      <c r="I76" s="966"/>
      <c r="J76" s="967"/>
      <c r="K76" s="965"/>
      <c r="L76" s="966"/>
      <c r="M76" s="967"/>
      <c r="N76" s="965"/>
      <c r="O76" s="966"/>
      <c r="P76" s="967"/>
      <c r="Q76" s="965"/>
      <c r="R76" s="966"/>
      <c r="S76" s="967"/>
      <c r="T76" s="965"/>
      <c r="U76" s="966"/>
      <c r="V76" s="967"/>
      <c r="W76" s="623" t="s">
        <v>107</v>
      </c>
      <c r="X76" s="624"/>
      <c r="Y76" s="625"/>
      <c r="Z76" s="276">
        <f>SUM(Z5:Z74)</f>
        <v>0</v>
      </c>
      <c r="AA76" s="277">
        <f>SUM(AA5:AA74)</f>
        <v>0</v>
      </c>
      <c r="AB76" s="277">
        <f t="shared" ref="AB76:AC76" si="0">SUM(AB5:AB74)</f>
        <v>0</v>
      </c>
      <c r="AC76" s="277">
        <f t="shared" si="0"/>
        <v>0</v>
      </c>
      <c r="AD76" s="277">
        <f>SUM(AD9:AD75)</f>
        <v>0</v>
      </c>
      <c r="AE76" s="277">
        <f>SUM(AE9:AE75)</f>
        <v>0</v>
      </c>
      <c r="AF76" s="278">
        <f>SUM(AF4:AF75)</f>
        <v>0</v>
      </c>
      <c r="AG76" s="964">
        <f>AI65+AI63+AI61+AI59+AI56+AI54+AI52+AI50+AI47+AI45+AI43+AI41+AI39+AI36+AI34+AI32+AI30+AI28+AI25+AI23+AI21+AI19+AI17+AI14+AI12+AI10</f>
        <v>10</v>
      </c>
      <c r="AH76" s="616"/>
      <c r="AI76" s="617"/>
      <c r="AJ76" s="964">
        <f>AL65+AL63+AL61+AL59+AL56+AL54+AL52+AL50+AL47+AL45+AL43+AL41+AL39+AL36+AL34+AL32+AL30+AL28+AL25+AL23+AL21+AL19+AL17+AL14+AL12+AL10</f>
        <v>0</v>
      </c>
      <c r="AK76" s="616"/>
      <c r="AL76" s="617"/>
    </row>
    <row r="77" spans="1:38" ht="17.25" thickTop="1" thickBot="1">
      <c r="A77" s="2"/>
      <c r="B77" s="6"/>
      <c r="C77" s="6"/>
      <c r="D77" s="6"/>
      <c r="E77" s="489"/>
      <c r="F77" s="489"/>
      <c r="G77" s="489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28" t="s">
        <v>99</v>
      </c>
      <c r="X77" s="629"/>
      <c r="Y77" s="630"/>
      <c r="Z77" s="676">
        <f>AVERAGE(Z76+AA76+AB76+AC76+AD76+AE76)</f>
        <v>0</v>
      </c>
      <c r="AA77" s="677"/>
      <c r="AB77" s="677"/>
      <c r="AC77" s="677"/>
      <c r="AD77" s="677"/>
      <c r="AE77" s="678"/>
      <c r="AF77" s="285">
        <f>SUM(AF76)</f>
        <v>0</v>
      </c>
      <c r="AG77" s="679">
        <f>SUM(AG76)</f>
        <v>10</v>
      </c>
      <c r="AH77" s="680"/>
      <c r="AI77" s="681"/>
      <c r="AJ77" s="676">
        <f>SUM(AJ76)</f>
        <v>0</v>
      </c>
      <c r="AK77" s="677"/>
      <c r="AL77" s="678"/>
    </row>
    <row r="78" spans="1:38">
      <c r="B78" s="492"/>
      <c r="C78" s="492"/>
      <c r="D78" s="1"/>
      <c r="E78" s="492"/>
      <c r="F78" s="492"/>
      <c r="G78" s="1"/>
      <c r="H78" s="492"/>
      <c r="I78" s="492"/>
      <c r="J78" s="1"/>
      <c r="K78" s="492"/>
      <c r="L78" s="492"/>
      <c r="M78" s="1"/>
      <c r="N78" s="492"/>
      <c r="O78" s="492"/>
      <c r="P78" s="1"/>
      <c r="Q78" s="492"/>
      <c r="R78" s="492"/>
      <c r="S78" s="1"/>
      <c r="T78" s="492"/>
      <c r="U78" s="492"/>
      <c r="V78" s="1"/>
      <c r="W78" s="492"/>
      <c r="X78" s="492"/>
      <c r="Y78" s="33"/>
      <c r="Z78" s="290"/>
      <c r="AA78" s="290"/>
      <c r="AB78" s="290"/>
      <c r="AC78" s="290"/>
      <c r="AD78" s="290"/>
      <c r="AE78" s="290"/>
      <c r="AF78" s="290"/>
      <c r="AG78" s="290"/>
      <c r="AH78" s="290"/>
      <c r="AI78" s="33"/>
    </row>
    <row r="79" spans="1:38">
      <c r="Y79" s="34"/>
      <c r="Z79" s="33"/>
      <c r="AA79" s="33"/>
      <c r="AB79" s="33"/>
      <c r="AC79" s="33"/>
      <c r="AD79" s="33"/>
      <c r="AE79" s="33"/>
      <c r="AF79" s="33"/>
      <c r="AG79" s="33"/>
      <c r="AH79" s="33"/>
      <c r="AI79" s="33"/>
    </row>
  </sheetData>
  <mergeCells count="424">
    <mergeCell ref="E77:G77"/>
    <mergeCell ref="W77:Y77"/>
    <mergeCell ref="Z77:AE77"/>
    <mergeCell ref="AG77:AI77"/>
    <mergeCell ref="AJ77:AL77"/>
    <mergeCell ref="B78:C78"/>
    <mergeCell ref="E78:F78"/>
    <mergeCell ref="H78:I78"/>
    <mergeCell ref="K78:L78"/>
    <mergeCell ref="N78:O78"/>
    <mergeCell ref="Q78:R78"/>
    <mergeCell ref="T78:U78"/>
    <mergeCell ref="W78:X78"/>
    <mergeCell ref="N75:P75"/>
    <mergeCell ref="Q75:S75"/>
    <mergeCell ref="T75:V75"/>
    <mergeCell ref="W75:Y75"/>
    <mergeCell ref="AG75:AI75"/>
    <mergeCell ref="AJ75:AL75"/>
    <mergeCell ref="B76:D76"/>
    <mergeCell ref="E76:G76"/>
    <mergeCell ref="H76:J76"/>
    <mergeCell ref="K76:M76"/>
    <mergeCell ref="N76:P76"/>
    <mergeCell ref="Q76:S76"/>
    <mergeCell ref="T76:V76"/>
    <mergeCell ref="W76:Y76"/>
    <mergeCell ref="AG76:AI76"/>
    <mergeCell ref="AJ76:AL76"/>
    <mergeCell ref="B75:D75"/>
    <mergeCell ref="E75:G75"/>
    <mergeCell ref="H75:J75"/>
    <mergeCell ref="K75:M75"/>
    <mergeCell ref="A47:A48"/>
    <mergeCell ref="AG48:AI48"/>
    <mergeCell ref="AJ48:AL48"/>
    <mergeCell ref="A50:A51"/>
    <mergeCell ref="AG51:AI51"/>
    <mergeCell ref="AJ51:AL51"/>
    <mergeCell ref="AG53:AI53"/>
    <mergeCell ref="AJ53:AL53"/>
    <mergeCell ref="AG55:AI55"/>
    <mergeCell ref="AJ55:AL55"/>
    <mergeCell ref="AJ49:AL49"/>
    <mergeCell ref="B51:D51"/>
    <mergeCell ref="E51:G51"/>
    <mergeCell ref="H51:J51"/>
    <mergeCell ref="K51:M51"/>
    <mergeCell ref="N51:P51"/>
    <mergeCell ref="Q51:S51"/>
    <mergeCell ref="T51:V51"/>
    <mergeCell ref="W51:Y51"/>
    <mergeCell ref="B49:D49"/>
    <mergeCell ref="E49:G49"/>
    <mergeCell ref="H49:J49"/>
    <mergeCell ref="K49:M49"/>
    <mergeCell ref="N49:P49"/>
    <mergeCell ref="A36:A37"/>
    <mergeCell ref="AG37:AI37"/>
    <mergeCell ref="AJ37:AL37"/>
    <mergeCell ref="AG40:AI40"/>
    <mergeCell ref="AJ40:AL40"/>
    <mergeCell ref="AG42:AI42"/>
    <mergeCell ref="AJ42:AL42"/>
    <mergeCell ref="AG44:AI44"/>
    <mergeCell ref="AJ44:AL44"/>
    <mergeCell ref="AJ38:AL38"/>
    <mergeCell ref="A39:A40"/>
    <mergeCell ref="B40:D40"/>
    <mergeCell ref="E40:G40"/>
    <mergeCell ref="H40:J40"/>
    <mergeCell ref="K40:M40"/>
    <mergeCell ref="N40:P40"/>
    <mergeCell ref="Q40:S40"/>
    <mergeCell ref="T40:V40"/>
    <mergeCell ref="W40:Y40"/>
    <mergeCell ref="B38:D38"/>
    <mergeCell ref="E38:G38"/>
    <mergeCell ref="H38:J38"/>
    <mergeCell ref="K38:M38"/>
    <mergeCell ref="N38:P38"/>
    <mergeCell ref="A25:A26"/>
    <mergeCell ref="AG26:AI26"/>
    <mergeCell ref="AJ26:AL26"/>
    <mergeCell ref="AG29:AI29"/>
    <mergeCell ref="AJ29:AL29"/>
    <mergeCell ref="AG31:AI31"/>
    <mergeCell ref="AJ31:AL31"/>
    <mergeCell ref="AG33:AI33"/>
    <mergeCell ref="AJ33:AL33"/>
    <mergeCell ref="B26:D26"/>
    <mergeCell ref="E26:G26"/>
    <mergeCell ref="H26:J26"/>
    <mergeCell ref="K26:M26"/>
    <mergeCell ref="N26:P26"/>
    <mergeCell ref="Q26:S26"/>
    <mergeCell ref="T26:V26"/>
    <mergeCell ref="W26:Y26"/>
    <mergeCell ref="AJ27:AL27"/>
    <mergeCell ref="B29:D29"/>
    <mergeCell ref="E29:G29"/>
    <mergeCell ref="H29:J29"/>
    <mergeCell ref="K29:M29"/>
    <mergeCell ref="N29:P29"/>
    <mergeCell ref="Q29:S29"/>
    <mergeCell ref="AG18:AI18"/>
    <mergeCell ref="AJ18:AL18"/>
    <mergeCell ref="AG20:AI20"/>
    <mergeCell ref="AJ20:AL20"/>
    <mergeCell ref="AG22:AI22"/>
    <mergeCell ref="AJ22:AL22"/>
    <mergeCell ref="AG24:AI24"/>
    <mergeCell ref="AJ24:AL24"/>
    <mergeCell ref="AG16:AI16"/>
    <mergeCell ref="AJ16:AL16"/>
    <mergeCell ref="B14:D14"/>
    <mergeCell ref="E14:G14"/>
    <mergeCell ref="H14:J14"/>
    <mergeCell ref="K14:M14"/>
    <mergeCell ref="N14:P14"/>
    <mergeCell ref="Q14:S14"/>
    <mergeCell ref="T14:V14"/>
    <mergeCell ref="W14:Y14"/>
    <mergeCell ref="AG15:AI15"/>
    <mergeCell ref="A1:A3"/>
    <mergeCell ref="B1:D3"/>
    <mergeCell ref="E1:G3"/>
    <mergeCell ref="K1:M3"/>
    <mergeCell ref="N1:P3"/>
    <mergeCell ref="Q1:S3"/>
    <mergeCell ref="T1:V3"/>
    <mergeCell ref="W1:Y3"/>
    <mergeCell ref="Z1:AF1"/>
    <mergeCell ref="AG1:AI9"/>
    <mergeCell ref="AJ1:AL9"/>
    <mergeCell ref="Z2:AF2"/>
    <mergeCell ref="T6:V6"/>
    <mergeCell ref="W6:Y6"/>
    <mergeCell ref="T8:V8"/>
    <mergeCell ref="W8:Y8"/>
    <mergeCell ref="B8:D8"/>
    <mergeCell ref="E8:G8"/>
    <mergeCell ref="H8:J8"/>
    <mergeCell ref="K8:M8"/>
    <mergeCell ref="N8:P8"/>
    <mergeCell ref="Q8:S8"/>
    <mergeCell ref="B6:D6"/>
    <mergeCell ref="E6:G6"/>
    <mergeCell ref="H6:J6"/>
    <mergeCell ref="K6:M6"/>
    <mergeCell ref="N6:P6"/>
    <mergeCell ref="Q6:S6"/>
    <mergeCell ref="B12:D12"/>
    <mergeCell ref="E12:G12"/>
    <mergeCell ref="H12:J12"/>
    <mergeCell ref="K12:M12"/>
    <mergeCell ref="N12:P12"/>
    <mergeCell ref="Q12:S12"/>
    <mergeCell ref="B10:D10"/>
    <mergeCell ref="E10:G10"/>
    <mergeCell ref="H10:J10"/>
    <mergeCell ref="K10:M10"/>
    <mergeCell ref="N10:P10"/>
    <mergeCell ref="Q10:S10"/>
    <mergeCell ref="T12:V12"/>
    <mergeCell ref="W12:Y12"/>
    <mergeCell ref="AG13:AI13"/>
    <mergeCell ref="AJ13:AL13"/>
    <mergeCell ref="T10:V10"/>
    <mergeCell ref="W10:Y10"/>
    <mergeCell ref="AG11:AI11"/>
    <mergeCell ref="AJ11:AL11"/>
    <mergeCell ref="T15:V15"/>
    <mergeCell ref="W15:Y15"/>
    <mergeCell ref="AJ15:AL15"/>
    <mergeCell ref="B16:D16"/>
    <mergeCell ref="E16:G16"/>
    <mergeCell ref="H16:J16"/>
    <mergeCell ref="K16:M16"/>
    <mergeCell ref="N16:P16"/>
    <mergeCell ref="Q16:S16"/>
    <mergeCell ref="T16:V16"/>
    <mergeCell ref="W16:Y16"/>
    <mergeCell ref="B15:D15"/>
    <mergeCell ref="E15:G15"/>
    <mergeCell ref="H15:J15"/>
    <mergeCell ref="K15:M15"/>
    <mergeCell ref="N15:P15"/>
    <mergeCell ref="Q15:S15"/>
    <mergeCell ref="B18:D18"/>
    <mergeCell ref="E18:G18"/>
    <mergeCell ref="H18:J18"/>
    <mergeCell ref="K18:M18"/>
    <mergeCell ref="N18:P18"/>
    <mergeCell ref="Q18:S18"/>
    <mergeCell ref="T18:V18"/>
    <mergeCell ref="W18:Y18"/>
    <mergeCell ref="B20:D20"/>
    <mergeCell ref="E20:G20"/>
    <mergeCell ref="H20:J20"/>
    <mergeCell ref="K20:M20"/>
    <mergeCell ref="N20:P20"/>
    <mergeCell ref="Q20:S20"/>
    <mergeCell ref="T20:V20"/>
    <mergeCell ref="W20:Y20"/>
    <mergeCell ref="B22:D22"/>
    <mergeCell ref="E22:G22"/>
    <mergeCell ref="H22:J22"/>
    <mergeCell ref="K22:M22"/>
    <mergeCell ref="N22:P22"/>
    <mergeCell ref="Q22:S22"/>
    <mergeCell ref="T22:V22"/>
    <mergeCell ref="W22:Y22"/>
    <mergeCell ref="B24:D24"/>
    <mergeCell ref="E24:G24"/>
    <mergeCell ref="H24:J24"/>
    <mergeCell ref="K24:M24"/>
    <mergeCell ref="N24:P24"/>
    <mergeCell ref="Q24:S24"/>
    <mergeCell ref="T24:V24"/>
    <mergeCell ref="W24:Y24"/>
    <mergeCell ref="AG27:AI27"/>
    <mergeCell ref="B31:D31"/>
    <mergeCell ref="E31:G31"/>
    <mergeCell ref="H31:J31"/>
    <mergeCell ref="K31:M31"/>
    <mergeCell ref="N31:P31"/>
    <mergeCell ref="Q31:S31"/>
    <mergeCell ref="T31:V31"/>
    <mergeCell ref="W31:Y31"/>
    <mergeCell ref="T29:V29"/>
    <mergeCell ref="W29:Y29"/>
    <mergeCell ref="B27:D27"/>
    <mergeCell ref="E27:G27"/>
    <mergeCell ref="H27:J27"/>
    <mergeCell ref="K27:M27"/>
    <mergeCell ref="N27:P27"/>
    <mergeCell ref="Q27:S27"/>
    <mergeCell ref="T27:V27"/>
    <mergeCell ref="W27:Y27"/>
    <mergeCell ref="B33:D33"/>
    <mergeCell ref="E33:G33"/>
    <mergeCell ref="H33:J33"/>
    <mergeCell ref="K33:M33"/>
    <mergeCell ref="N33:P33"/>
    <mergeCell ref="Q33:S33"/>
    <mergeCell ref="T33:V33"/>
    <mergeCell ref="W33:Y33"/>
    <mergeCell ref="B35:D35"/>
    <mergeCell ref="E35:G35"/>
    <mergeCell ref="H35:J35"/>
    <mergeCell ref="K35:M35"/>
    <mergeCell ref="N35:P35"/>
    <mergeCell ref="Q35:S35"/>
    <mergeCell ref="T35:V35"/>
    <mergeCell ref="W35:Y35"/>
    <mergeCell ref="AG35:AI35"/>
    <mergeCell ref="AJ35:AL35"/>
    <mergeCell ref="B37:D37"/>
    <mergeCell ref="E37:G37"/>
    <mergeCell ref="H37:J37"/>
    <mergeCell ref="K37:M37"/>
    <mergeCell ref="N37:P37"/>
    <mergeCell ref="Q37:S37"/>
    <mergeCell ref="T37:V37"/>
    <mergeCell ref="W37:Y37"/>
    <mergeCell ref="Q38:S38"/>
    <mergeCell ref="T38:V38"/>
    <mergeCell ref="W38:Y38"/>
    <mergeCell ref="AG38:AI38"/>
    <mergeCell ref="B42:D42"/>
    <mergeCell ref="E42:G42"/>
    <mergeCell ref="H42:J42"/>
    <mergeCell ref="K42:M42"/>
    <mergeCell ref="N42:P42"/>
    <mergeCell ref="Q42:S42"/>
    <mergeCell ref="T42:V42"/>
    <mergeCell ref="W42:Y42"/>
    <mergeCell ref="B44:D44"/>
    <mergeCell ref="E44:G44"/>
    <mergeCell ref="H44:J44"/>
    <mergeCell ref="K44:M44"/>
    <mergeCell ref="N44:P44"/>
    <mergeCell ref="Q44:S44"/>
    <mergeCell ref="T44:V44"/>
    <mergeCell ref="W44:Y44"/>
    <mergeCell ref="B46:D46"/>
    <mergeCell ref="E46:G46"/>
    <mergeCell ref="H46:J46"/>
    <mergeCell ref="K46:M46"/>
    <mergeCell ref="N46:P46"/>
    <mergeCell ref="Q46:S46"/>
    <mergeCell ref="T46:V46"/>
    <mergeCell ref="W46:Y46"/>
    <mergeCell ref="AG46:AI46"/>
    <mergeCell ref="AJ46:AL46"/>
    <mergeCell ref="B48:D48"/>
    <mergeCell ref="E48:G48"/>
    <mergeCell ref="H48:J48"/>
    <mergeCell ref="K48:M48"/>
    <mergeCell ref="N48:P48"/>
    <mergeCell ref="Q48:S48"/>
    <mergeCell ref="T48:V48"/>
    <mergeCell ref="W48:Y48"/>
    <mergeCell ref="Q49:S49"/>
    <mergeCell ref="T49:V49"/>
    <mergeCell ref="W49:Y49"/>
    <mergeCell ref="AG49:AI49"/>
    <mergeCell ref="B53:D53"/>
    <mergeCell ref="E53:G53"/>
    <mergeCell ref="H53:J53"/>
    <mergeCell ref="K53:M53"/>
    <mergeCell ref="N53:P53"/>
    <mergeCell ref="Q53:S53"/>
    <mergeCell ref="T53:V53"/>
    <mergeCell ref="W53:Y53"/>
    <mergeCell ref="B55:D55"/>
    <mergeCell ref="E55:G55"/>
    <mergeCell ref="H55:J55"/>
    <mergeCell ref="K55:M55"/>
    <mergeCell ref="N55:P55"/>
    <mergeCell ref="Q55:S55"/>
    <mergeCell ref="T55:V55"/>
    <mergeCell ref="W55:Y55"/>
    <mergeCell ref="B57:D57"/>
    <mergeCell ref="E57:G57"/>
    <mergeCell ref="H57:J57"/>
    <mergeCell ref="K57:M57"/>
    <mergeCell ref="N57:P57"/>
    <mergeCell ref="Q57:S57"/>
    <mergeCell ref="T57:V57"/>
    <mergeCell ref="W57:Y57"/>
    <mergeCell ref="AG57:AI57"/>
    <mergeCell ref="AJ57:AL57"/>
    <mergeCell ref="AJ58:AL58"/>
    <mergeCell ref="B60:D60"/>
    <mergeCell ref="E60:G60"/>
    <mergeCell ref="H60:J60"/>
    <mergeCell ref="K60:M60"/>
    <mergeCell ref="N60:P60"/>
    <mergeCell ref="Q60:S60"/>
    <mergeCell ref="T60:V60"/>
    <mergeCell ref="W60:Y60"/>
    <mergeCell ref="B58:D58"/>
    <mergeCell ref="E58:G58"/>
    <mergeCell ref="H58:J58"/>
    <mergeCell ref="K58:M58"/>
    <mergeCell ref="N58:P58"/>
    <mergeCell ref="Q58:S58"/>
    <mergeCell ref="T58:V58"/>
    <mergeCell ref="W58:Y58"/>
    <mergeCell ref="AG58:AI58"/>
    <mergeCell ref="AG60:AI60"/>
    <mergeCell ref="AJ60:AL60"/>
    <mergeCell ref="AJ62:AL62"/>
    <mergeCell ref="B64:D64"/>
    <mergeCell ref="E64:G64"/>
    <mergeCell ref="H64:J64"/>
    <mergeCell ref="K64:M64"/>
    <mergeCell ref="N64:P64"/>
    <mergeCell ref="Q64:S64"/>
    <mergeCell ref="T64:V64"/>
    <mergeCell ref="W64:Y64"/>
    <mergeCell ref="AG64:AI64"/>
    <mergeCell ref="AJ64:AL64"/>
    <mergeCell ref="B62:D62"/>
    <mergeCell ref="E62:G62"/>
    <mergeCell ref="H62:J62"/>
    <mergeCell ref="K62:M62"/>
    <mergeCell ref="N62:P62"/>
    <mergeCell ref="Q62:S62"/>
    <mergeCell ref="T62:V62"/>
    <mergeCell ref="W62:Y62"/>
    <mergeCell ref="AG62:AI62"/>
    <mergeCell ref="AJ66:AL66"/>
    <mergeCell ref="AJ67:AL67"/>
    <mergeCell ref="B67:D67"/>
    <mergeCell ref="E67:G67"/>
    <mergeCell ref="H67:J67"/>
    <mergeCell ref="K67:M67"/>
    <mergeCell ref="N67:P67"/>
    <mergeCell ref="Q67:S67"/>
    <mergeCell ref="T67:V67"/>
    <mergeCell ref="W67:Y67"/>
    <mergeCell ref="AG67:AI67"/>
    <mergeCell ref="B66:D66"/>
    <mergeCell ref="E66:G66"/>
    <mergeCell ref="H66:J66"/>
    <mergeCell ref="K66:M66"/>
    <mergeCell ref="N66:P66"/>
    <mergeCell ref="Q66:S66"/>
    <mergeCell ref="T66:V66"/>
    <mergeCell ref="W66:Y66"/>
    <mergeCell ref="AG66:AI66"/>
    <mergeCell ref="AG69:AI69"/>
    <mergeCell ref="AJ69:AL69"/>
    <mergeCell ref="B69:D69"/>
    <mergeCell ref="E69:G69"/>
    <mergeCell ref="H69:J69"/>
    <mergeCell ref="K69:M69"/>
    <mergeCell ref="N69:P69"/>
    <mergeCell ref="Q69:S69"/>
    <mergeCell ref="T69:V69"/>
    <mergeCell ref="W69:Y69"/>
    <mergeCell ref="AJ71:AL71"/>
    <mergeCell ref="B71:D71"/>
    <mergeCell ref="E71:G71"/>
    <mergeCell ref="H71:J71"/>
    <mergeCell ref="K71:M71"/>
    <mergeCell ref="N71:P71"/>
    <mergeCell ref="Q71:S71"/>
    <mergeCell ref="T71:V71"/>
    <mergeCell ref="W71:Y71"/>
    <mergeCell ref="AG71:AI71"/>
    <mergeCell ref="AG73:AI73"/>
    <mergeCell ref="AJ73:AL73"/>
    <mergeCell ref="B73:D73"/>
    <mergeCell ref="E73:G73"/>
    <mergeCell ref="H73:J73"/>
    <mergeCell ref="K73:M73"/>
    <mergeCell ref="N73:P73"/>
    <mergeCell ref="Q73:S73"/>
    <mergeCell ref="T73:V73"/>
    <mergeCell ref="W73:Y7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3" sqref="D13"/>
    </sheetView>
  </sheetViews>
  <sheetFormatPr baseColWidth="10" defaultRowHeight="12.75"/>
  <sheetData>
    <row r="1" spans="1:1">
      <c r="A1" s="37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C81"/>
  <sheetViews>
    <sheetView zoomScale="80" zoomScaleNormal="80" workbookViewId="0">
      <selection activeCell="H9" sqref="H9:I9"/>
    </sheetView>
  </sheetViews>
  <sheetFormatPr baseColWidth="10" defaultRowHeight="12.75"/>
  <cols>
    <col min="1" max="1" width="28.5703125" bestFit="1" customWidth="1"/>
    <col min="2" max="2" width="7.7109375" customWidth="1"/>
    <col min="3" max="3" width="8.5703125" bestFit="1" customWidth="1"/>
    <col min="4" max="17" width="7.7109375" customWidth="1"/>
    <col min="18" max="22" width="7.7109375" style="321" customWidth="1"/>
    <col min="23" max="29" width="6.7109375" customWidth="1"/>
  </cols>
  <sheetData>
    <row r="1" spans="1:29" ht="14.25" customHeight="1" thickBot="1">
      <c r="A1" s="1024">
        <v>12</v>
      </c>
      <c r="B1" s="1018" t="s">
        <v>7</v>
      </c>
      <c r="C1" s="1019"/>
      <c r="D1" s="1026" t="s">
        <v>1</v>
      </c>
      <c r="E1" s="1027"/>
      <c r="F1" s="1014" t="s">
        <v>108</v>
      </c>
      <c r="G1" s="1015"/>
      <c r="H1" s="1015" t="s">
        <v>2</v>
      </c>
      <c r="I1" s="1015"/>
      <c r="J1" s="1015" t="s">
        <v>3</v>
      </c>
      <c r="K1" s="1015"/>
      <c r="L1" s="1030" t="s">
        <v>4</v>
      </c>
      <c r="M1" s="1030"/>
      <c r="N1" s="1030" t="s">
        <v>5</v>
      </c>
      <c r="O1" s="1030"/>
      <c r="P1" s="1033" t="s">
        <v>6</v>
      </c>
      <c r="Q1" s="1034"/>
      <c r="R1" s="1033" t="s">
        <v>112</v>
      </c>
      <c r="S1" s="1034"/>
      <c r="T1" s="1033" t="s">
        <v>113</v>
      </c>
      <c r="U1" s="1037"/>
      <c r="V1" s="339"/>
      <c r="W1" s="539" t="s">
        <v>0</v>
      </c>
      <c r="X1" s="539"/>
      <c r="Y1" s="539"/>
      <c r="Z1" s="539"/>
      <c r="AA1" s="539"/>
      <c r="AB1" s="539"/>
      <c r="AC1" s="540"/>
    </row>
    <row r="2" spans="1:29" ht="14.25" customHeight="1" thickTop="1" thickBot="1">
      <c r="A2" s="1024"/>
      <c r="B2" s="1020"/>
      <c r="C2" s="1021"/>
      <c r="D2" s="1028"/>
      <c r="E2" s="1029"/>
      <c r="F2" s="1016"/>
      <c r="G2" s="1016"/>
      <c r="H2" s="1016"/>
      <c r="I2" s="1016"/>
      <c r="J2" s="1016"/>
      <c r="K2" s="1016"/>
      <c r="L2" s="1031"/>
      <c r="M2" s="1031"/>
      <c r="N2" s="1031"/>
      <c r="O2" s="1031"/>
      <c r="P2" s="1035"/>
      <c r="Q2" s="1036"/>
      <c r="R2" s="1035"/>
      <c r="S2" s="1036"/>
      <c r="T2" s="1035"/>
      <c r="U2" s="1038"/>
      <c r="V2" s="339"/>
      <c r="W2" s="1010" t="s">
        <v>11</v>
      </c>
      <c r="X2" s="551"/>
      <c r="Y2" s="551"/>
      <c r="Z2" s="551"/>
      <c r="AA2" s="551"/>
      <c r="AB2" s="551"/>
      <c r="AC2" s="552"/>
    </row>
    <row r="3" spans="1:29" ht="20.25" customHeight="1" thickTop="1" thickBot="1">
      <c r="A3" s="1025"/>
      <c r="B3" s="1022"/>
      <c r="C3" s="1023"/>
      <c r="D3" s="1028"/>
      <c r="E3" s="1029"/>
      <c r="F3" s="1017"/>
      <c r="G3" s="1017"/>
      <c r="H3" s="1017"/>
      <c r="I3" s="1017"/>
      <c r="J3" s="1017"/>
      <c r="K3" s="1017"/>
      <c r="L3" s="1032"/>
      <c r="M3" s="1032"/>
      <c r="N3" s="1032"/>
      <c r="O3" s="1032"/>
      <c r="P3" s="1035"/>
      <c r="Q3" s="1036"/>
      <c r="R3" s="1035"/>
      <c r="S3" s="1036"/>
      <c r="T3" s="1035"/>
      <c r="U3" s="1038"/>
      <c r="V3" s="339"/>
      <c r="W3" s="53" t="s">
        <v>12</v>
      </c>
      <c r="X3" s="52" t="s">
        <v>13</v>
      </c>
      <c r="Y3" s="52" t="s">
        <v>14</v>
      </c>
      <c r="Z3" s="52" t="s">
        <v>15</v>
      </c>
      <c r="AA3" s="52" t="s">
        <v>16</v>
      </c>
      <c r="AB3" s="138" t="s">
        <v>17</v>
      </c>
      <c r="AC3" s="138" t="s">
        <v>92</v>
      </c>
    </row>
    <row r="4" spans="1:29" ht="16.5" thickTop="1">
      <c r="A4" s="968">
        <v>43885</v>
      </c>
      <c r="B4" s="346"/>
      <c r="C4" s="347"/>
      <c r="D4" s="348"/>
      <c r="E4" s="349"/>
      <c r="F4" s="349"/>
      <c r="G4" s="349"/>
      <c r="H4" s="349"/>
      <c r="I4" s="349"/>
      <c r="J4" s="349"/>
      <c r="K4" s="349"/>
      <c r="L4" s="349"/>
      <c r="M4" s="349"/>
      <c r="N4" s="349"/>
      <c r="O4" s="349"/>
      <c r="P4" s="349"/>
      <c r="Q4" s="350"/>
      <c r="R4" s="349"/>
      <c r="S4" s="350"/>
      <c r="T4" s="349"/>
      <c r="U4" s="351"/>
      <c r="V4" s="340"/>
      <c r="W4" s="152"/>
      <c r="X4" s="152"/>
      <c r="Y4" s="152"/>
      <c r="Z4" s="152"/>
      <c r="AA4" s="152"/>
      <c r="AB4" s="153"/>
      <c r="AC4" s="153"/>
    </row>
    <row r="5" spans="1:29" ht="30" customHeight="1" thickBot="1">
      <c r="A5" s="969"/>
      <c r="B5" s="1012"/>
      <c r="C5" s="1013"/>
      <c r="D5" s="1009"/>
      <c r="E5" s="1002"/>
      <c r="F5" s="1002"/>
      <c r="G5" s="1002"/>
      <c r="H5" s="1002"/>
      <c r="I5" s="1002"/>
      <c r="J5" s="1002"/>
      <c r="K5" s="1002"/>
      <c r="L5" s="1002"/>
      <c r="M5" s="1002"/>
      <c r="N5" s="1002"/>
      <c r="O5" s="1002"/>
      <c r="P5" s="1002"/>
      <c r="Q5" s="1003"/>
      <c r="R5" s="1002"/>
      <c r="S5" s="1003"/>
      <c r="T5" s="1002"/>
      <c r="U5" s="1004"/>
      <c r="V5" s="341"/>
      <c r="W5" s="152"/>
      <c r="X5" s="152"/>
      <c r="Y5" s="152"/>
      <c r="Z5" s="152"/>
      <c r="AA5" s="152"/>
      <c r="AB5" s="153"/>
      <c r="AC5" s="153"/>
    </row>
    <row r="6" spans="1:29" ht="12.75" customHeight="1">
      <c r="A6" s="969"/>
      <c r="B6" s="352"/>
      <c r="C6" s="353"/>
      <c r="D6" s="354"/>
      <c r="E6" s="355"/>
      <c r="F6" s="355"/>
      <c r="G6" s="355"/>
      <c r="H6" s="355"/>
      <c r="I6" s="355"/>
      <c r="J6" s="355"/>
      <c r="K6" s="355"/>
      <c r="L6" s="355"/>
      <c r="M6" s="355"/>
      <c r="N6" s="355"/>
      <c r="O6" s="355"/>
      <c r="P6" s="355"/>
      <c r="Q6" s="356"/>
      <c r="R6" s="355"/>
      <c r="S6" s="356"/>
      <c r="T6" s="355"/>
      <c r="U6" s="353"/>
      <c r="V6" s="340"/>
      <c r="W6" s="152"/>
      <c r="X6" s="152"/>
      <c r="Y6" s="152"/>
      <c r="Z6" s="152"/>
      <c r="AA6" s="152"/>
      <c r="AB6" s="153"/>
      <c r="AC6" s="153"/>
    </row>
    <row r="7" spans="1:29" ht="30" customHeight="1" thickBot="1">
      <c r="A7" s="969"/>
      <c r="B7" s="1011"/>
      <c r="C7" s="984"/>
      <c r="D7" s="1007"/>
      <c r="E7" s="982"/>
      <c r="F7" s="982"/>
      <c r="G7" s="982"/>
      <c r="H7" s="982"/>
      <c r="I7" s="982"/>
      <c r="J7" s="982"/>
      <c r="K7" s="982"/>
      <c r="L7" s="982"/>
      <c r="M7" s="982"/>
      <c r="N7" s="982"/>
      <c r="O7" s="982"/>
      <c r="P7" s="982"/>
      <c r="Q7" s="983"/>
      <c r="R7" s="982"/>
      <c r="S7" s="983"/>
      <c r="T7" s="982"/>
      <c r="U7" s="984"/>
      <c r="V7" s="342"/>
      <c r="W7" s="152"/>
      <c r="X7" s="152"/>
      <c r="Y7" s="152"/>
      <c r="Z7" s="152"/>
      <c r="AA7" s="152"/>
      <c r="AB7" s="153"/>
      <c r="AC7" s="153"/>
    </row>
    <row r="8" spans="1:29" ht="14.25" customHeight="1">
      <c r="A8" s="969"/>
      <c r="B8" s="357">
        <v>4</v>
      </c>
      <c r="C8" s="358">
        <v>8.5</v>
      </c>
      <c r="D8" s="359"/>
      <c r="E8" s="360"/>
      <c r="F8" s="360"/>
      <c r="G8" s="360"/>
      <c r="H8" s="360"/>
      <c r="I8" s="360"/>
      <c r="J8" s="360"/>
      <c r="K8" s="360"/>
      <c r="L8" s="360"/>
      <c r="M8" s="360"/>
      <c r="N8" s="360"/>
      <c r="O8" s="360"/>
      <c r="P8" s="360"/>
      <c r="Q8" s="361"/>
      <c r="R8" s="360"/>
      <c r="S8" s="361"/>
      <c r="T8" s="360"/>
      <c r="U8" s="362"/>
      <c r="V8" s="340"/>
      <c r="W8" s="152"/>
      <c r="X8" s="154"/>
      <c r="Y8" s="154"/>
      <c r="Z8" s="154"/>
      <c r="AA8" s="154"/>
      <c r="AB8" s="153"/>
      <c r="AC8" s="153"/>
    </row>
    <row r="9" spans="1:29" ht="30" customHeight="1" thickBot="1">
      <c r="A9" s="969"/>
      <c r="B9" s="1008" t="s">
        <v>110</v>
      </c>
      <c r="C9" s="1004"/>
      <c r="D9" s="1009"/>
      <c r="E9" s="1002"/>
      <c r="F9" s="1002"/>
      <c r="G9" s="1002"/>
      <c r="H9" s="1002"/>
      <c r="I9" s="1002"/>
      <c r="J9" s="1002"/>
      <c r="K9" s="1002"/>
      <c r="L9" s="1002"/>
      <c r="M9" s="1002"/>
      <c r="N9" s="1002"/>
      <c r="O9" s="1002"/>
      <c r="P9" s="1002"/>
      <c r="Q9" s="1003"/>
      <c r="R9" s="1002"/>
      <c r="S9" s="1003"/>
      <c r="T9" s="1002"/>
      <c r="U9" s="1004"/>
      <c r="V9" s="341"/>
      <c r="W9" s="156"/>
      <c r="X9" s="156"/>
      <c r="Y9" s="156"/>
      <c r="Z9" s="156"/>
      <c r="AA9" s="156"/>
      <c r="AB9" s="157"/>
      <c r="AC9" s="157"/>
    </row>
    <row r="10" spans="1:29" ht="12.75" customHeight="1">
      <c r="A10" s="969"/>
      <c r="B10" s="352">
        <v>8.5</v>
      </c>
      <c r="C10" s="353">
        <v>11.5</v>
      </c>
      <c r="D10" s="354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5"/>
      <c r="Q10" s="356"/>
      <c r="R10" s="355"/>
      <c r="S10" s="356"/>
      <c r="T10" s="355"/>
      <c r="U10" s="353"/>
      <c r="V10" s="340"/>
      <c r="W10" s="152"/>
      <c r="X10" s="152"/>
      <c r="Y10" s="152"/>
      <c r="Z10" s="152"/>
      <c r="AA10" s="152"/>
      <c r="AB10" s="153"/>
      <c r="AC10" s="153"/>
    </row>
    <row r="11" spans="1:29" ht="30" customHeight="1" thickBot="1">
      <c r="A11" s="969"/>
      <c r="B11" s="1005" t="s">
        <v>36</v>
      </c>
      <c r="C11" s="1006"/>
      <c r="D11" s="1007"/>
      <c r="E11" s="982"/>
      <c r="F11" s="982"/>
      <c r="G11" s="982"/>
      <c r="H11" s="982"/>
      <c r="I11" s="982"/>
      <c r="J11" s="982"/>
      <c r="K11" s="982"/>
      <c r="L11" s="982"/>
      <c r="M11" s="982"/>
      <c r="N11" s="982"/>
      <c r="O11" s="982"/>
      <c r="P11" s="982"/>
      <c r="Q11" s="983"/>
      <c r="R11" s="982"/>
      <c r="S11" s="983"/>
      <c r="T11" s="982"/>
      <c r="U11" s="984"/>
      <c r="V11" s="341"/>
      <c r="W11" s="152"/>
      <c r="X11" s="152"/>
      <c r="Y11" s="152"/>
      <c r="Z11" s="152"/>
      <c r="AA11" s="152"/>
      <c r="AB11" s="153"/>
      <c r="AC11" s="153"/>
    </row>
    <row r="12" spans="1:29" ht="12.75" customHeight="1">
      <c r="A12" s="969"/>
      <c r="B12" s="363"/>
      <c r="C12" s="362"/>
      <c r="D12" s="359"/>
      <c r="E12" s="360"/>
      <c r="F12" s="360"/>
      <c r="G12" s="360"/>
      <c r="H12" s="360"/>
      <c r="I12" s="360"/>
      <c r="J12" s="360"/>
      <c r="K12" s="360"/>
      <c r="L12" s="360"/>
      <c r="M12" s="360"/>
      <c r="N12" s="360"/>
      <c r="O12" s="360"/>
      <c r="P12" s="360"/>
      <c r="Q12" s="361"/>
      <c r="R12" s="360"/>
      <c r="S12" s="361"/>
      <c r="T12" s="360"/>
      <c r="U12" s="362"/>
      <c r="V12" s="340"/>
      <c r="W12" s="152"/>
      <c r="X12" s="152"/>
      <c r="Y12" s="152"/>
      <c r="Z12" s="152"/>
      <c r="AA12" s="152"/>
      <c r="AB12" s="153"/>
      <c r="AC12" s="153"/>
    </row>
    <row r="13" spans="1:29" ht="30" customHeight="1" thickBot="1">
      <c r="A13" s="970"/>
      <c r="B13" s="1012"/>
      <c r="C13" s="1013"/>
      <c r="D13" s="1009"/>
      <c r="E13" s="1002"/>
      <c r="F13" s="1002"/>
      <c r="G13" s="1002"/>
      <c r="H13" s="1002"/>
      <c r="I13" s="1002"/>
      <c r="J13" s="1002"/>
      <c r="K13" s="1002"/>
      <c r="L13" s="1002"/>
      <c r="M13" s="1002"/>
      <c r="N13" s="1002"/>
      <c r="O13" s="1002"/>
      <c r="P13" s="1002"/>
      <c r="Q13" s="1003"/>
      <c r="R13" s="1002"/>
      <c r="S13" s="1003"/>
      <c r="T13" s="1002"/>
      <c r="U13" s="1004"/>
      <c r="V13" s="341"/>
      <c r="W13" s="293"/>
      <c r="X13" s="293"/>
      <c r="Y13" s="293"/>
      <c r="Z13" s="293"/>
      <c r="AA13" s="293"/>
      <c r="AB13" s="294"/>
      <c r="AC13" s="294"/>
    </row>
    <row r="14" spans="1:29" ht="30" customHeight="1">
      <c r="A14" s="345" t="s">
        <v>111</v>
      </c>
      <c r="B14" s="1000">
        <f>C4-B4+C6+C8-B8-B6+C10-B10</f>
        <v>7.5</v>
      </c>
      <c r="C14" s="1001"/>
      <c r="D14" s="971">
        <f t="shared" ref="D14" si="0">E4-D4+E6+E8-D8-D6+E10-D10</f>
        <v>0</v>
      </c>
      <c r="E14" s="972"/>
      <c r="F14" s="971">
        <f t="shared" ref="F14" si="1">G4-F4+G6+G8-F8-F6+G10-F10</f>
        <v>0</v>
      </c>
      <c r="G14" s="972"/>
      <c r="H14" s="971">
        <f t="shared" ref="H14" si="2">I4-H4+I6+I8-H8-H6+I10-H10</f>
        <v>0</v>
      </c>
      <c r="I14" s="972"/>
      <c r="J14" s="971">
        <f t="shared" ref="J14" si="3">K4-J4+K6+K8-J8-J6+K10-J10</f>
        <v>0</v>
      </c>
      <c r="K14" s="972"/>
      <c r="L14" s="971">
        <f t="shared" ref="L14" si="4">M4-L4+M6+M8-L8-L6+M10-L10</f>
        <v>0</v>
      </c>
      <c r="M14" s="972"/>
      <c r="N14" s="971">
        <f t="shared" ref="N14" si="5">O4-N4+O6+O8-N8-N6+O10-N10</f>
        <v>0</v>
      </c>
      <c r="O14" s="972"/>
      <c r="P14" s="971">
        <f t="shared" ref="P14" si="6">Q4-P4+Q6+Q8-P8-P6+Q10-P10</f>
        <v>0</v>
      </c>
      <c r="Q14" s="972"/>
      <c r="R14" s="971">
        <f t="shared" ref="R14" si="7">S4-R4+S6+S8-R8-R6+S10-R10</f>
        <v>0</v>
      </c>
      <c r="S14" s="972"/>
      <c r="T14" s="971">
        <f t="shared" ref="T14" si="8">U4-T4+U6+U8-T8-T6+U10-T10</f>
        <v>0</v>
      </c>
      <c r="U14" s="972"/>
      <c r="V14" s="343"/>
      <c r="W14" s="314"/>
      <c r="X14" s="314"/>
      <c r="Y14" s="314"/>
      <c r="Z14" s="314"/>
      <c r="AA14" s="314"/>
      <c r="AB14" s="315"/>
      <c r="AC14" s="315"/>
    </row>
    <row r="15" spans="1:29" ht="30" customHeight="1" thickBot="1">
      <c r="A15" s="364" t="s">
        <v>109</v>
      </c>
      <c r="B15" s="973">
        <f>7.5-B14</f>
        <v>0</v>
      </c>
      <c r="C15" s="974"/>
      <c r="D15" s="973">
        <f t="shared" ref="D15" si="9">7.5-D14</f>
        <v>7.5</v>
      </c>
      <c r="E15" s="974"/>
      <c r="F15" s="973">
        <f t="shared" ref="F15" si="10">7.5-F14</f>
        <v>7.5</v>
      </c>
      <c r="G15" s="974"/>
      <c r="H15" s="973">
        <f t="shared" ref="H15" si="11">7.5-H14</f>
        <v>7.5</v>
      </c>
      <c r="I15" s="974"/>
      <c r="J15" s="973">
        <f t="shared" ref="J15" si="12">7.5-J14</f>
        <v>7.5</v>
      </c>
      <c r="K15" s="974"/>
      <c r="L15" s="973">
        <f t="shared" ref="L15" si="13">7.5-L14</f>
        <v>7.5</v>
      </c>
      <c r="M15" s="974"/>
      <c r="N15" s="973">
        <f t="shared" ref="N15" si="14">7.5-N14</f>
        <v>7.5</v>
      </c>
      <c r="O15" s="974"/>
      <c r="P15" s="973">
        <f t="shared" ref="P15:T15" si="15">7.5-P14</f>
        <v>7.5</v>
      </c>
      <c r="Q15" s="975"/>
      <c r="R15" s="973">
        <f t="shared" si="15"/>
        <v>7.5</v>
      </c>
      <c r="S15" s="975"/>
      <c r="T15" s="973">
        <f t="shared" si="15"/>
        <v>7.5</v>
      </c>
      <c r="U15" s="974"/>
      <c r="V15" s="330"/>
      <c r="W15" s="344"/>
      <c r="X15" s="314"/>
      <c r="Y15" s="314"/>
      <c r="Z15" s="314"/>
      <c r="AA15" s="314"/>
      <c r="AB15" s="315"/>
      <c r="AC15" s="315"/>
    </row>
    <row r="16" spans="1:29" ht="13.5" customHeight="1">
      <c r="A16" s="329"/>
      <c r="B16" s="330"/>
      <c r="C16" s="330"/>
      <c r="D16" s="330"/>
      <c r="E16" s="330"/>
      <c r="F16" s="330"/>
      <c r="G16" s="330"/>
      <c r="H16" s="330"/>
      <c r="I16" s="330"/>
      <c r="J16" s="330"/>
      <c r="K16" s="330"/>
      <c r="L16" s="330"/>
      <c r="M16" s="330"/>
      <c r="N16" s="330"/>
      <c r="O16" s="330"/>
      <c r="P16" s="330"/>
      <c r="Q16" s="330"/>
      <c r="R16" s="330"/>
      <c r="S16" s="330"/>
      <c r="T16" s="330"/>
      <c r="U16" s="330"/>
      <c r="V16" s="330"/>
      <c r="W16" s="330"/>
      <c r="X16" s="330"/>
      <c r="Y16" s="330"/>
      <c r="Z16" s="330"/>
      <c r="AA16" s="330"/>
      <c r="AB16" s="330"/>
      <c r="AC16" s="330"/>
    </row>
    <row r="17" spans="1:29" ht="13.5" customHeight="1" thickBot="1">
      <c r="A17" s="330"/>
      <c r="B17" s="330"/>
      <c r="C17" s="330"/>
      <c r="D17" s="330"/>
      <c r="E17" s="330"/>
      <c r="F17" s="330"/>
      <c r="G17" s="330"/>
      <c r="H17" s="330"/>
      <c r="I17" s="330"/>
      <c r="J17" s="330"/>
      <c r="K17" s="330"/>
      <c r="L17" s="330"/>
      <c r="M17" s="330"/>
      <c r="N17" s="330"/>
      <c r="O17" s="330"/>
      <c r="P17" s="330"/>
      <c r="Q17" s="330"/>
      <c r="R17" s="330"/>
      <c r="S17" s="330"/>
      <c r="T17" s="330"/>
      <c r="U17" s="330"/>
      <c r="V17" s="336"/>
      <c r="W17" s="330"/>
      <c r="X17" s="330"/>
      <c r="Y17" s="330"/>
      <c r="Z17" s="330"/>
      <c r="AA17" s="330"/>
      <c r="AB17" s="330"/>
      <c r="AC17" s="330"/>
    </row>
    <row r="18" spans="1:29" ht="13.5" thickBot="1">
      <c r="A18" s="331"/>
      <c r="B18" s="985" t="s">
        <v>7</v>
      </c>
      <c r="C18" s="985"/>
      <c r="D18" s="987" t="s">
        <v>1</v>
      </c>
      <c r="E18" s="987"/>
      <c r="F18" s="989" t="s">
        <v>108</v>
      </c>
      <c r="G18" s="977"/>
      <c r="H18" s="976" t="s">
        <v>2</v>
      </c>
      <c r="I18" s="977"/>
      <c r="J18" s="990" t="s">
        <v>3</v>
      </c>
      <c r="K18" s="991"/>
      <c r="L18" s="994" t="s">
        <v>4</v>
      </c>
      <c r="M18" s="995"/>
      <c r="N18" s="994" t="s">
        <v>5</v>
      </c>
      <c r="O18" s="995"/>
      <c r="P18" s="998" t="s">
        <v>6</v>
      </c>
      <c r="Q18" s="998"/>
      <c r="R18" s="326"/>
      <c r="S18" s="336"/>
      <c r="T18" s="336"/>
      <c r="U18" s="336"/>
      <c r="V18" s="336"/>
      <c r="W18" s="156"/>
      <c r="X18" s="156"/>
      <c r="Y18" s="156"/>
      <c r="Z18" s="156"/>
      <c r="AA18" s="156"/>
      <c r="AB18" s="157"/>
      <c r="AC18" s="157"/>
    </row>
    <row r="19" spans="1:29" ht="14.25" customHeight="1" thickTop="1" thickBot="1">
      <c r="A19" s="332"/>
      <c r="B19" s="939"/>
      <c r="C19" s="939"/>
      <c r="D19" s="940"/>
      <c r="E19" s="940"/>
      <c r="F19" s="944"/>
      <c r="G19" s="945"/>
      <c r="H19" s="944"/>
      <c r="I19" s="945"/>
      <c r="J19" s="953"/>
      <c r="K19" s="954"/>
      <c r="L19" s="530"/>
      <c r="M19" s="531"/>
      <c r="N19" s="530"/>
      <c r="O19" s="531"/>
      <c r="P19" s="536"/>
      <c r="Q19" s="536"/>
      <c r="R19" s="326"/>
      <c r="S19" s="336"/>
      <c r="T19" s="336"/>
      <c r="U19" s="336"/>
      <c r="V19" s="336"/>
      <c r="W19" s="152"/>
      <c r="X19" s="152"/>
      <c r="Y19" s="152"/>
      <c r="Z19" s="152"/>
      <c r="AA19" s="152"/>
      <c r="AB19" s="153"/>
      <c r="AC19" s="153"/>
    </row>
    <row r="20" spans="1:29" ht="14.25" thickTop="1" thickBot="1">
      <c r="A20" s="333"/>
      <c r="B20" s="986"/>
      <c r="C20" s="986"/>
      <c r="D20" s="988"/>
      <c r="E20" s="988"/>
      <c r="F20" s="978"/>
      <c r="G20" s="979"/>
      <c r="H20" s="978"/>
      <c r="I20" s="979"/>
      <c r="J20" s="992"/>
      <c r="K20" s="993"/>
      <c r="L20" s="996"/>
      <c r="M20" s="997"/>
      <c r="N20" s="996"/>
      <c r="O20" s="997"/>
      <c r="P20" s="999"/>
      <c r="Q20" s="999"/>
      <c r="R20" s="326"/>
      <c r="S20" s="336"/>
      <c r="T20" s="336"/>
      <c r="U20" s="336"/>
      <c r="V20" s="334"/>
      <c r="W20" s="152"/>
      <c r="X20" s="152"/>
      <c r="Y20" s="152"/>
      <c r="Z20" s="152"/>
      <c r="AA20" s="152"/>
      <c r="AB20" s="153"/>
      <c r="AC20" s="153"/>
    </row>
    <row r="21" spans="1:29">
      <c r="A21" s="104"/>
      <c r="B21" s="240"/>
      <c r="C21" s="241"/>
      <c r="D21" s="240"/>
      <c r="E21" s="241"/>
      <c r="F21" s="240"/>
      <c r="G21" s="241"/>
      <c r="H21" s="240"/>
      <c r="I21" s="241"/>
      <c r="J21" s="240"/>
      <c r="K21" s="241"/>
      <c r="L21" s="240"/>
      <c r="M21" s="241"/>
      <c r="N21" s="240"/>
      <c r="O21" s="241"/>
      <c r="P21" s="240"/>
      <c r="Q21" s="241"/>
      <c r="R21" s="323"/>
      <c r="S21" s="334"/>
      <c r="T21" s="334"/>
      <c r="U21" s="334"/>
      <c r="V21" s="335"/>
      <c r="W21" s="152"/>
      <c r="X21" s="152"/>
      <c r="Y21" s="152"/>
      <c r="Z21" s="152"/>
      <c r="AA21" s="152"/>
      <c r="AB21" s="153"/>
      <c r="AC21" s="153"/>
    </row>
    <row r="22" spans="1:29">
      <c r="A22" s="108" t="s">
        <v>43</v>
      </c>
      <c r="B22" s="753"/>
      <c r="C22" s="734"/>
      <c r="D22" s="753"/>
      <c r="E22" s="734"/>
      <c r="F22" s="753"/>
      <c r="G22" s="734"/>
      <c r="H22" s="753"/>
      <c r="I22" s="734"/>
      <c r="J22" s="753"/>
      <c r="K22" s="734"/>
      <c r="L22" s="753"/>
      <c r="M22" s="734"/>
      <c r="N22" s="753"/>
      <c r="O22" s="734"/>
      <c r="P22" s="753"/>
      <c r="Q22" s="734"/>
      <c r="R22" s="325"/>
      <c r="S22" s="335"/>
      <c r="T22" s="335"/>
      <c r="U22" s="335"/>
      <c r="V22" s="334"/>
      <c r="W22" s="152"/>
      <c r="X22" s="152"/>
      <c r="Y22" s="152"/>
      <c r="Z22" s="152"/>
      <c r="AA22" s="152"/>
      <c r="AB22" s="153"/>
      <c r="AC22" s="153"/>
    </row>
    <row r="23" spans="1:29">
      <c r="A23" s="124" t="s">
        <v>94</v>
      </c>
      <c r="B23" s="227"/>
      <c r="C23" s="226"/>
      <c r="D23" s="227"/>
      <c r="E23" s="226"/>
      <c r="F23" s="227"/>
      <c r="G23" s="226"/>
      <c r="H23" s="227"/>
      <c r="I23" s="226"/>
      <c r="J23" s="227"/>
      <c r="K23" s="226"/>
      <c r="L23" s="227"/>
      <c r="M23" s="226"/>
      <c r="N23" s="227"/>
      <c r="O23" s="226"/>
      <c r="P23" s="227"/>
      <c r="Q23" s="226"/>
      <c r="R23" s="323"/>
      <c r="S23" s="334"/>
      <c r="T23" s="334"/>
      <c r="U23" s="334"/>
      <c r="V23" s="316"/>
      <c r="W23" s="152"/>
      <c r="X23" s="152"/>
      <c r="Y23" s="152"/>
      <c r="Z23" s="152"/>
      <c r="AA23" s="152"/>
      <c r="AB23" s="153"/>
      <c r="AC23" s="153"/>
    </row>
    <row r="24" spans="1:29" ht="13.5" thickBot="1">
      <c r="A24" s="110"/>
      <c r="B24" s="741"/>
      <c r="C24" s="742"/>
      <c r="D24" s="741"/>
      <c r="E24" s="742"/>
      <c r="F24" s="741"/>
      <c r="G24" s="742"/>
      <c r="H24" s="980"/>
      <c r="I24" s="981"/>
      <c r="J24" s="741"/>
      <c r="K24" s="742"/>
      <c r="L24" s="741"/>
      <c r="M24" s="742"/>
      <c r="N24" s="741"/>
      <c r="O24" s="742"/>
      <c r="P24" s="741"/>
      <c r="Q24" s="742"/>
      <c r="R24" s="324"/>
      <c r="S24" s="316"/>
      <c r="T24" s="316"/>
      <c r="U24" s="316"/>
      <c r="V24" s="334"/>
      <c r="W24" s="152"/>
      <c r="X24" s="152"/>
      <c r="Y24" s="152"/>
      <c r="Z24" s="152"/>
      <c r="AA24" s="152"/>
      <c r="AB24" s="153"/>
      <c r="AC24" s="153"/>
    </row>
    <row r="25" spans="1:29">
      <c r="A25" s="108"/>
      <c r="B25" s="227"/>
      <c r="C25" s="226"/>
      <c r="D25" s="227"/>
      <c r="E25" s="226"/>
      <c r="F25" s="227"/>
      <c r="G25" s="226"/>
      <c r="H25" s="240"/>
      <c r="I25" s="241"/>
      <c r="J25" s="227"/>
      <c r="K25" s="226"/>
      <c r="L25" s="227"/>
      <c r="M25" s="226"/>
      <c r="N25" s="227"/>
      <c r="O25" s="226"/>
      <c r="P25" s="227"/>
      <c r="Q25" s="226"/>
      <c r="R25" s="323"/>
      <c r="S25" s="334"/>
      <c r="T25" s="334"/>
      <c r="U25" s="334"/>
      <c r="V25" s="316"/>
      <c r="W25" s="152"/>
      <c r="X25" s="152"/>
      <c r="Y25" s="152"/>
      <c r="Z25" s="152"/>
      <c r="AA25" s="152"/>
      <c r="AB25" s="153"/>
      <c r="AC25" s="153"/>
    </row>
    <row r="26" spans="1:29">
      <c r="A26" s="108"/>
      <c r="B26" s="741"/>
      <c r="C26" s="742"/>
      <c r="D26" s="741"/>
      <c r="E26" s="742"/>
      <c r="F26" s="741"/>
      <c r="G26" s="742"/>
      <c r="H26" s="741"/>
      <c r="I26" s="742"/>
      <c r="J26" s="741"/>
      <c r="K26" s="742"/>
      <c r="L26" s="741"/>
      <c r="M26" s="742"/>
      <c r="N26" s="741"/>
      <c r="O26" s="742"/>
      <c r="P26" s="741"/>
      <c r="Q26" s="742"/>
      <c r="R26" s="324"/>
      <c r="S26" s="316"/>
      <c r="T26" s="316"/>
      <c r="U26" s="316"/>
      <c r="V26" s="334"/>
      <c r="W26" s="152"/>
      <c r="X26" s="152"/>
      <c r="Y26" s="152"/>
      <c r="Z26" s="152"/>
      <c r="AA26" s="152"/>
      <c r="AB26" s="153"/>
      <c r="AC26" s="153"/>
    </row>
    <row r="27" spans="1:29" ht="12.75" customHeight="1">
      <c r="A27" s="959"/>
      <c r="B27" s="227"/>
      <c r="C27" s="226"/>
      <c r="D27" s="227"/>
      <c r="E27" s="226"/>
      <c r="F27" s="227"/>
      <c r="G27" s="226"/>
      <c r="H27" s="227"/>
      <c r="I27" s="226"/>
      <c r="J27" s="227"/>
      <c r="K27" s="226"/>
      <c r="L27" s="227"/>
      <c r="M27" s="226"/>
      <c r="N27" s="227"/>
      <c r="O27" s="226"/>
      <c r="P27" s="227"/>
      <c r="Q27" s="226"/>
      <c r="R27" s="323"/>
      <c r="S27" s="334"/>
      <c r="T27" s="334"/>
      <c r="U27" s="334"/>
      <c r="V27" s="316"/>
      <c r="W27" s="152"/>
      <c r="X27" s="152"/>
      <c r="Y27" s="152"/>
      <c r="Z27" s="152"/>
      <c r="AA27" s="152"/>
      <c r="AB27" s="153"/>
      <c r="AC27" s="153"/>
    </row>
    <row r="28" spans="1:29" ht="13.5" thickBot="1">
      <c r="A28" s="960"/>
      <c r="B28" s="935"/>
      <c r="C28" s="936"/>
      <c r="D28" s="916"/>
      <c r="E28" s="917"/>
      <c r="F28" s="916"/>
      <c r="G28" s="917"/>
      <c r="H28" s="916"/>
      <c r="I28" s="917"/>
      <c r="J28" s="916"/>
      <c r="K28" s="917"/>
      <c r="L28" s="916"/>
      <c r="M28" s="917"/>
      <c r="N28" s="916"/>
      <c r="O28" s="917"/>
      <c r="P28" s="916"/>
      <c r="Q28" s="917"/>
      <c r="R28" s="324"/>
      <c r="S28" s="316"/>
      <c r="T28" s="316"/>
      <c r="U28" s="316"/>
      <c r="V28" s="316"/>
      <c r="W28" s="152"/>
      <c r="X28" s="152"/>
      <c r="Y28" s="152"/>
      <c r="Z28" s="152"/>
      <c r="AA28" s="152"/>
      <c r="AB28" s="153"/>
      <c r="AC28" s="153"/>
    </row>
    <row r="29" spans="1:29" ht="14.25" thickTop="1" thickBot="1">
      <c r="A29" s="166"/>
      <c r="B29" s="922"/>
      <c r="C29" s="923"/>
      <c r="D29" s="922"/>
      <c r="E29" s="923"/>
      <c r="F29" s="922"/>
      <c r="G29" s="923"/>
      <c r="H29" s="922"/>
      <c r="I29" s="923"/>
      <c r="J29" s="922"/>
      <c r="K29" s="923"/>
      <c r="L29" s="922"/>
      <c r="M29" s="923"/>
      <c r="N29" s="922"/>
      <c r="O29" s="923"/>
      <c r="P29" s="922"/>
      <c r="Q29" s="923"/>
      <c r="R29" s="324"/>
      <c r="S29" s="316"/>
      <c r="T29" s="316"/>
      <c r="U29" s="316"/>
      <c r="V29" s="334"/>
      <c r="W29" s="152"/>
      <c r="X29" s="152"/>
      <c r="Y29" s="152"/>
      <c r="Z29" s="152"/>
      <c r="AA29" s="152"/>
      <c r="AB29" s="153"/>
      <c r="AC29" s="153"/>
    </row>
    <row r="30" spans="1:29" ht="14.25" customHeight="1" thickTop="1">
      <c r="A30" s="97"/>
      <c r="B30" s="227"/>
      <c r="C30" s="226"/>
      <c r="D30" s="227"/>
      <c r="E30" s="226"/>
      <c r="F30" s="227"/>
      <c r="G30" s="226"/>
      <c r="H30" s="227"/>
      <c r="I30" s="226"/>
      <c r="J30" s="227"/>
      <c r="K30" s="226"/>
      <c r="L30" s="227"/>
      <c r="M30" s="226"/>
      <c r="N30" s="227"/>
      <c r="O30" s="226"/>
      <c r="P30" s="227"/>
      <c r="Q30" s="226"/>
      <c r="R30" s="323"/>
      <c r="S30" s="334"/>
      <c r="T30" s="334"/>
      <c r="U30" s="334"/>
      <c r="V30" s="316"/>
      <c r="W30" s="152"/>
      <c r="X30" s="152"/>
      <c r="Y30" s="152"/>
      <c r="Z30" s="152"/>
      <c r="AA30" s="152"/>
      <c r="AB30" s="153"/>
      <c r="AC30" s="153"/>
    </row>
    <row r="31" spans="1:29">
      <c r="A31" s="104"/>
      <c r="B31" s="770"/>
      <c r="C31" s="771"/>
      <c r="D31" s="770"/>
      <c r="E31" s="771"/>
      <c r="F31" s="770"/>
      <c r="G31" s="771"/>
      <c r="H31" s="770"/>
      <c r="I31" s="771"/>
      <c r="J31" s="770"/>
      <c r="K31" s="771"/>
      <c r="L31" s="770"/>
      <c r="M31" s="771"/>
      <c r="N31" s="770"/>
      <c r="O31" s="771"/>
      <c r="P31" s="770"/>
      <c r="Q31" s="771"/>
      <c r="R31" s="324"/>
      <c r="S31" s="316"/>
      <c r="T31" s="316"/>
      <c r="U31" s="316"/>
      <c r="V31" s="334"/>
      <c r="W31" s="152"/>
      <c r="X31" s="152"/>
      <c r="Y31" s="152"/>
      <c r="Z31" s="152"/>
      <c r="AA31" s="152"/>
      <c r="AB31" s="153"/>
      <c r="AC31" s="153"/>
    </row>
    <row r="32" spans="1:29">
      <c r="A32" s="167"/>
      <c r="B32" s="227"/>
      <c r="C32" s="226"/>
      <c r="D32" s="227"/>
      <c r="E32" s="226"/>
      <c r="F32" s="227"/>
      <c r="G32" s="226"/>
      <c r="H32" s="227"/>
      <c r="I32" s="226"/>
      <c r="J32" s="227"/>
      <c r="K32" s="226"/>
      <c r="L32" s="227"/>
      <c r="M32" s="226"/>
      <c r="N32" s="227"/>
      <c r="O32" s="226"/>
      <c r="P32" s="227"/>
      <c r="Q32" s="226"/>
      <c r="R32" s="323"/>
      <c r="S32" s="334"/>
      <c r="T32" s="334"/>
      <c r="U32" s="334"/>
      <c r="V32" s="335"/>
      <c r="W32" s="152"/>
      <c r="X32" s="152"/>
      <c r="Y32" s="152"/>
      <c r="Z32" s="152"/>
      <c r="AA32" s="152"/>
      <c r="AB32" s="153"/>
      <c r="AC32" s="153"/>
    </row>
    <row r="33" spans="1:29">
      <c r="A33" s="108" t="s">
        <v>44</v>
      </c>
      <c r="B33" s="753"/>
      <c r="C33" s="734"/>
      <c r="D33" s="753"/>
      <c r="E33" s="734"/>
      <c r="F33" s="753"/>
      <c r="G33" s="734"/>
      <c r="H33" s="753"/>
      <c r="I33" s="734"/>
      <c r="J33" s="753"/>
      <c r="K33" s="734"/>
      <c r="L33" s="753"/>
      <c r="M33" s="734"/>
      <c r="N33" s="753"/>
      <c r="O33" s="734"/>
      <c r="P33" s="753"/>
      <c r="Q33" s="734"/>
      <c r="R33" s="325"/>
      <c r="S33" s="335"/>
      <c r="T33" s="335"/>
      <c r="U33" s="335"/>
      <c r="V33" s="334"/>
      <c r="W33" s="152"/>
      <c r="X33" s="152"/>
      <c r="Y33" s="152"/>
      <c r="Z33" s="152"/>
      <c r="AA33" s="152"/>
      <c r="AB33" s="153"/>
      <c r="AC33" s="153"/>
    </row>
    <row r="34" spans="1:29">
      <c r="A34" s="124" t="s">
        <v>95</v>
      </c>
      <c r="B34" s="227"/>
      <c r="C34" s="226"/>
      <c r="D34" s="227"/>
      <c r="E34" s="226"/>
      <c r="F34" s="227"/>
      <c r="G34" s="226"/>
      <c r="H34" s="227"/>
      <c r="I34" s="226"/>
      <c r="J34" s="227"/>
      <c r="K34" s="226"/>
      <c r="L34" s="227"/>
      <c r="M34" s="226"/>
      <c r="N34" s="227"/>
      <c r="O34" s="226"/>
      <c r="P34" s="227"/>
      <c r="Q34" s="226"/>
      <c r="R34" s="323"/>
      <c r="S34" s="334"/>
      <c r="T34" s="334"/>
      <c r="U34" s="334"/>
      <c r="V34" s="316"/>
      <c r="W34" s="152"/>
      <c r="X34" s="152"/>
      <c r="Y34" s="152"/>
      <c r="Z34" s="152"/>
      <c r="AA34" s="152"/>
      <c r="AB34" s="153"/>
      <c r="AC34" s="153"/>
    </row>
    <row r="35" spans="1:29">
      <c r="A35" s="110"/>
      <c r="B35" s="741"/>
      <c r="C35" s="742"/>
      <c r="D35" s="741"/>
      <c r="E35" s="742"/>
      <c r="F35" s="741"/>
      <c r="G35" s="742"/>
      <c r="H35" s="741"/>
      <c r="I35" s="742"/>
      <c r="J35" s="741"/>
      <c r="K35" s="742"/>
      <c r="L35" s="741"/>
      <c r="M35" s="742"/>
      <c r="N35" s="741"/>
      <c r="O35" s="742"/>
      <c r="P35" s="741"/>
      <c r="Q35" s="742"/>
      <c r="R35" s="324"/>
      <c r="S35" s="316"/>
      <c r="T35" s="316"/>
      <c r="U35" s="316"/>
      <c r="V35" s="334"/>
      <c r="W35" s="152"/>
      <c r="X35" s="152"/>
      <c r="Y35" s="152"/>
      <c r="Z35" s="152"/>
      <c r="AA35" s="152"/>
      <c r="AB35" s="153"/>
      <c r="AC35" s="153"/>
    </row>
    <row r="36" spans="1:29">
      <c r="A36" s="108"/>
      <c r="B36" s="227"/>
      <c r="C36" s="226"/>
      <c r="D36" s="227"/>
      <c r="E36" s="226"/>
      <c r="F36" s="227"/>
      <c r="G36" s="226"/>
      <c r="H36" s="227"/>
      <c r="I36" s="226"/>
      <c r="J36" s="227"/>
      <c r="K36" s="226"/>
      <c r="L36" s="227"/>
      <c r="M36" s="226"/>
      <c r="N36" s="227"/>
      <c r="O36" s="226"/>
      <c r="P36" s="227"/>
      <c r="Q36" s="226"/>
      <c r="R36" s="323"/>
      <c r="S36" s="334"/>
      <c r="T36" s="334"/>
      <c r="U36" s="334"/>
      <c r="V36" s="316"/>
      <c r="W36" s="152"/>
      <c r="X36" s="152"/>
      <c r="Y36" s="152"/>
      <c r="Z36" s="152"/>
      <c r="AA36" s="152"/>
      <c r="AB36" s="153"/>
      <c r="AC36" s="153"/>
    </row>
    <row r="37" spans="1:29">
      <c r="A37" s="108"/>
      <c r="B37" s="741"/>
      <c r="C37" s="742"/>
      <c r="D37" s="741"/>
      <c r="E37" s="742"/>
      <c r="F37" s="741"/>
      <c r="G37" s="742"/>
      <c r="H37" s="741"/>
      <c r="I37" s="742"/>
      <c r="J37" s="741"/>
      <c r="K37" s="742"/>
      <c r="L37" s="741"/>
      <c r="M37" s="742"/>
      <c r="N37" s="741"/>
      <c r="O37" s="742"/>
      <c r="P37" s="741"/>
      <c r="Q37" s="742"/>
      <c r="R37" s="324"/>
      <c r="S37" s="316"/>
      <c r="T37" s="316"/>
      <c r="U37" s="316"/>
      <c r="V37" s="334"/>
      <c r="W37" s="152"/>
      <c r="X37" s="152"/>
      <c r="Y37" s="152"/>
      <c r="Z37" s="152"/>
      <c r="AA37" s="152"/>
      <c r="AB37" s="153"/>
      <c r="AC37" s="153"/>
    </row>
    <row r="38" spans="1:29" ht="12.75" customHeight="1">
      <c r="A38" s="959" t="s">
        <v>105</v>
      </c>
      <c r="B38" s="227"/>
      <c r="C38" s="226"/>
      <c r="D38" s="227"/>
      <c r="E38" s="226"/>
      <c r="F38" s="227"/>
      <c r="G38" s="226"/>
      <c r="H38" s="227"/>
      <c r="I38" s="226"/>
      <c r="J38" s="227"/>
      <c r="K38" s="226"/>
      <c r="L38" s="227"/>
      <c r="M38" s="226"/>
      <c r="N38" s="227"/>
      <c r="O38" s="226"/>
      <c r="P38" s="227"/>
      <c r="Q38" s="226"/>
      <c r="R38" s="323"/>
      <c r="S38" s="334"/>
      <c r="T38" s="334"/>
      <c r="U38" s="334"/>
      <c r="V38" s="316"/>
      <c r="W38" s="152"/>
      <c r="X38" s="152"/>
      <c r="Y38" s="152"/>
      <c r="Z38" s="152"/>
      <c r="AA38" s="152"/>
      <c r="AB38" s="153"/>
      <c r="AC38" s="153"/>
    </row>
    <row r="39" spans="1:29" ht="13.5" thickBot="1">
      <c r="A39" s="960"/>
      <c r="B39" s="935"/>
      <c r="C39" s="936"/>
      <c r="D39" s="916"/>
      <c r="E39" s="917"/>
      <c r="F39" s="916"/>
      <c r="G39" s="917"/>
      <c r="H39" s="916"/>
      <c r="I39" s="917"/>
      <c r="J39" s="916"/>
      <c r="K39" s="917"/>
      <c r="L39" s="916"/>
      <c r="M39" s="917"/>
      <c r="N39" s="916"/>
      <c r="O39" s="917"/>
      <c r="P39" s="916"/>
      <c r="Q39" s="917"/>
      <c r="R39" s="324"/>
      <c r="S39" s="316"/>
      <c r="T39" s="316"/>
      <c r="U39" s="316"/>
      <c r="V39" s="316"/>
      <c r="W39" s="162"/>
      <c r="X39" s="162"/>
      <c r="Y39" s="162"/>
      <c r="Z39" s="162"/>
      <c r="AA39" s="162"/>
      <c r="AB39" s="163"/>
      <c r="AC39" s="163"/>
    </row>
    <row r="40" spans="1:29" ht="14.25" thickTop="1" thickBot="1">
      <c r="A40" s="166"/>
      <c r="B40" s="928"/>
      <c r="C40" s="928"/>
      <c r="D40" s="925"/>
      <c r="E40" s="926"/>
      <c r="F40" s="925"/>
      <c r="G40" s="926"/>
      <c r="H40" s="925"/>
      <c r="I40" s="926"/>
      <c r="J40" s="925"/>
      <c r="K40" s="926"/>
      <c r="L40" s="925"/>
      <c r="M40" s="926"/>
      <c r="N40" s="925"/>
      <c r="O40" s="926"/>
      <c r="P40" s="925"/>
      <c r="Q40" s="926"/>
      <c r="R40" s="324"/>
      <c r="S40" s="316"/>
      <c r="T40" s="316"/>
      <c r="U40" s="316"/>
      <c r="V40" s="334"/>
      <c r="W40" s="162"/>
      <c r="X40" s="162"/>
      <c r="Y40" s="162"/>
      <c r="Z40" s="162"/>
      <c r="AA40" s="162"/>
      <c r="AB40" s="163"/>
      <c r="AC40" s="163"/>
    </row>
    <row r="41" spans="1:29" ht="14.25" customHeight="1" thickTop="1">
      <c r="A41" s="841"/>
      <c r="B41" s="227"/>
      <c r="C41" s="226"/>
      <c r="D41" s="227"/>
      <c r="E41" s="226"/>
      <c r="F41" s="227"/>
      <c r="G41" s="226"/>
      <c r="H41" s="227"/>
      <c r="I41" s="226"/>
      <c r="J41" s="227"/>
      <c r="K41" s="226"/>
      <c r="L41" s="227"/>
      <c r="M41" s="226"/>
      <c r="N41" s="227"/>
      <c r="O41" s="226"/>
      <c r="P41" s="227"/>
      <c r="Q41" s="226"/>
      <c r="R41" s="323"/>
      <c r="S41" s="334"/>
      <c r="T41" s="334"/>
      <c r="U41" s="334"/>
      <c r="V41" s="316"/>
      <c r="W41" s="152"/>
      <c r="X41" s="152"/>
      <c r="Y41" s="152"/>
      <c r="Z41" s="152"/>
      <c r="AA41" s="152"/>
      <c r="AB41" s="153"/>
      <c r="AC41" s="153"/>
    </row>
    <row r="42" spans="1:29">
      <c r="A42" s="841"/>
      <c r="B42" s="770"/>
      <c r="C42" s="771"/>
      <c r="D42" s="770"/>
      <c r="E42" s="771"/>
      <c r="F42" s="770"/>
      <c r="G42" s="771"/>
      <c r="H42" s="770"/>
      <c r="I42" s="771"/>
      <c r="J42" s="770"/>
      <c r="K42" s="771"/>
      <c r="L42" s="770"/>
      <c r="M42" s="771"/>
      <c r="N42" s="770"/>
      <c r="O42" s="771"/>
      <c r="P42" s="770"/>
      <c r="Q42" s="771"/>
      <c r="R42" s="324"/>
      <c r="S42" s="316"/>
      <c r="T42" s="316"/>
      <c r="U42" s="316"/>
      <c r="V42" s="334"/>
      <c r="W42" s="162"/>
      <c r="X42" s="162"/>
      <c r="Y42" s="162"/>
      <c r="Z42" s="162"/>
      <c r="AA42" s="162"/>
      <c r="AB42" s="163"/>
      <c r="AC42" s="163"/>
    </row>
    <row r="43" spans="1:29">
      <c r="A43" s="167"/>
      <c r="B43" s="227"/>
      <c r="C43" s="226"/>
      <c r="D43" s="227"/>
      <c r="E43" s="226"/>
      <c r="F43" s="227"/>
      <c r="G43" s="226"/>
      <c r="H43" s="227"/>
      <c r="I43" s="226"/>
      <c r="J43" s="227"/>
      <c r="K43" s="226"/>
      <c r="L43" s="227"/>
      <c r="M43" s="226"/>
      <c r="N43" s="227"/>
      <c r="O43" s="226"/>
      <c r="P43" s="227"/>
      <c r="Q43" s="226"/>
      <c r="R43" s="323"/>
      <c r="S43" s="334"/>
      <c r="T43" s="334"/>
      <c r="U43" s="334"/>
      <c r="V43" s="335"/>
      <c r="W43" s="162"/>
      <c r="X43" s="162"/>
      <c r="Y43" s="162"/>
      <c r="Z43" s="162"/>
      <c r="AA43" s="162"/>
      <c r="AB43" s="163"/>
      <c r="AC43" s="163"/>
    </row>
    <row r="44" spans="1:29">
      <c r="A44" s="108" t="s">
        <v>48</v>
      </c>
      <c r="B44" s="753"/>
      <c r="C44" s="734"/>
      <c r="D44" s="753"/>
      <c r="E44" s="734"/>
      <c r="F44" s="753"/>
      <c r="G44" s="734"/>
      <c r="H44" s="753"/>
      <c r="I44" s="734"/>
      <c r="J44" s="753"/>
      <c r="K44" s="734"/>
      <c r="L44" s="753"/>
      <c r="M44" s="734"/>
      <c r="N44" s="753"/>
      <c r="O44" s="734"/>
      <c r="P44" s="753"/>
      <c r="Q44" s="734"/>
      <c r="R44" s="325"/>
      <c r="S44" s="335"/>
      <c r="T44" s="335"/>
      <c r="U44" s="335"/>
      <c r="V44" s="334"/>
      <c r="W44" s="152"/>
      <c r="X44" s="152"/>
      <c r="Y44" s="152"/>
      <c r="Z44" s="152"/>
      <c r="AA44" s="152"/>
      <c r="AB44" s="153"/>
      <c r="AC44" s="153"/>
    </row>
    <row r="45" spans="1:29">
      <c r="A45" s="124" t="s">
        <v>96</v>
      </c>
      <c r="B45" s="227"/>
      <c r="C45" s="226"/>
      <c r="D45" s="227"/>
      <c r="E45" s="226"/>
      <c r="F45" s="227"/>
      <c r="G45" s="226"/>
      <c r="H45" s="227"/>
      <c r="I45" s="226"/>
      <c r="J45" s="227"/>
      <c r="K45" s="226"/>
      <c r="L45" s="227"/>
      <c r="M45" s="226"/>
      <c r="N45" s="227"/>
      <c r="O45" s="226"/>
      <c r="P45" s="227"/>
      <c r="Q45" s="226"/>
      <c r="R45" s="323"/>
      <c r="S45" s="334"/>
      <c r="T45" s="334"/>
      <c r="U45" s="334"/>
      <c r="V45" s="316"/>
      <c r="W45" s="152"/>
      <c r="X45" s="152"/>
      <c r="Y45" s="152"/>
      <c r="Z45" s="152"/>
      <c r="AA45" s="152"/>
      <c r="AB45" s="153"/>
      <c r="AC45" s="153"/>
    </row>
    <row r="46" spans="1:29">
      <c r="A46" s="110"/>
      <c r="B46" s="741"/>
      <c r="C46" s="742"/>
      <c r="D46" s="741"/>
      <c r="E46" s="742"/>
      <c r="F46" s="741"/>
      <c r="G46" s="742"/>
      <c r="H46" s="741"/>
      <c r="I46" s="742"/>
      <c r="J46" s="741"/>
      <c r="K46" s="742"/>
      <c r="L46" s="741"/>
      <c r="M46" s="742"/>
      <c r="N46" s="741"/>
      <c r="O46" s="742"/>
      <c r="P46" s="741"/>
      <c r="Q46" s="742"/>
      <c r="R46" s="324"/>
      <c r="S46" s="316"/>
      <c r="T46" s="316"/>
      <c r="U46" s="316"/>
      <c r="V46" s="334"/>
      <c r="W46" s="152"/>
      <c r="X46" s="152"/>
      <c r="Y46" s="152"/>
      <c r="Z46" s="152"/>
      <c r="AA46" s="152"/>
      <c r="AB46" s="153"/>
      <c r="AC46" s="153"/>
    </row>
    <row r="47" spans="1:29">
      <c r="A47" s="108"/>
      <c r="B47" s="227"/>
      <c r="C47" s="226"/>
      <c r="D47" s="227"/>
      <c r="E47" s="226"/>
      <c r="F47" s="227"/>
      <c r="G47" s="226"/>
      <c r="H47" s="227"/>
      <c r="I47" s="226"/>
      <c r="J47" s="227"/>
      <c r="K47" s="226"/>
      <c r="L47" s="227"/>
      <c r="M47" s="226"/>
      <c r="N47" s="227"/>
      <c r="O47" s="226"/>
      <c r="P47" s="227"/>
      <c r="Q47" s="226"/>
      <c r="R47" s="323"/>
      <c r="S47" s="334"/>
      <c r="T47" s="334"/>
      <c r="U47" s="334"/>
      <c r="V47" s="316"/>
      <c r="W47" s="152"/>
      <c r="X47" s="152"/>
      <c r="Y47" s="152"/>
      <c r="Z47" s="152"/>
      <c r="AA47" s="152"/>
      <c r="AB47" s="153"/>
      <c r="AC47" s="153"/>
    </row>
    <row r="48" spans="1:29">
      <c r="A48" s="108"/>
      <c r="B48" s="587"/>
      <c r="C48" s="588"/>
      <c r="D48" s="741"/>
      <c r="E48" s="742"/>
      <c r="F48" s="741"/>
      <c r="G48" s="742"/>
      <c r="H48" s="741"/>
      <c r="I48" s="742"/>
      <c r="J48" s="741"/>
      <c r="K48" s="742"/>
      <c r="L48" s="741"/>
      <c r="M48" s="742"/>
      <c r="N48" s="741"/>
      <c r="O48" s="742"/>
      <c r="P48" s="741"/>
      <c r="Q48" s="742"/>
      <c r="R48" s="324"/>
      <c r="S48" s="316"/>
      <c r="T48" s="316"/>
      <c r="U48" s="316"/>
      <c r="V48" s="334"/>
      <c r="W48" s="152"/>
      <c r="X48" s="152"/>
      <c r="Y48" s="152"/>
      <c r="Z48" s="152"/>
      <c r="AA48" s="152"/>
      <c r="AB48" s="153"/>
      <c r="AC48" s="153"/>
    </row>
    <row r="49" spans="1:29" ht="12.75" customHeight="1">
      <c r="A49" s="961" t="s">
        <v>106</v>
      </c>
      <c r="B49" s="227">
        <v>23</v>
      </c>
      <c r="C49" s="226">
        <v>24</v>
      </c>
      <c r="D49" s="227"/>
      <c r="E49" s="226"/>
      <c r="F49" s="227"/>
      <c r="G49" s="226"/>
      <c r="H49" s="227"/>
      <c r="I49" s="226"/>
      <c r="J49" s="227"/>
      <c r="K49" s="226"/>
      <c r="L49" s="227"/>
      <c r="M49" s="226"/>
      <c r="N49" s="227"/>
      <c r="O49" s="226"/>
      <c r="P49" s="227"/>
      <c r="Q49" s="226"/>
      <c r="R49" s="323"/>
      <c r="S49" s="334"/>
      <c r="T49" s="334"/>
      <c r="U49" s="334"/>
      <c r="V49" s="316"/>
      <c r="W49" s="152"/>
      <c r="X49" s="152"/>
      <c r="Y49" s="152"/>
      <c r="Z49" s="152"/>
      <c r="AA49" s="152"/>
      <c r="AB49" s="153"/>
      <c r="AC49" s="153"/>
    </row>
    <row r="50" spans="1:29" ht="13.5" thickBot="1">
      <c r="A50" s="962"/>
      <c r="B50" s="932"/>
      <c r="C50" s="933"/>
      <c r="D50" s="916"/>
      <c r="E50" s="917"/>
      <c r="F50" s="916"/>
      <c r="G50" s="917"/>
      <c r="H50" s="916"/>
      <c r="I50" s="917"/>
      <c r="J50" s="916"/>
      <c r="K50" s="917"/>
      <c r="L50" s="916"/>
      <c r="M50" s="917"/>
      <c r="N50" s="916"/>
      <c r="O50" s="917"/>
      <c r="P50" s="916"/>
      <c r="Q50" s="917"/>
      <c r="R50" s="324"/>
      <c r="S50" s="316"/>
      <c r="T50" s="316"/>
      <c r="U50" s="316"/>
      <c r="V50" s="316"/>
      <c r="W50" s="162"/>
      <c r="X50" s="162"/>
      <c r="Y50" s="162"/>
      <c r="Z50" s="162"/>
      <c r="AA50" s="162"/>
      <c r="AB50" s="163"/>
      <c r="AC50" s="163"/>
    </row>
    <row r="51" spans="1:29" ht="14.25" thickTop="1" thickBot="1">
      <c r="A51" s="166"/>
      <c r="B51" s="928"/>
      <c r="C51" s="928"/>
      <c r="D51" s="925"/>
      <c r="E51" s="926"/>
      <c r="F51" s="925"/>
      <c r="G51" s="926"/>
      <c r="H51" s="925"/>
      <c r="I51" s="926"/>
      <c r="J51" s="925"/>
      <c r="K51" s="926"/>
      <c r="L51" s="925"/>
      <c r="M51" s="926"/>
      <c r="N51" s="925"/>
      <c r="O51" s="926"/>
      <c r="P51" s="925"/>
      <c r="Q51" s="926"/>
      <c r="R51" s="324"/>
      <c r="S51" s="316"/>
      <c r="T51" s="316"/>
      <c r="U51" s="316"/>
      <c r="V51" s="337"/>
      <c r="W51" s="162"/>
      <c r="X51" s="162"/>
      <c r="Y51" s="162"/>
      <c r="Z51" s="162"/>
      <c r="AA51" s="162"/>
      <c r="AB51" s="163"/>
      <c r="AC51" s="163"/>
    </row>
    <row r="52" spans="1:29" ht="14.25" customHeight="1" thickTop="1">
      <c r="A52" s="963" t="s">
        <v>106</v>
      </c>
      <c r="B52" s="171">
        <v>0</v>
      </c>
      <c r="C52" s="172">
        <v>2.75</v>
      </c>
      <c r="D52" s="164"/>
      <c r="E52" s="165"/>
      <c r="F52" s="164"/>
      <c r="G52" s="165"/>
      <c r="H52" s="169"/>
      <c r="I52" s="170"/>
      <c r="J52" s="164"/>
      <c r="K52" s="165"/>
      <c r="L52" s="169"/>
      <c r="M52" s="170"/>
      <c r="N52" s="158"/>
      <c r="O52" s="159"/>
      <c r="P52" s="158"/>
      <c r="Q52" s="159"/>
      <c r="R52" s="327"/>
      <c r="S52" s="337"/>
      <c r="T52" s="337"/>
      <c r="U52" s="337"/>
      <c r="V52" s="316"/>
      <c r="W52" s="152"/>
      <c r="X52" s="152"/>
      <c r="Y52" s="152"/>
      <c r="Z52" s="152"/>
      <c r="AA52" s="152"/>
      <c r="AB52" s="153"/>
      <c r="AC52" s="153"/>
    </row>
    <row r="53" spans="1:29">
      <c r="A53" s="959"/>
      <c r="B53" s="753"/>
      <c r="C53" s="734"/>
      <c r="D53" s="741"/>
      <c r="E53" s="742"/>
      <c r="F53" s="741"/>
      <c r="G53" s="742"/>
      <c r="H53" s="753"/>
      <c r="I53" s="734"/>
      <c r="J53" s="753"/>
      <c r="K53" s="734"/>
      <c r="L53" s="741"/>
      <c r="M53" s="742"/>
      <c r="N53" s="741"/>
      <c r="O53" s="742"/>
      <c r="P53" s="741"/>
      <c r="Q53" s="742"/>
      <c r="R53" s="324"/>
      <c r="S53" s="316"/>
      <c r="T53" s="316"/>
      <c r="U53" s="316"/>
      <c r="V53" s="334"/>
      <c r="W53" s="162"/>
      <c r="X53" s="162"/>
      <c r="Y53" s="162"/>
      <c r="Z53" s="162"/>
      <c r="AA53" s="162"/>
      <c r="AB53" s="163"/>
      <c r="AC53" s="163"/>
    </row>
    <row r="54" spans="1:29">
      <c r="A54" s="167"/>
      <c r="B54" s="173"/>
      <c r="C54" s="174"/>
      <c r="D54" s="173"/>
      <c r="E54" s="174"/>
      <c r="F54" s="173"/>
      <c r="G54" s="174"/>
      <c r="H54" s="173"/>
      <c r="I54" s="174"/>
      <c r="J54" s="173"/>
      <c r="K54" s="174"/>
      <c r="L54" s="173"/>
      <c r="M54" s="174"/>
      <c r="N54" s="173"/>
      <c r="O54" s="174"/>
      <c r="P54" s="173"/>
      <c r="Q54" s="174"/>
      <c r="R54" s="323"/>
      <c r="S54" s="334"/>
      <c r="T54" s="334"/>
      <c r="U54" s="334"/>
      <c r="V54" s="316"/>
      <c r="W54" s="162"/>
      <c r="X54" s="162"/>
      <c r="Y54" s="162"/>
      <c r="Z54" s="162"/>
      <c r="AA54" s="162"/>
      <c r="AB54" s="163"/>
      <c r="AC54" s="163"/>
    </row>
    <row r="55" spans="1:29">
      <c r="A55" s="108" t="s">
        <v>59</v>
      </c>
      <c r="B55" s="741"/>
      <c r="C55" s="742"/>
      <c r="D55" s="741"/>
      <c r="E55" s="742"/>
      <c r="F55" s="741"/>
      <c r="G55" s="742"/>
      <c r="H55" s="741"/>
      <c r="I55" s="742"/>
      <c r="J55" s="741"/>
      <c r="K55" s="742"/>
      <c r="L55" s="741"/>
      <c r="M55" s="742"/>
      <c r="N55" s="741"/>
      <c r="O55" s="742"/>
      <c r="P55" s="741"/>
      <c r="Q55" s="742"/>
      <c r="R55" s="324"/>
      <c r="S55" s="316"/>
      <c r="T55" s="316"/>
      <c r="U55" s="316"/>
      <c r="V55" s="334"/>
      <c r="W55" s="152"/>
      <c r="X55" s="152"/>
      <c r="Y55" s="152"/>
      <c r="Z55" s="152"/>
      <c r="AA55" s="152"/>
      <c r="AB55" s="153"/>
      <c r="AC55" s="153"/>
    </row>
    <row r="56" spans="1:29">
      <c r="A56" s="108" t="s">
        <v>97</v>
      </c>
      <c r="B56" s="173"/>
      <c r="C56" s="174"/>
      <c r="D56" s="173"/>
      <c r="E56" s="174"/>
      <c r="F56" s="173"/>
      <c r="G56" s="174"/>
      <c r="H56" s="173"/>
      <c r="I56" s="174"/>
      <c r="J56" s="173"/>
      <c r="K56" s="174"/>
      <c r="L56" s="173"/>
      <c r="M56" s="174"/>
      <c r="N56" s="173"/>
      <c r="O56" s="174"/>
      <c r="P56" s="173"/>
      <c r="Q56" s="174"/>
      <c r="R56" s="323"/>
      <c r="S56" s="334"/>
      <c r="T56" s="334"/>
      <c r="U56" s="334"/>
      <c r="V56" s="316"/>
      <c r="W56" s="152"/>
      <c r="X56" s="152"/>
      <c r="Y56" s="152"/>
      <c r="Z56" s="152"/>
      <c r="AA56" s="152"/>
      <c r="AB56" s="153"/>
      <c r="AC56" s="153"/>
    </row>
    <row r="57" spans="1:29">
      <c r="A57" s="110"/>
      <c r="B57" s="741"/>
      <c r="C57" s="742"/>
      <c r="D57" s="741"/>
      <c r="E57" s="742"/>
      <c r="F57" s="741"/>
      <c r="G57" s="742"/>
      <c r="H57" s="741"/>
      <c r="I57" s="742"/>
      <c r="J57" s="741"/>
      <c r="K57" s="742"/>
      <c r="L57" s="741"/>
      <c r="M57" s="742"/>
      <c r="N57" s="741"/>
      <c r="O57" s="742"/>
      <c r="P57" s="741"/>
      <c r="Q57" s="742"/>
      <c r="R57" s="324"/>
      <c r="S57" s="316"/>
      <c r="T57" s="316"/>
      <c r="U57" s="316"/>
      <c r="V57" s="334"/>
      <c r="W57" s="152"/>
      <c r="X57" s="152"/>
      <c r="Y57" s="152"/>
      <c r="Z57" s="152"/>
      <c r="AA57" s="152"/>
      <c r="AB57" s="153"/>
      <c r="AC57" s="153"/>
    </row>
    <row r="58" spans="1:29">
      <c r="A58" s="108"/>
      <c r="B58" s="158"/>
      <c r="C58" s="159"/>
      <c r="D58" s="158"/>
      <c r="E58" s="159"/>
      <c r="F58" s="158"/>
      <c r="G58" s="159"/>
      <c r="H58" s="158"/>
      <c r="I58" s="159"/>
      <c r="J58" s="158"/>
      <c r="K58" s="159"/>
      <c r="L58" s="158"/>
      <c r="M58" s="159"/>
      <c r="N58" s="158"/>
      <c r="O58" s="159"/>
      <c r="P58" s="158"/>
      <c r="Q58" s="159"/>
      <c r="R58" s="323"/>
      <c r="S58" s="334"/>
      <c r="T58" s="334"/>
      <c r="U58" s="334"/>
      <c r="V58" s="316"/>
      <c r="W58" s="152"/>
      <c r="X58" s="152"/>
      <c r="Y58" s="152"/>
      <c r="Z58" s="152"/>
      <c r="AA58" s="152"/>
      <c r="AB58" s="153"/>
      <c r="AC58" s="153"/>
    </row>
    <row r="59" spans="1:29" ht="13.5" thickBot="1">
      <c r="A59" s="175"/>
      <c r="B59" s="929"/>
      <c r="C59" s="930"/>
      <c r="D59" s="916"/>
      <c r="E59" s="917"/>
      <c r="F59" s="916"/>
      <c r="G59" s="917"/>
      <c r="H59" s="916"/>
      <c r="I59" s="917"/>
      <c r="J59" s="916"/>
      <c r="K59" s="917"/>
      <c r="L59" s="916"/>
      <c r="M59" s="917"/>
      <c r="N59" s="916"/>
      <c r="O59" s="917"/>
      <c r="P59" s="916"/>
      <c r="Q59" s="917"/>
      <c r="R59" s="324"/>
      <c r="S59" s="316"/>
      <c r="T59" s="316"/>
      <c r="U59" s="316"/>
      <c r="V59" s="316"/>
      <c r="W59" s="152"/>
      <c r="X59" s="152"/>
      <c r="Y59" s="152"/>
      <c r="Z59" s="152"/>
      <c r="AA59" s="152"/>
      <c r="AB59" s="153"/>
      <c r="AC59" s="153"/>
    </row>
    <row r="60" spans="1:29" ht="14.25" thickTop="1" thickBot="1">
      <c r="A60" s="166"/>
      <c r="B60" s="928"/>
      <c r="C60" s="928"/>
      <c r="D60" s="922"/>
      <c r="E60" s="923"/>
      <c r="F60" s="922"/>
      <c r="G60" s="923"/>
      <c r="H60" s="922"/>
      <c r="I60" s="923"/>
      <c r="J60" s="922"/>
      <c r="K60" s="923"/>
      <c r="L60" s="922"/>
      <c r="M60" s="923"/>
      <c r="N60" s="922"/>
      <c r="O60" s="923"/>
      <c r="P60" s="922"/>
      <c r="Q60" s="923"/>
      <c r="R60" s="324"/>
      <c r="S60" s="316"/>
      <c r="T60" s="316"/>
      <c r="U60" s="316"/>
      <c r="V60" s="337"/>
      <c r="W60" s="152"/>
      <c r="X60" s="152"/>
      <c r="Y60" s="152"/>
      <c r="Z60" s="152"/>
      <c r="AA60" s="152"/>
      <c r="AB60" s="153"/>
      <c r="AC60" s="153"/>
    </row>
    <row r="61" spans="1:29" ht="13.5" thickTop="1">
      <c r="A61" s="168"/>
      <c r="B61" s="171"/>
      <c r="C61" s="172"/>
      <c r="D61" s="164"/>
      <c r="E61" s="165"/>
      <c r="F61" s="164"/>
      <c r="G61" s="165"/>
      <c r="H61" s="169"/>
      <c r="I61" s="170"/>
      <c r="J61" s="164"/>
      <c r="K61" s="165"/>
      <c r="L61" s="169"/>
      <c r="M61" s="170"/>
      <c r="N61" s="158"/>
      <c r="O61" s="159"/>
      <c r="P61" s="158"/>
      <c r="Q61" s="159"/>
      <c r="R61" s="327"/>
      <c r="S61" s="337"/>
      <c r="T61" s="337"/>
      <c r="U61" s="337"/>
      <c r="V61" s="316"/>
      <c r="W61" s="152"/>
      <c r="X61" s="152"/>
      <c r="Y61" s="152"/>
      <c r="Z61" s="152"/>
      <c r="AA61" s="152"/>
      <c r="AB61" s="153"/>
      <c r="AC61" s="153"/>
    </row>
    <row r="62" spans="1:29">
      <c r="A62" s="167"/>
      <c r="B62" s="753"/>
      <c r="C62" s="734"/>
      <c r="D62" s="741"/>
      <c r="E62" s="742"/>
      <c r="F62" s="741"/>
      <c r="G62" s="742"/>
      <c r="H62" s="753"/>
      <c r="I62" s="734"/>
      <c r="J62" s="753"/>
      <c r="K62" s="734"/>
      <c r="L62" s="741"/>
      <c r="M62" s="742"/>
      <c r="N62" s="741"/>
      <c r="O62" s="742"/>
      <c r="P62" s="741"/>
      <c r="Q62" s="742"/>
      <c r="R62" s="324"/>
      <c r="S62" s="316"/>
      <c r="T62" s="316"/>
      <c r="U62" s="316"/>
      <c r="V62" s="334"/>
      <c r="W62" s="152"/>
      <c r="X62" s="152"/>
      <c r="Y62" s="152"/>
      <c r="Z62" s="152"/>
      <c r="AA62" s="152"/>
      <c r="AB62" s="153"/>
      <c r="AC62" s="153"/>
    </row>
    <row r="63" spans="1:29">
      <c r="A63" s="167"/>
      <c r="B63" s="173"/>
      <c r="C63" s="174"/>
      <c r="D63" s="173"/>
      <c r="E63" s="174"/>
      <c r="F63" s="173"/>
      <c r="G63" s="174"/>
      <c r="H63" s="173"/>
      <c r="I63" s="174"/>
      <c r="J63" s="173"/>
      <c r="K63" s="174"/>
      <c r="L63" s="173"/>
      <c r="M63" s="174"/>
      <c r="N63" s="173"/>
      <c r="O63" s="174"/>
      <c r="P63" s="173"/>
      <c r="Q63" s="174"/>
      <c r="R63" s="323"/>
      <c r="S63" s="334"/>
      <c r="T63" s="334"/>
      <c r="U63" s="334"/>
      <c r="V63" s="316"/>
      <c r="W63" s="152"/>
      <c r="X63" s="152"/>
      <c r="Y63" s="152"/>
      <c r="Z63" s="152"/>
      <c r="AA63" s="152"/>
      <c r="AB63" s="153"/>
      <c r="AC63" s="153"/>
    </row>
    <row r="64" spans="1:29">
      <c r="A64" s="108" t="s">
        <v>52</v>
      </c>
      <c r="B64" s="741"/>
      <c r="C64" s="742"/>
      <c r="D64" s="741"/>
      <c r="E64" s="742"/>
      <c r="F64" s="741"/>
      <c r="G64" s="742"/>
      <c r="H64" s="741"/>
      <c r="I64" s="742"/>
      <c r="J64" s="741"/>
      <c r="K64" s="742"/>
      <c r="L64" s="741"/>
      <c r="M64" s="742"/>
      <c r="N64" s="741"/>
      <c r="O64" s="742"/>
      <c r="P64" s="741"/>
      <c r="Q64" s="742"/>
      <c r="R64" s="324"/>
      <c r="S64" s="316"/>
      <c r="T64" s="316"/>
      <c r="U64" s="316"/>
      <c r="V64" s="334"/>
      <c r="W64" s="152"/>
      <c r="X64" s="152"/>
      <c r="Y64" s="152"/>
      <c r="Z64" s="152"/>
      <c r="AA64" s="152"/>
      <c r="AB64" s="153"/>
      <c r="AC64" s="153"/>
    </row>
    <row r="65" spans="1:29">
      <c r="A65" s="108" t="s">
        <v>98</v>
      </c>
      <c r="B65" s="173"/>
      <c r="C65" s="174"/>
      <c r="D65" s="173"/>
      <c r="E65" s="174"/>
      <c r="F65" s="173"/>
      <c r="G65" s="174"/>
      <c r="H65" s="173"/>
      <c r="I65" s="174"/>
      <c r="J65" s="173"/>
      <c r="K65" s="174"/>
      <c r="L65" s="173"/>
      <c r="M65" s="174"/>
      <c r="N65" s="173"/>
      <c r="O65" s="174"/>
      <c r="P65" s="173"/>
      <c r="Q65" s="174"/>
      <c r="R65" s="323"/>
      <c r="S65" s="334"/>
      <c r="T65" s="334"/>
      <c r="U65" s="334"/>
      <c r="V65" s="316"/>
      <c r="W65" s="152"/>
      <c r="X65" s="152"/>
      <c r="Y65" s="152"/>
      <c r="Z65" s="152"/>
      <c r="AA65" s="152"/>
      <c r="AB65" s="153"/>
      <c r="AC65" s="153"/>
    </row>
    <row r="66" spans="1:29">
      <c r="A66" s="110"/>
      <c r="B66" s="741"/>
      <c r="C66" s="742"/>
      <c r="D66" s="741"/>
      <c r="E66" s="742"/>
      <c r="F66" s="741"/>
      <c r="G66" s="742"/>
      <c r="H66" s="741"/>
      <c r="I66" s="742"/>
      <c r="J66" s="741"/>
      <c r="K66" s="742"/>
      <c r="L66" s="741"/>
      <c r="M66" s="742"/>
      <c r="N66" s="741"/>
      <c r="O66" s="742"/>
      <c r="P66" s="741"/>
      <c r="Q66" s="742"/>
      <c r="R66" s="324"/>
      <c r="S66" s="316"/>
      <c r="T66" s="316"/>
      <c r="U66" s="316"/>
      <c r="V66" s="334"/>
      <c r="W66" s="152"/>
      <c r="X66" s="152"/>
      <c r="Y66" s="152"/>
      <c r="Z66" s="152"/>
      <c r="AA66" s="152"/>
      <c r="AB66" s="153"/>
      <c r="AC66" s="153"/>
    </row>
    <row r="67" spans="1:29">
      <c r="A67" s="108"/>
      <c r="B67" s="158"/>
      <c r="C67" s="159"/>
      <c r="D67" s="158"/>
      <c r="E67" s="159"/>
      <c r="F67" s="158"/>
      <c r="G67" s="159"/>
      <c r="H67" s="158"/>
      <c r="I67" s="159"/>
      <c r="J67" s="158"/>
      <c r="K67" s="159"/>
      <c r="L67" s="158"/>
      <c r="M67" s="159"/>
      <c r="N67" s="158"/>
      <c r="O67" s="159"/>
      <c r="P67" s="158"/>
      <c r="Q67" s="159"/>
      <c r="R67" s="323"/>
      <c r="S67" s="334"/>
      <c r="T67" s="334"/>
      <c r="U67" s="334"/>
      <c r="V67" s="316"/>
      <c r="W67" s="152"/>
      <c r="X67" s="152"/>
      <c r="Y67" s="152"/>
      <c r="Z67" s="152"/>
      <c r="AA67" s="152"/>
      <c r="AB67" s="153"/>
      <c r="AC67" s="153"/>
    </row>
    <row r="68" spans="1:29" ht="13.5" thickBot="1">
      <c r="A68" s="108"/>
      <c r="B68" s="770"/>
      <c r="C68" s="771"/>
      <c r="D68" s="916"/>
      <c r="E68" s="917"/>
      <c r="F68" s="916"/>
      <c r="G68" s="917"/>
      <c r="H68" s="916"/>
      <c r="I68" s="917"/>
      <c r="J68" s="916"/>
      <c r="K68" s="917"/>
      <c r="L68" s="916"/>
      <c r="M68" s="917"/>
      <c r="N68" s="916"/>
      <c r="O68" s="917"/>
      <c r="P68" s="916"/>
      <c r="Q68" s="917"/>
      <c r="R68" s="324"/>
      <c r="S68" s="316"/>
      <c r="T68" s="316"/>
      <c r="U68" s="316"/>
      <c r="V68" s="316"/>
      <c r="W68" s="152"/>
      <c r="X68" s="152"/>
      <c r="Y68" s="152"/>
      <c r="Z68" s="152"/>
      <c r="AA68" s="152"/>
      <c r="AB68" s="153"/>
      <c r="AC68" s="153"/>
    </row>
    <row r="69" spans="1:29" ht="14.25" thickTop="1" thickBot="1">
      <c r="A69" s="176"/>
      <c r="B69" s="922"/>
      <c r="C69" s="923"/>
      <c r="D69" s="922"/>
      <c r="E69" s="923"/>
      <c r="F69" s="922"/>
      <c r="G69" s="923"/>
      <c r="H69" s="922"/>
      <c r="I69" s="923"/>
      <c r="J69" s="922"/>
      <c r="K69" s="923"/>
      <c r="L69" s="922"/>
      <c r="M69" s="923"/>
      <c r="N69" s="922"/>
      <c r="O69" s="923"/>
      <c r="P69" s="922"/>
      <c r="Q69" s="923"/>
      <c r="R69" s="324"/>
      <c r="S69" s="316"/>
      <c r="T69" s="316"/>
      <c r="U69" s="316"/>
      <c r="V69" s="337"/>
      <c r="W69" s="152"/>
      <c r="X69" s="152"/>
      <c r="Y69" s="152"/>
      <c r="Z69" s="152"/>
      <c r="AA69" s="152"/>
      <c r="AB69" s="153"/>
      <c r="AC69" s="153"/>
    </row>
    <row r="70" spans="1:29" ht="13.5" thickTop="1">
      <c r="A70" s="298"/>
      <c r="B70" s="171"/>
      <c r="C70" s="172"/>
      <c r="D70" s="171"/>
      <c r="E70" s="172"/>
      <c r="F70" s="171"/>
      <c r="G70" s="172"/>
      <c r="H70" s="171"/>
      <c r="I70" s="172"/>
      <c r="J70" s="171"/>
      <c r="K70" s="172"/>
      <c r="L70" s="171"/>
      <c r="M70" s="172"/>
      <c r="N70" s="171"/>
      <c r="O70" s="172"/>
      <c r="P70" s="171"/>
      <c r="Q70" s="172"/>
      <c r="R70" s="327"/>
      <c r="S70" s="337"/>
      <c r="T70" s="337"/>
      <c r="U70" s="337"/>
      <c r="V70" s="335"/>
      <c r="W70" s="152"/>
      <c r="X70" s="152"/>
      <c r="Y70" s="152"/>
      <c r="Z70" s="152"/>
      <c r="AA70" s="152"/>
      <c r="AB70" s="153"/>
      <c r="AC70" s="153"/>
    </row>
    <row r="71" spans="1:29">
      <c r="A71" s="299"/>
      <c r="B71" s="753"/>
      <c r="C71" s="734"/>
      <c r="D71" s="753"/>
      <c r="E71" s="734"/>
      <c r="F71" s="753"/>
      <c r="G71" s="734"/>
      <c r="H71" s="753"/>
      <c r="I71" s="734"/>
      <c r="J71" s="753"/>
      <c r="K71" s="734"/>
      <c r="L71" s="753"/>
      <c r="M71" s="734"/>
      <c r="N71" s="753"/>
      <c r="O71" s="734"/>
      <c r="P71" s="753"/>
      <c r="Q71" s="734"/>
      <c r="R71" s="325"/>
      <c r="S71" s="335"/>
      <c r="T71" s="335"/>
      <c r="U71" s="335"/>
      <c r="V71" s="334"/>
      <c r="W71" s="152"/>
      <c r="X71" s="152"/>
      <c r="Y71" s="152"/>
      <c r="Z71" s="152"/>
      <c r="AA71" s="152"/>
      <c r="AB71" s="153"/>
      <c r="AC71" s="153"/>
    </row>
    <row r="72" spans="1:29">
      <c r="A72" s="300" t="s">
        <v>54</v>
      </c>
      <c r="B72" s="173"/>
      <c r="C72" s="174"/>
      <c r="D72" s="173"/>
      <c r="E72" s="174"/>
      <c r="F72" s="173"/>
      <c r="G72" s="174"/>
      <c r="H72" s="173"/>
      <c r="I72" s="174"/>
      <c r="J72" s="173"/>
      <c r="K72" s="174"/>
      <c r="L72" s="173"/>
      <c r="M72" s="174"/>
      <c r="N72" s="173"/>
      <c r="O72" s="174"/>
      <c r="P72" s="173"/>
      <c r="Q72" s="174"/>
      <c r="R72" s="323"/>
      <c r="S72" s="334"/>
      <c r="T72" s="334"/>
      <c r="U72" s="334"/>
      <c r="V72" s="316"/>
      <c r="W72" s="152"/>
      <c r="X72" s="152"/>
      <c r="Y72" s="152"/>
      <c r="Z72" s="152"/>
      <c r="AA72" s="152"/>
      <c r="AB72" s="153"/>
      <c r="AC72" s="153"/>
    </row>
    <row r="73" spans="1:29">
      <c r="A73" s="299">
        <v>43891</v>
      </c>
      <c r="B73" s="741"/>
      <c r="C73" s="742"/>
      <c r="D73" s="741"/>
      <c r="E73" s="742"/>
      <c r="F73" s="741"/>
      <c r="G73" s="742"/>
      <c r="H73" s="741"/>
      <c r="I73" s="742"/>
      <c r="J73" s="741"/>
      <c r="K73" s="742"/>
      <c r="L73" s="741"/>
      <c r="M73" s="742"/>
      <c r="N73" s="741"/>
      <c r="O73" s="742"/>
      <c r="P73" s="741"/>
      <c r="Q73" s="742"/>
      <c r="R73" s="324"/>
      <c r="S73" s="316"/>
      <c r="T73" s="316"/>
      <c r="U73" s="316"/>
      <c r="V73" s="334"/>
      <c r="W73" s="152"/>
      <c r="X73" s="152"/>
      <c r="Y73" s="152"/>
      <c r="Z73" s="152"/>
      <c r="AA73" s="152"/>
      <c r="AB73" s="153"/>
      <c r="AC73" s="153"/>
    </row>
    <row r="74" spans="1:29">
      <c r="A74" s="301"/>
      <c r="B74" s="173"/>
      <c r="C74" s="174"/>
      <c r="D74" s="173"/>
      <c r="E74" s="174"/>
      <c r="F74" s="173"/>
      <c r="G74" s="174"/>
      <c r="H74" s="173"/>
      <c r="I74" s="174"/>
      <c r="J74" s="173"/>
      <c r="K74" s="174"/>
      <c r="L74" s="173"/>
      <c r="M74" s="174"/>
      <c r="N74" s="173"/>
      <c r="O74" s="174"/>
      <c r="P74" s="173"/>
      <c r="Q74" s="174"/>
      <c r="R74" s="323"/>
      <c r="S74" s="334"/>
      <c r="T74" s="334"/>
      <c r="U74" s="334"/>
      <c r="V74" s="316"/>
      <c r="W74" s="293"/>
      <c r="X74" s="293"/>
      <c r="Y74" s="293"/>
      <c r="Z74" s="293"/>
      <c r="AA74" s="293"/>
      <c r="AB74" s="294"/>
      <c r="AC74" s="294"/>
    </row>
    <row r="75" spans="1:29">
      <c r="A75" s="301"/>
      <c r="B75" s="741"/>
      <c r="C75" s="742"/>
      <c r="D75" s="741"/>
      <c r="E75" s="742"/>
      <c r="F75" s="741"/>
      <c r="G75" s="742"/>
      <c r="H75" s="741"/>
      <c r="I75" s="742"/>
      <c r="J75" s="741"/>
      <c r="K75" s="742"/>
      <c r="L75" s="741"/>
      <c r="M75" s="742"/>
      <c r="N75" s="741"/>
      <c r="O75" s="742"/>
      <c r="P75" s="741"/>
      <c r="Q75" s="742"/>
      <c r="R75" s="324"/>
      <c r="S75" s="316"/>
      <c r="T75" s="316"/>
      <c r="U75" s="316"/>
      <c r="V75" s="334"/>
      <c r="W75" s="293"/>
      <c r="X75" s="293"/>
      <c r="Y75" s="293"/>
      <c r="Z75" s="293"/>
      <c r="AA75" s="293"/>
      <c r="AB75" s="294"/>
      <c r="AC75" s="294"/>
    </row>
    <row r="76" spans="1:29" ht="13.5" thickBot="1">
      <c r="A76" s="301"/>
      <c r="B76" s="158"/>
      <c r="C76" s="159"/>
      <c r="D76" s="158"/>
      <c r="E76" s="159"/>
      <c r="F76" s="158"/>
      <c r="G76" s="159"/>
      <c r="H76" s="158"/>
      <c r="I76" s="159"/>
      <c r="J76" s="158"/>
      <c r="K76" s="159"/>
      <c r="L76" s="158"/>
      <c r="M76" s="159"/>
      <c r="N76" s="158"/>
      <c r="O76" s="159"/>
      <c r="P76" s="158"/>
      <c r="Q76" s="159"/>
      <c r="R76" s="323"/>
      <c r="S76" s="334"/>
      <c r="T76" s="334"/>
      <c r="U76" s="334"/>
      <c r="V76" s="338"/>
      <c r="W76" s="293"/>
      <c r="X76" s="293"/>
      <c r="Y76" s="293"/>
      <c r="Z76" s="293"/>
      <c r="AA76" s="293"/>
      <c r="AB76" s="294"/>
      <c r="AC76" s="294"/>
    </row>
    <row r="77" spans="1:29" ht="16.5" thickTop="1" thickBot="1">
      <c r="A77" s="302"/>
      <c r="B77" s="916"/>
      <c r="C77" s="917"/>
      <c r="D77" s="916"/>
      <c r="E77" s="917"/>
      <c r="F77" s="916"/>
      <c r="G77" s="917"/>
      <c r="H77" s="916"/>
      <c r="I77" s="917"/>
      <c r="J77" s="916"/>
      <c r="K77" s="917"/>
      <c r="L77" s="916"/>
      <c r="M77" s="917"/>
      <c r="N77" s="916"/>
      <c r="O77" s="917"/>
      <c r="P77" s="916"/>
      <c r="Q77" s="917"/>
      <c r="R77" s="328"/>
      <c r="S77" s="338"/>
      <c r="T77" s="338"/>
      <c r="U77" s="338"/>
      <c r="V77" s="317"/>
      <c r="W77" s="322" t="s">
        <v>12</v>
      </c>
      <c r="X77" s="296" t="s">
        <v>13</v>
      </c>
      <c r="Y77" s="296" t="s">
        <v>14</v>
      </c>
      <c r="Z77" s="296" t="s">
        <v>15</v>
      </c>
      <c r="AA77" s="296" t="s">
        <v>16</v>
      </c>
      <c r="AB77" s="297" t="s">
        <v>17</v>
      </c>
      <c r="AC77" s="297" t="s">
        <v>92</v>
      </c>
    </row>
    <row r="78" spans="1:29" ht="17.25" thickTop="1" thickBot="1">
      <c r="A78" s="5"/>
      <c r="B78" s="965"/>
      <c r="C78" s="966"/>
      <c r="D78" s="965"/>
      <c r="E78" s="966"/>
      <c r="F78" s="965"/>
      <c r="G78" s="966"/>
      <c r="H78" s="965"/>
      <c r="I78" s="966"/>
      <c r="J78" s="965"/>
      <c r="K78" s="966"/>
      <c r="L78" s="965"/>
      <c r="M78" s="966"/>
      <c r="N78" s="965"/>
      <c r="O78" s="966"/>
      <c r="P78" s="623" t="s">
        <v>102</v>
      </c>
      <c r="Q78" s="624"/>
      <c r="R78" s="317"/>
      <c r="S78" s="317"/>
      <c r="T78" s="317"/>
      <c r="U78" s="317"/>
      <c r="V78" s="318"/>
      <c r="W78" s="276">
        <f>SUM(W4:W76)</f>
        <v>0</v>
      </c>
      <c r="X78" s="277">
        <f>SUM(X4:X76)</f>
        <v>0</v>
      </c>
      <c r="Y78" s="277">
        <f>SUM(Y4:Y76)</f>
        <v>0</v>
      </c>
      <c r="Z78" s="277">
        <f>SUM(Z4:Z76)</f>
        <v>0</v>
      </c>
      <c r="AA78" s="277">
        <f>SUM(AA8:AA77)</f>
        <v>0</v>
      </c>
      <c r="AB78" s="277">
        <f>SUM(AB8:AB77)</f>
        <v>0</v>
      </c>
      <c r="AC78" s="278">
        <f>SUM(AC4:AC77)</f>
        <v>0</v>
      </c>
    </row>
    <row r="79" spans="1:29" ht="17.25" thickTop="1" thickBot="1">
      <c r="A79" s="2"/>
      <c r="B79" s="6"/>
      <c r="C79" s="6"/>
      <c r="D79" s="489"/>
      <c r="E79" s="489"/>
      <c r="F79" s="6"/>
      <c r="G79" s="6"/>
      <c r="H79" s="6"/>
      <c r="I79" s="6"/>
      <c r="J79" s="6"/>
      <c r="K79" s="6"/>
      <c r="L79" s="6"/>
      <c r="M79" s="6"/>
      <c r="N79" s="6"/>
      <c r="O79" s="6"/>
      <c r="P79" s="628" t="s">
        <v>99</v>
      </c>
      <c r="Q79" s="629"/>
      <c r="R79" s="318"/>
      <c r="S79" s="318"/>
      <c r="T79" s="318"/>
      <c r="U79" s="318"/>
      <c r="V79" s="319"/>
      <c r="W79" s="676">
        <f>AVERAGE(W78+X78+Y78+Z78+AA78+AB78)</f>
        <v>0</v>
      </c>
      <c r="X79" s="677"/>
      <c r="Y79" s="677"/>
      <c r="Z79" s="677"/>
      <c r="AA79" s="677"/>
      <c r="AB79" s="678"/>
      <c r="AC79" s="285">
        <f>SUM(AC78)</f>
        <v>0</v>
      </c>
    </row>
    <row r="80" spans="1:29">
      <c r="B80" s="492"/>
      <c r="C80" s="492"/>
      <c r="D80" s="492"/>
      <c r="E80" s="492"/>
      <c r="F80" s="492"/>
      <c r="G80" s="492"/>
      <c r="H80" s="492"/>
      <c r="I80" s="492"/>
      <c r="J80" s="492"/>
      <c r="K80" s="492"/>
      <c r="L80" s="492"/>
      <c r="M80" s="492"/>
      <c r="N80" s="492"/>
      <c r="O80" s="492"/>
      <c r="P80" s="492"/>
      <c r="Q80" s="492"/>
      <c r="R80" s="319"/>
      <c r="S80" s="319"/>
      <c r="T80" s="319"/>
      <c r="U80" s="319"/>
      <c r="V80" s="320"/>
      <c r="W80" s="290"/>
      <c r="X80" s="290"/>
      <c r="Y80" s="290"/>
      <c r="Z80" s="290"/>
      <c r="AA80" s="290"/>
      <c r="AB80" s="290"/>
      <c r="AC80" s="290"/>
    </row>
    <row r="81" spans="18:29">
      <c r="R81" s="320"/>
      <c r="S81" s="320"/>
      <c r="T81" s="320"/>
      <c r="U81" s="320"/>
      <c r="W81" s="33"/>
      <c r="X81" s="33"/>
      <c r="Y81" s="33"/>
      <c r="Z81" s="33"/>
      <c r="AA81" s="33"/>
      <c r="AB81" s="33"/>
      <c r="AC81" s="33"/>
    </row>
  </sheetData>
  <mergeCells count="364">
    <mergeCell ref="T14:U14"/>
    <mergeCell ref="R15:S15"/>
    <mergeCell ref="T15:U15"/>
    <mergeCell ref="D79:E79"/>
    <mergeCell ref="P79:Q79"/>
    <mergeCell ref="W79:AB79"/>
    <mergeCell ref="P53:Q53"/>
    <mergeCell ref="P42:Q42"/>
    <mergeCell ref="P39:Q39"/>
    <mergeCell ref="P40:Q40"/>
    <mergeCell ref="P51:Q51"/>
    <mergeCell ref="N73:O73"/>
    <mergeCell ref="P73:Q73"/>
    <mergeCell ref="B80:C80"/>
    <mergeCell ref="D80:E80"/>
    <mergeCell ref="F80:G80"/>
    <mergeCell ref="H80:I80"/>
    <mergeCell ref="J80:K80"/>
    <mergeCell ref="L80:M80"/>
    <mergeCell ref="N80:O80"/>
    <mergeCell ref="P80:Q80"/>
    <mergeCell ref="J77:K77"/>
    <mergeCell ref="L77:M77"/>
    <mergeCell ref="N77:O77"/>
    <mergeCell ref="P77:Q77"/>
    <mergeCell ref="B78:C78"/>
    <mergeCell ref="D78:E78"/>
    <mergeCell ref="F78:G78"/>
    <mergeCell ref="H78:I78"/>
    <mergeCell ref="J78:K78"/>
    <mergeCell ref="L78:M78"/>
    <mergeCell ref="N78:O78"/>
    <mergeCell ref="P78:Q78"/>
    <mergeCell ref="B77:C77"/>
    <mergeCell ref="D77:E77"/>
    <mergeCell ref="F77:G77"/>
    <mergeCell ref="H77:I77"/>
    <mergeCell ref="A49:A50"/>
    <mergeCell ref="A52:A53"/>
    <mergeCell ref="B53:C53"/>
    <mergeCell ref="D53:E53"/>
    <mergeCell ref="F53:G53"/>
    <mergeCell ref="H53:I53"/>
    <mergeCell ref="J53:K53"/>
    <mergeCell ref="L53:M53"/>
    <mergeCell ref="N53:O53"/>
    <mergeCell ref="B51:C51"/>
    <mergeCell ref="D51:E51"/>
    <mergeCell ref="F51:G51"/>
    <mergeCell ref="H51:I51"/>
    <mergeCell ref="J51:K51"/>
    <mergeCell ref="L51:M51"/>
    <mergeCell ref="N51:O51"/>
    <mergeCell ref="A38:A39"/>
    <mergeCell ref="A41:A42"/>
    <mergeCell ref="B42:C42"/>
    <mergeCell ref="D42:E42"/>
    <mergeCell ref="F42:G42"/>
    <mergeCell ref="H42:I42"/>
    <mergeCell ref="J42:K42"/>
    <mergeCell ref="L42:M42"/>
    <mergeCell ref="N42:O42"/>
    <mergeCell ref="B40:C40"/>
    <mergeCell ref="D40:E40"/>
    <mergeCell ref="F40:G40"/>
    <mergeCell ref="H40:I40"/>
    <mergeCell ref="J40:K40"/>
    <mergeCell ref="B39:C39"/>
    <mergeCell ref="D39:E39"/>
    <mergeCell ref="F39:G39"/>
    <mergeCell ref="H39:I39"/>
    <mergeCell ref="J39:K39"/>
    <mergeCell ref="L39:M39"/>
    <mergeCell ref="N39:O39"/>
    <mergeCell ref="L40:M40"/>
    <mergeCell ref="N40:O40"/>
    <mergeCell ref="B28:C28"/>
    <mergeCell ref="D28:E28"/>
    <mergeCell ref="F28:G28"/>
    <mergeCell ref="H28:I28"/>
    <mergeCell ref="J28:K28"/>
    <mergeCell ref="L28:M28"/>
    <mergeCell ref="N28:O28"/>
    <mergeCell ref="P28:Q28"/>
    <mergeCell ref="B31:C31"/>
    <mergeCell ref="D31:E31"/>
    <mergeCell ref="F31:G31"/>
    <mergeCell ref="H31:I31"/>
    <mergeCell ref="J31:K31"/>
    <mergeCell ref="L31:M31"/>
    <mergeCell ref="B29:C29"/>
    <mergeCell ref="D29:E29"/>
    <mergeCell ref="F29:G29"/>
    <mergeCell ref="H29:I29"/>
    <mergeCell ref="J29:K29"/>
    <mergeCell ref="L29:M29"/>
    <mergeCell ref="N29:O29"/>
    <mergeCell ref="P29:Q29"/>
    <mergeCell ref="A27:A28"/>
    <mergeCell ref="A1:A3"/>
    <mergeCell ref="D1:E3"/>
    <mergeCell ref="H1:I3"/>
    <mergeCell ref="J1:K3"/>
    <mergeCell ref="L1:M3"/>
    <mergeCell ref="N1:O3"/>
    <mergeCell ref="P1:Q3"/>
    <mergeCell ref="W1:AC1"/>
    <mergeCell ref="B13:C13"/>
    <mergeCell ref="D13:E13"/>
    <mergeCell ref="F13:G13"/>
    <mergeCell ref="H13:I13"/>
    <mergeCell ref="J13:K13"/>
    <mergeCell ref="L13:M13"/>
    <mergeCell ref="N13:O13"/>
    <mergeCell ref="P13:Q13"/>
    <mergeCell ref="R1:S3"/>
    <mergeCell ref="T1:U3"/>
    <mergeCell ref="R5:S5"/>
    <mergeCell ref="T5:U5"/>
    <mergeCell ref="R7:S7"/>
    <mergeCell ref="T7:U7"/>
    <mergeCell ref="R9:S9"/>
    <mergeCell ref="T9:U9"/>
    <mergeCell ref="W2:AC2"/>
    <mergeCell ref="N5:O5"/>
    <mergeCell ref="P5:Q5"/>
    <mergeCell ref="N7:O7"/>
    <mergeCell ref="P7:Q7"/>
    <mergeCell ref="B7:C7"/>
    <mergeCell ref="D7:E7"/>
    <mergeCell ref="F7:G7"/>
    <mergeCell ref="H7:I7"/>
    <mergeCell ref="J7:K7"/>
    <mergeCell ref="L7:M7"/>
    <mergeCell ref="B5:C5"/>
    <mergeCell ref="D5:E5"/>
    <mergeCell ref="F5:G5"/>
    <mergeCell ref="H5:I5"/>
    <mergeCell ref="J5:K5"/>
    <mergeCell ref="L5:M5"/>
    <mergeCell ref="F1:G3"/>
    <mergeCell ref="B1:C3"/>
    <mergeCell ref="N9:O9"/>
    <mergeCell ref="P9:Q9"/>
    <mergeCell ref="B11:C11"/>
    <mergeCell ref="D11:E11"/>
    <mergeCell ref="F11:G11"/>
    <mergeCell ref="H11:I11"/>
    <mergeCell ref="J11:K11"/>
    <mergeCell ref="L11:M11"/>
    <mergeCell ref="B9:C9"/>
    <mergeCell ref="D9:E9"/>
    <mergeCell ref="F9:G9"/>
    <mergeCell ref="H9:I9"/>
    <mergeCell ref="J9:K9"/>
    <mergeCell ref="L9:M9"/>
    <mergeCell ref="R11:S11"/>
    <mergeCell ref="T11:U11"/>
    <mergeCell ref="B22:C22"/>
    <mergeCell ref="D22:E22"/>
    <mergeCell ref="F22:G22"/>
    <mergeCell ref="H22:I22"/>
    <mergeCell ref="J22:K22"/>
    <mergeCell ref="L22:M22"/>
    <mergeCell ref="N22:O22"/>
    <mergeCell ref="P22:Q22"/>
    <mergeCell ref="B18:C20"/>
    <mergeCell ref="D18:E20"/>
    <mergeCell ref="F18:G20"/>
    <mergeCell ref="J18:K20"/>
    <mergeCell ref="L18:M20"/>
    <mergeCell ref="N18:O20"/>
    <mergeCell ref="P18:Q20"/>
    <mergeCell ref="B14:C14"/>
    <mergeCell ref="B15:C15"/>
    <mergeCell ref="N11:O11"/>
    <mergeCell ref="P11:Q11"/>
    <mergeCell ref="R13:S13"/>
    <mergeCell ref="T13:U13"/>
    <mergeCell ref="R14:S14"/>
    <mergeCell ref="B24:C24"/>
    <mergeCell ref="D24:E24"/>
    <mergeCell ref="F24:G24"/>
    <mergeCell ref="H24:I24"/>
    <mergeCell ref="J24:K24"/>
    <mergeCell ref="L24:M24"/>
    <mergeCell ref="N24:O24"/>
    <mergeCell ref="P24:Q24"/>
    <mergeCell ref="B26:C26"/>
    <mergeCell ref="D26:E26"/>
    <mergeCell ref="F26:G26"/>
    <mergeCell ref="H26:I26"/>
    <mergeCell ref="J26:K26"/>
    <mergeCell ref="L26:M26"/>
    <mergeCell ref="N26:O26"/>
    <mergeCell ref="P26:Q26"/>
    <mergeCell ref="B33:C33"/>
    <mergeCell ref="D33:E33"/>
    <mergeCell ref="F33:G33"/>
    <mergeCell ref="H33:I33"/>
    <mergeCell ref="J33:K33"/>
    <mergeCell ref="L33:M33"/>
    <mergeCell ref="N33:O33"/>
    <mergeCell ref="P33:Q33"/>
    <mergeCell ref="N31:O31"/>
    <mergeCell ref="P31:Q31"/>
    <mergeCell ref="B35:C35"/>
    <mergeCell ref="D35:E35"/>
    <mergeCell ref="F35:G35"/>
    <mergeCell ref="H35:I35"/>
    <mergeCell ref="J35:K35"/>
    <mergeCell ref="L35:M35"/>
    <mergeCell ref="N35:O35"/>
    <mergeCell ref="P35:Q35"/>
    <mergeCell ref="B37:C37"/>
    <mergeCell ref="D37:E37"/>
    <mergeCell ref="F37:G37"/>
    <mergeCell ref="H37:I37"/>
    <mergeCell ref="J37:K37"/>
    <mergeCell ref="L37:M37"/>
    <mergeCell ref="N37:O37"/>
    <mergeCell ref="P37:Q37"/>
    <mergeCell ref="B44:C44"/>
    <mergeCell ref="D44:E44"/>
    <mergeCell ref="F44:G44"/>
    <mergeCell ref="H44:I44"/>
    <mergeCell ref="J44:K44"/>
    <mergeCell ref="L44:M44"/>
    <mergeCell ref="N44:O44"/>
    <mergeCell ref="P44:Q44"/>
    <mergeCell ref="B46:C46"/>
    <mergeCell ref="D46:E46"/>
    <mergeCell ref="F46:G46"/>
    <mergeCell ref="H46:I46"/>
    <mergeCell ref="J46:K46"/>
    <mergeCell ref="L46:M46"/>
    <mergeCell ref="N46:O46"/>
    <mergeCell ref="P46:Q46"/>
    <mergeCell ref="B48:C48"/>
    <mergeCell ref="D48:E48"/>
    <mergeCell ref="F48:G48"/>
    <mergeCell ref="H48:I48"/>
    <mergeCell ref="J48:K48"/>
    <mergeCell ref="L48:M48"/>
    <mergeCell ref="N48:O48"/>
    <mergeCell ref="P48:Q48"/>
    <mergeCell ref="B50:C50"/>
    <mergeCell ref="D50:E50"/>
    <mergeCell ref="F50:G50"/>
    <mergeCell ref="H50:I50"/>
    <mergeCell ref="J50:K50"/>
    <mergeCell ref="L50:M50"/>
    <mergeCell ref="N50:O50"/>
    <mergeCell ref="P50:Q50"/>
    <mergeCell ref="B55:C55"/>
    <mergeCell ref="D55:E55"/>
    <mergeCell ref="F55:G55"/>
    <mergeCell ref="H55:I55"/>
    <mergeCell ref="J55:K55"/>
    <mergeCell ref="L55:M55"/>
    <mergeCell ref="N55:O55"/>
    <mergeCell ref="P55:Q55"/>
    <mergeCell ref="B57:C57"/>
    <mergeCell ref="D57:E57"/>
    <mergeCell ref="F57:G57"/>
    <mergeCell ref="H57:I57"/>
    <mergeCell ref="J57:K57"/>
    <mergeCell ref="L57:M57"/>
    <mergeCell ref="N57:O57"/>
    <mergeCell ref="P57:Q57"/>
    <mergeCell ref="B59:C59"/>
    <mergeCell ref="D59:E59"/>
    <mergeCell ref="F59:G59"/>
    <mergeCell ref="H59:I59"/>
    <mergeCell ref="J59:K59"/>
    <mergeCell ref="L59:M59"/>
    <mergeCell ref="N59:O59"/>
    <mergeCell ref="P59:Q59"/>
    <mergeCell ref="B62:C62"/>
    <mergeCell ref="D62:E62"/>
    <mergeCell ref="F62:G62"/>
    <mergeCell ref="H62:I62"/>
    <mergeCell ref="J62:K62"/>
    <mergeCell ref="L62:M62"/>
    <mergeCell ref="N62:O62"/>
    <mergeCell ref="P62:Q62"/>
    <mergeCell ref="B60:C60"/>
    <mergeCell ref="D60:E60"/>
    <mergeCell ref="F60:G60"/>
    <mergeCell ref="H60:I60"/>
    <mergeCell ref="J60:K60"/>
    <mergeCell ref="L60:M60"/>
    <mergeCell ref="N60:O60"/>
    <mergeCell ref="P60:Q60"/>
    <mergeCell ref="B66:C66"/>
    <mergeCell ref="D66:E66"/>
    <mergeCell ref="F66:G66"/>
    <mergeCell ref="H66:I66"/>
    <mergeCell ref="J66:K66"/>
    <mergeCell ref="L66:M66"/>
    <mergeCell ref="N66:O66"/>
    <mergeCell ref="P66:Q66"/>
    <mergeCell ref="B64:C64"/>
    <mergeCell ref="D64:E64"/>
    <mergeCell ref="F64:G64"/>
    <mergeCell ref="H64:I64"/>
    <mergeCell ref="J64:K64"/>
    <mergeCell ref="L64:M64"/>
    <mergeCell ref="N64:O64"/>
    <mergeCell ref="P64:Q64"/>
    <mergeCell ref="B69:C69"/>
    <mergeCell ref="D69:E69"/>
    <mergeCell ref="F69:G69"/>
    <mergeCell ref="H69:I69"/>
    <mergeCell ref="J69:K69"/>
    <mergeCell ref="L69:M69"/>
    <mergeCell ref="N69:O69"/>
    <mergeCell ref="P69:Q69"/>
    <mergeCell ref="B68:C68"/>
    <mergeCell ref="D68:E68"/>
    <mergeCell ref="F68:G68"/>
    <mergeCell ref="H68:I68"/>
    <mergeCell ref="J68:K68"/>
    <mergeCell ref="L68:M68"/>
    <mergeCell ref="N68:O68"/>
    <mergeCell ref="P68:Q68"/>
    <mergeCell ref="B71:C71"/>
    <mergeCell ref="D71:E71"/>
    <mergeCell ref="F71:G71"/>
    <mergeCell ref="H71:I71"/>
    <mergeCell ref="J71:K71"/>
    <mergeCell ref="L71:M71"/>
    <mergeCell ref="N71:O71"/>
    <mergeCell ref="P71:Q71"/>
    <mergeCell ref="A4:A13"/>
    <mergeCell ref="D14:E14"/>
    <mergeCell ref="F14:G14"/>
    <mergeCell ref="F15:G15"/>
    <mergeCell ref="H14:I14"/>
    <mergeCell ref="J14:K14"/>
    <mergeCell ref="L14:M14"/>
    <mergeCell ref="N14:O14"/>
    <mergeCell ref="P14:Q14"/>
    <mergeCell ref="D15:E15"/>
    <mergeCell ref="H15:I15"/>
    <mergeCell ref="J15:K15"/>
    <mergeCell ref="L15:M15"/>
    <mergeCell ref="N15:O15"/>
    <mergeCell ref="P15:Q15"/>
    <mergeCell ref="H18:I20"/>
    <mergeCell ref="B75:C75"/>
    <mergeCell ref="D75:E75"/>
    <mergeCell ref="F75:G75"/>
    <mergeCell ref="H75:I75"/>
    <mergeCell ref="J75:K75"/>
    <mergeCell ref="L75:M75"/>
    <mergeCell ref="N75:O75"/>
    <mergeCell ref="P75:Q75"/>
    <mergeCell ref="B73:C73"/>
    <mergeCell ref="D73:E73"/>
    <mergeCell ref="F73:G73"/>
    <mergeCell ref="H73:I73"/>
    <mergeCell ref="J73:K73"/>
    <mergeCell ref="L73:M73"/>
  </mergeCells>
  <conditionalFormatting sqref="B15:U15">
    <cfRule type="cellIs" dxfId="1" priority="1" operator="equal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recap</vt:lpstr>
      <vt:lpstr>5(2)</vt:lpstr>
      <vt:lpstr>6</vt:lpstr>
      <vt:lpstr>7</vt:lpstr>
      <vt:lpstr>8</vt:lpstr>
      <vt:lpstr>10</vt:lpstr>
      <vt:lpstr>9</vt:lpstr>
      <vt:lpstr>11</vt:lpstr>
      <vt:lpstr>Feuil1</vt:lpstr>
      <vt:lpstr>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Frederique TARTAS</dc:creator>
  <cp:lastModifiedBy>FRMUEQM</cp:lastModifiedBy>
  <cp:lastPrinted>2020-02-07T07:21:09Z</cp:lastPrinted>
  <dcterms:created xsi:type="dcterms:W3CDTF">2018-12-30T14:25:50Z</dcterms:created>
  <dcterms:modified xsi:type="dcterms:W3CDTF">2020-02-18T15:54:05Z</dcterms:modified>
</cp:coreProperties>
</file>