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2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ellyskermarrec/Desktop/"/>
    </mc:Choice>
  </mc:AlternateContent>
  <xr:revisionPtr revIDLastSave="0" documentId="13_ncr:1_{37C73430-F543-6B44-8A86-D6A3172578BF}" xr6:coauthVersionLast="45" xr6:coauthVersionMax="45" xr10:uidLastSave="{00000000-0000-0000-0000-000000000000}"/>
  <bookViews>
    <workbookView xWindow="0" yWindow="0" windowWidth="28800" windowHeight="18000" activeTab="1" xr2:uid="{00000000-000D-0000-FFFF-FFFF00000000}"/>
  </bookViews>
  <sheets>
    <sheet name="ENTRETIENS PROFESSIONNELS" sheetId="1" r:id="rId1"/>
    <sheet name="SERVICE" sheetId="5" r:id="rId2"/>
    <sheet name="FORMULAIRE" sheetId="7" r:id="rId3"/>
    <sheet name="BASE DE DONNÉES" sheetId="4" r:id="rId4"/>
    <sheet name="CALENDRIER ENTRETIENS PRO" sheetId="8" r:id="rId5"/>
  </sheets>
  <definedNames>
    <definedName name="_xlnm._FilterDatabase" localSheetId="3" hidden="1">'BASE DE DONNÉES'!$A$1:$L$121</definedName>
    <definedName name="_xlnm._FilterDatabase" localSheetId="0" hidden="1">'ENTRETIENS PROFESSIONNELS'!$A$8:$AH$128</definedName>
    <definedName name="_xlnm.Print_Titles" localSheetId="0">'ENTRETIENS PROFESSIONNELS'!$1:$8</definedName>
    <definedName name="_xlnm.Print_Area" localSheetId="0">'ENTRETIENS PROFESSIONNELS'!$A$1:$R$128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2" i="4"/>
  <c r="F2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AC63" i="1" l="1"/>
  <c r="AB20" i="1"/>
  <c r="AD127" i="1" l="1"/>
  <c r="AD128" i="1"/>
  <c r="AD126" i="1"/>
  <c r="AD121" i="1"/>
  <c r="AD122" i="1"/>
  <c r="AD123" i="1"/>
  <c r="AD124" i="1"/>
  <c r="AD120" i="1"/>
  <c r="AD118" i="1"/>
  <c r="AD117" i="1"/>
  <c r="AD108" i="1"/>
  <c r="AD109" i="1"/>
  <c r="AD110" i="1"/>
  <c r="AD111" i="1"/>
  <c r="AD112" i="1"/>
  <c r="AD113" i="1"/>
  <c r="AD114" i="1"/>
  <c r="AD115" i="1"/>
  <c r="AD107" i="1"/>
  <c r="AD104" i="1"/>
  <c r="AD105" i="1"/>
  <c r="AD103" i="1"/>
  <c r="AD99" i="1"/>
  <c r="AD98" i="1"/>
  <c r="AD91" i="1"/>
  <c r="AD92" i="1"/>
  <c r="AD93" i="1"/>
  <c r="AD94" i="1"/>
  <c r="AD95" i="1"/>
  <c r="AD96" i="1"/>
  <c r="AD90" i="1"/>
  <c r="AD84" i="1"/>
  <c r="AD85" i="1"/>
  <c r="AD86" i="1"/>
  <c r="AD87" i="1"/>
  <c r="AD88" i="1"/>
  <c r="AD83" i="1"/>
  <c r="AD80" i="1"/>
  <c r="AD78" i="1"/>
  <c r="AD77" i="1"/>
  <c r="AD76" i="1"/>
  <c r="AD74" i="1"/>
  <c r="AD73" i="1"/>
  <c r="AD67" i="1"/>
  <c r="AD68" i="1"/>
  <c r="AD69" i="1"/>
  <c r="AD70" i="1"/>
  <c r="AD66" i="1"/>
  <c r="AD64" i="1"/>
  <c r="AD61" i="1"/>
  <c r="AD53" i="1"/>
  <c r="AD54" i="1"/>
  <c r="AD55" i="1"/>
  <c r="AD56" i="1"/>
  <c r="AD57" i="1"/>
  <c r="AD58" i="1"/>
  <c r="AD59" i="1"/>
  <c r="AD52" i="1"/>
  <c r="AD49" i="1"/>
  <c r="AD48" i="1"/>
  <c r="AD43" i="1"/>
  <c r="AD44" i="1"/>
  <c r="AD45" i="1"/>
  <c r="AD46" i="1"/>
  <c r="AD42" i="1"/>
  <c r="AD40" i="1"/>
  <c r="AD39" i="1"/>
  <c r="AD33" i="1"/>
  <c r="AD34" i="1"/>
  <c r="AD35" i="1"/>
  <c r="AD36" i="1"/>
  <c r="AD37" i="1"/>
  <c r="AD32" i="1"/>
  <c r="AD22" i="1"/>
  <c r="AD23" i="1"/>
  <c r="AD24" i="1"/>
  <c r="AD25" i="1"/>
  <c r="AD26" i="1"/>
  <c r="AD27" i="1"/>
  <c r="AD28" i="1"/>
  <c r="AD29" i="1"/>
  <c r="AD21" i="1"/>
  <c r="AD19" i="1"/>
  <c r="AD12" i="1"/>
  <c r="AD13" i="1"/>
  <c r="AD14" i="1"/>
  <c r="AD15" i="1"/>
  <c r="AD16" i="1"/>
  <c r="AD17" i="1"/>
  <c r="AD11" i="1"/>
  <c r="AC10" i="1"/>
  <c r="AC79" i="1"/>
  <c r="AD75" i="1"/>
  <c r="AD65" i="1"/>
  <c r="AD60" i="1"/>
  <c r="AC89" i="1"/>
  <c r="AC100" i="1"/>
  <c r="AC116" i="1"/>
  <c r="AC119" i="1"/>
  <c r="AC125" i="1"/>
  <c r="AD50" i="1"/>
  <c r="AC47" i="1"/>
  <c r="AC31" i="1"/>
  <c r="AC30" i="1"/>
  <c r="AB114" i="1"/>
  <c r="AB90" i="1"/>
  <c r="AB58" i="1"/>
  <c r="AB42" i="1"/>
  <c r="N121" i="4" l="1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3" i="4"/>
  <c r="N2" i="4"/>
  <c r="Y61" i="1" l="1"/>
  <c r="E10" i="1" l="1"/>
  <c r="Z10" i="1" s="1"/>
  <c r="E11" i="1"/>
  <c r="Z11" i="1" s="1"/>
  <c r="E12" i="1"/>
  <c r="Z12" i="1" s="1"/>
  <c r="E13" i="1"/>
  <c r="Z13" i="1" s="1"/>
  <c r="E14" i="1"/>
  <c r="Z14" i="1" s="1"/>
  <c r="E15" i="1"/>
  <c r="Z15" i="1" s="1"/>
  <c r="E16" i="1"/>
  <c r="Z16" i="1" s="1"/>
  <c r="E17" i="1"/>
  <c r="Z17" i="1" s="1"/>
  <c r="E18" i="1"/>
  <c r="Z18" i="1" s="1"/>
  <c r="E19" i="1"/>
  <c r="Z19" i="1" s="1"/>
  <c r="E20" i="1"/>
  <c r="Z20" i="1" s="1"/>
  <c r="E21" i="1"/>
  <c r="Z21" i="1" s="1"/>
  <c r="E22" i="1"/>
  <c r="Z22" i="1" s="1"/>
  <c r="E23" i="1"/>
  <c r="Z23" i="1" s="1"/>
  <c r="E24" i="1"/>
  <c r="Z24" i="1" s="1"/>
  <c r="E25" i="1"/>
  <c r="Z25" i="1" s="1"/>
  <c r="E26" i="1"/>
  <c r="Z26" i="1" s="1"/>
  <c r="E27" i="1"/>
  <c r="Z27" i="1" s="1"/>
  <c r="E28" i="1"/>
  <c r="Z28" i="1" s="1"/>
  <c r="E29" i="1"/>
  <c r="Z29" i="1" s="1"/>
  <c r="E30" i="1"/>
  <c r="Z30" i="1" s="1"/>
  <c r="E31" i="1"/>
  <c r="Z31" i="1" s="1"/>
  <c r="E32" i="1"/>
  <c r="Z32" i="1" s="1"/>
  <c r="E33" i="1"/>
  <c r="Z33" i="1" s="1"/>
  <c r="E34" i="1"/>
  <c r="Z34" i="1" s="1"/>
  <c r="E35" i="1"/>
  <c r="Z35" i="1" s="1"/>
  <c r="E36" i="1"/>
  <c r="Z36" i="1" s="1"/>
  <c r="E37" i="1"/>
  <c r="Z37" i="1" s="1"/>
  <c r="E38" i="1"/>
  <c r="Z38" i="1" s="1"/>
  <c r="E39" i="1"/>
  <c r="Z39" i="1" s="1"/>
  <c r="E40" i="1"/>
  <c r="Z40" i="1" s="1"/>
  <c r="E41" i="1"/>
  <c r="Z41" i="1" s="1"/>
  <c r="E42" i="1"/>
  <c r="Z42" i="1" s="1"/>
  <c r="E43" i="1"/>
  <c r="Z43" i="1" s="1"/>
  <c r="E44" i="1"/>
  <c r="Z44" i="1" s="1"/>
  <c r="E45" i="1"/>
  <c r="Z45" i="1" s="1"/>
  <c r="E46" i="1"/>
  <c r="Z46" i="1" s="1"/>
  <c r="E47" i="1"/>
  <c r="Z47" i="1" s="1"/>
  <c r="E48" i="1"/>
  <c r="Z48" i="1" s="1"/>
  <c r="E49" i="1"/>
  <c r="Z49" i="1" s="1"/>
  <c r="E50" i="1"/>
  <c r="Z50" i="1" s="1"/>
  <c r="E51" i="1"/>
  <c r="Z51" i="1" s="1"/>
  <c r="E52" i="1"/>
  <c r="Z52" i="1" s="1"/>
  <c r="E53" i="1"/>
  <c r="Z53" i="1" s="1"/>
  <c r="E54" i="1"/>
  <c r="Z54" i="1" s="1"/>
  <c r="E55" i="1"/>
  <c r="Z55" i="1" s="1"/>
  <c r="E56" i="1"/>
  <c r="Z56" i="1" s="1"/>
  <c r="E57" i="1"/>
  <c r="Z57" i="1" s="1"/>
  <c r="E58" i="1"/>
  <c r="Z58" i="1" s="1"/>
  <c r="E59" i="1"/>
  <c r="Z59" i="1" s="1"/>
  <c r="E60" i="1"/>
  <c r="Z60" i="1" s="1"/>
  <c r="E61" i="1"/>
  <c r="Z61" i="1" s="1"/>
  <c r="E63" i="1"/>
  <c r="Z63" i="1" s="1"/>
  <c r="E64" i="1"/>
  <c r="Z64" i="1" s="1"/>
  <c r="E65" i="1"/>
  <c r="Z65" i="1" s="1"/>
  <c r="E66" i="1"/>
  <c r="Z66" i="1" s="1"/>
  <c r="E67" i="1"/>
  <c r="Z67" i="1" s="1"/>
  <c r="E68" i="1"/>
  <c r="Z68" i="1" s="1"/>
  <c r="E69" i="1"/>
  <c r="Z69" i="1" s="1"/>
  <c r="E70" i="1"/>
  <c r="Z70" i="1" s="1"/>
  <c r="E71" i="1"/>
  <c r="Z71" i="1" s="1"/>
  <c r="E72" i="1"/>
  <c r="Z72" i="1" s="1"/>
  <c r="E73" i="1"/>
  <c r="Z73" i="1" s="1"/>
  <c r="E74" i="1"/>
  <c r="Z74" i="1" s="1"/>
  <c r="E75" i="1"/>
  <c r="Z75" i="1" s="1"/>
  <c r="E76" i="1"/>
  <c r="Z76" i="1" s="1"/>
  <c r="E77" i="1"/>
  <c r="Z77" i="1" s="1"/>
  <c r="E78" i="1"/>
  <c r="Z78" i="1" s="1"/>
  <c r="E79" i="1"/>
  <c r="Z79" i="1" s="1"/>
  <c r="E80" i="1"/>
  <c r="Z80" i="1" s="1"/>
  <c r="E81" i="1"/>
  <c r="Z81" i="1" s="1"/>
  <c r="E82" i="1"/>
  <c r="Z82" i="1" s="1"/>
  <c r="E83" i="1"/>
  <c r="Z83" i="1" s="1"/>
  <c r="E84" i="1"/>
  <c r="Z84" i="1" s="1"/>
  <c r="E85" i="1"/>
  <c r="Z85" i="1" s="1"/>
  <c r="E86" i="1"/>
  <c r="Z86" i="1" s="1"/>
  <c r="E87" i="1"/>
  <c r="Z87" i="1" s="1"/>
  <c r="E88" i="1"/>
  <c r="Z88" i="1" s="1"/>
  <c r="E89" i="1"/>
  <c r="Z89" i="1" s="1"/>
  <c r="E90" i="1"/>
  <c r="Z90" i="1" s="1"/>
  <c r="E91" i="1"/>
  <c r="Z91" i="1" s="1"/>
  <c r="E92" i="1"/>
  <c r="Z92" i="1" s="1"/>
  <c r="E93" i="1"/>
  <c r="Z93" i="1" s="1"/>
  <c r="E94" i="1"/>
  <c r="Z94" i="1" s="1"/>
  <c r="E95" i="1"/>
  <c r="Z95" i="1" s="1"/>
  <c r="E96" i="1"/>
  <c r="Z96" i="1" s="1"/>
  <c r="E97" i="1"/>
  <c r="Z97" i="1" s="1"/>
  <c r="E98" i="1"/>
  <c r="Z98" i="1" s="1"/>
  <c r="E99" i="1"/>
  <c r="Z99" i="1" s="1"/>
  <c r="E100" i="1"/>
  <c r="Z100" i="1" s="1"/>
  <c r="E101" i="1"/>
  <c r="Z101" i="1" s="1"/>
  <c r="E102" i="1"/>
  <c r="Z102" i="1" s="1"/>
  <c r="E103" i="1"/>
  <c r="Z103" i="1" s="1"/>
  <c r="E104" i="1"/>
  <c r="Z104" i="1" s="1"/>
  <c r="E105" i="1"/>
  <c r="Z105" i="1" s="1"/>
  <c r="E106" i="1"/>
  <c r="Z106" i="1" s="1"/>
  <c r="E107" i="1"/>
  <c r="Z107" i="1" s="1"/>
  <c r="E108" i="1"/>
  <c r="Z108" i="1" s="1"/>
  <c r="E109" i="1"/>
  <c r="Z109" i="1" s="1"/>
  <c r="E110" i="1"/>
  <c r="Z110" i="1" s="1"/>
  <c r="E111" i="1"/>
  <c r="Z111" i="1" s="1"/>
  <c r="E112" i="1"/>
  <c r="Z112" i="1" s="1"/>
  <c r="E113" i="1"/>
  <c r="Z113" i="1" s="1"/>
  <c r="E114" i="1"/>
  <c r="Z114" i="1" s="1"/>
  <c r="E115" i="1"/>
  <c r="Z115" i="1" s="1"/>
  <c r="E116" i="1"/>
  <c r="Z116" i="1" s="1"/>
  <c r="E117" i="1"/>
  <c r="Z117" i="1" s="1"/>
  <c r="E118" i="1"/>
  <c r="Z118" i="1" s="1"/>
  <c r="E119" i="1"/>
  <c r="Z119" i="1" s="1"/>
  <c r="E120" i="1"/>
  <c r="Z120" i="1" s="1"/>
  <c r="E121" i="1"/>
  <c r="Z121" i="1" s="1"/>
  <c r="E122" i="1"/>
  <c r="Z122" i="1" s="1"/>
  <c r="E123" i="1"/>
  <c r="Z123" i="1" s="1"/>
  <c r="E124" i="1"/>
  <c r="Z124" i="1" s="1"/>
  <c r="E125" i="1"/>
  <c r="Z125" i="1" s="1"/>
  <c r="E126" i="1"/>
  <c r="Z126" i="1" s="1"/>
  <c r="E127" i="1"/>
  <c r="Z127" i="1" s="1"/>
  <c r="E128" i="1"/>
  <c r="Z128" i="1" s="1"/>
  <c r="E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9" i="1"/>
  <c r="AA117" i="1" l="1"/>
  <c r="AA114" i="1"/>
  <c r="AA102" i="1"/>
  <c r="AA98" i="1"/>
  <c r="AA94" i="1"/>
  <c r="AA90" i="1"/>
  <c r="AA86" i="1"/>
  <c r="AA82" i="1"/>
  <c r="AA78" i="1"/>
  <c r="AA74" i="1"/>
  <c r="AA121" i="1"/>
  <c r="AA106" i="1"/>
  <c r="AA125" i="1"/>
  <c r="AA110" i="1"/>
  <c r="AA58" i="1"/>
  <c r="AA54" i="1"/>
  <c r="AA50" i="1"/>
  <c r="AA46" i="1"/>
  <c r="AA42" i="1"/>
  <c r="AA38" i="1"/>
  <c r="AA34" i="1"/>
  <c r="AA30" i="1"/>
  <c r="AA27" i="1"/>
  <c r="AA23" i="1"/>
  <c r="AA19" i="1"/>
  <c r="AA15" i="1"/>
  <c r="AA11" i="1"/>
  <c r="AA70" i="1"/>
  <c r="AA66" i="1"/>
  <c r="AA127" i="1"/>
  <c r="AA123" i="1"/>
  <c r="AA119" i="1"/>
  <c r="AA116" i="1"/>
  <c r="AA112" i="1"/>
  <c r="AA108" i="1"/>
  <c r="AA104" i="1"/>
  <c r="AA100" i="1"/>
  <c r="AA96" i="1"/>
  <c r="AA92" i="1"/>
  <c r="AA88" i="1"/>
  <c r="AA84" i="1"/>
  <c r="AA80" i="1"/>
  <c r="AA76" i="1"/>
  <c r="AA72" i="1"/>
  <c r="AA68" i="1"/>
  <c r="AA64" i="1"/>
  <c r="AA60" i="1"/>
  <c r="AA56" i="1"/>
  <c r="AA52" i="1"/>
  <c r="AA48" i="1"/>
  <c r="AA44" i="1"/>
  <c r="AA40" i="1"/>
  <c r="AA36" i="1"/>
  <c r="AA32" i="1"/>
  <c r="AA28" i="1"/>
  <c r="AA25" i="1"/>
  <c r="AA21" i="1"/>
  <c r="AA17" i="1"/>
  <c r="AA13" i="1"/>
  <c r="AA126" i="1"/>
  <c r="AA122" i="1"/>
  <c r="AA118" i="1"/>
  <c r="AA115" i="1"/>
  <c r="AA111" i="1"/>
  <c r="AA107" i="1"/>
  <c r="AA103" i="1"/>
  <c r="AA99" i="1"/>
  <c r="AA95" i="1"/>
  <c r="AA91" i="1"/>
  <c r="AA87" i="1"/>
  <c r="AA83" i="1"/>
  <c r="AA79" i="1"/>
  <c r="AA75" i="1"/>
  <c r="AA71" i="1"/>
  <c r="AA67" i="1"/>
  <c r="AA63" i="1"/>
  <c r="AA59" i="1"/>
  <c r="AA55" i="1"/>
  <c r="AA51" i="1"/>
  <c r="AA47" i="1"/>
  <c r="AA43" i="1"/>
  <c r="AA39" i="1"/>
  <c r="AA35" i="1"/>
  <c r="AA31" i="1"/>
  <c r="AA24" i="1"/>
  <c r="AA20" i="1"/>
  <c r="AA16" i="1"/>
  <c r="AA12" i="1"/>
  <c r="AA128" i="1"/>
  <c r="AA124" i="1"/>
  <c r="AA120" i="1"/>
  <c r="AA113" i="1"/>
  <c r="AA109" i="1"/>
  <c r="AA105" i="1"/>
  <c r="AA101" i="1"/>
  <c r="AA97" i="1"/>
  <c r="AA93" i="1"/>
  <c r="AA89" i="1"/>
  <c r="AA85" i="1"/>
  <c r="AA81" i="1"/>
  <c r="AA77" i="1"/>
  <c r="AA73" i="1"/>
  <c r="AA69" i="1"/>
  <c r="AA65" i="1"/>
  <c r="AA61" i="1"/>
  <c r="AA57" i="1"/>
  <c r="AA53" i="1"/>
  <c r="AA49" i="1"/>
  <c r="AA45" i="1"/>
  <c r="AA41" i="1"/>
  <c r="AA37" i="1"/>
  <c r="AA33" i="1"/>
  <c r="AA29" i="1"/>
  <c r="AA26" i="1"/>
  <c r="AA22" i="1"/>
  <c r="AA18" i="1"/>
  <c r="AA14" i="1"/>
  <c r="AA10" i="1"/>
  <c r="Z9" i="1"/>
  <c r="AA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MK74</author>
  </authors>
  <commentList>
    <comment ref="AB97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NE REVIENDRA PEUT ETRE PAS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tc={5194BB42-4BDD-3E48-9162-1E96A2BB2D71}</author>
  </authors>
  <commentList>
    <comment ref="R6" authorId="0" shapeId="0" xr:uid="{5194BB42-4BDD-3E48-9162-1E96A2BB2D71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LA DATE EST ENSUITE MISE A JOUR APRES AVOIR ENTRÉE LA DATE EFFECTIVE DES ENTRETIENS </t>
      </text>
    </comment>
  </commentList>
</comments>
</file>

<file path=xl/sharedStrings.xml><?xml version="1.0" encoding="utf-8"?>
<sst xmlns="http://schemas.openxmlformats.org/spreadsheetml/2006/main" count="1366" uniqueCount="115">
  <si>
    <t>SERVICE CLIENT</t>
  </si>
  <si>
    <t>EMPLOYE</t>
  </si>
  <si>
    <t>ADMINISTRATION</t>
  </si>
  <si>
    <t>CHIRURGIE AMBULAT.</t>
  </si>
  <si>
    <t>AIDE SOIGNANTE</t>
  </si>
  <si>
    <t>EQA</t>
  </si>
  <si>
    <t>PHARMACIE</t>
  </si>
  <si>
    <t>PHARMACIEN</t>
  </si>
  <si>
    <t>CADRE</t>
  </si>
  <si>
    <t>HOTESSE D'ACCUEIL</t>
  </si>
  <si>
    <t>BRANCARDIERS</t>
  </si>
  <si>
    <t>BRANCARDIER</t>
  </si>
  <si>
    <t>EA</t>
  </si>
  <si>
    <t>BLOC OPERATOIRE</t>
  </si>
  <si>
    <t>INFIRMIERE ANESTHESISTE</t>
  </si>
  <si>
    <t>THQB</t>
  </si>
  <si>
    <t>TECHNICIEN</t>
  </si>
  <si>
    <t>INFIRMIERE DIPLOMEE D'ETAT</t>
  </si>
  <si>
    <t>TA</t>
  </si>
  <si>
    <t>ASSISTANTE GESTION PERSONNEL</t>
  </si>
  <si>
    <t>CDI</t>
  </si>
  <si>
    <t>PREPARATEUR EN PHARMACIE</t>
  </si>
  <si>
    <t>TB</t>
  </si>
  <si>
    <t>CHIRURGIE 2</t>
  </si>
  <si>
    <t>SOINS EXTERNES</t>
  </si>
  <si>
    <t>CHIRURGIE 3</t>
  </si>
  <si>
    <t>SERVICE DE NUIT</t>
  </si>
  <si>
    <t>STERILISATION</t>
  </si>
  <si>
    <t>AIDE SOIGNANTE SPEC.  STERIL.</t>
  </si>
  <si>
    <t>EHQA</t>
  </si>
  <si>
    <t>AIDE SOIGNANTE SPEC. STERIL.</t>
  </si>
  <si>
    <t>EHQB</t>
  </si>
  <si>
    <t>ASSISTANTE DIRECTION CADRE</t>
  </si>
  <si>
    <t>ASSISTANTE SOCIALE</t>
  </si>
  <si>
    <t>THQA</t>
  </si>
  <si>
    <t>COMPTABLE</t>
  </si>
  <si>
    <t>DIRECTEUR</t>
  </si>
  <si>
    <t>CADRE DE SANTE</t>
  </si>
  <si>
    <t>EMPLOYE ADMINISTRATIF</t>
  </si>
  <si>
    <t>EQB</t>
  </si>
  <si>
    <t>INFORMATION MEDICALE</t>
  </si>
  <si>
    <t>FACTURIERE</t>
  </si>
  <si>
    <t>RESPONSABLE RESSOURCE HUMAINE</t>
  </si>
  <si>
    <t>AGENT SERVICE HOSPITALIER STERIL</t>
  </si>
  <si>
    <t>EB</t>
  </si>
  <si>
    <t>IDE SPECIALISEE BLOC</t>
  </si>
  <si>
    <t>SALLE DE REVEIL</t>
  </si>
  <si>
    <t>IDE SPECIALISEE STOMATHERAPIE</t>
  </si>
  <si>
    <t>UNITE SOINS CONTINUS</t>
  </si>
  <si>
    <t>POOL</t>
  </si>
  <si>
    <t>HYGIENE ET DOULEUR</t>
  </si>
  <si>
    <t>INFIRMIERE HYGIENISTE</t>
  </si>
  <si>
    <t>INFIRMIERE SALLE DE REVEIL</t>
  </si>
  <si>
    <t>CHEF DE BLOC</t>
  </si>
  <si>
    <t>Date de naissance</t>
  </si>
  <si>
    <t>Coef. Majoration</t>
  </si>
  <si>
    <t>NOM</t>
  </si>
  <si>
    <t>PRÉNOM</t>
  </si>
  <si>
    <t>ENTRÉE</t>
  </si>
  <si>
    <t>AFFECTATION</t>
  </si>
  <si>
    <t>QUALIFICATION</t>
  </si>
  <si>
    <t>CLASSIFICATION</t>
  </si>
  <si>
    <t>CAT.RÉMUNER.</t>
  </si>
  <si>
    <t>CONTRAT</t>
  </si>
  <si>
    <t xml:space="preserve">Non présent </t>
  </si>
  <si>
    <t>CADRE PHARMACIEN</t>
  </si>
  <si>
    <t>SUIVI DES ENTRETIENS PROFESSIONNELS</t>
  </si>
  <si>
    <t>ENTRETIENS EFFECTUÉS</t>
  </si>
  <si>
    <t>IDE SPECIALISEE</t>
  </si>
  <si>
    <t>ANCIENNETÉ</t>
  </si>
  <si>
    <t>NOMBRE D'ENTRETIENS SUR LES 6 DERNIERES ANNEES</t>
  </si>
  <si>
    <t>NOMBRE D'ENTRETIENS OBLIGATOIRES</t>
  </si>
  <si>
    <t>ACTION A MENER EN 2020</t>
  </si>
  <si>
    <t>ENTRETIENS PROFESSIONNELS A PREVOIR AVANT FIN 2020</t>
  </si>
  <si>
    <t xml:space="preserve">RAISON SOCIALE </t>
  </si>
  <si>
    <t>ETABLISSEMENT</t>
  </si>
  <si>
    <t>PRENOM</t>
  </si>
  <si>
    <t>DATE DE NAISSANCE</t>
  </si>
  <si>
    <t>DATE D'ENTREE</t>
  </si>
  <si>
    <t>SERVICE</t>
  </si>
  <si>
    <t>FONCTION</t>
  </si>
  <si>
    <t xml:space="preserve">RESPONSABLE </t>
  </si>
  <si>
    <t>RESPONSABLE BLOC OPERATOIRE</t>
  </si>
  <si>
    <t>ASSISTANTE DE DIRECTION CADRE</t>
  </si>
  <si>
    <t>RESPONSABLE SERVICE HOSPITALISATION</t>
  </si>
  <si>
    <t>RESPONSABLE D'UNITE</t>
  </si>
  <si>
    <t>RESPONSABLE</t>
  </si>
  <si>
    <t>SA</t>
  </si>
  <si>
    <t>PLANIFICATION ENTRETIENS</t>
  </si>
  <si>
    <t>ANCIENNETÉ en années</t>
  </si>
  <si>
    <t>ANCIENNETÉ en mois</t>
  </si>
  <si>
    <t>Raison sociale</t>
  </si>
  <si>
    <t>Etablissement</t>
  </si>
  <si>
    <t>Clinique X</t>
  </si>
  <si>
    <t>CLINIQUE X</t>
  </si>
  <si>
    <t>SALARIÉ</t>
  </si>
  <si>
    <t>Prénom</t>
  </si>
  <si>
    <t>Service</t>
  </si>
  <si>
    <t xml:space="preserve">Fonction </t>
  </si>
  <si>
    <t>Nom Prénom</t>
  </si>
  <si>
    <t>Fonction</t>
  </si>
  <si>
    <t xml:space="preserve">MACRO </t>
  </si>
  <si>
    <t>ENREGISTRER</t>
  </si>
  <si>
    <t xml:space="preserve">DATE D'ENTREE </t>
  </si>
  <si>
    <t>ANCIENNETE</t>
  </si>
  <si>
    <t>PLANIFICATION ENTRETIEN</t>
  </si>
  <si>
    <t>Entretien N+2 après date d'entrée</t>
  </si>
  <si>
    <t>Entretien N+4 après date d'entrée</t>
  </si>
  <si>
    <t>ETC TOUS LES DEUX ANS</t>
  </si>
  <si>
    <t>ENTRETIENS EFFECTUES</t>
  </si>
  <si>
    <t xml:space="preserve">Nom </t>
  </si>
  <si>
    <t>Entretien réalisé</t>
  </si>
  <si>
    <t>Prochain entretien</t>
  </si>
  <si>
    <t>formule qui calcule 2 ans après par rapport à la date entré en cellule I7</t>
  </si>
  <si>
    <t xml:space="preserve">Verrouiller la feuille base de données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</si>
</sst>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0"/>
      <color rgb="FF00000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Border="1" applyAlignment="1"/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/>
    </xf>
    <xf numFmtId="16" fontId="0" fillId="2" borderId="1" xfId="0" applyNumberFormat="1" applyFill="1" applyBorder="1" applyAlignment="1">
      <alignment horizontal="center" vertical="center"/>
    </xf>
    <xf numFmtId="16" fontId="0" fillId="2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Border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6" fontId="2" fillId="2" borderId="1" xfId="0" applyNumberFormat="1" applyFont="1" applyFill="1" applyBorder="1" applyAlignment="1">
      <alignment horizontal="center" vertical="center"/>
    </xf>
    <xf numFmtId="16" fontId="2" fillId="2" borderId="1" xfId="0" applyNumberFormat="1" applyFont="1" applyFill="1" applyBorder="1" applyAlignment="1">
      <alignment horizontal="center" vertical="center" wrapText="1"/>
    </xf>
    <xf numFmtId="16" fontId="2" fillId="2" borderId="0" xfId="0" applyNumberFormat="1" applyFont="1" applyFill="1" applyBorder="1" applyAlignment="1">
      <alignment horizontal="center" vertical="center"/>
    </xf>
    <xf numFmtId="16" fontId="2" fillId="2" borderId="4" xfId="0" applyNumberFormat="1" applyFont="1" applyFill="1" applyBorder="1" applyAlignment="1">
      <alignment horizontal="center" vertical="center"/>
    </xf>
    <xf numFmtId="0" fontId="4" fillId="0" borderId="0" xfId="0" applyFont="1" applyAlignment="1"/>
    <xf numFmtId="0" fontId="0" fillId="0" borderId="0" xfId="0" applyFill="1" applyAlignment="1">
      <alignment vertical="center"/>
    </xf>
    <xf numFmtId="16" fontId="2" fillId="0" borderId="1" xfId="0" applyNumberFormat="1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6" fillId="0" borderId="0" xfId="0" applyFont="1"/>
    <xf numFmtId="0" fontId="8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5" fillId="2" borderId="0" xfId="0" applyFont="1" applyFill="1" applyAlignment="1">
      <alignment horizontal="center" vertical="center"/>
    </xf>
    <xf numFmtId="16" fontId="5" fillId="2" borderId="0" xfId="0" applyNumberFormat="1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7" fillId="0" borderId="0" xfId="0" applyFont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Fill="1" applyBorder="1"/>
    <xf numFmtId="16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16" fontId="9" fillId="2" borderId="1" xfId="0" applyNumberFormat="1" applyFont="1" applyFill="1" applyBorder="1" applyAlignment="1">
      <alignment horizontal="center" vertical="center"/>
    </xf>
    <xf numFmtId="16" fontId="9" fillId="2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vertical="center"/>
    </xf>
    <xf numFmtId="1" fontId="2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" xfId="0" applyBorder="1" applyAlignment="1">
      <alignment vertical="center" wrapText="1"/>
    </xf>
    <xf numFmtId="0" fontId="2" fillId="2" borderId="3" xfId="0" applyFont="1" applyFill="1" applyBorder="1" applyAlignment="1">
      <alignment horizontal="center" vertical="center"/>
    </xf>
    <xf numFmtId="16" fontId="2" fillId="2" borderId="3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2" fillId="0" borderId="16" xfId="0" applyFont="1" applyBorder="1" applyAlignment="1">
      <alignment vertical="center"/>
    </xf>
    <xf numFmtId="0" fontId="0" fillId="2" borderId="16" xfId="0" applyFill="1" applyBorder="1" applyAlignment="1">
      <alignment vertical="center"/>
    </xf>
    <xf numFmtId="0" fontId="0" fillId="0" borderId="16" xfId="0" applyBorder="1" applyAlignment="1">
      <alignment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vertical="center"/>
    </xf>
    <xf numFmtId="0" fontId="0" fillId="0" borderId="20" xfId="0" applyBorder="1" applyAlignment="1">
      <alignment vertical="center"/>
    </xf>
    <xf numFmtId="0" fontId="2" fillId="0" borderId="4" xfId="0" applyFont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0" borderId="4" xfId="0" applyBorder="1" applyAlignment="1">
      <alignment vertical="center" wrapText="1"/>
    </xf>
    <xf numFmtId="14" fontId="0" fillId="0" borderId="4" xfId="0" applyNumberFormat="1" applyBorder="1" applyAlignment="1">
      <alignment vertical="center"/>
    </xf>
    <xf numFmtId="16" fontId="0" fillId="0" borderId="4" xfId="0" applyNumberFormat="1" applyBorder="1" applyAlignment="1">
      <alignment vertical="center"/>
    </xf>
    <xf numFmtId="0" fontId="0" fillId="0" borderId="0" xfId="0" applyFill="1"/>
    <xf numFmtId="0" fontId="2" fillId="0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0" borderId="0" xfId="0" applyFont="1" applyFill="1" applyBorder="1" applyAlignment="1"/>
    <xf numFmtId="0" fontId="7" fillId="0" borderId="0" xfId="0" applyFont="1" applyFill="1" applyBorder="1" applyAlignment="1">
      <alignment horizontal="center"/>
    </xf>
    <xf numFmtId="0" fontId="11" fillId="0" borderId="17" xfId="0" applyFont="1" applyBorder="1" applyAlignment="1">
      <alignment horizontal="center" vertical="center" wrapText="1"/>
    </xf>
    <xf numFmtId="0" fontId="11" fillId="0" borderId="18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4" fontId="2" fillId="0" borderId="10" xfId="0" applyNumberFormat="1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2" fillId="0" borderId="10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1" fontId="2" fillId="0" borderId="10" xfId="0" applyNumberFormat="1" applyFont="1" applyFill="1" applyBorder="1" applyAlignment="1">
      <alignment horizontal="center" vertical="center"/>
    </xf>
    <xf numFmtId="1" fontId="2" fillId="0" borderId="5" xfId="0" applyNumberFormat="1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5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KERMARREC Maellys" id="{C844A228-F7E5-4146-ABCB-295886FBFF99}" userId="S::kermar26ma@lycee-ndduroc.com::b5547e4b-c484-40af-a27a-791253a5511e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R6" dT="2020-02-20T19:20:35.33" personId="{C844A228-F7E5-4146-ABCB-295886FBFF99}" id="{5194BB42-4BDD-3E48-9162-1E96A2BB2D71}">
    <text xml:space="preserve">LA DATE EST ENSUITE MISE A JOUR APRES AVOIR ENTRÉE LA DATE EFFECTIVE DES ENTRETIENS 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GO164"/>
  <sheetViews>
    <sheetView showGridLines="0" zoomScale="107" zoomScaleNormal="90" workbookViewId="0">
      <selection activeCell="L24" sqref="L24"/>
    </sheetView>
  </sheetViews>
  <sheetFormatPr baseColWidth="10" defaultRowHeight="15" x14ac:dyDescent="0.2"/>
  <cols>
    <col min="1" max="1" width="17.5" customWidth="1"/>
    <col min="2" max="2" width="16.6640625" customWidth="1"/>
    <col min="3" max="3" width="11.83203125" customWidth="1"/>
    <col min="4" max="4" width="11.5" hidden="1" customWidth="1"/>
    <col min="5" max="5" width="11.5" customWidth="1"/>
    <col min="6" max="6" width="20.6640625" hidden="1" customWidth="1"/>
    <col min="7" max="7" width="26.33203125" style="17" hidden="1" customWidth="1"/>
    <col min="8" max="8" width="13.6640625" hidden="1" customWidth="1"/>
    <col min="9" max="9" width="15.1640625" hidden="1" customWidth="1"/>
    <col min="10" max="10" width="11.1640625" hidden="1" customWidth="1"/>
    <col min="11" max="11" width="9.6640625" hidden="1" customWidth="1"/>
    <col min="12" max="12" width="11.5" customWidth="1"/>
    <col min="13" max="13" width="12.5" customWidth="1"/>
    <col min="14" max="14" width="11.5" customWidth="1"/>
    <col min="15" max="16" width="12" customWidth="1"/>
    <col min="17" max="17" width="10.5" style="37" customWidth="1"/>
    <col min="18" max="18" width="11" style="37" customWidth="1"/>
    <col min="19" max="19" width="12.5" hidden="1" customWidth="1"/>
    <col min="20" max="20" width="10.6640625" hidden="1" customWidth="1"/>
    <col min="21" max="21" width="12" hidden="1" customWidth="1"/>
    <col min="22" max="22" width="12.33203125" hidden="1" customWidth="1"/>
    <col min="23" max="24" width="11.83203125" hidden="1" customWidth="1"/>
    <col min="25" max="25" width="21" customWidth="1"/>
    <col min="26" max="26" width="18" customWidth="1"/>
    <col min="27" max="28" width="28" customWidth="1"/>
    <col min="29" max="34" width="11.5" customWidth="1"/>
  </cols>
  <sheetData>
    <row r="1" spans="1:34" ht="21" customHeight="1" x14ac:dyDescent="0.3">
      <c r="A1" s="93" t="s">
        <v>66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</row>
    <row r="2" spans="1:34" ht="12.75" customHeight="1" x14ac:dyDescent="0.3">
      <c r="F2" s="23"/>
      <c r="H2" s="16"/>
      <c r="I2" s="16"/>
      <c r="J2" s="16"/>
      <c r="K2" s="16"/>
      <c r="N2" s="82"/>
      <c r="O2" s="82"/>
      <c r="P2" s="82"/>
      <c r="Q2" s="83"/>
      <c r="R2" s="83"/>
    </row>
    <row r="3" spans="1:34" ht="15.75" customHeight="1" x14ac:dyDescent="0.2">
      <c r="C3" s="82"/>
      <c r="F3" t="s">
        <v>64</v>
      </c>
      <c r="G3" s="33"/>
      <c r="K3" s="15"/>
      <c r="L3" s="15"/>
      <c r="M3" s="15"/>
      <c r="N3" s="40"/>
      <c r="O3" s="40"/>
      <c r="P3" s="40"/>
      <c r="Q3" s="84"/>
      <c r="R3" s="84"/>
      <c r="S3" s="15"/>
      <c r="T3" s="15"/>
      <c r="U3" s="15"/>
      <c r="V3" s="15"/>
      <c r="W3" s="15"/>
      <c r="X3" s="15"/>
    </row>
    <row r="4" spans="1:34" ht="19.5" customHeight="1" x14ac:dyDescent="0.25">
      <c r="A4" s="13"/>
      <c r="B4" s="13"/>
      <c r="C4" s="14"/>
      <c r="D4" s="14"/>
      <c r="E4" s="14"/>
      <c r="F4" s="14"/>
      <c r="G4" s="32"/>
      <c r="H4" s="14"/>
      <c r="I4" s="14"/>
      <c r="J4" s="14"/>
      <c r="K4" s="14"/>
      <c r="L4" s="2"/>
      <c r="M4" s="2"/>
      <c r="N4" s="85"/>
      <c r="O4" s="41"/>
      <c r="P4" s="40"/>
      <c r="Q4" s="86"/>
      <c r="R4" s="86"/>
    </row>
    <row r="5" spans="1:34" ht="19.5" customHeight="1" x14ac:dyDescent="0.25">
      <c r="A5" s="13"/>
      <c r="B5" s="13"/>
      <c r="C5" s="14"/>
      <c r="D5" s="14"/>
      <c r="E5" s="14"/>
      <c r="F5" s="14"/>
      <c r="G5" s="32"/>
      <c r="H5" s="14"/>
      <c r="I5" s="14"/>
      <c r="J5" s="14"/>
      <c r="K5" s="14"/>
      <c r="L5" s="2"/>
      <c r="M5" s="2"/>
      <c r="N5" s="2"/>
      <c r="O5" s="21"/>
      <c r="P5" s="15"/>
      <c r="Q5" s="38"/>
      <c r="R5" s="38"/>
    </row>
    <row r="6" spans="1:34" ht="9" customHeight="1" thickBot="1" x14ac:dyDescent="0.3">
      <c r="A6" s="13"/>
      <c r="B6" s="13"/>
      <c r="C6" s="14"/>
      <c r="D6" s="14"/>
      <c r="E6" s="14"/>
      <c r="F6" s="14"/>
      <c r="G6" s="32"/>
      <c r="H6" s="14"/>
      <c r="I6" s="14"/>
      <c r="J6" s="14"/>
      <c r="K6" s="14"/>
      <c r="L6" s="2"/>
      <c r="M6" s="2"/>
      <c r="N6" s="2"/>
      <c r="O6" s="21"/>
      <c r="P6" s="15"/>
      <c r="Q6" s="38"/>
      <c r="R6" s="38"/>
    </row>
    <row r="7" spans="1:34" ht="28.5" customHeight="1" thickBot="1" x14ac:dyDescent="0.25">
      <c r="A7" s="13"/>
      <c r="B7" s="13"/>
      <c r="C7" s="14"/>
      <c r="D7" s="14"/>
      <c r="E7" s="14"/>
      <c r="F7" s="14"/>
      <c r="G7" s="24"/>
      <c r="H7" s="14"/>
      <c r="I7" s="14"/>
      <c r="J7" s="14"/>
      <c r="K7" s="14"/>
      <c r="L7" s="87" t="s">
        <v>67</v>
      </c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9"/>
      <c r="AC7" s="90" t="s">
        <v>88</v>
      </c>
      <c r="AD7" s="91"/>
      <c r="AE7" s="91"/>
      <c r="AF7" s="91"/>
      <c r="AG7" s="91"/>
      <c r="AH7" s="92"/>
    </row>
    <row r="8" spans="1:34" s="28" customFormat="1" ht="38.25" customHeight="1" thickBot="1" x14ac:dyDescent="0.25">
      <c r="A8" s="26" t="s">
        <v>56</v>
      </c>
      <c r="B8" s="26" t="s">
        <v>57</v>
      </c>
      <c r="C8" s="27" t="s">
        <v>58</v>
      </c>
      <c r="D8" s="27" t="s">
        <v>54</v>
      </c>
      <c r="E8" s="27" t="s">
        <v>69</v>
      </c>
      <c r="F8" s="27" t="s">
        <v>59</v>
      </c>
      <c r="G8" s="27" t="s">
        <v>60</v>
      </c>
      <c r="H8" s="27" t="s">
        <v>61</v>
      </c>
      <c r="I8" s="27" t="s">
        <v>62</v>
      </c>
      <c r="J8" s="27" t="s">
        <v>55</v>
      </c>
      <c r="K8" s="27" t="s">
        <v>63</v>
      </c>
      <c r="L8" s="29">
        <v>2014</v>
      </c>
      <c r="M8" s="29">
        <v>2015</v>
      </c>
      <c r="N8" s="29">
        <v>2016</v>
      </c>
      <c r="O8" s="29">
        <v>2017</v>
      </c>
      <c r="P8" s="29">
        <v>2018</v>
      </c>
      <c r="Q8" s="29">
        <v>2019</v>
      </c>
      <c r="R8" s="29">
        <v>2020</v>
      </c>
      <c r="S8" s="29">
        <v>2021</v>
      </c>
      <c r="T8" s="29">
        <v>2022</v>
      </c>
      <c r="U8" s="29">
        <v>2023</v>
      </c>
      <c r="V8" s="29">
        <v>2024</v>
      </c>
      <c r="W8" s="29">
        <v>2025</v>
      </c>
      <c r="X8" s="29">
        <v>2026</v>
      </c>
      <c r="Y8" s="27" t="s">
        <v>70</v>
      </c>
      <c r="Z8" s="27" t="s">
        <v>71</v>
      </c>
      <c r="AA8" s="27" t="s">
        <v>72</v>
      </c>
      <c r="AB8" s="27" t="s">
        <v>73</v>
      </c>
      <c r="AC8" s="29">
        <v>2021</v>
      </c>
      <c r="AD8" s="29">
        <v>2022</v>
      </c>
      <c r="AE8" s="29">
        <v>2023</v>
      </c>
      <c r="AF8" s="29">
        <v>2024</v>
      </c>
      <c r="AG8" s="29">
        <v>2025</v>
      </c>
      <c r="AH8" s="29">
        <v>2026</v>
      </c>
    </row>
    <row r="9" spans="1:34" s="3" customFormat="1" x14ac:dyDescent="0.2">
      <c r="A9" s="48"/>
      <c r="B9" s="49"/>
      <c r="C9" s="7">
        <v>41015</v>
      </c>
      <c r="D9" s="7">
        <v>28313</v>
      </c>
      <c r="E9" s="53">
        <f ca="1">DATEDIF(C9,TODAY(),"Y")</f>
        <v>7</v>
      </c>
      <c r="F9" s="8" t="s">
        <v>2</v>
      </c>
      <c r="G9" s="9" t="s">
        <v>32</v>
      </c>
      <c r="H9" s="8"/>
      <c r="I9" s="8" t="s">
        <v>8</v>
      </c>
      <c r="J9" s="8">
        <v>1</v>
      </c>
      <c r="K9" s="30" t="s">
        <v>20</v>
      </c>
      <c r="L9" s="74"/>
      <c r="M9" s="74"/>
      <c r="N9" s="74">
        <v>42711</v>
      </c>
      <c r="O9" s="74">
        <v>43082</v>
      </c>
      <c r="P9" s="74">
        <v>43413</v>
      </c>
      <c r="Q9" s="74"/>
      <c r="R9" s="74"/>
      <c r="S9" s="76"/>
      <c r="T9" s="68"/>
      <c r="U9" s="68"/>
      <c r="V9" s="68"/>
      <c r="W9" s="68"/>
      <c r="X9" s="69"/>
      <c r="Y9" s="67">
        <f t="shared" ref="Y9:Y40" si="0">+COUNTA(L9:R9)</f>
        <v>3</v>
      </c>
      <c r="Z9" s="56">
        <f t="shared" ref="Z9:Z40" ca="1" si="1">IF(E9/2&gt;3,3,ROUNDDOWN(E9/2,0))</f>
        <v>3</v>
      </c>
      <c r="AA9" s="39" t="str">
        <f ca="1">IF(Z9&gt;Y9,"Entretien professionnel à prévoir","OK")</f>
        <v>OK</v>
      </c>
      <c r="AB9" s="39"/>
      <c r="AC9" s="39"/>
      <c r="AD9" s="39"/>
      <c r="AE9" s="57"/>
      <c r="AF9" s="58"/>
      <c r="AG9" s="58"/>
      <c r="AH9" s="58"/>
    </row>
    <row r="10" spans="1:34" s="3" customFormat="1" x14ac:dyDescent="0.2">
      <c r="A10" s="48"/>
      <c r="B10" s="49"/>
      <c r="C10" s="34">
        <v>43041</v>
      </c>
      <c r="D10" s="7">
        <v>20872</v>
      </c>
      <c r="E10" s="53">
        <f t="shared" ref="E10:E72" ca="1" si="2">DATEDIF(C10,TODAY(),"Y")</f>
        <v>2</v>
      </c>
      <c r="F10" s="35" t="s">
        <v>27</v>
      </c>
      <c r="G10" s="36" t="s">
        <v>28</v>
      </c>
      <c r="H10" s="8" t="s">
        <v>29</v>
      </c>
      <c r="I10" s="8" t="s">
        <v>1</v>
      </c>
      <c r="J10" s="8">
        <v>1</v>
      </c>
      <c r="K10" s="30" t="s">
        <v>20</v>
      </c>
      <c r="L10" s="74"/>
      <c r="M10" s="74"/>
      <c r="N10" s="74"/>
      <c r="O10" s="74"/>
      <c r="P10" s="74"/>
      <c r="Q10" s="74"/>
      <c r="R10" s="74">
        <v>43832</v>
      </c>
      <c r="S10" s="80"/>
      <c r="T10" s="58"/>
      <c r="U10" s="58"/>
      <c r="V10" s="58"/>
      <c r="W10" s="58"/>
      <c r="X10" s="70"/>
      <c r="Y10" s="67">
        <f t="shared" si="0"/>
        <v>1</v>
      </c>
      <c r="Z10" s="56">
        <f t="shared" ca="1" si="1"/>
        <v>1</v>
      </c>
      <c r="AA10" s="54" t="str">
        <f ca="1">IF(Z10&gt;Y10,"Entretien professionnel à prévoir","OK")</f>
        <v>OK</v>
      </c>
      <c r="AB10" s="54"/>
      <c r="AC10" s="74">
        <f>DATE(YEAR(C10)+4,MONTH(C10),DAY(C10))</f>
        <v>44502</v>
      </c>
      <c r="AD10" s="39"/>
      <c r="AE10" s="57"/>
      <c r="AF10" s="58"/>
      <c r="AG10" s="58"/>
      <c r="AH10" s="60"/>
    </row>
    <row r="11" spans="1:34" s="3" customFormat="1" x14ac:dyDescent="0.2">
      <c r="A11" s="48"/>
      <c r="B11" s="49"/>
      <c r="C11" s="7">
        <v>40371</v>
      </c>
      <c r="D11" s="7">
        <v>21447</v>
      </c>
      <c r="E11" s="53">
        <f t="shared" ca="1" si="2"/>
        <v>9</v>
      </c>
      <c r="F11" s="8" t="s">
        <v>2</v>
      </c>
      <c r="G11" s="9" t="s">
        <v>37</v>
      </c>
      <c r="H11" s="8"/>
      <c r="I11" s="8" t="s">
        <v>8</v>
      </c>
      <c r="J11" s="8">
        <v>1</v>
      </c>
      <c r="K11" s="30" t="s">
        <v>20</v>
      </c>
      <c r="L11" s="74"/>
      <c r="M11" s="74"/>
      <c r="N11" s="74">
        <v>42718</v>
      </c>
      <c r="O11" s="74"/>
      <c r="P11" s="74"/>
      <c r="Q11" s="74">
        <v>43808</v>
      </c>
      <c r="R11" s="74"/>
      <c r="S11" s="60"/>
      <c r="T11" s="58"/>
      <c r="U11" s="58"/>
      <c r="V11" s="58"/>
      <c r="W11" s="58"/>
      <c r="X11" s="70"/>
      <c r="Y11" s="67">
        <f t="shared" si="0"/>
        <v>2</v>
      </c>
      <c r="Z11" s="56">
        <f t="shared" ca="1" si="1"/>
        <v>3</v>
      </c>
      <c r="AA11" s="54" t="str">
        <f ca="1">IF(Z11&gt;Y11,"Entretien professionnel à prévoir","OK")</f>
        <v>Entretien professionnel à prévoir</v>
      </c>
      <c r="AB11" s="74">
        <v>44196</v>
      </c>
      <c r="AC11" s="74"/>
      <c r="AD11" s="74">
        <f>DATE(YEAR(R11)+2,MONTH(R11),DAY(R11))</f>
        <v>731</v>
      </c>
      <c r="AE11" s="57"/>
      <c r="AF11" s="58"/>
      <c r="AG11" s="58"/>
      <c r="AH11" s="58"/>
    </row>
    <row r="12" spans="1:34" s="3" customFormat="1" ht="15.75" customHeight="1" x14ac:dyDescent="0.2">
      <c r="A12" s="48"/>
      <c r="B12" s="49"/>
      <c r="C12" s="7">
        <v>40330</v>
      </c>
      <c r="D12" s="7">
        <v>22368</v>
      </c>
      <c r="E12" s="53">
        <f t="shared" ca="1" si="2"/>
        <v>9</v>
      </c>
      <c r="F12" s="8" t="s">
        <v>26</v>
      </c>
      <c r="G12" s="9" t="s">
        <v>17</v>
      </c>
      <c r="H12" s="8" t="s">
        <v>18</v>
      </c>
      <c r="I12" s="8" t="s">
        <v>16</v>
      </c>
      <c r="J12" s="8">
        <v>1</v>
      </c>
      <c r="K12" s="30" t="s">
        <v>20</v>
      </c>
      <c r="L12" s="74"/>
      <c r="M12" s="74"/>
      <c r="N12" s="74">
        <v>42713</v>
      </c>
      <c r="O12" s="74"/>
      <c r="P12" s="74">
        <v>43215</v>
      </c>
      <c r="Q12" s="74"/>
      <c r="R12" s="74"/>
      <c r="S12" s="81"/>
      <c r="T12" s="58"/>
      <c r="U12" s="58"/>
      <c r="V12" s="58"/>
      <c r="W12" s="58"/>
      <c r="X12" s="70"/>
      <c r="Y12" s="67">
        <f t="shared" si="0"/>
        <v>2</v>
      </c>
      <c r="Z12" s="56">
        <f t="shared" ca="1" si="1"/>
        <v>3</v>
      </c>
      <c r="AA12" s="54" t="str">
        <f t="shared" ref="AA12:AA74" ca="1" si="3">IF(Z12&gt;Y12,"Entretien professionnel à prévoir","OK")</f>
        <v>Entretien professionnel à prévoir</v>
      </c>
      <c r="AB12" s="74">
        <v>43951</v>
      </c>
      <c r="AC12" s="39"/>
      <c r="AD12" s="74">
        <f t="shared" ref="AD12:AD29" si="4">DATE(YEAR(R12)+2,MONTH(R12),DAY(R12))</f>
        <v>731</v>
      </c>
      <c r="AE12" s="57"/>
      <c r="AF12" s="58"/>
      <c r="AG12" s="58"/>
      <c r="AH12" s="58"/>
    </row>
    <row r="13" spans="1:34" s="3" customFormat="1" x14ac:dyDescent="0.2">
      <c r="A13" s="48"/>
      <c r="B13" s="49"/>
      <c r="C13" s="7">
        <v>38825</v>
      </c>
      <c r="D13" s="7">
        <v>25018</v>
      </c>
      <c r="E13" s="53">
        <f t="shared" ca="1" si="2"/>
        <v>13</v>
      </c>
      <c r="F13" s="8" t="s">
        <v>13</v>
      </c>
      <c r="G13" s="9" t="s">
        <v>45</v>
      </c>
      <c r="H13" s="8" t="s">
        <v>34</v>
      </c>
      <c r="I13" s="8" t="s">
        <v>16</v>
      </c>
      <c r="J13" s="8">
        <v>0.8</v>
      </c>
      <c r="K13" s="30" t="s">
        <v>20</v>
      </c>
      <c r="L13" s="74"/>
      <c r="M13" s="74"/>
      <c r="N13" s="74"/>
      <c r="O13" s="74"/>
      <c r="P13" s="74"/>
      <c r="Q13" s="74">
        <v>43802</v>
      </c>
      <c r="R13" s="74"/>
      <c r="S13" s="77"/>
      <c r="T13" s="31"/>
      <c r="U13" s="31"/>
      <c r="V13" s="31"/>
      <c r="W13" s="31"/>
      <c r="X13" s="71"/>
      <c r="Y13" s="67">
        <f t="shared" si="0"/>
        <v>1</v>
      </c>
      <c r="Z13" s="56">
        <f t="shared" ca="1" si="1"/>
        <v>3</v>
      </c>
      <c r="AA13" s="54" t="str">
        <f t="shared" ca="1" si="3"/>
        <v>Entretien professionnel à prévoir</v>
      </c>
      <c r="AB13" s="74">
        <v>44196</v>
      </c>
      <c r="AC13" s="39"/>
      <c r="AD13" s="74">
        <f t="shared" si="4"/>
        <v>731</v>
      </c>
      <c r="AE13" s="57"/>
      <c r="AF13" s="58"/>
      <c r="AG13" s="58"/>
      <c r="AH13" s="58"/>
    </row>
    <row r="14" spans="1:34" s="3" customFormat="1" x14ac:dyDescent="0.2">
      <c r="A14" s="48"/>
      <c r="B14" s="49"/>
      <c r="C14" s="7">
        <v>39419</v>
      </c>
      <c r="D14" s="7">
        <v>31506</v>
      </c>
      <c r="E14" s="53">
        <f t="shared" ca="1" si="2"/>
        <v>12</v>
      </c>
      <c r="F14" s="8" t="s">
        <v>46</v>
      </c>
      <c r="G14" s="9" t="s">
        <v>52</v>
      </c>
      <c r="H14" s="8" t="s">
        <v>22</v>
      </c>
      <c r="I14" s="8" t="s">
        <v>16</v>
      </c>
      <c r="J14" s="8">
        <v>1</v>
      </c>
      <c r="K14" s="30" t="s">
        <v>20</v>
      </c>
      <c r="L14" s="74"/>
      <c r="M14" s="74"/>
      <c r="N14" s="74"/>
      <c r="O14" s="74"/>
      <c r="P14" s="74"/>
      <c r="Q14" s="74"/>
      <c r="R14" s="74"/>
      <c r="S14" s="77"/>
      <c r="T14" s="31"/>
      <c r="U14" s="31"/>
      <c r="V14" s="31"/>
      <c r="W14" s="31"/>
      <c r="X14" s="71"/>
      <c r="Y14" s="67">
        <f t="shared" si="0"/>
        <v>0</v>
      </c>
      <c r="Z14" s="56">
        <f t="shared" ca="1" si="1"/>
        <v>3</v>
      </c>
      <c r="AA14" s="54" t="str">
        <f t="shared" ca="1" si="3"/>
        <v>Entretien professionnel à prévoir</v>
      </c>
      <c r="AB14" s="74">
        <v>43921</v>
      </c>
      <c r="AC14" s="39"/>
      <c r="AD14" s="74">
        <f t="shared" si="4"/>
        <v>731</v>
      </c>
      <c r="AE14" s="57"/>
      <c r="AF14" s="58"/>
      <c r="AG14" s="58"/>
      <c r="AH14" s="58"/>
    </row>
    <row r="15" spans="1:34" s="3" customFormat="1" x14ac:dyDescent="0.2">
      <c r="A15" s="48"/>
      <c r="B15" s="49"/>
      <c r="C15" s="7">
        <v>42036</v>
      </c>
      <c r="D15" s="7">
        <v>24919</v>
      </c>
      <c r="E15" s="53">
        <f t="shared" ca="1" si="2"/>
        <v>5</v>
      </c>
      <c r="F15" s="8" t="s">
        <v>0</v>
      </c>
      <c r="G15" s="9" t="s">
        <v>9</v>
      </c>
      <c r="H15" s="8" t="s">
        <v>5</v>
      </c>
      <c r="I15" s="8" t="s">
        <v>1</v>
      </c>
      <c r="J15" s="8">
        <v>0.6</v>
      </c>
      <c r="K15" s="30" t="s">
        <v>20</v>
      </c>
      <c r="L15" s="74"/>
      <c r="M15" s="74"/>
      <c r="N15" s="74">
        <v>42704</v>
      </c>
      <c r="O15" s="74"/>
      <c r="P15" s="74">
        <v>43454</v>
      </c>
      <c r="Q15" s="74"/>
      <c r="R15" s="74"/>
      <c r="S15" s="60"/>
      <c r="T15" s="58"/>
      <c r="U15" s="58"/>
      <c r="V15" s="58"/>
      <c r="W15" s="58"/>
      <c r="X15" s="70"/>
      <c r="Y15" s="67">
        <f t="shared" si="0"/>
        <v>2</v>
      </c>
      <c r="Z15" s="56">
        <f t="shared" ca="1" si="1"/>
        <v>2</v>
      </c>
      <c r="AA15" s="54" t="str">
        <f t="shared" ca="1" si="3"/>
        <v>OK</v>
      </c>
      <c r="AB15" s="74">
        <v>44196</v>
      </c>
      <c r="AC15" s="39"/>
      <c r="AD15" s="74">
        <f t="shared" si="4"/>
        <v>731</v>
      </c>
      <c r="AE15" s="57"/>
      <c r="AF15" s="58"/>
      <c r="AG15" s="58"/>
      <c r="AH15" s="58"/>
    </row>
    <row r="16" spans="1:34" s="3" customFormat="1" x14ac:dyDescent="0.2">
      <c r="A16" s="48"/>
      <c r="B16" s="49"/>
      <c r="C16" s="7">
        <v>41456</v>
      </c>
      <c r="D16" s="7">
        <v>23218</v>
      </c>
      <c r="E16" s="53">
        <f t="shared" ca="1" si="2"/>
        <v>6</v>
      </c>
      <c r="F16" s="8" t="s">
        <v>0</v>
      </c>
      <c r="G16" s="9" t="s">
        <v>38</v>
      </c>
      <c r="H16" s="8" t="s">
        <v>39</v>
      </c>
      <c r="I16" s="8" t="s">
        <v>1</v>
      </c>
      <c r="J16" s="8">
        <v>1</v>
      </c>
      <c r="K16" s="30" t="s">
        <v>20</v>
      </c>
      <c r="L16" s="74">
        <v>41681</v>
      </c>
      <c r="M16" s="74"/>
      <c r="N16" s="74">
        <v>42702</v>
      </c>
      <c r="O16" s="74"/>
      <c r="P16" s="74"/>
      <c r="Q16" s="74"/>
      <c r="R16" s="74"/>
      <c r="S16" s="60"/>
      <c r="T16" s="58"/>
      <c r="U16" s="58"/>
      <c r="V16" s="58"/>
      <c r="W16" s="58"/>
      <c r="X16" s="70"/>
      <c r="Y16" s="67">
        <f t="shared" si="0"/>
        <v>2</v>
      </c>
      <c r="Z16" s="56">
        <f t="shared" ca="1" si="1"/>
        <v>3</v>
      </c>
      <c r="AA16" s="54" t="str">
        <f t="shared" ca="1" si="3"/>
        <v>Entretien professionnel à prévoir</v>
      </c>
      <c r="AB16" s="74">
        <v>43921</v>
      </c>
      <c r="AC16" s="39"/>
      <c r="AD16" s="74">
        <f t="shared" si="4"/>
        <v>731</v>
      </c>
      <c r="AE16" s="57"/>
      <c r="AF16" s="58"/>
      <c r="AG16" s="58"/>
      <c r="AH16" s="58"/>
    </row>
    <row r="17" spans="1:197" s="3" customFormat="1" x14ac:dyDescent="0.2">
      <c r="A17" s="48"/>
      <c r="B17" s="49"/>
      <c r="C17" s="7">
        <v>40191</v>
      </c>
      <c r="D17" s="7">
        <v>30207</v>
      </c>
      <c r="E17" s="53">
        <f t="shared" ca="1" si="2"/>
        <v>10</v>
      </c>
      <c r="F17" s="8" t="s">
        <v>25</v>
      </c>
      <c r="G17" s="9" t="s">
        <v>17</v>
      </c>
      <c r="H17" s="8" t="s">
        <v>18</v>
      </c>
      <c r="I17" s="8" t="s">
        <v>16</v>
      </c>
      <c r="J17" s="8">
        <v>1</v>
      </c>
      <c r="K17" s="30" t="s">
        <v>20</v>
      </c>
      <c r="L17" s="74"/>
      <c r="M17" s="74"/>
      <c r="N17" s="74"/>
      <c r="O17" s="74"/>
      <c r="P17" s="74"/>
      <c r="Q17" s="74"/>
      <c r="R17" s="74"/>
      <c r="S17" s="60"/>
      <c r="T17" s="58"/>
      <c r="U17" s="58"/>
      <c r="V17" s="58"/>
      <c r="W17" s="58"/>
      <c r="X17" s="70"/>
      <c r="Y17" s="67">
        <f t="shared" si="0"/>
        <v>0</v>
      </c>
      <c r="Z17" s="56">
        <f t="shared" ca="1" si="1"/>
        <v>3</v>
      </c>
      <c r="AA17" s="54" t="str">
        <f t="shared" ca="1" si="3"/>
        <v>Entretien professionnel à prévoir</v>
      </c>
      <c r="AB17" s="74">
        <v>43921</v>
      </c>
      <c r="AC17" s="39"/>
      <c r="AD17" s="74">
        <f t="shared" si="4"/>
        <v>731</v>
      </c>
      <c r="AE17" s="57"/>
      <c r="AF17" s="58"/>
      <c r="AG17" s="58"/>
      <c r="AH17" s="58"/>
    </row>
    <row r="18" spans="1:197" s="4" customFormat="1" x14ac:dyDescent="0.2">
      <c r="A18" s="48"/>
      <c r="B18" s="49"/>
      <c r="C18" s="10">
        <v>43556</v>
      </c>
      <c r="D18" s="10">
        <v>26274</v>
      </c>
      <c r="E18" s="53">
        <f t="shared" ca="1" si="2"/>
        <v>0</v>
      </c>
      <c r="F18" s="5" t="s">
        <v>27</v>
      </c>
      <c r="G18" s="6" t="s">
        <v>43</v>
      </c>
      <c r="H18" s="5" t="s">
        <v>5</v>
      </c>
      <c r="I18" s="5" t="s">
        <v>1</v>
      </c>
      <c r="J18" s="5">
        <v>1</v>
      </c>
      <c r="K18" s="65" t="s">
        <v>20</v>
      </c>
      <c r="L18" s="74"/>
      <c r="M18" s="74"/>
      <c r="N18" s="74"/>
      <c r="O18" s="74"/>
      <c r="P18" s="74"/>
      <c r="Q18" s="74"/>
      <c r="R18" s="74">
        <v>43833</v>
      </c>
      <c r="S18" s="78"/>
      <c r="T18" s="59"/>
      <c r="U18" s="59"/>
      <c r="V18" s="59"/>
      <c r="W18" s="59"/>
      <c r="X18" s="72"/>
      <c r="Y18" s="67">
        <f t="shared" si="0"/>
        <v>1</v>
      </c>
      <c r="Z18" s="56">
        <f t="shared" ca="1" si="1"/>
        <v>0</v>
      </c>
      <c r="AA18" s="54" t="str">
        <f t="shared" ca="1" si="3"/>
        <v>OK</v>
      </c>
      <c r="AB18" s="74"/>
      <c r="AC18" s="39"/>
      <c r="AD18" s="39"/>
      <c r="AE18" s="57"/>
      <c r="AF18" s="59"/>
      <c r="AG18" s="59"/>
      <c r="AH18" s="59"/>
    </row>
    <row r="19" spans="1:197" s="3" customFormat="1" x14ac:dyDescent="0.2">
      <c r="A19" s="48"/>
      <c r="B19" s="49"/>
      <c r="C19" s="7">
        <v>42125</v>
      </c>
      <c r="D19" s="7">
        <v>33284</v>
      </c>
      <c r="E19" s="53">
        <f t="shared" ca="1" si="2"/>
        <v>4</v>
      </c>
      <c r="F19" s="8" t="s">
        <v>3</v>
      </c>
      <c r="G19" s="9" t="s">
        <v>17</v>
      </c>
      <c r="H19" s="8" t="s">
        <v>18</v>
      </c>
      <c r="I19" s="8" t="s">
        <v>16</v>
      </c>
      <c r="J19" s="8">
        <v>1</v>
      </c>
      <c r="K19" s="30" t="s">
        <v>20</v>
      </c>
      <c r="L19" s="74"/>
      <c r="M19" s="74"/>
      <c r="N19" s="74"/>
      <c r="O19" s="74"/>
      <c r="P19" s="74">
        <v>43396</v>
      </c>
      <c r="Q19" s="74"/>
      <c r="R19" s="74"/>
      <c r="S19" s="79"/>
      <c r="T19" s="64"/>
      <c r="U19" s="64"/>
      <c r="V19" s="64"/>
      <c r="W19" s="64"/>
      <c r="X19" s="73"/>
      <c r="Y19" s="67">
        <f t="shared" si="0"/>
        <v>1</v>
      </c>
      <c r="Z19" s="56">
        <f t="shared" ca="1" si="1"/>
        <v>2</v>
      </c>
      <c r="AA19" s="54" t="str">
        <f t="shared" ca="1" si="3"/>
        <v>Entretien professionnel à prévoir</v>
      </c>
      <c r="AB19" s="74">
        <v>43982</v>
      </c>
      <c r="AC19" s="39"/>
      <c r="AD19" s="74">
        <f t="shared" si="4"/>
        <v>731</v>
      </c>
      <c r="AE19" s="57"/>
      <c r="AF19" s="58"/>
      <c r="AG19" s="58"/>
      <c r="AH19" s="58"/>
    </row>
    <row r="20" spans="1:197" s="3" customFormat="1" x14ac:dyDescent="0.2">
      <c r="A20" s="48"/>
      <c r="B20" s="49"/>
      <c r="C20" s="7">
        <v>42614</v>
      </c>
      <c r="D20" s="7">
        <v>33987</v>
      </c>
      <c r="E20" s="53">
        <f t="shared" ca="1" si="2"/>
        <v>3</v>
      </c>
      <c r="F20" s="8" t="s">
        <v>0</v>
      </c>
      <c r="G20" s="9" t="s">
        <v>38</v>
      </c>
      <c r="H20" s="8" t="s">
        <v>5</v>
      </c>
      <c r="I20" s="8" t="s">
        <v>1</v>
      </c>
      <c r="J20" s="8">
        <v>1</v>
      </c>
      <c r="K20" s="30" t="s">
        <v>20</v>
      </c>
      <c r="L20" s="74"/>
      <c r="M20" s="74"/>
      <c r="N20" s="74">
        <v>42703</v>
      </c>
      <c r="O20" s="74"/>
      <c r="P20" s="74">
        <v>43423</v>
      </c>
      <c r="Q20" s="74"/>
      <c r="R20" s="74"/>
      <c r="S20" s="60"/>
      <c r="T20" s="58"/>
      <c r="U20" s="58"/>
      <c r="V20" s="58"/>
      <c r="W20" s="58"/>
      <c r="X20" s="70"/>
      <c r="Y20" s="67">
        <f t="shared" si="0"/>
        <v>2</v>
      </c>
      <c r="Z20" s="56">
        <f t="shared" ca="1" si="1"/>
        <v>1</v>
      </c>
      <c r="AA20" s="54" t="str">
        <f t="shared" ca="1" si="3"/>
        <v>OK</v>
      </c>
      <c r="AB20" s="74">
        <f>DATE(YEAR(P20)+2,MONTH(P20),DAY(P20))</f>
        <v>44154</v>
      </c>
      <c r="AC20" s="39"/>
      <c r="AD20" s="39"/>
      <c r="AE20" s="57"/>
      <c r="AF20" s="58"/>
      <c r="AG20" s="58"/>
      <c r="AH20" s="58"/>
    </row>
    <row r="21" spans="1:197" s="4" customFormat="1" x14ac:dyDescent="0.2">
      <c r="A21" s="48"/>
      <c r="B21" s="49"/>
      <c r="C21" s="10">
        <v>40275</v>
      </c>
      <c r="D21" s="10">
        <v>22814</v>
      </c>
      <c r="E21" s="53">
        <f t="shared" ca="1" si="2"/>
        <v>9</v>
      </c>
      <c r="F21" s="5" t="s">
        <v>2</v>
      </c>
      <c r="G21" s="6" t="s">
        <v>65</v>
      </c>
      <c r="H21" s="5"/>
      <c r="I21" s="5" t="s">
        <v>8</v>
      </c>
      <c r="J21" s="5">
        <v>1</v>
      </c>
      <c r="K21" s="65" t="s">
        <v>20</v>
      </c>
      <c r="L21" s="74"/>
      <c r="M21" s="74"/>
      <c r="N21" s="74"/>
      <c r="O21" s="74">
        <v>42899</v>
      </c>
      <c r="P21" s="74"/>
      <c r="Q21" s="74">
        <v>43810</v>
      </c>
      <c r="R21" s="74"/>
      <c r="S21" s="60"/>
      <c r="T21" s="58"/>
      <c r="U21" s="58"/>
      <c r="V21" s="58"/>
      <c r="W21" s="58"/>
      <c r="X21" s="70"/>
      <c r="Y21" s="67">
        <f t="shared" si="0"/>
        <v>2</v>
      </c>
      <c r="Z21" s="56">
        <f t="shared" ca="1" si="1"/>
        <v>3</v>
      </c>
      <c r="AA21" s="54" t="str">
        <f t="shared" ca="1" si="3"/>
        <v>Entretien professionnel à prévoir</v>
      </c>
      <c r="AB21" s="74">
        <v>44196</v>
      </c>
      <c r="AC21" s="55"/>
      <c r="AD21" s="74">
        <f t="shared" si="4"/>
        <v>731</v>
      </c>
      <c r="AE21" s="57"/>
      <c r="AF21" s="59"/>
      <c r="AG21" s="59"/>
      <c r="AH21" s="59"/>
    </row>
    <row r="22" spans="1:197" s="3" customFormat="1" x14ac:dyDescent="0.2">
      <c r="A22" s="48"/>
      <c r="B22" s="49"/>
      <c r="C22" s="7">
        <v>40190</v>
      </c>
      <c r="D22" s="7">
        <v>25032</v>
      </c>
      <c r="E22" s="53">
        <f t="shared" ca="1" si="2"/>
        <v>10</v>
      </c>
      <c r="F22" s="8" t="s">
        <v>23</v>
      </c>
      <c r="G22" s="9" t="s">
        <v>4</v>
      </c>
      <c r="H22" s="8" t="s">
        <v>5</v>
      </c>
      <c r="I22" s="8" t="s">
        <v>1</v>
      </c>
      <c r="J22" s="8">
        <v>1</v>
      </c>
      <c r="K22" s="30" t="s">
        <v>20</v>
      </c>
      <c r="L22" s="74"/>
      <c r="M22" s="74"/>
      <c r="N22" s="74"/>
      <c r="O22" s="74">
        <v>42839</v>
      </c>
      <c r="P22" s="74">
        <v>43424</v>
      </c>
      <c r="Q22" s="74"/>
      <c r="R22" s="74"/>
      <c r="S22" s="60"/>
      <c r="T22" s="58"/>
      <c r="U22" s="58"/>
      <c r="V22" s="58"/>
      <c r="W22" s="58"/>
      <c r="X22" s="70"/>
      <c r="Y22" s="67">
        <f t="shared" si="0"/>
        <v>2</v>
      </c>
      <c r="Z22" s="56">
        <f t="shared" ca="1" si="1"/>
        <v>3</v>
      </c>
      <c r="AA22" s="54" t="str">
        <f t="shared" ca="1" si="3"/>
        <v>Entretien professionnel à prévoir</v>
      </c>
      <c r="AB22" s="74">
        <v>44165</v>
      </c>
      <c r="AC22" s="39"/>
      <c r="AD22" s="74">
        <f t="shared" si="4"/>
        <v>731</v>
      </c>
      <c r="AE22" s="57"/>
      <c r="AF22" s="58"/>
      <c r="AG22" s="58"/>
      <c r="AH22" s="58"/>
    </row>
    <row r="23" spans="1:197" s="3" customFormat="1" x14ac:dyDescent="0.2">
      <c r="A23" s="48"/>
      <c r="B23" s="49"/>
      <c r="C23" s="7">
        <v>40575</v>
      </c>
      <c r="D23" s="7">
        <v>28269</v>
      </c>
      <c r="E23" s="53">
        <f t="shared" ca="1" si="2"/>
        <v>9</v>
      </c>
      <c r="F23" s="8" t="s">
        <v>13</v>
      </c>
      <c r="G23" s="9" t="s">
        <v>45</v>
      </c>
      <c r="H23" s="8" t="s">
        <v>34</v>
      </c>
      <c r="I23" s="8" t="s">
        <v>16</v>
      </c>
      <c r="J23" s="8">
        <v>1</v>
      </c>
      <c r="K23" s="30" t="s">
        <v>20</v>
      </c>
      <c r="L23" s="74"/>
      <c r="M23" s="74"/>
      <c r="N23" s="74"/>
      <c r="O23" s="74"/>
      <c r="P23" s="74"/>
      <c r="Q23" s="74">
        <v>43805</v>
      </c>
      <c r="R23" s="74"/>
      <c r="S23" s="77"/>
      <c r="T23" s="31"/>
      <c r="U23" s="31"/>
      <c r="V23" s="31"/>
      <c r="W23" s="31"/>
      <c r="X23" s="71"/>
      <c r="Y23" s="67">
        <f t="shared" si="0"/>
        <v>1</v>
      </c>
      <c r="Z23" s="56">
        <f t="shared" ca="1" si="1"/>
        <v>3</v>
      </c>
      <c r="AA23" s="54" t="str">
        <f t="shared" ca="1" si="3"/>
        <v>Entretien professionnel à prévoir</v>
      </c>
      <c r="AB23" s="74">
        <v>44196</v>
      </c>
      <c r="AC23" s="39"/>
      <c r="AD23" s="74">
        <f t="shared" si="4"/>
        <v>731</v>
      </c>
      <c r="AE23" s="57"/>
      <c r="AF23" s="58"/>
      <c r="AG23" s="58"/>
      <c r="AH23" s="58"/>
    </row>
    <row r="24" spans="1:197" s="11" customFormat="1" ht="19.5" customHeight="1" x14ac:dyDescent="0.2">
      <c r="A24" s="50"/>
      <c r="B24" s="51"/>
      <c r="C24" s="10">
        <v>40878</v>
      </c>
      <c r="D24" s="19">
        <v>31112</v>
      </c>
      <c r="E24" s="53">
        <f t="shared" ca="1" si="2"/>
        <v>8</v>
      </c>
      <c r="F24" s="19" t="s">
        <v>26</v>
      </c>
      <c r="G24" s="20" t="s">
        <v>17</v>
      </c>
      <c r="H24" s="19" t="s">
        <v>18</v>
      </c>
      <c r="I24" s="19" t="s">
        <v>16</v>
      </c>
      <c r="J24" s="19">
        <v>1</v>
      </c>
      <c r="K24" s="66" t="s">
        <v>20</v>
      </c>
      <c r="L24" s="74"/>
      <c r="M24" s="74"/>
      <c r="N24" s="74">
        <v>42719</v>
      </c>
      <c r="O24" s="74"/>
      <c r="P24" s="74">
        <v>43277</v>
      </c>
      <c r="Q24" s="74"/>
      <c r="R24" s="74"/>
      <c r="S24" s="60"/>
      <c r="T24" s="58"/>
      <c r="U24" s="58"/>
      <c r="V24" s="58"/>
      <c r="W24" s="58"/>
      <c r="X24" s="70"/>
      <c r="Y24" s="67">
        <f t="shared" si="0"/>
        <v>2</v>
      </c>
      <c r="Z24" s="56">
        <f t="shared" ca="1" si="1"/>
        <v>3</v>
      </c>
      <c r="AA24" s="54" t="str">
        <f t="shared" ca="1" si="3"/>
        <v>Entretien professionnel à prévoir</v>
      </c>
      <c r="AB24" s="74">
        <v>44012</v>
      </c>
      <c r="AC24" s="39"/>
      <c r="AD24" s="74">
        <f t="shared" si="4"/>
        <v>731</v>
      </c>
      <c r="AE24" s="57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  <c r="FS24" s="12"/>
      <c r="FT24" s="12"/>
      <c r="FU24" s="12"/>
      <c r="FV24" s="12"/>
      <c r="FW24" s="12"/>
      <c r="FX24" s="12"/>
      <c r="FY24" s="12"/>
      <c r="FZ24" s="12"/>
      <c r="GA24" s="12"/>
      <c r="GB24" s="12"/>
      <c r="GC24" s="12"/>
      <c r="GD24" s="12"/>
      <c r="GE24" s="12"/>
      <c r="GF24" s="12"/>
      <c r="GG24" s="12"/>
      <c r="GH24" s="12"/>
      <c r="GI24" s="12"/>
      <c r="GJ24" s="12"/>
      <c r="GK24" s="12"/>
      <c r="GL24" s="12"/>
      <c r="GM24" s="12"/>
      <c r="GN24" s="12"/>
      <c r="GO24" s="12"/>
    </row>
    <row r="25" spans="1:197" s="3" customFormat="1" x14ac:dyDescent="0.2">
      <c r="A25" s="48"/>
      <c r="B25" s="49"/>
      <c r="C25" s="7">
        <v>40360</v>
      </c>
      <c r="D25" s="7">
        <v>24100</v>
      </c>
      <c r="E25" s="53">
        <f t="shared" ca="1" si="2"/>
        <v>9</v>
      </c>
      <c r="F25" s="8" t="s">
        <v>24</v>
      </c>
      <c r="G25" s="9" t="s">
        <v>4</v>
      </c>
      <c r="H25" s="8" t="s">
        <v>5</v>
      </c>
      <c r="I25" s="8" t="s">
        <v>1</v>
      </c>
      <c r="J25" s="8">
        <v>1</v>
      </c>
      <c r="K25" s="30" t="s">
        <v>20</v>
      </c>
      <c r="L25" s="74"/>
      <c r="M25" s="74"/>
      <c r="N25" s="74"/>
      <c r="O25" s="74"/>
      <c r="P25" s="74">
        <v>43160</v>
      </c>
      <c r="Q25" s="74"/>
      <c r="R25" s="74"/>
      <c r="S25" s="60"/>
      <c r="T25" s="58"/>
      <c r="U25" s="58"/>
      <c r="V25" s="58"/>
      <c r="W25" s="58"/>
      <c r="X25" s="70"/>
      <c r="Y25" s="67">
        <f t="shared" si="0"/>
        <v>1</v>
      </c>
      <c r="Z25" s="56">
        <f t="shared" ca="1" si="1"/>
        <v>3</v>
      </c>
      <c r="AA25" s="54" t="str">
        <f t="shared" ca="1" si="3"/>
        <v>Entretien professionnel à prévoir</v>
      </c>
      <c r="AB25" s="74">
        <v>43921</v>
      </c>
      <c r="AC25" s="39"/>
      <c r="AD25" s="74">
        <f t="shared" si="4"/>
        <v>731</v>
      </c>
      <c r="AE25" s="57"/>
      <c r="AF25" s="58"/>
      <c r="AG25" s="58"/>
      <c r="AH25" s="58"/>
    </row>
    <row r="26" spans="1:197" s="3" customFormat="1" x14ac:dyDescent="0.2">
      <c r="A26" s="48"/>
      <c r="B26" s="49"/>
      <c r="C26" s="7">
        <v>37930</v>
      </c>
      <c r="D26" s="7">
        <v>27892</v>
      </c>
      <c r="E26" s="53">
        <f t="shared" ca="1" si="2"/>
        <v>16</v>
      </c>
      <c r="F26" s="8" t="s">
        <v>6</v>
      </c>
      <c r="G26" s="9" t="s">
        <v>21</v>
      </c>
      <c r="H26" s="8" t="s">
        <v>22</v>
      </c>
      <c r="I26" s="8" t="s">
        <v>16</v>
      </c>
      <c r="J26" s="8">
        <v>1</v>
      </c>
      <c r="K26" s="30" t="s">
        <v>20</v>
      </c>
      <c r="L26" s="74"/>
      <c r="M26" s="74"/>
      <c r="N26" s="74"/>
      <c r="O26" s="74"/>
      <c r="P26" s="74"/>
      <c r="Q26" s="74"/>
      <c r="R26" s="74"/>
      <c r="S26" s="60"/>
      <c r="T26" s="58"/>
      <c r="U26" s="58"/>
      <c r="V26" s="58"/>
      <c r="W26" s="58"/>
      <c r="X26" s="70"/>
      <c r="Y26" s="67">
        <f t="shared" si="0"/>
        <v>0</v>
      </c>
      <c r="Z26" s="56">
        <f t="shared" ca="1" si="1"/>
        <v>3</v>
      </c>
      <c r="AA26" s="54" t="str">
        <f t="shared" ca="1" si="3"/>
        <v>Entretien professionnel à prévoir</v>
      </c>
      <c r="AB26" s="74">
        <v>43921</v>
      </c>
      <c r="AC26" s="39"/>
      <c r="AD26" s="74">
        <f t="shared" si="4"/>
        <v>731</v>
      </c>
      <c r="AE26" s="57"/>
      <c r="AF26" s="58"/>
      <c r="AG26" s="58"/>
      <c r="AH26" s="58"/>
    </row>
    <row r="27" spans="1:197" s="3" customFormat="1" x14ac:dyDescent="0.2">
      <c r="A27" s="48"/>
      <c r="B27" s="49"/>
      <c r="C27" s="7">
        <v>38117</v>
      </c>
      <c r="D27" s="7">
        <v>29903</v>
      </c>
      <c r="E27" s="53">
        <f t="shared" ca="1" si="2"/>
        <v>15</v>
      </c>
      <c r="F27" s="8" t="s">
        <v>23</v>
      </c>
      <c r="G27" s="9" t="s">
        <v>17</v>
      </c>
      <c r="H27" s="8" t="s">
        <v>18</v>
      </c>
      <c r="I27" s="8" t="s">
        <v>16</v>
      </c>
      <c r="J27" s="8">
        <v>1</v>
      </c>
      <c r="K27" s="30" t="s">
        <v>20</v>
      </c>
      <c r="L27" s="74"/>
      <c r="M27" s="74"/>
      <c r="N27" s="74"/>
      <c r="O27" s="74">
        <v>42809</v>
      </c>
      <c r="P27" s="74">
        <v>43406</v>
      </c>
      <c r="Q27" s="74"/>
      <c r="R27" s="74"/>
      <c r="S27" s="60"/>
      <c r="T27" s="58"/>
      <c r="U27" s="58"/>
      <c r="V27" s="58"/>
      <c r="W27" s="58"/>
      <c r="X27" s="70"/>
      <c r="Y27" s="67">
        <f t="shared" si="0"/>
        <v>2</v>
      </c>
      <c r="Z27" s="56">
        <f t="shared" ca="1" si="1"/>
        <v>3</v>
      </c>
      <c r="AA27" s="54" t="str">
        <f t="shared" ca="1" si="3"/>
        <v>Entretien professionnel à prévoir</v>
      </c>
      <c r="AB27" s="74">
        <v>44165</v>
      </c>
      <c r="AC27" s="39"/>
      <c r="AD27" s="74">
        <f t="shared" si="4"/>
        <v>731</v>
      </c>
      <c r="AE27" s="57"/>
      <c r="AF27" s="58"/>
      <c r="AG27" s="58"/>
      <c r="AH27" s="58"/>
    </row>
    <row r="28" spans="1:197" s="3" customFormat="1" x14ac:dyDescent="0.2">
      <c r="A28" s="48"/>
      <c r="B28" s="49"/>
      <c r="C28" s="7">
        <v>38612</v>
      </c>
      <c r="D28" s="7">
        <v>28102</v>
      </c>
      <c r="E28" s="53">
        <f t="shared" ca="1" si="2"/>
        <v>14</v>
      </c>
      <c r="F28" s="8" t="s">
        <v>13</v>
      </c>
      <c r="G28" s="9" t="s">
        <v>45</v>
      </c>
      <c r="H28" s="8" t="s">
        <v>34</v>
      </c>
      <c r="I28" s="8" t="s">
        <v>16</v>
      </c>
      <c r="J28" s="8">
        <v>1</v>
      </c>
      <c r="K28" s="30" t="s">
        <v>20</v>
      </c>
      <c r="L28" s="74"/>
      <c r="M28" s="74"/>
      <c r="N28" s="74"/>
      <c r="O28" s="74"/>
      <c r="P28" s="74"/>
      <c r="Q28" s="74"/>
      <c r="R28" s="74"/>
      <c r="S28" s="77"/>
      <c r="T28" s="31"/>
      <c r="U28" s="31"/>
      <c r="V28" s="31"/>
      <c r="W28" s="31"/>
      <c r="X28" s="71"/>
      <c r="Y28" s="67">
        <f t="shared" si="0"/>
        <v>0</v>
      </c>
      <c r="Z28" s="56">
        <f t="shared" ca="1" si="1"/>
        <v>3</v>
      </c>
      <c r="AA28" s="54" t="str">
        <f t="shared" ca="1" si="3"/>
        <v>Entretien professionnel à prévoir</v>
      </c>
      <c r="AB28" s="74">
        <v>43921</v>
      </c>
      <c r="AC28" s="39"/>
      <c r="AD28" s="74">
        <f t="shared" si="4"/>
        <v>731</v>
      </c>
      <c r="AE28" s="57"/>
      <c r="AF28" s="58"/>
      <c r="AG28" s="58"/>
      <c r="AH28" s="58"/>
    </row>
    <row r="29" spans="1:197" s="3" customFormat="1" x14ac:dyDescent="0.2">
      <c r="A29" s="48"/>
      <c r="B29" s="49"/>
      <c r="C29" s="7">
        <v>36710</v>
      </c>
      <c r="D29" s="7">
        <v>26413</v>
      </c>
      <c r="E29" s="53">
        <f t="shared" ca="1" si="2"/>
        <v>19</v>
      </c>
      <c r="F29" s="8" t="s">
        <v>3</v>
      </c>
      <c r="G29" s="9" t="s">
        <v>17</v>
      </c>
      <c r="H29" s="8" t="s">
        <v>18</v>
      </c>
      <c r="I29" s="8" t="s">
        <v>16</v>
      </c>
      <c r="J29" s="8">
        <v>1</v>
      </c>
      <c r="K29" s="30" t="s">
        <v>20</v>
      </c>
      <c r="L29" s="74"/>
      <c r="M29" s="74"/>
      <c r="N29" s="74"/>
      <c r="O29" s="74"/>
      <c r="P29" s="74">
        <v>43410</v>
      </c>
      <c r="Q29" s="74"/>
      <c r="R29" s="74"/>
      <c r="S29" s="60"/>
      <c r="T29" s="58"/>
      <c r="U29" s="58"/>
      <c r="V29" s="58"/>
      <c r="W29" s="58"/>
      <c r="X29" s="70"/>
      <c r="Y29" s="67">
        <f t="shared" si="0"/>
        <v>1</v>
      </c>
      <c r="Z29" s="56">
        <f t="shared" ca="1" si="1"/>
        <v>3</v>
      </c>
      <c r="AA29" s="54" t="str">
        <f t="shared" ca="1" si="3"/>
        <v>Entretien professionnel à prévoir</v>
      </c>
      <c r="AB29" s="74">
        <v>44165</v>
      </c>
      <c r="AC29" s="25"/>
      <c r="AD29" s="74">
        <f t="shared" si="4"/>
        <v>731</v>
      </c>
      <c r="AE29" s="57"/>
      <c r="AF29" s="58"/>
      <c r="AG29" s="58"/>
      <c r="AH29" s="58"/>
    </row>
    <row r="30" spans="1:197" s="3" customFormat="1" x14ac:dyDescent="0.2">
      <c r="A30" s="48"/>
      <c r="B30" s="49"/>
      <c r="C30" s="7">
        <v>43661</v>
      </c>
      <c r="D30" s="7">
        <v>35360</v>
      </c>
      <c r="E30" s="53">
        <f t="shared" ca="1" si="2"/>
        <v>0</v>
      </c>
      <c r="F30" s="8" t="s">
        <v>26</v>
      </c>
      <c r="G30" s="9" t="s">
        <v>17</v>
      </c>
      <c r="H30" s="8" t="s">
        <v>18</v>
      </c>
      <c r="I30" s="8" t="s">
        <v>16</v>
      </c>
      <c r="J30" s="8">
        <v>1</v>
      </c>
      <c r="K30" s="30" t="s">
        <v>20</v>
      </c>
      <c r="L30" s="74"/>
      <c r="M30" s="74"/>
      <c r="N30" s="74"/>
      <c r="O30" s="74"/>
      <c r="P30" s="74"/>
      <c r="Q30" s="74"/>
      <c r="R30" s="74"/>
      <c r="S30" s="60"/>
      <c r="T30" s="58"/>
      <c r="U30" s="58"/>
      <c r="V30" s="58"/>
      <c r="W30" s="58"/>
      <c r="X30" s="70"/>
      <c r="Y30" s="67">
        <f t="shared" si="0"/>
        <v>0</v>
      </c>
      <c r="Z30" s="56">
        <f t="shared" ca="1" si="1"/>
        <v>0</v>
      </c>
      <c r="AA30" s="54" t="str">
        <f t="shared" ca="1" si="3"/>
        <v>OK</v>
      </c>
      <c r="AB30" s="74"/>
      <c r="AC30" s="74">
        <f>DATE(YEAR(C30)+2,MONTH(C30),DAY(C30))</f>
        <v>44392</v>
      </c>
      <c r="AD30" s="39"/>
      <c r="AE30" s="57"/>
      <c r="AF30" s="58"/>
      <c r="AG30" s="58"/>
      <c r="AH30" s="58"/>
    </row>
    <row r="31" spans="1:197" s="3" customFormat="1" x14ac:dyDescent="0.2">
      <c r="A31" s="48"/>
      <c r="B31" s="49"/>
      <c r="C31" s="7">
        <v>43586</v>
      </c>
      <c r="D31" s="7">
        <v>29920</v>
      </c>
      <c r="E31" s="53">
        <f t="shared" ca="1" si="2"/>
        <v>0</v>
      </c>
      <c r="F31" s="8" t="s">
        <v>0</v>
      </c>
      <c r="G31" s="9" t="s">
        <v>38</v>
      </c>
      <c r="H31" s="8" t="s">
        <v>5</v>
      </c>
      <c r="I31" s="8" t="s">
        <v>1</v>
      </c>
      <c r="J31" s="8">
        <v>1</v>
      </c>
      <c r="K31" s="30" t="s">
        <v>20</v>
      </c>
      <c r="L31" s="74"/>
      <c r="M31" s="74"/>
      <c r="N31" s="74"/>
      <c r="O31" s="74"/>
      <c r="P31" s="74"/>
      <c r="Q31" s="74"/>
      <c r="R31" s="74"/>
      <c r="S31" s="60"/>
      <c r="T31" s="58"/>
      <c r="U31" s="58"/>
      <c r="V31" s="58"/>
      <c r="W31" s="58"/>
      <c r="X31" s="70"/>
      <c r="Y31" s="67">
        <f t="shared" si="0"/>
        <v>0</v>
      </c>
      <c r="Z31" s="56">
        <f t="shared" ca="1" si="1"/>
        <v>0</v>
      </c>
      <c r="AA31" s="54" t="str">
        <f t="shared" ca="1" si="3"/>
        <v>OK</v>
      </c>
      <c r="AB31" s="74"/>
      <c r="AC31" s="74">
        <f>DATE(YEAR(C31)+2,MONTH(C31),DAY(C31))</f>
        <v>44317</v>
      </c>
      <c r="AD31" s="25"/>
      <c r="AE31" s="57"/>
      <c r="AF31" s="58"/>
      <c r="AG31" s="58"/>
      <c r="AH31" s="58"/>
    </row>
    <row r="32" spans="1:197" s="3" customFormat="1" x14ac:dyDescent="0.2">
      <c r="A32" s="48"/>
      <c r="B32" s="49"/>
      <c r="C32" s="7">
        <v>34759</v>
      </c>
      <c r="D32" s="7">
        <v>22113</v>
      </c>
      <c r="E32" s="53">
        <f t="shared" ca="1" si="2"/>
        <v>24</v>
      </c>
      <c r="F32" s="8" t="s">
        <v>0</v>
      </c>
      <c r="G32" s="9" t="s">
        <v>41</v>
      </c>
      <c r="H32" s="8" t="s">
        <v>31</v>
      </c>
      <c r="I32" s="8" t="s">
        <v>1</v>
      </c>
      <c r="J32" s="8">
        <v>1</v>
      </c>
      <c r="K32" s="30" t="s">
        <v>20</v>
      </c>
      <c r="L32" s="74"/>
      <c r="M32" s="74"/>
      <c r="N32" s="74"/>
      <c r="O32" s="74"/>
      <c r="P32" s="74">
        <v>43462</v>
      </c>
      <c r="Q32" s="74"/>
      <c r="R32" s="74"/>
      <c r="S32" s="60"/>
      <c r="T32" s="58"/>
      <c r="U32" s="58"/>
      <c r="V32" s="58"/>
      <c r="W32" s="58"/>
      <c r="X32" s="70"/>
      <c r="Y32" s="67">
        <f t="shared" si="0"/>
        <v>1</v>
      </c>
      <c r="Z32" s="56">
        <f t="shared" ca="1" si="1"/>
        <v>3</v>
      </c>
      <c r="AA32" s="54" t="str">
        <f t="shared" ca="1" si="3"/>
        <v>Entretien professionnel à prévoir</v>
      </c>
      <c r="AB32" s="74">
        <v>44196</v>
      </c>
      <c r="AC32" s="39"/>
      <c r="AD32" s="74">
        <f t="shared" ref="AD32:AD49" si="5">DATE(YEAR(R32)+2,MONTH(R32),DAY(R32))</f>
        <v>731</v>
      </c>
      <c r="AE32" s="57"/>
      <c r="AF32" s="58"/>
      <c r="AG32" s="58"/>
      <c r="AH32" s="58"/>
    </row>
    <row r="33" spans="1:34" s="3" customFormat="1" ht="16.5" customHeight="1" x14ac:dyDescent="0.2">
      <c r="A33" s="48"/>
      <c r="B33" s="49"/>
      <c r="C33" s="7">
        <v>39055</v>
      </c>
      <c r="D33" s="7">
        <v>30993</v>
      </c>
      <c r="E33" s="53">
        <f t="shared" ca="1" si="2"/>
        <v>13</v>
      </c>
      <c r="F33" s="8" t="s">
        <v>23</v>
      </c>
      <c r="G33" s="9" t="s">
        <v>17</v>
      </c>
      <c r="H33" s="8" t="s">
        <v>18</v>
      </c>
      <c r="I33" s="8" t="s">
        <v>16</v>
      </c>
      <c r="J33" s="8">
        <v>1</v>
      </c>
      <c r="K33" s="30" t="s">
        <v>20</v>
      </c>
      <c r="L33" s="74"/>
      <c r="M33" s="74"/>
      <c r="N33" s="74">
        <v>42524</v>
      </c>
      <c r="O33" s="74">
        <v>42824</v>
      </c>
      <c r="P33" s="74"/>
      <c r="Q33" s="74"/>
      <c r="R33" s="74"/>
      <c r="S33" s="60"/>
      <c r="T33" s="58"/>
      <c r="U33" s="58"/>
      <c r="V33" s="58"/>
      <c r="W33" s="58"/>
      <c r="X33" s="70"/>
      <c r="Y33" s="67">
        <f t="shared" si="0"/>
        <v>2</v>
      </c>
      <c r="Z33" s="56">
        <f t="shared" ca="1" si="1"/>
        <v>3</v>
      </c>
      <c r="AA33" s="54" t="str">
        <f t="shared" ca="1" si="3"/>
        <v>Entretien professionnel à prévoir</v>
      </c>
      <c r="AB33" s="74">
        <v>43920</v>
      </c>
      <c r="AC33" s="39"/>
      <c r="AD33" s="74">
        <f t="shared" si="5"/>
        <v>731</v>
      </c>
      <c r="AE33" s="57"/>
      <c r="AF33" s="58"/>
      <c r="AG33" s="58"/>
      <c r="AH33" s="58"/>
    </row>
    <row r="34" spans="1:34" s="3" customFormat="1" ht="16.5" customHeight="1" x14ac:dyDescent="0.2">
      <c r="A34" s="48"/>
      <c r="B34" s="49"/>
      <c r="C34" s="7">
        <v>40427</v>
      </c>
      <c r="D34" s="7">
        <v>30868</v>
      </c>
      <c r="E34" s="53">
        <f t="shared" ca="1" si="2"/>
        <v>9</v>
      </c>
      <c r="F34" s="8" t="s">
        <v>48</v>
      </c>
      <c r="G34" s="9" t="s">
        <v>17</v>
      </c>
      <c r="H34" s="8" t="s">
        <v>18</v>
      </c>
      <c r="I34" s="8" t="s">
        <v>16</v>
      </c>
      <c r="J34" s="8">
        <v>1</v>
      </c>
      <c r="K34" s="30" t="s">
        <v>20</v>
      </c>
      <c r="L34" s="74"/>
      <c r="M34" s="74"/>
      <c r="N34" s="74">
        <v>42507</v>
      </c>
      <c r="O34" s="74"/>
      <c r="P34" s="74">
        <v>43403</v>
      </c>
      <c r="Q34" s="74"/>
      <c r="R34" s="74"/>
      <c r="S34" s="60"/>
      <c r="T34" s="58"/>
      <c r="U34" s="58"/>
      <c r="V34" s="58"/>
      <c r="W34" s="58"/>
      <c r="X34" s="70"/>
      <c r="Y34" s="67">
        <f t="shared" si="0"/>
        <v>2</v>
      </c>
      <c r="Z34" s="56">
        <f t="shared" ca="1" si="1"/>
        <v>3</v>
      </c>
      <c r="AA34" s="54" t="str">
        <f t="shared" ca="1" si="3"/>
        <v>Entretien professionnel à prévoir</v>
      </c>
      <c r="AB34" s="74">
        <v>44135</v>
      </c>
      <c r="AC34" s="25"/>
      <c r="AD34" s="74">
        <f t="shared" si="5"/>
        <v>731</v>
      </c>
      <c r="AE34" s="57"/>
      <c r="AF34" s="58"/>
      <c r="AG34" s="58"/>
      <c r="AH34" s="58"/>
    </row>
    <row r="35" spans="1:34" s="3" customFormat="1" x14ac:dyDescent="0.2">
      <c r="A35" s="48"/>
      <c r="B35" s="49"/>
      <c r="C35" s="7">
        <v>41456</v>
      </c>
      <c r="D35" s="7">
        <v>25755</v>
      </c>
      <c r="E35" s="53">
        <f t="shared" ca="1" si="2"/>
        <v>6</v>
      </c>
      <c r="F35" s="8" t="s">
        <v>0</v>
      </c>
      <c r="G35" s="9" t="s">
        <v>38</v>
      </c>
      <c r="H35" s="8" t="s">
        <v>5</v>
      </c>
      <c r="I35" s="8" t="s">
        <v>1</v>
      </c>
      <c r="J35" s="8">
        <v>1</v>
      </c>
      <c r="K35" s="30" t="s">
        <v>20</v>
      </c>
      <c r="L35" s="74">
        <v>41694</v>
      </c>
      <c r="M35" s="74"/>
      <c r="N35" s="74"/>
      <c r="O35" s="74"/>
      <c r="P35" s="74"/>
      <c r="Q35" s="74"/>
      <c r="R35" s="74"/>
      <c r="S35" s="60"/>
      <c r="T35" s="58"/>
      <c r="U35" s="58"/>
      <c r="V35" s="58"/>
      <c r="W35" s="58"/>
      <c r="X35" s="70"/>
      <c r="Y35" s="67">
        <f t="shared" si="0"/>
        <v>1</v>
      </c>
      <c r="Z35" s="56">
        <f t="shared" ca="1" si="1"/>
        <v>3</v>
      </c>
      <c r="AA35" s="54" t="str">
        <f t="shared" ca="1" si="3"/>
        <v>Entretien professionnel à prévoir</v>
      </c>
      <c r="AB35" s="74">
        <v>43921</v>
      </c>
      <c r="AC35" s="39"/>
      <c r="AD35" s="74">
        <f t="shared" si="5"/>
        <v>731</v>
      </c>
      <c r="AE35" s="57"/>
      <c r="AF35" s="58"/>
      <c r="AG35" s="58"/>
      <c r="AH35" s="58"/>
    </row>
    <row r="36" spans="1:34" s="3" customFormat="1" x14ac:dyDescent="0.2">
      <c r="A36" s="48"/>
      <c r="B36" s="49"/>
      <c r="C36" s="7">
        <v>42373</v>
      </c>
      <c r="D36" s="7">
        <v>31781</v>
      </c>
      <c r="E36" s="53">
        <f t="shared" ca="1" si="2"/>
        <v>4</v>
      </c>
      <c r="F36" s="8" t="s">
        <v>13</v>
      </c>
      <c r="G36" s="9" t="s">
        <v>14</v>
      </c>
      <c r="H36" s="8" t="s">
        <v>15</v>
      </c>
      <c r="I36" s="8" t="s">
        <v>16</v>
      </c>
      <c r="J36" s="8">
        <v>1</v>
      </c>
      <c r="K36" s="30" t="s">
        <v>20</v>
      </c>
      <c r="L36" s="74"/>
      <c r="M36" s="74"/>
      <c r="N36" s="74"/>
      <c r="O36" s="74"/>
      <c r="P36" s="74"/>
      <c r="Q36" s="74"/>
      <c r="R36" s="74"/>
      <c r="S36" s="77"/>
      <c r="T36" s="31"/>
      <c r="U36" s="31"/>
      <c r="V36" s="31"/>
      <c r="W36" s="31"/>
      <c r="X36" s="71"/>
      <c r="Y36" s="67">
        <f t="shared" si="0"/>
        <v>0</v>
      </c>
      <c r="Z36" s="56">
        <f t="shared" ca="1" si="1"/>
        <v>2</v>
      </c>
      <c r="AA36" s="54" t="str">
        <f t="shared" ca="1" si="3"/>
        <v>Entretien professionnel à prévoir</v>
      </c>
      <c r="AB36" s="74">
        <v>43951</v>
      </c>
      <c r="AC36" s="39"/>
      <c r="AD36" s="74">
        <f t="shared" si="5"/>
        <v>731</v>
      </c>
      <c r="AE36" s="57"/>
      <c r="AF36" s="58"/>
      <c r="AG36" s="58"/>
      <c r="AH36" s="58"/>
    </row>
    <row r="37" spans="1:34" s="3" customFormat="1" x14ac:dyDescent="0.2">
      <c r="A37" s="48"/>
      <c r="B37" s="49"/>
      <c r="C37" s="7">
        <v>37151</v>
      </c>
      <c r="D37" s="7">
        <v>20733</v>
      </c>
      <c r="E37" s="53">
        <f t="shared" ca="1" si="2"/>
        <v>18</v>
      </c>
      <c r="F37" s="8" t="s">
        <v>13</v>
      </c>
      <c r="G37" s="9" t="s">
        <v>45</v>
      </c>
      <c r="H37" s="8" t="s">
        <v>34</v>
      </c>
      <c r="I37" s="8" t="s">
        <v>16</v>
      </c>
      <c r="J37" s="8">
        <v>1</v>
      </c>
      <c r="K37" s="30" t="s">
        <v>20</v>
      </c>
      <c r="L37" s="74"/>
      <c r="M37" s="74"/>
      <c r="N37" s="74"/>
      <c r="O37" s="74"/>
      <c r="P37" s="74"/>
      <c r="Q37" s="74"/>
      <c r="R37" s="74"/>
      <c r="S37" s="77"/>
      <c r="T37" s="31"/>
      <c r="U37" s="31"/>
      <c r="V37" s="31"/>
      <c r="W37" s="31"/>
      <c r="X37" s="71"/>
      <c r="Y37" s="67">
        <f t="shared" si="0"/>
        <v>0</v>
      </c>
      <c r="Z37" s="56">
        <f t="shared" ca="1" si="1"/>
        <v>3</v>
      </c>
      <c r="AA37" s="54" t="str">
        <f t="shared" ca="1" si="3"/>
        <v>Entretien professionnel à prévoir</v>
      </c>
      <c r="AB37" s="74">
        <v>43921</v>
      </c>
      <c r="AC37" s="55"/>
      <c r="AD37" s="74">
        <f t="shared" si="5"/>
        <v>731</v>
      </c>
      <c r="AE37" s="57"/>
      <c r="AF37" s="58"/>
      <c r="AG37" s="58"/>
      <c r="AH37" s="58"/>
    </row>
    <row r="38" spans="1:34" s="3" customFormat="1" x14ac:dyDescent="0.2">
      <c r="A38" s="48"/>
      <c r="B38" s="49"/>
      <c r="C38" s="7">
        <v>43193</v>
      </c>
      <c r="D38" s="7">
        <v>31922</v>
      </c>
      <c r="E38" s="53">
        <f t="shared" ca="1" si="2"/>
        <v>1</v>
      </c>
      <c r="F38" s="8" t="s">
        <v>2</v>
      </c>
      <c r="G38" s="9" t="s">
        <v>19</v>
      </c>
      <c r="H38" s="8" t="s">
        <v>18</v>
      </c>
      <c r="I38" s="8" t="s">
        <v>16</v>
      </c>
      <c r="J38" s="8">
        <v>1</v>
      </c>
      <c r="K38" s="30" t="s">
        <v>20</v>
      </c>
      <c r="L38" s="74"/>
      <c r="M38" s="74"/>
      <c r="N38" s="74"/>
      <c r="O38" s="74"/>
      <c r="P38" s="74"/>
      <c r="Q38" s="74"/>
      <c r="R38" s="74"/>
      <c r="S38" s="60"/>
      <c r="T38" s="58"/>
      <c r="U38" s="58"/>
      <c r="V38" s="58"/>
      <c r="W38" s="58"/>
      <c r="X38" s="70"/>
      <c r="Y38" s="67">
        <f t="shared" si="0"/>
        <v>0</v>
      </c>
      <c r="Z38" s="56">
        <f t="shared" ca="1" si="1"/>
        <v>0</v>
      </c>
      <c r="AA38" s="54" t="str">
        <f t="shared" ca="1" si="3"/>
        <v>OK</v>
      </c>
      <c r="AB38" s="74"/>
      <c r="AC38" s="55"/>
      <c r="AD38" s="39"/>
      <c r="AE38" s="57"/>
      <c r="AF38" s="58"/>
      <c r="AG38" s="58"/>
      <c r="AH38" s="58"/>
    </row>
    <row r="39" spans="1:34" s="3" customFormat="1" x14ac:dyDescent="0.2">
      <c r="A39" s="48"/>
      <c r="B39" s="49"/>
      <c r="C39" s="7">
        <v>38238</v>
      </c>
      <c r="D39" s="7">
        <v>27344</v>
      </c>
      <c r="E39" s="53">
        <f t="shared" ca="1" si="2"/>
        <v>15</v>
      </c>
      <c r="F39" s="8" t="s">
        <v>46</v>
      </c>
      <c r="G39" s="9" t="s">
        <v>45</v>
      </c>
      <c r="H39" s="8" t="s">
        <v>34</v>
      </c>
      <c r="I39" s="8" t="s">
        <v>16</v>
      </c>
      <c r="J39" s="8">
        <v>0.8</v>
      </c>
      <c r="K39" s="30" t="s">
        <v>20</v>
      </c>
      <c r="L39" s="74"/>
      <c r="M39" s="74"/>
      <c r="N39" s="74"/>
      <c r="O39" s="74"/>
      <c r="P39" s="74"/>
      <c r="Q39" s="74"/>
      <c r="R39" s="74"/>
      <c r="S39" s="77"/>
      <c r="T39" s="31"/>
      <c r="U39" s="31"/>
      <c r="V39" s="31"/>
      <c r="W39" s="31"/>
      <c r="X39" s="71"/>
      <c r="Y39" s="67">
        <f t="shared" si="0"/>
        <v>0</v>
      </c>
      <c r="Z39" s="56">
        <f t="shared" ca="1" si="1"/>
        <v>3</v>
      </c>
      <c r="AA39" s="54" t="str">
        <f t="shared" ca="1" si="3"/>
        <v>Entretien professionnel à prévoir</v>
      </c>
      <c r="AB39" s="74">
        <v>43921</v>
      </c>
      <c r="AC39" s="39"/>
      <c r="AD39" s="74">
        <f t="shared" si="5"/>
        <v>731</v>
      </c>
      <c r="AE39" s="57"/>
      <c r="AF39" s="58"/>
      <c r="AG39" s="58"/>
      <c r="AH39" s="58"/>
    </row>
    <row r="40" spans="1:34" s="3" customFormat="1" x14ac:dyDescent="0.2">
      <c r="A40" s="48"/>
      <c r="B40" s="49"/>
      <c r="C40" s="7">
        <v>39762</v>
      </c>
      <c r="D40" s="7">
        <v>25586</v>
      </c>
      <c r="E40" s="53">
        <f t="shared" ca="1" si="2"/>
        <v>11</v>
      </c>
      <c r="F40" s="8" t="s">
        <v>6</v>
      </c>
      <c r="G40" s="9" t="s">
        <v>21</v>
      </c>
      <c r="H40" s="8" t="s">
        <v>18</v>
      </c>
      <c r="I40" s="8" t="s">
        <v>16</v>
      </c>
      <c r="J40" s="8">
        <v>1</v>
      </c>
      <c r="K40" s="30" t="s">
        <v>20</v>
      </c>
      <c r="L40" s="74"/>
      <c r="M40" s="74"/>
      <c r="N40" s="74"/>
      <c r="O40" s="74"/>
      <c r="P40" s="74">
        <v>43416</v>
      </c>
      <c r="Q40" s="74">
        <v>43761</v>
      </c>
      <c r="R40" s="74"/>
      <c r="S40" s="60"/>
      <c r="T40" s="58"/>
      <c r="U40" s="58"/>
      <c r="V40" s="58"/>
      <c r="W40" s="58"/>
      <c r="X40" s="70"/>
      <c r="Y40" s="67">
        <f t="shared" si="0"/>
        <v>2</v>
      </c>
      <c r="Z40" s="56">
        <f t="shared" ca="1" si="1"/>
        <v>3</v>
      </c>
      <c r="AA40" s="54" t="str">
        <f t="shared" ca="1" si="3"/>
        <v>Entretien professionnel à prévoir</v>
      </c>
      <c r="AB40" s="74">
        <v>44135</v>
      </c>
      <c r="AC40" s="25"/>
      <c r="AD40" s="74">
        <f t="shared" si="5"/>
        <v>731</v>
      </c>
      <c r="AE40" s="57"/>
      <c r="AF40" s="58"/>
      <c r="AG40" s="58"/>
      <c r="AH40" s="58"/>
    </row>
    <row r="41" spans="1:34" s="3" customFormat="1" ht="30" x14ac:dyDescent="0.2">
      <c r="A41" s="48"/>
      <c r="B41" s="49"/>
      <c r="C41" s="7">
        <v>41547</v>
      </c>
      <c r="D41" s="7">
        <v>32146</v>
      </c>
      <c r="E41" s="53">
        <f t="shared" ca="1" si="2"/>
        <v>6</v>
      </c>
      <c r="F41" s="8" t="s">
        <v>2</v>
      </c>
      <c r="G41" s="9" t="s">
        <v>42</v>
      </c>
      <c r="H41" s="8" t="s">
        <v>22</v>
      </c>
      <c r="I41" s="8" t="s">
        <v>16</v>
      </c>
      <c r="J41" s="8">
        <v>1</v>
      </c>
      <c r="K41" s="30" t="s">
        <v>20</v>
      </c>
      <c r="L41" s="74"/>
      <c r="M41" s="74"/>
      <c r="N41" s="74">
        <v>42712</v>
      </c>
      <c r="O41" s="74">
        <v>43082</v>
      </c>
      <c r="P41" s="74">
        <v>43418</v>
      </c>
      <c r="Q41" s="74">
        <v>43818</v>
      </c>
      <c r="R41" s="74"/>
      <c r="S41" s="60"/>
      <c r="T41" s="58"/>
      <c r="U41" s="58"/>
      <c r="V41" s="58"/>
      <c r="W41" s="58"/>
      <c r="X41" s="70"/>
      <c r="Y41" s="67">
        <f t="shared" ref="Y41:Y60" si="6">+COUNTA(L41:R41)</f>
        <v>4</v>
      </c>
      <c r="Z41" s="56">
        <f t="shared" ref="Z41:Z61" ca="1" si="7">IF(E41/2&gt;3,3,ROUNDDOWN(E41/2,0))</f>
        <v>3</v>
      </c>
      <c r="AA41" s="54" t="str">
        <f t="shared" ca="1" si="3"/>
        <v>OK</v>
      </c>
      <c r="AB41" s="74"/>
      <c r="AC41" s="39"/>
      <c r="AD41" s="39"/>
      <c r="AE41" s="57"/>
      <c r="AF41" s="58"/>
      <c r="AG41" s="58"/>
      <c r="AH41" s="58"/>
    </row>
    <row r="42" spans="1:34" s="3" customFormat="1" x14ac:dyDescent="0.2">
      <c r="A42" s="48"/>
      <c r="B42" s="49"/>
      <c r="C42" s="7">
        <v>43409</v>
      </c>
      <c r="D42" s="7">
        <v>32331</v>
      </c>
      <c r="E42" s="53">
        <f t="shared" ca="1" si="2"/>
        <v>1</v>
      </c>
      <c r="F42" s="8" t="s">
        <v>13</v>
      </c>
      <c r="G42" s="9" t="s">
        <v>17</v>
      </c>
      <c r="H42" s="8" t="s">
        <v>18</v>
      </c>
      <c r="I42" s="8" t="s">
        <v>16</v>
      </c>
      <c r="J42" s="8">
        <v>1</v>
      </c>
      <c r="K42" s="30" t="s">
        <v>20</v>
      </c>
      <c r="L42" s="74"/>
      <c r="M42" s="74"/>
      <c r="N42" s="74"/>
      <c r="O42" s="74"/>
      <c r="P42" s="74"/>
      <c r="Q42" s="74"/>
      <c r="R42" s="74"/>
      <c r="S42" s="77"/>
      <c r="T42" s="31"/>
      <c r="U42" s="31"/>
      <c r="V42" s="31"/>
      <c r="W42" s="31"/>
      <c r="X42" s="71"/>
      <c r="Y42" s="67">
        <f t="shared" si="6"/>
        <v>0</v>
      </c>
      <c r="Z42" s="56">
        <f t="shared" ca="1" si="7"/>
        <v>0</v>
      </c>
      <c r="AA42" s="54" t="str">
        <f t="shared" ca="1" si="3"/>
        <v>OK</v>
      </c>
      <c r="AB42" s="74">
        <f>DATE(YEAR(C42)+2,MONTH(C42),DAY(C42))</f>
        <v>44140</v>
      </c>
      <c r="AC42" s="39"/>
      <c r="AD42" s="74">
        <f t="shared" si="5"/>
        <v>731</v>
      </c>
      <c r="AE42" s="57"/>
      <c r="AF42" s="58"/>
      <c r="AG42" s="58"/>
      <c r="AH42" s="58"/>
    </row>
    <row r="43" spans="1:34" s="3" customFormat="1" x14ac:dyDescent="0.2">
      <c r="A43" s="48"/>
      <c r="B43" s="49"/>
      <c r="C43" s="7">
        <v>40360</v>
      </c>
      <c r="D43" s="7">
        <v>25917</v>
      </c>
      <c r="E43" s="53">
        <f t="shared" ca="1" si="2"/>
        <v>9</v>
      </c>
      <c r="F43" s="8" t="s">
        <v>23</v>
      </c>
      <c r="G43" s="9" t="s">
        <v>17</v>
      </c>
      <c r="H43" s="8" t="s">
        <v>18</v>
      </c>
      <c r="I43" s="8" t="s">
        <v>16</v>
      </c>
      <c r="J43" s="8">
        <v>1</v>
      </c>
      <c r="K43" s="30" t="s">
        <v>20</v>
      </c>
      <c r="L43" s="74"/>
      <c r="M43" s="74"/>
      <c r="N43" s="74">
        <v>42537</v>
      </c>
      <c r="O43" s="74"/>
      <c r="P43" s="74">
        <v>43385</v>
      </c>
      <c r="Q43" s="74"/>
      <c r="R43" s="74"/>
      <c r="S43" s="60"/>
      <c r="T43" s="58"/>
      <c r="U43" s="58"/>
      <c r="V43" s="58"/>
      <c r="W43" s="58"/>
      <c r="X43" s="70"/>
      <c r="Y43" s="67">
        <f t="shared" si="6"/>
        <v>2</v>
      </c>
      <c r="Z43" s="56">
        <f t="shared" ca="1" si="7"/>
        <v>3</v>
      </c>
      <c r="AA43" s="54" t="str">
        <f t="shared" ca="1" si="3"/>
        <v>Entretien professionnel à prévoir</v>
      </c>
      <c r="AB43" s="74">
        <v>44135</v>
      </c>
      <c r="AC43" s="39"/>
      <c r="AD43" s="74">
        <f t="shared" si="5"/>
        <v>731</v>
      </c>
      <c r="AE43" s="57"/>
      <c r="AF43" s="58"/>
      <c r="AG43" s="58"/>
      <c r="AH43" s="58"/>
    </row>
    <row r="44" spans="1:34" s="3" customFormat="1" ht="18.75" customHeight="1" x14ac:dyDescent="0.2">
      <c r="A44" s="48"/>
      <c r="B44" s="49"/>
      <c r="C44" s="7">
        <v>40422</v>
      </c>
      <c r="D44" s="7">
        <v>31814</v>
      </c>
      <c r="E44" s="53">
        <f t="shared" ca="1" si="2"/>
        <v>9</v>
      </c>
      <c r="F44" s="8" t="s">
        <v>26</v>
      </c>
      <c r="G44" s="9" t="s">
        <v>17</v>
      </c>
      <c r="H44" s="8" t="s">
        <v>18</v>
      </c>
      <c r="I44" s="8" t="s">
        <v>16</v>
      </c>
      <c r="J44" s="8">
        <v>1</v>
      </c>
      <c r="K44" s="30" t="s">
        <v>20</v>
      </c>
      <c r="L44" s="74"/>
      <c r="M44" s="74"/>
      <c r="N44" s="74"/>
      <c r="O44" s="74"/>
      <c r="P44" s="74"/>
      <c r="Q44" s="74">
        <v>43761</v>
      </c>
      <c r="R44" s="74"/>
      <c r="S44" s="60"/>
      <c r="T44" s="58"/>
      <c r="U44" s="58"/>
      <c r="V44" s="58"/>
      <c r="W44" s="58"/>
      <c r="X44" s="70"/>
      <c r="Y44" s="67">
        <f t="shared" si="6"/>
        <v>1</v>
      </c>
      <c r="Z44" s="56">
        <f t="shared" ca="1" si="7"/>
        <v>3</v>
      </c>
      <c r="AA44" s="54" t="str">
        <f t="shared" ca="1" si="3"/>
        <v>Entretien professionnel à prévoir</v>
      </c>
      <c r="AB44" s="74">
        <v>44135</v>
      </c>
      <c r="AC44" s="39"/>
      <c r="AD44" s="74">
        <f t="shared" si="5"/>
        <v>731</v>
      </c>
      <c r="AE44" s="57"/>
      <c r="AF44" s="58"/>
      <c r="AG44" s="58"/>
      <c r="AH44" s="58"/>
    </row>
    <row r="45" spans="1:34" s="3" customFormat="1" x14ac:dyDescent="0.2">
      <c r="A45" s="48"/>
      <c r="B45" s="49"/>
      <c r="C45" s="7">
        <v>41030</v>
      </c>
      <c r="D45" s="7">
        <v>33218</v>
      </c>
      <c r="E45" s="53">
        <f t="shared" ca="1" si="2"/>
        <v>7</v>
      </c>
      <c r="F45" s="8" t="s">
        <v>23</v>
      </c>
      <c r="G45" s="9" t="s">
        <v>47</v>
      </c>
      <c r="H45" s="8" t="s">
        <v>22</v>
      </c>
      <c r="I45" s="8" t="s">
        <v>16</v>
      </c>
      <c r="J45" s="8">
        <v>1</v>
      </c>
      <c r="K45" s="30" t="s">
        <v>20</v>
      </c>
      <c r="L45" s="74"/>
      <c r="M45" s="74"/>
      <c r="N45" s="74">
        <v>42509</v>
      </c>
      <c r="O45" s="74"/>
      <c r="P45" s="74">
        <v>43417</v>
      </c>
      <c r="Q45" s="74"/>
      <c r="R45" s="74"/>
      <c r="S45" s="60"/>
      <c r="T45" s="58"/>
      <c r="U45" s="58"/>
      <c r="V45" s="58"/>
      <c r="W45" s="58"/>
      <c r="X45" s="70"/>
      <c r="Y45" s="67">
        <f t="shared" si="6"/>
        <v>2</v>
      </c>
      <c r="Z45" s="56">
        <f t="shared" ca="1" si="7"/>
        <v>3</v>
      </c>
      <c r="AA45" s="54" t="str">
        <f t="shared" ca="1" si="3"/>
        <v>Entretien professionnel à prévoir</v>
      </c>
      <c r="AB45" s="74">
        <v>44165</v>
      </c>
      <c r="AC45" s="55"/>
      <c r="AD45" s="74">
        <f t="shared" si="5"/>
        <v>731</v>
      </c>
      <c r="AE45" s="57"/>
      <c r="AF45" s="58"/>
      <c r="AG45" s="58"/>
      <c r="AH45" s="58"/>
    </row>
    <row r="46" spans="1:34" s="3" customFormat="1" x14ac:dyDescent="0.2">
      <c r="A46" s="48"/>
      <c r="B46" s="49"/>
      <c r="C46" s="7">
        <v>43136</v>
      </c>
      <c r="D46" s="7">
        <v>31856</v>
      </c>
      <c r="E46" s="53">
        <f t="shared" ca="1" si="2"/>
        <v>2</v>
      </c>
      <c r="F46" s="8" t="s">
        <v>13</v>
      </c>
      <c r="G46" s="9" t="s">
        <v>14</v>
      </c>
      <c r="H46" s="8" t="s">
        <v>15</v>
      </c>
      <c r="I46" s="8" t="s">
        <v>16</v>
      </c>
      <c r="J46" s="8">
        <v>1</v>
      </c>
      <c r="K46" s="30" t="s">
        <v>20</v>
      </c>
      <c r="L46" s="74"/>
      <c r="M46" s="74"/>
      <c r="N46" s="74"/>
      <c r="O46" s="74"/>
      <c r="P46" s="74"/>
      <c r="Q46" s="74"/>
      <c r="R46" s="74"/>
      <c r="S46" s="77"/>
      <c r="T46" s="31"/>
      <c r="U46" s="31"/>
      <c r="V46" s="31"/>
      <c r="W46" s="31"/>
      <c r="X46" s="71"/>
      <c r="Y46" s="67">
        <f t="shared" si="6"/>
        <v>0</v>
      </c>
      <c r="Z46" s="56">
        <f t="shared" ca="1" si="7"/>
        <v>1</v>
      </c>
      <c r="AA46" s="54" t="str">
        <f t="shared" ca="1" si="3"/>
        <v>Entretien professionnel à prévoir</v>
      </c>
      <c r="AB46" s="74">
        <v>43921</v>
      </c>
      <c r="AC46" s="39"/>
      <c r="AD46" s="74">
        <f t="shared" si="5"/>
        <v>731</v>
      </c>
      <c r="AE46" s="57"/>
      <c r="AF46" s="58"/>
      <c r="AG46" s="58"/>
      <c r="AH46" s="58"/>
    </row>
    <row r="47" spans="1:34" s="3" customFormat="1" x14ac:dyDescent="0.2">
      <c r="A47" s="48"/>
      <c r="B47" s="49"/>
      <c r="C47" s="7">
        <v>43661</v>
      </c>
      <c r="D47" s="7">
        <v>35389</v>
      </c>
      <c r="E47" s="53">
        <f t="shared" ca="1" si="2"/>
        <v>0</v>
      </c>
      <c r="F47" s="8" t="s">
        <v>25</v>
      </c>
      <c r="G47" s="9" t="s">
        <v>17</v>
      </c>
      <c r="H47" s="8" t="s">
        <v>18</v>
      </c>
      <c r="I47" s="8" t="s">
        <v>16</v>
      </c>
      <c r="J47" s="8">
        <v>1</v>
      </c>
      <c r="K47" s="30" t="s">
        <v>20</v>
      </c>
      <c r="L47" s="74"/>
      <c r="M47" s="74"/>
      <c r="N47" s="74"/>
      <c r="O47" s="74"/>
      <c r="P47" s="74"/>
      <c r="Q47" s="74"/>
      <c r="R47" s="74"/>
      <c r="S47" s="60"/>
      <c r="T47" s="58"/>
      <c r="U47" s="58"/>
      <c r="V47" s="58"/>
      <c r="W47" s="58"/>
      <c r="X47" s="70"/>
      <c r="Y47" s="67">
        <f t="shared" si="6"/>
        <v>0</v>
      </c>
      <c r="Z47" s="56">
        <f t="shared" ca="1" si="7"/>
        <v>0</v>
      </c>
      <c r="AA47" s="54" t="str">
        <f t="shared" ca="1" si="3"/>
        <v>OK</v>
      </c>
      <c r="AB47" s="74"/>
      <c r="AC47" s="74">
        <f>DATE(YEAR(C47)+2,MONTH(C47),DAY(C47))</f>
        <v>44392</v>
      </c>
      <c r="AD47" s="39"/>
      <c r="AE47" s="57"/>
      <c r="AF47" s="58"/>
      <c r="AG47" s="58"/>
      <c r="AH47" s="58"/>
    </row>
    <row r="48" spans="1:34" s="3" customFormat="1" x14ac:dyDescent="0.2">
      <c r="A48" s="48"/>
      <c r="B48" s="49"/>
      <c r="C48" s="7">
        <v>40817</v>
      </c>
      <c r="D48" s="7">
        <v>29353</v>
      </c>
      <c r="E48" s="53">
        <f t="shared" ca="1" si="2"/>
        <v>8</v>
      </c>
      <c r="F48" s="8" t="s">
        <v>46</v>
      </c>
      <c r="G48" s="9" t="s">
        <v>52</v>
      </c>
      <c r="H48" s="8" t="s">
        <v>22</v>
      </c>
      <c r="I48" s="8" t="s">
        <v>16</v>
      </c>
      <c r="J48" s="8">
        <v>1</v>
      </c>
      <c r="K48" s="30" t="s">
        <v>20</v>
      </c>
      <c r="L48" s="74"/>
      <c r="M48" s="74"/>
      <c r="N48" s="74"/>
      <c r="O48" s="74"/>
      <c r="P48" s="74"/>
      <c r="Q48" s="74"/>
      <c r="R48" s="74"/>
      <c r="S48" s="77"/>
      <c r="T48" s="31"/>
      <c r="U48" s="31"/>
      <c r="V48" s="31"/>
      <c r="W48" s="31"/>
      <c r="X48" s="71"/>
      <c r="Y48" s="67">
        <f t="shared" si="6"/>
        <v>0</v>
      </c>
      <c r="Z48" s="56">
        <f t="shared" ca="1" si="7"/>
        <v>3</v>
      </c>
      <c r="AA48" s="54" t="str">
        <f t="shared" ca="1" si="3"/>
        <v>Entretien professionnel à prévoir</v>
      </c>
      <c r="AB48" s="74">
        <v>43921</v>
      </c>
      <c r="AC48" s="39"/>
      <c r="AD48" s="74">
        <f t="shared" si="5"/>
        <v>731</v>
      </c>
      <c r="AE48" s="57"/>
      <c r="AF48" s="58"/>
      <c r="AG48" s="58"/>
      <c r="AH48" s="58"/>
    </row>
    <row r="49" spans="1:34" s="3" customFormat="1" x14ac:dyDescent="0.2">
      <c r="A49" s="48"/>
      <c r="B49" s="49"/>
      <c r="C49" s="7">
        <v>39479</v>
      </c>
      <c r="D49" s="7">
        <v>23852</v>
      </c>
      <c r="E49" s="53">
        <f t="shared" ca="1" si="2"/>
        <v>12</v>
      </c>
      <c r="F49" s="8" t="s">
        <v>13</v>
      </c>
      <c r="G49" s="9" t="s">
        <v>45</v>
      </c>
      <c r="H49" s="8" t="s">
        <v>34</v>
      </c>
      <c r="I49" s="8" t="s">
        <v>16</v>
      </c>
      <c r="J49" s="8">
        <v>1</v>
      </c>
      <c r="K49" s="30" t="s">
        <v>20</v>
      </c>
      <c r="L49" s="74"/>
      <c r="M49" s="74"/>
      <c r="N49" s="74"/>
      <c r="O49" s="74"/>
      <c r="P49" s="74"/>
      <c r="Q49" s="74"/>
      <c r="R49" s="74"/>
      <c r="S49" s="77"/>
      <c r="T49" s="31"/>
      <c r="U49" s="31"/>
      <c r="V49" s="31"/>
      <c r="W49" s="31"/>
      <c r="X49" s="71"/>
      <c r="Y49" s="67">
        <f t="shared" si="6"/>
        <v>0</v>
      </c>
      <c r="Z49" s="56">
        <f t="shared" ca="1" si="7"/>
        <v>3</v>
      </c>
      <c r="AA49" s="54" t="str">
        <f t="shared" ca="1" si="3"/>
        <v>Entretien professionnel à prévoir</v>
      </c>
      <c r="AB49" s="74">
        <v>43921</v>
      </c>
      <c r="AC49" s="39"/>
      <c r="AD49" s="74">
        <f t="shared" si="5"/>
        <v>731</v>
      </c>
      <c r="AE49" s="57"/>
      <c r="AF49" s="58"/>
      <c r="AG49" s="58"/>
      <c r="AH49" s="58"/>
    </row>
    <row r="50" spans="1:34" s="3" customFormat="1" x14ac:dyDescent="0.2">
      <c r="A50" s="48"/>
      <c r="B50" s="49"/>
      <c r="C50" s="7">
        <v>43354</v>
      </c>
      <c r="D50" s="7">
        <v>34453</v>
      </c>
      <c r="E50" s="53">
        <f t="shared" ca="1" si="2"/>
        <v>1</v>
      </c>
      <c r="F50" s="8" t="s">
        <v>27</v>
      </c>
      <c r="G50" s="9" t="s">
        <v>43</v>
      </c>
      <c r="H50" s="8" t="s">
        <v>5</v>
      </c>
      <c r="I50" s="8" t="s">
        <v>1</v>
      </c>
      <c r="J50" s="8">
        <v>1</v>
      </c>
      <c r="K50" s="30" t="s">
        <v>20</v>
      </c>
      <c r="L50" s="74"/>
      <c r="M50" s="74"/>
      <c r="N50" s="74"/>
      <c r="O50" s="74"/>
      <c r="P50" s="74"/>
      <c r="Q50" s="74">
        <v>43816</v>
      </c>
      <c r="R50" s="74"/>
      <c r="S50" s="60"/>
      <c r="T50" s="58"/>
      <c r="U50" s="58"/>
      <c r="V50" s="58"/>
      <c r="W50" s="58"/>
      <c r="X50" s="70"/>
      <c r="Y50" s="67">
        <f t="shared" si="6"/>
        <v>1</v>
      </c>
      <c r="Z50" s="56">
        <f t="shared" ca="1" si="7"/>
        <v>0</v>
      </c>
      <c r="AA50" s="54" t="str">
        <f t="shared" ca="1" si="3"/>
        <v>OK</v>
      </c>
      <c r="AB50" s="74"/>
      <c r="AC50" s="75"/>
      <c r="AD50" s="74">
        <f>DATE(YEAR(C50)+4,MONTH(C50),DAY(C50))</f>
        <v>44815</v>
      </c>
      <c r="AE50" s="57"/>
      <c r="AF50" s="58"/>
      <c r="AG50" s="58"/>
      <c r="AH50" s="58"/>
    </row>
    <row r="51" spans="1:34" s="3" customFormat="1" x14ac:dyDescent="0.2">
      <c r="A51" s="48"/>
      <c r="B51" s="49"/>
      <c r="C51" s="7">
        <v>39083</v>
      </c>
      <c r="D51" s="7">
        <v>30307</v>
      </c>
      <c r="E51" s="53">
        <f t="shared" ca="1" si="2"/>
        <v>13</v>
      </c>
      <c r="F51" s="8" t="s">
        <v>23</v>
      </c>
      <c r="G51" s="9" t="s">
        <v>4</v>
      </c>
      <c r="H51" s="8" t="s">
        <v>5</v>
      </c>
      <c r="I51" s="8" t="s">
        <v>1</v>
      </c>
      <c r="J51" s="8">
        <v>1</v>
      </c>
      <c r="K51" s="30" t="s">
        <v>20</v>
      </c>
      <c r="L51" s="74"/>
      <c r="M51" s="74">
        <v>42017</v>
      </c>
      <c r="N51" s="74"/>
      <c r="O51" s="74">
        <v>42843</v>
      </c>
      <c r="P51" s="74">
        <v>43444</v>
      </c>
      <c r="Q51" s="74"/>
      <c r="R51" s="74"/>
      <c r="S51" s="60"/>
      <c r="T51" s="58"/>
      <c r="U51" s="58"/>
      <c r="V51" s="58"/>
      <c r="W51" s="58"/>
      <c r="X51" s="70"/>
      <c r="Y51" s="67">
        <f t="shared" si="6"/>
        <v>3</v>
      </c>
      <c r="Z51" s="56">
        <f t="shared" ca="1" si="7"/>
        <v>3</v>
      </c>
      <c r="AA51" s="54" t="str">
        <f t="shared" ca="1" si="3"/>
        <v>OK</v>
      </c>
      <c r="AB51" s="74"/>
      <c r="AC51" s="39"/>
      <c r="AD51" s="39"/>
      <c r="AE51" s="57"/>
      <c r="AF51" s="58"/>
      <c r="AG51" s="58"/>
      <c r="AH51" s="58"/>
    </row>
    <row r="52" spans="1:34" s="3" customFormat="1" x14ac:dyDescent="0.2">
      <c r="A52" s="48"/>
      <c r="B52" s="49"/>
      <c r="C52" s="7">
        <v>41752</v>
      </c>
      <c r="D52" s="7">
        <v>31920</v>
      </c>
      <c r="E52" s="53">
        <f t="shared" ca="1" si="2"/>
        <v>5</v>
      </c>
      <c r="F52" s="8" t="s">
        <v>49</v>
      </c>
      <c r="G52" s="9" t="s">
        <v>17</v>
      </c>
      <c r="H52" s="8" t="s">
        <v>18</v>
      </c>
      <c r="I52" s="8" t="s">
        <v>16</v>
      </c>
      <c r="J52" s="8">
        <v>1</v>
      </c>
      <c r="K52" s="30" t="s">
        <v>20</v>
      </c>
      <c r="L52" s="74"/>
      <c r="M52" s="74"/>
      <c r="N52" s="74"/>
      <c r="O52" s="74"/>
      <c r="P52" s="74"/>
      <c r="Q52" s="74"/>
      <c r="R52" s="74"/>
      <c r="S52" s="60"/>
      <c r="T52" s="58"/>
      <c r="U52" s="58"/>
      <c r="V52" s="58"/>
      <c r="W52" s="58"/>
      <c r="X52" s="70"/>
      <c r="Y52" s="67">
        <f t="shared" si="6"/>
        <v>0</v>
      </c>
      <c r="Z52" s="56">
        <f t="shared" ca="1" si="7"/>
        <v>2</v>
      </c>
      <c r="AA52" s="54" t="str">
        <f t="shared" ca="1" si="3"/>
        <v>Entretien professionnel à prévoir</v>
      </c>
      <c r="AB52" s="74">
        <v>43951</v>
      </c>
      <c r="AC52" s="39"/>
      <c r="AD52" s="74">
        <f t="shared" ref="AD52:AD61" si="8">DATE(YEAR(R52)+2,MONTH(R52),DAY(R52))</f>
        <v>731</v>
      </c>
      <c r="AE52" s="57"/>
      <c r="AF52" s="58"/>
      <c r="AG52" s="58"/>
      <c r="AH52" s="58"/>
    </row>
    <row r="53" spans="1:34" s="3" customFormat="1" x14ac:dyDescent="0.2">
      <c r="A53" s="48"/>
      <c r="B53" s="49"/>
      <c r="C53" s="7">
        <v>40492</v>
      </c>
      <c r="D53" s="7">
        <v>32613</v>
      </c>
      <c r="E53" s="53">
        <f t="shared" ca="1" si="2"/>
        <v>9</v>
      </c>
      <c r="F53" s="8" t="s">
        <v>6</v>
      </c>
      <c r="G53" s="9" t="s">
        <v>21</v>
      </c>
      <c r="H53" s="8" t="s">
        <v>18</v>
      </c>
      <c r="I53" s="8" t="s">
        <v>16</v>
      </c>
      <c r="J53" s="8">
        <v>1</v>
      </c>
      <c r="K53" s="30" t="s">
        <v>20</v>
      </c>
      <c r="L53" s="74"/>
      <c r="M53" s="74"/>
      <c r="N53" s="74"/>
      <c r="O53" s="74"/>
      <c r="P53" s="74"/>
      <c r="Q53" s="74"/>
      <c r="R53" s="74"/>
      <c r="S53" s="60"/>
      <c r="T53" s="58"/>
      <c r="U53" s="58"/>
      <c r="V53" s="58"/>
      <c r="W53" s="58"/>
      <c r="X53" s="70"/>
      <c r="Y53" s="67">
        <f t="shared" si="6"/>
        <v>0</v>
      </c>
      <c r="Z53" s="56">
        <f t="shared" ca="1" si="7"/>
        <v>3</v>
      </c>
      <c r="AA53" s="54" t="str">
        <f t="shared" ca="1" si="3"/>
        <v>Entretien professionnel à prévoir</v>
      </c>
      <c r="AB53" s="74">
        <v>43921</v>
      </c>
      <c r="AC53" s="39"/>
      <c r="AD53" s="74">
        <f t="shared" si="8"/>
        <v>731</v>
      </c>
      <c r="AE53" s="57"/>
      <c r="AF53" s="58"/>
      <c r="AG53" s="58"/>
      <c r="AH53" s="58"/>
    </row>
    <row r="54" spans="1:34" s="3" customFormat="1" x14ac:dyDescent="0.2">
      <c r="A54" s="48"/>
      <c r="B54" s="49"/>
      <c r="C54" s="7">
        <v>38047</v>
      </c>
      <c r="D54" s="7">
        <v>28571</v>
      </c>
      <c r="E54" s="53">
        <f t="shared" ca="1" si="2"/>
        <v>15</v>
      </c>
      <c r="F54" s="8" t="s">
        <v>26</v>
      </c>
      <c r="G54" s="9" t="s">
        <v>17</v>
      </c>
      <c r="H54" s="8" t="s">
        <v>18</v>
      </c>
      <c r="I54" s="8" t="s">
        <v>16</v>
      </c>
      <c r="J54" s="8">
        <v>1</v>
      </c>
      <c r="K54" s="30" t="s">
        <v>20</v>
      </c>
      <c r="L54" s="74"/>
      <c r="M54" s="74"/>
      <c r="N54" s="74">
        <v>42709</v>
      </c>
      <c r="O54" s="74"/>
      <c r="P54" s="74">
        <v>43377</v>
      </c>
      <c r="Q54" s="74"/>
      <c r="R54" s="74"/>
      <c r="S54" s="60"/>
      <c r="T54" s="58"/>
      <c r="U54" s="58"/>
      <c r="V54" s="58"/>
      <c r="W54" s="58"/>
      <c r="X54" s="70"/>
      <c r="Y54" s="67">
        <f t="shared" si="6"/>
        <v>2</v>
      </c>
      <c r="Z54" s="56">
        <f t="shared" ca="1" si="7"/>
        <v>3</v>
      </c>
      <c r="AA54" s="54" t="str">
        <f t="shared" ca="1" si="3"/>
        <v>Entretien professionnel à prévoir</v>
      </c>
      <c r="AB54" s="74">
        <v>44135</v>
      </c>
      <c r="AC54" s="55"/>
      <c r="AD54" s="74">
        <f t="shared" si="8"/>
        <v>731</v>
      </c>
      <c r="AE54" s="57"/>
      <c r="AF54" s="58"/>
      <c r="AG54" s="58"/>
      <c r="AH54" s="58"/>
    </row>
    <row r="55" spans="1:34" s="3" customFormat="1" x14ac:dyDescent="0.2">
      <c r="A55" s="48"/>
      <c r="B55" s="49"/>
      <c r="C55" s="7">
        <v>35555</v>
      </c>
      <c r="D55" s="7">
        <v>26492</v>
      </c>
      <c r="E55" s="53">
        <f t="shared" ca="1" si="2"/>
        <v>22</v>
      </c>
      <c r="F55" s="8" t="s">
        <v>23</v>
      </c>
      <c r="G55" s="9" t="s">
        <v>4</v>
      </c>
      <c r="H55" s="8" t="s">
        <v>5</v>
      </c>
      <c r="I55" s="8" t="s">
        <v>1</v>
      </c>
      <c r="J55" s="8">
        <v>1</v>
      </c>
      <c r="K55" s="30" t="s">
        <v>20</v>
      </c>
      <c r="L55" s="74"/>
      <c r="M55" s="74"/>
      <c r="N55" s="74"/>
      <c r="O55" s="74">
        <v>42802</v>
      </c>
      <c r="P55" s="74">
        <v>43381</v>
      </c>
      <c r="Q55" s="74"/>
      <c r="R55" s="74"/>
      <c r="S55" s="60"/>
      <c r="T55" s="58"/>
      <c r="U55" s="58"/>
      <c r="V55" s="58"/>
      <c r="W55" s="58"/>
      <c r="X55" s="70"/>
      <c r="Y55" s="67">
        <f t="shared" si="6"/>
        <v>2</v>
      </c>
      <c r="Z55" s="56">
        <f t="shared" ca="1" si="7"/>
        <v>3</v>
      </c>
      <c r="AA55" s="54" t="str">
        <f t="shared" ca="1" si="3"/>
        <v>Entretien professionnel à prévoir</v>
      </c>
      <c r="AB55" s="74">
        <v>44135</v>
      </c>
      <c r="AC55" s="55"/>
      <c r="AD55" s="74">
        <f t="shared" si="8"/>
        <v>731</v>
      </c>
      <c r="AE55" s="57"/>
      <c r="AF55" s="58"/>
      <c r="AG55" s="58"/>
      <c r="AH55" s="58"/>
    </row>
    <row r="56" spans="1:34" s="3" customFormat="1" x14ac:dyDescent="0.2">
      <c r="A56" s="48"/>
      <c r="B56" s="49"/>
      <c r="C56" s="7">
        <v>40179</v>
      </c>
      <c r="D56" s="7">
        <v>30744</v>
      </c>
      <c r="E56" s="53">
        <f t="shared" ca="1" si="2"/>
        <v>10</v>
      </c>
      <c r="F56" s="8" t="s">
        <v>13</v>
      </c>
      <c r="G56" s="9" t="s">
        <v>45</v>
      </c>
      <c r="H56" s="8" t="s">
        <v>34</v>
      </c>
      <c r="I56" s="8" t="s">
        <v>16</v>
      </c>
      <c r="J56" s="8">
        <v>1</v>
      </c>
      <c r="K56" s="30" t="s">
        <v>20</v>
      </c>
      <c r="L56" s="74"/>
      <c r="M56" s="74"/>
      <c r="N56" s="74"/>
      <c r="O56" s="74"/>
      <c r="P56" s="74"/>
      <c r="Q56" s="74">
        <v>43731</v>
      </c>
      <c r="R56" s="74"/>
      <c r="S56" s="77"/>
      <c r="T56" s="31"/>
      <c r="U56" s="31"/>
      <c r="V56" s="31"/>
      <c r="W56" s="31"/>
      <c r="X56" s="71"/>
      <c r="Y56" s="67">
        <f t="shared" si="6"/>
        <v>1</v>
      </c>
      <c r="Z56" s="56">
        <f t="shared" ca="1" si="7"/>
        <v>3</v>
      </c>
      <c r="AA56" s="54" t="str">
        <f t="shared" ca="1" si="3"/>
        <v>Entretien professionnel à prévoir</v>
      </c>
      <c r="AB56" s="74">
        <v>44104</v>
      </c>
      <c r="AC56" s="55"/>
      <c r="AD56" s="74">
        <f t="shared" si="8"/>
        <v>731</v>
      </c>
      <c r="AE56" s="57"/>
      <c r="AF56" s="58"/>
      <c r="AG56" s="58"/>
      <c r="AH56" s="58"/>
    </row>
    <row r="57" spans="1:34" s="3" customFormat="1" x14ac:dyDescent="0.2">
      <c r="A57" s="48"/>
      <c r="B57" s="49"/>
      <c r="C57" s="7">
        <v>40848</v>
      </c>
      <c r="D57" s="7">
        <v>24843</v>
      </c>
      <c r="E57" s="53">
        <f t="shared" ca="1" si="2"/>
        <v>8</v>
      </c>
      <c r="F57" s="8" t="s">
        <v>10</v>
      </c>
      <c r="G57" s="9" t="s">
        <v>11</v>
      </c>
      <c r="H57" s="8" t="s">
        <v>12</v>
      </c>
      <c r="I57" s="8" t="s">
        <v>1</v>
      </c>
      <c r="J57" s="8">
        <v>1</v>
      </c>
      <c r="K57" s="30" t="s">
        <v>20</v>
      </c>
      <c r="L57" s="74"/>
      <c r="M57" s="74"/>
      <c r="N57" s="74"/>
      <c r="O57" s="74">
        <v>42845</v>
      </c>
      <c r="P57" s="74"/>
      <c r="Q57" s="74"/>
      <c r="R57" s="74"/>
      <c r="S57" s="60"/>
      <c r="T57" s="58"/>
      <c r="U57" s="58"/>
      <c r="V57" s="58"/>
      <c r="W57" s="58"/>
      <c r="X57" s="70"/>
      <c r="Y57" s="67">
        <f t="shared" si="6"/>
        <v>1</v>
      </c>
      <c r="Z57" s="56">
        <f t="shared" ca="1" si="7"/>
        <v>3</v>
      </c>
      <c r="AA57" s="54" t="str">
        <f t="shared" ca="1" si="3"/>
        <v>Entretien professionnel à prévoir</v>
      </c>
      <c r="AB57" s="74">
        <v>43921</v>
      </c>
      <c r="AC57" s="39"/>
      <c r="AD57" s="74">
        <f t="shared" si="8"/>
        <v>731</v>
      </c>
      <c r="AE57" s="57"/>
      <c r="AF57" s="58"/>
      <c r="AG57" s="58"/>
      <c r="AH57" s="58"/>
    </row>
    <row r="58" spans="1:34" s="3" customFormat="1" x14ac:dyDescent="0.2">
      <c r="A58" s="48"/>
      <c r="B58" s="49"/>
      <c r="C58" s="7">
        <v>43409</v>
      </c>
      <c r="D58" s="7">
        <v>34868</v>
      </c>
      <c r="E58" s="53">
        <f t="shared" ca="1" si="2"/>
        <v>1</v>
      </c>
      <c r="F58" s="8" t="s">
        <v>10</v>
      </c>
      <c r="G58" s="9" t="s">
        <v>11</v>
      </c>
      <c r="H58" s="8" t="s">
        <v>12</v>
      </c>
      <c r="I58" s="8" t="s">
        <v>1</v>
      </c>
      <c r="J58" s="8">
        <v>1</v>
      </c>
      <c r="K58" s="30" t="s">
        <v>20</v>
      </c>
      <c r="L58" s="74"/>
      <c r="M58" s="74"/>
      <c r="N58" s="74"/>
      <c r="O58" s="74"/>
      <c r="P58" s="74"/>
      <c r="Q58" s="74"/>
      <c r="R58" s="74"/>
      <c r="S58" s="60"/>
      <c r="T58" s="58"/>
      <c r="U58" s="58"/>
      <c r="V58" s="58"/>
      <c r="W58" s="58"/>
      <c r="X58" s="70"/>
      <c r="Y58" s="67">
        <f t="shared" si="6"/>
        <v>0</v>
      </c>
      <c r="Z58" s="56">
        <f t="shared" ca="1" si="7"/>
        <v>0</v>
      </c>
      <c r="AA58" s="54" t="str">
        <f t="shared" ca="1" si="3"/>
        <v>OK</v>
      </c>
      <c r="AB58" s="74">
        <f>DATE(YEAR(C58)+2,MONTH(C58),DAY(C58))</f>
        <v>44140</v>
      </c>
      <c r="AC58" s="39"/>
      <c r="AD58" s="74">
        <f t="shared" si="8"/>
        <v>731</v>
      </c>
      <c r="AE58" s="57"/>
      <c r="AF58" s="58"/>
      <c r="AG58" s="58"/>
      <c r="AH58" s="58"/>
    </row>
    <row r="59" spans="1:34" s="3" customFormat="1" x14ac:dyDescent="0.2">
      <c r="A59" s="48"/>
      <c r="B59" s="49"/>
      <c r="C59" s="7">
        <v>42373</v>
      </c>
      <c r="D59" s="7">
        <v>33726</v>
      </c>
      <c r="E59" s="53">
        <f t="shared" ca="1" si="2"/>
        <v>4</v>
      </c>
      <c r="F59" s="8" t="s">
        <v>25</v>
      </c>
      <c r="G59" s="9" t="s">
        <v>17</v>
      </c>
      <c r="H59" s="8" t="s">
        <v>18</v>
      </c>
      <c r="I59" s="8" t="s">
        <v>16</v>
      </c>
      <c r="J59" s="8">
        <v>1</v>
      </c>
      <c r="K59" s="30" t="s">
        <v>20</v>
      </c>
      <c r="L59" s="74"/>
      <c r="M59" s="74"/>
      <c r="N59" s="74"/>
      <c r="O59" s="74"/>
      <c r="P59" s="74"/>
      <c r="Q59" s="74"/>
      <c r="R59" s="74"/>
      <c r="S59" s="60"/>
      <c r="T59" s="58"/>
      <c r="U59" s="58"/>
      <c r="V59" s="58"/>
      <c r="W59" s="58"/>
      <c r="X59" s="70"/>
      <c r="Y59" s="67">
        <f t="shared" si="6"/>
        <v>0</v>
      </c>
      <c r="Z59" s="56">
        <f t="shared" ca="1" si="7"/>
        <v>2</v>
      </c>
      <c r="AA59" s="54" t="str">
        <f t="shared" ca="1" si="3"/>
        <v>Entretien professionnel à prévoir</v>
      </c>
      <c r="AB59" s="74">
        <v>43951</v>
      </c>
      <c r="AC59" s="39"/>
      <c r="AD59" s="74">
        <f t="shared" si="8"/>
        <v>731</v>
      </c>
      <c r="AE59" s="57"/>
      <c r="AF59" s="58"/>
      <c r="AG59" s="58"/>
      <c r="AH59" s="58"/>
    </row>
    <row r="60" spans="1:34" s="3" customFormat="1" x14ac:dyDescent="0.2">
      <c r="A60" s="48"/>
      <c r="B60" s="49"/>
      <c r="C60" s="7">
        <v>43360</v>
      </c>
      <c r="D60" s="7">
        <v>31798</v>
      </c>
      <c r="E60" s="53">
        <f t="shared" ca="1" si="2"/>
        <v>1</v>
      </c>
      <c r="F60" s="8" t="s">
        <v>27</v>
      </c>
      <c r="G60" s="9" t="s">
        <v>43</v>
      </c>
      <c r="H60" s="8" t="s">
        <v>5</v>
      </c>
      <c r="I60" s="8" t="s">
        <v>1</v>
      </c>
      <c r="J60" s="8">
        <v>1</v>
      </c>
      <c r="K60" s="30" t="s">
        <v>20</v>
      </c>
      <c r="L60" s="74"/>
      <c r="M60" s="74"/>
      <c r="N60" s="74"/>
      <c r="O60" s="74"/>
      <c r="P60" s="74"/>
      <c r="Q60" s="74"/>
      <c r="R60" s="74">
        <v>43833</v>
      </c>
      <c r="S60" s="60"/>
      <c r="T60" s="58"/>
      <c r="U60" s="58"/>
      <c r="V60" s="58"/>
      <c r="W60" s="58"/>
      <c r="X60" s="70"/>
      <c r="Y60" s="67">
        <f t="shared" si="6"/>
        <v>1</v>
      </c>
      <c r="Z60" s="56">
        <f t="shared" ca="1" si="7"/>
        <v>0</v>
      </c>
      <c r="AA60" s="54" t="str">
        <f t="shared" ca="1" si="3"/>
        <v>OK</v>
      </c>
      <c r="AB60" s="74"/>
      <c r="AC60" s="55"/>
      <c r="AD60" s="74">
        <f>DATE(YEAR(C60)+4,MONTH(C60),DAY(C60))</f>
        <v>44821</v>
      </c>
      <c r="AE60" s="57"/>
      <c r="AF60" s="58"/>
      <c r="AG60" s="58"/>
      <c r="AH60" s="58"/>
    </row>
    <row r="61" spans="1:34" s="3" customFormat="1" x14ac:dyDescent="0.2">
      <c r="A61" s="95"/>
      <c r="B61" s="103"/>
      <c r="C61" s="101">
        <v>36192</v>
      </c>
      <c r="D61" s="45"/>
      <c r="E61" s="105">
        <f t="shared" ca="1" si="2"/>
        <v>21</v>
      </c>
      <c r="F61" s="99" t="s">
        <v>2</v>
      </c>
      <c r="G61" s="47"/>
      <c r="H61" s="46"/>
      <c r="I61" s="46"/>
      <c r="J61" s="46"/>
      <c r="K61" s="97" t="s">
        <v>20</v>
      </c>
      <c r="L61" s="74"/>
      <c r="M61" s="74"/>
      <c r="N61" s="74"/>
      <c r="O61" s="74"/>
      <c r="P61" s="74"/>
      <c r="Q61" s="74">
        <v>43731</v>
      </c>
      <c r="R61" s="74"/>
      <c r="S61" s="60"/>
      <c r="T61" s="58"/>
      <c r="U61" s="58"/>
      <c r="V61" s="58"/>
      <c r="W61" s="58"/>
      <c r="X61" s="70"/>
      <c r="Y61" s="111">
        <f>+COUNTA(L61:R61)+1</f>
        <v>2</v>
      </c>
      <c r="Z61" s="109">
        <f t="shared" ca="1" si="7"/>
        <v>3</v>
      </c>
      <c r="AA61" s="107" t="str">
        <f t="shared" ca="1" si="3"/>
        <v>Entretien professionnel à prévoir</v>
      </c>
      <c r="AB61" s="74">
        <v>44196</v>
      </c>
      <c r="AC61" s="39"/>
      <c r="AD61" s="74">
        <f t="shared" si="8"/>
        <v>731</v>
      </c>
      <c r="AE61" s="57"/>
      <c r="AF61" s="58"/>
      <c r="AG61" s="58"/>
      <c r="AH61" s="58"/>
    </row>
    <row r="62" spans="1:34" s="3" customFormat="1" x14ac:dyDescent="0.2">
      <c r="A62" s="96"/>
      <c r="B62" s="104"/>
      <c r="C62" s="102"/>
      <c r="D62" s="7">
        <v>27483</v>
      </c>
      <c r="E62" s="106"/>
      <c r="F62" s="100"/>
      <c r="G62" s="9" t="s">
        <v>53</v>
      </c>
      <c r="H62" s="8"/>
      <c r="I62" s="8" t="s">
        <v>8</v>
      </c>
      <c r="J62" s="8">
        <v>1</v>
      </c>
      <c r="K62" s="98"/>
      <c r="L62" s="74"/>
      <c r="M62" s="74"/>
      <c r="N62" s="74"/>
      <c r="O62" s="74"/>
      <c r="P62" s="74"/>
      <c r="Q62" s="74">
        <v>43804</v>
      </c>
      <c r="R62" s="74"/>
      <c r="S62" s="60"/>
      <c r="T62" s="58"/>
      <c r="U62" s="58"/>
      <c r="V62" s="58"/>
      <c r="W62" s="58"/>
      <c r="X62" s="70"/>
      <c r="Y62" s="112"/>
      <c r="Z62" s="110"/>
      <c r="AA62" s="108"/>
      <c r="AB62" s="74"/>
      <c r="AC62" s="55"/>
      <c r="AD62" s="39"/>
      <c r="AE62" s="57"/>
      <c r="AF62" s="58"/>
      <c r="AG62" s="58"/>
      <c r="AH62" s="58"/>
    </row>
    <row r="63" spans="1:34" s="3" customFormat="1" x14ac:dyDescent="0.2">
      <c r="A63" s="48"/>
      <c r="B63" s="49"/>
      <c r="C63" s="7">
        <v>42583</v>
      </c>
      <c r="D63" s="7">
        <v>32662</v>
      </c>
      <c r="E63" s="53">
        <f t="shared" ca="1" si="2"/>
        <v>3</v>
      </c>
      <c r="F63" s="8" t="s">
        <v>2</v>
      </c>
      <c r="G63" s="9" t="s">
        <v>35</v>
      </c>
      <c r="H63" s="8" t="s">
        <v>18</v>
      </c>
      <c r="I63" s="8" t="s">
        <v>16</v>
      </c>
      <c r="J63" s="8">
        <v>1</v>
      </c>
      <c r="K63" s="30" t="s">
        <v>20</v>
      </c>
      <c r="L63" s="74"/>
      <c r="M63" s="74"/>
      <c r="N63" s="74"/>
      <c r="O63" s="74"/>
      <c r="P63" s="74">
        <v>43451</v>
      </c>
      <c r="Q63" s="74">
        <v>43480</v>
      </c>
      <c r="R63" s="74"/>
      <c r="S63" s="60"/>
      <c r="T63" s="58"/>
      <c r="U63" s="58"/>
      <c r="V63" s="58"/>
      <c r="W63" s="58"/>
      <c r="X63" s="70"/>
      <c r="Y63" s="67">
        <f t="shared" ref="Y63:Y94" si="9">+COUNTA(L63:R63)</f>
        <v>2</v>
      </c>
      <c r="Z63" s="56">
        <f t="shared" ref="Z63:Z94" ca="1" si="10">IF(E63/2&gt;3,3,ROUNDDOWN(E63/2,0))</f>
        <v>1</v>
      </c>
      <c r="AA63" s="54" t="str">
        <f t="shared" ca="1" si="3"/>
        <v>OK</v>
      </c>
      <c r="AB63" s="74"/>
      <c r="AC63" s="74">
        <f>DATE(YEAR(Q63)+2,MONTH(Q63),DAY(Q63))</f>
        <v>44211</v>
      </c>
      <c r="AD63" s="39"/>
      <c r="AE63" s="57"/>
      <c r="AF63" s="58"/>
      <c r="AG63" s="58"/>
      <c r="AH63" s="58"/>
    </row>
    <row r="64" spans="1:34" s="3" customFormat="1" x14ac:dyDescent="0.2">
      <c r="A64" s="48"/>
      <c r="B64" s="49"/>
      <c r="C64" s="7">
        <v>32874</v>
      </c>
      <c r="D64" s="7">
        <v>24324</v>
      </c>
      <c r="E64" s="53">
        <f t="shared" ca="1" si="2"/>
        <v>30</v>
      </c>
      <c r="F64" s="8" t="s">
        <v>23</v>
      </c>
      <c r="G64" s="9" t="s">
        <v>4</v>
      </c>
      <c r="H64" s="8" t="s">
        <v>5</v>
      </c>
      <c r="I64" s="8" t="s">
        <v>1</v>
      </c>
      <c r="J64" s="8">
        <v>1</v>
      </c>
      <c r="K64" s="30" t="s">
        <v>20</v>
      </c>
      <c r="L64" s="74"/>
      <c r="M64" s="74"/>
      <c r="N64" s="74">
        <v>42660</v>
      </c>
      <c r="O64" s="74"/>
      <c r="P64" s="74">
        <v>43416</v>
      </c>
      <c r="Q64" s="74"/>
      <c r="R64" s="74"/>
      <c r="S64" s="60"/>
      <c r="T64" s="58"/>
      <c r="U64" s="58"/>
      <c r="V64" s="58"/>
      <c r="W64" s="58"/>
      <c r="X64" s="70"/>
      <c r="Y64" s="67">
        <f t="shared" si="9"/>
        <v>2</v>
      </c>
      <c r="Z64" s="56">
        <f t="shared" ca="1" si="10"/>
        <v>3</v>
      </c>
      <c r="AA64" s="54" t="str">
        <f t="shared" ca="1" si="3"/>
        <v>Entretien professionnel à prévoir</v>
      </c>
      <c r="AB64" s="74">
        <v>44165</v>
      </c>
      <c r="AC64" s="39"/>
      <c r="AD64" s="74">
        <f t="shared" ref="AD64" si="11">DATE(YEAR(R64)+2,MONTH(R64),DAY(R64))</f>
        <v>731</v>
      </c>
      <c r="AE64" s="57"/>
      <c r="AF64" s="58"/>
      <c r="AG64" s="58"/>
      <c r="AH64" s="58"/>
    </row>
    <row r="65" spans="1:34" s="3" customFormat="1" x14ac:dyDescent="0.2">
      <c r="A65" s="48"/>
      <c r="B65" s="49"/>
      <c r="C65" s="7">
        <v>43269</v>
      </c>
      <c r="D65" s="7">
        <v>34380</v>
      </c>
      <c r="E65" s="53">
        <f t="shared" ca="1" si="2"/>
        <v>1</v>
      </c>
      <c r="F65" s="8" t="s">
        <v>13</v>
      </c>
      <c r="G65" s="9" t="s">
        <v>45</v>
      </c>
      <c r="H65" s="8" t="s">
        <v>34</v>
      </c>
      <c r="I65" s="8" t="s">
        <v>16</v>
      </c>
      <c r="J65" s="8">
        <v>1</v>
      </c>
      <c r="K65" s="30" t="s">
        <v>20</v>
      </c>
      <c r="L65" s="74"/>
      <c r="M65" s="74"/>
      <c r="N65" s="74"/>
      <c r="O65" s="74"/>
      <c r="P65" s="74"/>
      <c r="Q65" s="74">
        <v>43805</v>
      </c>
      <c r="R65" s="74"/>
      <c r="S65" s="77"/>
      <c r="T65" s="31"/>
      <c r="U65" s="31"/>
      <c r="V65" s="31"/>
      <c r="W65" s="31"/>
      <c r="X65" s="71"/>
      <c r="Y65" s="67">
        <f t="shared" si="9"/>
        <v>1</v>
      </c>
      <c r="Z65" s="56">
        <f t="shared" ca="1" si="10"/>
        <v>0</v>
      </c>
      <c r="AA65" s="54" t="str">
        <f t="shared" ca="1" si="3"/>
        <v>OK</v>
      </c>
      <c r="AB65" s="74"/>
      <c r="AC65" s="39"/>
      <c r="AD65" s="74">
        <f>DATE(YEAR(C65)+4,MONTH(C65),DAY(C65))</f>
        <v>44730</v>
      </c>
      <c r="AE65" s="57"/>
      <c r="AF65" s="58"/>
      <c r="AG65" s="58"/>
      <c r="AH65" s="58"/>
    </row>
    <row r="66" spans="1:34" s="3" customFormat="1" x14ac:dyDescent="0.2">
      <c r="A66" s="48"/>
      <c r="B66" s="49"/>
      <c r="C66" s="7">
        <v>42380</v>
      </c>
      <c r="D66" s="7">
        <v>27361</v>
      </c>
      <c r="E66" s="53">
        <f t="shared" ca="1" si="2"/>
        <v>4</v>
      </c>
      <c r="F66" s="8" t="s">
        <v>13</v>
      </c>
      <c r="G66" s="9" t="s">
        <v>45</v>
      </c>
      <c r="H66" s="8" t="s">
        <v>34</v>
      </c>
      <c r="I66" s="8" t="s">
        <v>16</v>
      </c>
      <c r="J66" s="8">
        <v>0.8</v>
      </c>
      <c r="K66" s="30" t="s">
        <v>20</v>
      </c>
      <c r="L66" s="74"/>
      <c r="M66" s="74"/>
      <c r="N66" s="74"/>
      <c r="O66" s="74"/>
      <c r="P66" s="74"/>
      <c r="Q66" s="74"/>
      <c r="R66" s="74"/>
      <c r="S66" s="77"/>
      <c r="T66" s="31"/>
      <c r="U66" s="31"/>
      <c r="V66" s="31"/>
      <c r="W66" s="31"/>
      <c r="X66" s="71"/>
      <c r="Y66" s="67">
        <f t="shared" si="9"/>
        <v>0</v>
      </c>
      <c r="Z66" s="56">
        <f t="shared" ca="1" si="10"/>
        <v>2</v>
      </c>
      <c r="AA66" s="54" t="str">
        <f t="shared" ca="1" si="3"/>
        <v>Entretien professionnel à prévoir</v>
      </c>
      <c r="AB66" s="74">
        <v>43951</v>
      </c>
      <c r="AC66" s="55"/>
      <c r="AD66" s="74">
        <f t="shared" ref="AD66:AD70" si="12">DATE(YEAR(R66)+2,MONTH(R66),DAY(R66))</f>
        <v>731</v>
      </c>
      <c r="AE66" s="57"/>
      <c r="AF66" s="58"/>
      <c r="AG66" s="58"/>
      <c r="AH66" s="58"/>
    </row>
    <row r="67" spans="1:34" s="3" customFormat="1" x14ac:dyDescent="0.2">
      <c r="A67" s="48"/>
      <c r="B67" s="49"/>
      <c r="C67" s="7">
        <v>34759</v>
      </c>
      <c r="D67" s="7">
        <v>25596</v>
      </c>
      <c r="E67" s="53">
        <f t="shared" ca="1" si="2"/>
        <v>24</v>
      </c>
      <c r="F67" s="8" t="s">
        <v>25</v>
      </c>
      <c r="G67" s="9" t="s">
        <v>4</v>
      </c>
      <c r="H67" s="8" t="s">
        <v>5</v>
      </c>
      <c r="I67" s="8" t="s">
        <v>1</v>
      </c>
      <c r="J67" s="8">
        <v>1</v>
      </c>
      <c r="K67" s="30" t="s">
        <v>20</v>
      </c>
      <c r="L67" s="74"/>
      <c r="M67" s="74"/>
      <c r="N67" s="74"/>
      <c r="O67" s="74"/>
      <c r="P67" s="74"/>
      <c r="Q67" s="74"/>
      <c r="R67" s="74"/>
      <c r="S67" s="60"/>
      <c r="T67" s="58"/>
      <c r="U67" s="58"/>
      <c r="V67" s="58"/>
      <c r="W67" s="58"/>
      <c r="X67" s="70"/>
      <c r="Y67" s="67">
        <f t="shared" si="9"/>
        <v>0</v>
      </c>
      <c r="Z67" s="56">
        <f t="shared" ca="1" si="10"/>
        <v>3</v>
      </c>
      <c r="AA67" s="54" t="str">
        <f t="shared" ca="1" si="3"/>
        <v>Entretien professionnel à prévoir</v>
      </c>
      <c r="AB67" s="74">
        <v>43921</v>
      </c>
      <c r="AC67" s="55"/>
      <c r="AD67" s="74">
        <f t="shared" si="12"/>
        <v>731</v>
      </c>
      <c r="AE67" s="57"/>
      <c r="AF67" s="58"/>
      <c r="AG67" s="58"/>
      <c r="AH67" s="58"/>
    </row>
    <row r="68" spans="1:34" s="3" customFormat="1" x14ac:dyDescent="0.2">
      <c r="A68" s="48"/>
      <c r="B68" s="49"/>
      <c r="C68" s="7">
        <v>43118</v>
      </c>
      <c r="D68" s="7">
        <v>33018</v>
      </c>
      <c r="E68" s="53">
        <f t="shared" ca="1" si="2"/>
        <v>2</v>
      </c>
      <c r="F68" s="8" t="s">
        <v>2</v>
      </c>
      <c r="G68" s="9" t="s">
        <v>33</v>
      </c>
      <c r="H68" s="8" t="s">
        <v>34</v>
      </c>
      <c r="I68" s="8" t="s">
        <v>16</v>
      </c>
      <c r="J68" s="8">
        <v>0.3</v>
      </c>
      <c r="K68" s="30" t="s">
        <v>20</v>
      </c>
      <c r="L68" s="74"/>
      <c r="M68" s="74"/>
      <c r="N68" s="74"/>
      <c r="O68" s="74"/>
      <c r="P68" s="74"/>
      <c r="Q68" s="74"/>
      <c r="R68" s="74"/>
      <c r="S68" s="60"/>
      <c r="T68" s="58"/>
      <c r="U68" s="58"/>
      <c r="V68" s="58"/>
      <c r="W68" s="58"/>
      <c r="X68" s="70"/>
      <c r="Y68" s="67">
        <f t="shared" si="9"/>
        <v>0</v>
      </c>
      <c r="Z68" s="56">
        <f t="shared" ca="1" si="10"/>
        <v>1</v>
      </c>
      <c r="AA68" s="54" t="str">
        <f t="shared" ca="1" si="3"/>
        <v>Entretien professionnel à prévoir</v>
      </c>
      <c r="AB68" s="74">
        <v>43921</v>
      </c>
      <c r="AC68" s="25"/>
      <c r="AD68" s="74">
        <f t="shared" si="12"/>
        <v>731</v>
      </c>
      <c r="AE68" s="57"/>
      <c r="AF68" s="58"/>
      <c r="AG68" s="58"/>
      <c r="AH68" s="58"/>
    </row>
    <row r="69" spans="1:34" s="3" customFormat="1" x14ac:dyDescent="0.2">
      <c r="A69" s="48"/>
      <c r="B69" s="49"/>
      <c r="C69" s="7">
        <v>38292</v>
      </c>
      <c r="D69" s="7">
        <v>28941</v>
      </c>
      <c r="E69" s="53">
        <f t="shared" ca="1" si="2"/>
        <v>15</v>
      </c>
      <c r="F69" s="8" t="s">
        <v>13</v>
      </c>
      <c r="G69" s="9" t="s">
        <v>45</v>
      </c>
      <c r="H69" s="8" t="s">
        <v>34</v>
      </c>
      <c r="I69" s="8" t="s">
        <v>16</v>
      </c>
      <c r="J69" s="8">
        <v>0.42820000000000003</v>
      </c>
      <c r="K69" s="30" t="s">
        <v>20</v>
      </c>
      <c r="L69" s="74"/>
      <c r="M69" s="74"/>
      <c r="N69" s="74"/>
      <c r="O69" s="74"/>
      <c r="P69" s="74"/>
      <c r="Q69" s="74">
        <v>43805</v>
      </c>
      <c r="R69" s="74"/>
      <c r="S69" s="77"/>
      <c r="T69" s="31"/>
      <c r="U69" s="31"/>
      <c r="V69" s="31"/>
      <c r="W69" s="31"/>
      <c r="X69" s="71"/>
      <c r="Y69" s="67">
        <f t="shared" si="9"/>
        <v>1</v>
      </c>
      <c r="Z69" s="56">
        <f t="shared" ca="1" si="10"/>
        <v>3</v>
      </c>
      <c r="AA69" s="54" t="str">
        <f t="shared" ca="1" si="3"/>
        <v>Entretien professionnel à prévoir</v>
      </c>
      <c r="AB69" s="74">
        <v>44196</v>
      </c>
      <c r="AC69" s="39"/>
      <c r="AD69" s="74">
        <f t="shared" si="12"/>
        <v>731</v>
      </c>
      <c r="AE69" s="57"/>
      <c r="AF69" s="58"/>
      <c r="AG69" s="58"/>
      <c r="AH69" s="58"/>
    </row>
    <row r="70" spans="1:34" s="3" customFormat="1" x14ac:dyDescent="0.2">
      <c r="A70" s="48"/>
      <c r="B70" s="49"/>
      <c r="C70" s="7">
        <v>32104</v>
      </c>
      <c r="D70" s="7">
        <v>23889</v>
      </c>
      <c r="E70" s="53">
        <f t="shared" ca="1" si="2"/>
        <v>32</v>
      </c>
      <c r="F70" s="8" t="s">
        <v>26</v>
      </c>
      <c r="G70" s="9" t="s">
        <v>17</v>
      </c>
      <c r="H70" s="8" t="s">
        <v>22</v>
      </c>
      <c r="I70" s="8" t="s">
        <v>16</v>
      </c>
      <c r="J70" s="8">
        <v>1</v>
      </c>
      <c r="K70" s="30" t="s">
        <v>20</v>
      </c>
      <c r="L70" s="74"/>
      <c r="M70" s="74"/>
      <c r="N70" s="74">
        <v>42681</v>
      </c>
      <c r="O70" s="74"/>
      <c r="P70" s="74">
        <v>43235</v>
      </c>
      <c r="Q70" s="74"/>
      <c r="R70" s="74"/>
      <c r="S70" s="60"/>
      <c r="T70" s="58"/>
      <c r="U70" s="58"/>
      <c r="V70" s="58"/>
      <c r="W70" s="58"/>
      <c r="X70" s="70"/>
      <c r="Y70" s="67">
        <f t="shared" si="9"/>
        <v>2</v>
      </c>
      <c r="Z70" s="56">
        <f t="shared" ca="1" si="10"/>
        <v>3</v>
      </c>
      <c r="AA70" s="54" t="str">
        <f t="shared" ca="1" si="3"/>
        <v>Entretien professionnel à prévoir</v>
      </c>
      <c r="AB70" s="74">
        <v>43982</v>
      </c>
      <c r="AC70" s="39"/>
      <c r="AD70" s="74">
        <f t="shared" si="12"/>
        <v>731</v>
      </c>
      <c r="AE70" s="57"/>
      <c r="AF70" s="58"/>
      <c r="AG70" s="58"/>
      <c r="AH70" s="58"/>
    </row>
    <row r="71" spans="1:34" s="3" customFormat="1" x14ac:dyDescent="0.2">
      <c r="A71" s="48"/>
      <c r="B71" s="49"/>
      <c r="C71" s="7">
        <v>40442</v>
      </c>
      <c r="D71" s="7">
        <v>28640</v>
      </c>
      <c r="E71" s="53">
        <f t="shared" ca="1" si="2"/>
        <v>9</v>
      </c>
      <c r="F71" s="8" t="s">
        <v>25</v>
      </c>
      <c r="G71" s="9" t="s">
        <v>17</v>
      </c>
      <c r="H71" s="8" t="s">
        <v>18</v>
      </c>
      <c r="I71" s="8" t="s">
        <v>16</v>
      </c>
      <c r="J71" s="8">
        <v>1</v>
      </c>
      <c r="K71" s="30" t="s">
        <v>20</v>
      </c>
      <c r="L71" s="74"/>
      <c r="M71" s="74">
        <v>42076</v>
      </c>
      <c r="N71" s="74">
        <v>42709</v>
      </c>
      <c r="O71" s="74"/>
      <c r="P71" s="74">
        <v>43215</v>
      </c>
      <c r="Q71" s="74">
        <v>43760</v>
      </c>
      <c r="R71" s="74"/>
      <c r="S71" s="60"/>
      <c r="T71" s="58"/>
      <c r="U71" s="58"/>
      <c r="V71" s="58"/>
      <c r="W71" s="58"/>
      <c r="X71" s="70"/>
      <c r="Y71" s="67">
        <f t="shared" si="9"/>
        <v>4</v>
      </c>
      <c r="Z71" s="56">
        <f t="shared" ca="1" si="10"/>
        <v>3</v>
      </c>
      <c r="AA71" s="54" t="str">
        <f t="shared" ca="1" si="3"/>
        <v>OK</v>
      </c>
      <c r="AB71" s="74"/>
      <c r="AC71" s="39"/>
      <c r="AD71" s="39"/>
      <c r="AE71" s="57"/>
      <c r="AF71" s="58"/>
      <c r="AG71" s="58"/>
      <c r="AH71" s="58"/>
    </row>
    <row r="72" spans="1:34" s="3" customFormat="1" x14ac:dyDescent="0.2">
      <c r="A72" s="48"/>
      <c r="B72" s="49"/>
      <c r="C72" s="7">
        <v>41456</v>
      </c>
      <c r="D72" s="7">
        <v>25869</v>
      </c>
      <c r="E72" s="53">
        <f t="shared" ca="1" si="2"/>
        <v>6</v>
      </c>
      <c r="F72" s="8" t="s">
        <v>0</v>
      </c>
      <c r="G72" s="9" t="s">
        <v>38</v>
      </c>
      <c r="H72" s="8" t="s">
        <v>5</v>
      </c>
      <c r="I72" s="8" t="s">
        <v>1</v>
      </c>
      <c r="J72" s="8">
        <v>1</v>
      </c>
      <c r="K72" s="30" t="s">
        <v>20</v>
      </c>
      <c r="L72" s="74">
        <v>41681</v>
      </c>
      <c r="M72" s="74"/>
      <c r="N72" s="74">
        <v>42717</v>
      </c>
      <c r="O72" s="74"/>
      <c r="P72" s="74">
        <v>43439</v>
      </c>
      <c r="Q72" s="74"/>
      <c r="R72" s="74"/>
      <c r="S72" s="60"/>
      <c r="T72" s="58"/>
      <c r="U72" s="58"/>
      <c r="V72" s="58"/>
      <c r="W72" s="58"/>
      <c r="X72" s="70"/>
      <c r="Y72" s="67">
        <f t="shared" si="9"/>
        <v>3</v>
      </c>
      <c r="Z72" s="56">
        <f t="shared" ca="1" si="10"/>
        <v>3</v>
      </c>
      <c r="AA72" s="54" t="str">
        <f t="shared" ca="1" si="3"/>
        <v>OK</v>
      </c>
      <c r="AB72" s="74"/>
      <c r="AC72" s="25"/>
      <c r="AD72" s="39"/>
      <c r="AE72" s="57"/>
      <c r="AF72" s="58"/>
      <c r="AG72" s="58"/>
      <c r="AH72" s="58"/>
    </row>
    <row r="73" spans="1:34" s="3" customFormat="1" x14ac:dyDescent="0.2">
      <c r="A73" s="48"/>
      <c r="B73" s="49"/>
      <c r="C73" s="7">
        <v>36039</v>
      </c>
      <c r="D73" s="7">
        <v>21121</v>
      </c>
      <c r="E73" s="53">
        <f t="shared" ref="E73:E128" ca="1" si="13">DATEDIF(C73,TODAY(),"Y")</f>
        <v>21</v>
      </c>
      <c r="F73" s="8" t="s">
        <v>13</v>
      </c>
      <c r="G73" s="9" t="s">
        <v>45</v>
      </c>
      <c r="H73" s="8" t="s">
        <v>15</v>
      </c>
      <c r="I73" s="8" t="s">
        <v>16</v>
      </c>
      <c r="J73" s="8">
        <v>1</v>
      </c>
      <c r="K73" s="30" t="s">
        <v>20</v>
      </c>
      <c r="L73" s="74"/>
      <c r="M73" s="74"/>
      <c r="N73" s="74"/>
      <c r="O73" s="74"/>
      <c r="P73" s="74"/>
      <c r="Q73" s="74"/>
      <c r="R73" s="74"/>
      <c r="S73" s="77"/>
      <c r="T73" s="31"/>
      <c r="U73" s="31"/>
      <c r="V73" s="31"/>
      <c r="W73" s="31"/>
      <c r="X73" s="71"/>
      <c r="Y73" s="67">
        <f t="shared" si="9"/>
        <v>0</v>
      </c>
      <c r="Z73" s="56">
        <f t="shared" ca="1" si="10"/>
        <v>3</v>
      </c>
      <c r="AA73" s="54" t="str">
        <f t="shared" ca="1" si="3"/>
        <v>Entretien professionnel à prévoir</v>
      </c>
      <c r="AB73" s="74">
        <v>43921</v>
      </c>
      <c r="AC73" s="39"/>
      <c r="AD73" s="74">
        <f t="shared" ref="AD73:AD74" si="14">DATE(YEAR(R73)+2,MONTH(R73),DAY(R73))</f>
        <v>731</v>
      </c>
      <c r="AE73" s="57"/>
      <c r="AF73" s="58"/>
      <c r="AG73" s="58"/>
      <c r="AH73" s="58"/>
    </row>
    <row r="74" spans="1:34" s="3" customFormat="1" x14ac:dyDescent="0.2">
      <c r="A74" s="48"/>
      <c r="B74" s="49"/>
      <c r="C74" s="7">
        <v>36572</v>
      </c>
      <c r="D74" s="7">
        <v>27692</v>
      </c>
      <c r="E74" s="53">
        <f t="shared" ca="1" si="13"/>
        <v>20</v>
      </c>
      <c r="F74" s="8" t="s">
        <v>25</v>
      </c>
      <c r="G74" s="9" t="s">
        <v>4</v>
      </c>
      <c r="H74" s="8" t="s">
        <v>5</v>
      </c>
      <c r="I74" s="8" t="s">
        <v>1</v>
      </c>
      <c r="J74" s="8">
        <v>0.8</v>
      </c>
      <c r="K74" s="30" t="s">
        <v>20</v>
      </c>
      <c r="L74" s="74"/>
      <c r="M74" s="74"/>
      <c r="N74" s="74"/>
      <c r="O74" s="74"/>
      <c r="P74" s="74"/>
      <c r="Q74" s="74"/>
      <c r="R74" s="74"/>
      <c r="S74" s="60"/>
      <c r="T74" s="58"/>
      <c r="U74" s="58"/>
      <c r="V74" s="58"/>
      <c r="W74" s="58"/>
      <c r="X74" s="70"/>
      <c r="Y74" s="67">
        <f t="shared" si="9"/>
        <v>0</v>
      </c>
      <c r="Z74" s="56">
        <f t="shared" ca="1" si="10"/>
        <v>3</v>
      </c>
      <c r="AA74" s="54" t="str">
        <f t="shared" ca="1" si="3"/>
        <v>Entretien professionnel à prévoir</v>
      </c>
      <c r="AB74" s="74">
        <v>43921</v>
      </c>
      <c r="AC74" s="55"/>
      <c r="AD74" s="74">
        <f t="shared" si="14"/>
        <v>731</v>
      </c>
      <c r="AE74" s="57"/>
      <c r="AF74" s="58"/>
      <c r="AG74" s="58"/>
      <c r="AH74" s="58"/>
    </row>
    <row r="75" spans="1:34" s="3" customFormat="1" x14ac:dyDescent="0.2">
      <c r="A75" s="48"/>
      <c r="B75" s="49"/>
      <c r="C75" s="7">
        <v>43298</v>
      </c>
      <c r="D75" s="7">
        <v>27294</v>
      </c>
      <c r="E75" s="53">
        <f t="shared" ca="1" si="13"/>
        <v>1</v>
      </c>
      <c r="F75" s="8" t="s">
        <v>27</v>
      </c>
      <c r="G75" s="9" t="s">
        <v>17</v>
      </c>
      <c r="H75" s="8" t="s">
        <v>18</v>
      </c>
      <c r="I75" s="8" t="s">
        <v>16</v>
      </c>
      <c r="J75" s="8">
        <v>1</v>
      </c>
      <c r="K75" s="30" t="s">
        <v>20</v>
      </c>
      <c r="L75" s="74"/>
      <c r="M75" s="74"/>
      <c r="N75" s="74"/>
      <c r="O75" s="74"/>
      <c r="P75" s="74"/>
      <c r="Q75" s="74">
        <v>43798</v>
      </c>
      <c r="R75" s="74"/>
      <c r="S75" s="60"/>
      <c r="T75" s="58"/>
      <c r="U75" s="58"/>
      <c r="V75" s="58"/>
      <c r="W75" s="58"/>
      <c r="X75" s="70"/>
      <c r="Y75" s="67">
        <f t="shared" si="9"/>
        <v>1</v>
      </c>
      <c r="Z75" s="56">
        <f t="shared" ca="1" si="10"/>
        <v>0</v>
      </c>
      <c r="AA75" s="54" t="str">
        <f t="shared" ref="AA75:AA128" ca="1" si="15">IF(Z75&gt;Y75,"Entretien professionnel à prévoir","OK")</f>
        <v>OK</v>
      </c>
      <c r="AB75" s="74"/>
      <c r="AC75" s="25"/>
      <c r="AD75" s="74">
        <f>DATE(YEAR(C75)+4,MONTH(C75),DAY(C75))</f>
        <v>44759</v>
      </c>
      <c r="AE75" s="57"/>
      <c r="AF75" s="58"/>
      <c r="AG75" s="58"/>
      <c r="AH75" s="58"/>
    </row>
    <row r="76" spans="1:34" s="3" customFormat="1" x14ac:dyDescent="0.2">
      <c r="A76" s="48"/>
      <c r="B76" s="49"/>
      <c r="C76" s="7">
        <v>43132</v>
      </c>
      <c r="D76" s="7">
        <v>28212</v>
      </c>
      <c r="E76" s="53">
        <f t="shared" ca="1" si="13"/>
        <v>2</v>
      </c>
      <c r="F76" s="8" t="s">
        <v>13</v>
      </c>
      <c r="G76" s="9" t="s">
        <v>14</v>
      </c>
      <c r="H76" s="8" t="s">
        <v>15</v>
      </c>
      <c r="I76" s="8" t="s">
        <v>16</v>
      </c>
      <c r="J76" s="8">
        <v>0.85650000000000004</v>
      </c>
      <c r="K76" s="30" t="s">
        <v>20</v>
      </c>
      <c r="L76" s="74"/>
      <c r="M76" s="74"/>
      <c r="N76" s="74"/>
      <c r="O76" s="74"/>
      <c r="P76" s="74"/>
      <c r="Q76" s="74"/>
      <c r="R76" s="74"/>
      <c r="S76" s="77"/>
      <c r="T76" s="31"/>
      <c r="U76" s="31"/>
      <c r="V76" s="31"/>
      <c r="W76" s="31"/>
      <c r="X76" s="71"/>
      <c r="Y76" s="67">
        <f t="shared" si="9"/>
        <v>0</v>
      </c>
      <c r="Z76" s="56">
        <f t="shared" ca="1" si="10"/>
        <v>1</v>
      </c>
      <c r="AA76" s="54" t="str">
        <f t="shared" ca="1" si="15"/>
        <v>Entretien professionnel à prévoir</v>
      </c>
      <c r="AB76" s="74">
        <v>43921</v>
      </c>
      <c r="AC76" s="55"/>
      <c r="AD76" s="74">
        <f t="shared" ref="AD76:AD78" si="16">DATE(YEAR(R76)+2,MONTH(R76),DAY(R76))</f>
        <v>731</v>
      </c>
      <c r="AE76" s="57"/>
      <c r="AF76" s="58"/>
      <c r="AG76" s="58"/>
      <c r="AH76" s="58"/>
    </row>
    <row r="77" spans="1:34" s="3" customFormat="1" x14ac:dyDescent="0.2">
      <c r="A77" s="48"/>
      <c r="B77" s="49"/>
      <c r="C77" s="7">
        <v>39573</v>
      </c>
      <c r="D77" s="7">
        <v>30566</v>
      </c>
      <c r="E77" s="53">
        <f t="shared" ca="1" si="13"/>
        <v>11</v>
      </c>
      <c r="F77" s="8" t="s">
        <v>26</v>
      </c>
      <c r="G77" s="9" t="s">
        <v>17</v>
      </c>
      <c r="H77" s="8" t="s">
        <v>18</v>
      </c>
      <c r="I77" s="8" t="s">
        <v>16</v>
      </c>
      <c r="J77" s="8">
        <v>1</v>
      </c>
      <c r="K77" s="30" t="s">
        <v>20</v>
      </c>
      <c r="L77" s="74"/>
      <c r="M77" s="74"/>
      <c r="N77" s="74">
        <v>42716</v>
      </c>
      <c r="O77" s="74"/>
      <c r="P77" s="74">
        <v>43258</v>
      </c>
      <c r="Q77" s="74"/>
      <c r="R77" s="74"/>
      <c r="S77" s="60"/>
      <c r="T77" s="58"/>
      <c r="U77" s="58"/>
      <c r="V77" s="58"/>
      <c r="W77" s="58"/>
      <c r="X77" s="70"/>
      <c r="Y77" s="67">
        <f t="shared" si="9"/>
        <v>2</v>
      </c>
      <c r="Z77" s="56">
        <f t="shared" ca="1" si="10"/>
        <v>3</v>
      </c>
      <c r="AA77" s="54" t="str">
        <f t="shared" ca="1" si="15"/>
        <v>Entretien professionnel à prévoir</v>
      </c>
      <c r="AB77" s="74">
        <v>44012</v>
      </c>
      <c r="AC77" s="39"/>
      <c r="AD77" s="74">
        <f t="shared" si="16"/>
        <v>731</v>
      </c>
      <c r="AE77" s="57"/>
      <c r="AF77" s="58"/>
      <c r="AG77" s="58"/>
      <c r="AH77" s="58"/>
    </row>
    <row r="78" spans="1:34" s="3" customFormat="1" x14ac:dyDescent="0.2">
      <c r="A78" s="48"/>
      <c r="B78" s="49"/>
      <c r="C78" s="7">
        <v>41548</v>
      </c>
      <c r="D78" s="7">
        <v>32825</v>
      </c>
      <c r="E78" s="53">
        <f t="shared" ca="1" si="13"/>
        <v>6</v>
      </c>
      <c r="F78" s="8" t="s">
        <v>26</v>
      </c>
      <c r="G78" s="9" t="s">
        <v>4</v>
      </c>
      <c r="H78" s="8" t="s">
        <v>5</v>
      </c>
      <c r="I78" s="8" t="s">
        <v>1</v>
      </c>
      <c r="J78" s="8">
        <v>1</v>
      </c>
      <c r="K78" s="30" t="s">
        <v>20</v>
      </c>
      <c r="L78" s="74"/>
      <c r="M78" s="74"/>
      <c r="N78" s="74">
        <v>42698</v>
      </c>
      <c r="O78" s="74"/>
      <c r="P78" s="74">
        <v>43270</v>
      </c>
      <c r="Q78" s="74"/>
      <c r="R78" s="74"/>
      <c r="S78" s="60"/>
      <c r="T78" s="58"/>
      <c r="U78" s="58"/>
      <c r="V78" s="58"/>
      <c r="W78" s="58"/>
      <c r="X78" s="70"/>
      <c r="Y78" s="67">
        <f t="shared" si="9"/>
        <v>2</v>
      </c>
      <c r="Z78" s="56">
        <f t="shared" ca="1" si="10"/>
        <v>3</v>
      </c>
      <c r="AA78" s="54" t="str">
        <f t="shared" ca="1" si="15"/>
        <v>Entretien professionnel à prévoir</v>
      </c>
      <c r="AB78" s="74">
        <v>44012</v>
      </c>
      <c r="AC78" s="55"/>
      <c r="AD78" s="74">
        <f t="shared" si="16"/>
        <v>731</v>
      </c>
      <c r="AE78" s="57"/>
      <c r="AF78" s="58"/>
      <c r="AG78" s="58"/>
      <c r="AH78" s="58"/>
    </row>
    <row r="79" spans="1:34" s="3" customFormat="1" x14ac:dyDescent="0.2">
      <c r="A79" s="48"/>
      <c r="B79" s="49"/>
      <c r="C79" s="7">
        <v>43619</v>
      </c>
      <c r="D79" s="7">
        <v>27593</v>
      </c>
      <c r="E79" s="53">
        <f t="shared" ca="1" si="13"/>
        <v>0</v>
      </c>
      <c r="F79" s="8" t="s">
        <v>23</v>
      </c>
      <c r="G79" s="9" t="s">
        <v>4</v>
      </c>
      <c r="H79" s="8" t="s">
        <v>5</v>
      </c>
      <c r="I79" s="8" t="s">
        <v>1</v>
      </c>
      <c r="J79" s="8">
        <v>1</v>
      </c>
      <c r="K79" s="30" t="s">
        <v>20</v>
      </c>
      <c r="L79" s="74"/>
      <c r="M79" s="74"/>
      <c r="N79" s="74"/>
      <c r="O79" s="74"/>
      <c r="P79" s="74"/>
      <c r="Q79" s="74"/>
      <c r="R79" s="74"/>
      <c r="S79" s="60"/>
      <c r="T79" s="58"/>
      <c r="U79" s="58"/>
      <c r="V79" s="58"/>
      <c r="W79" s="58"/>
      <c r="X79" s="70"/>
      <c r="Y79" s="67">
        <f t="shared" si="9"/>
        <v>0</v>
      </c>
      <c r="Z79" s="56">
        <f t="shared" ca="1" si="10"/>
        <v>0</v>
      </c>
      <c r="AA79" s="54" t="str">
        <f t="shared" ca="1" si="15"/>
        <v>OK</v>
      </c>
      <c r="AB79" s="74"/>
      <c r="AC79" s="75">
        <f>DATE(YEAR(C79)+2,MONTH(C79),DAY(C79))</f>
        <v>44350</v>
      </c>
      <c r="AD79" s="39"/>
      <c r="AE79" s="57"/>
      <c r="AF79" s="58"/>
      <c r="AG79" s="58"/>
      <c r="AH79" s="58"/>
    </row>
    <row r="80" spans="1:34" s="3" customFormat="1" x14ac:dyDescent="0.2">
      <c r="A80" s="48"/>
      <c r="B80" s="49"/>
      <c r="C80" s="7">
        <v>40994</v>
      </c>
      <c r="D80" s="7">
        <v>32570</v>
      </c>
      <c r="E80" s="53">
        <f t="shared" ca="1" si="13"/>
        <v>7</v>
      </c>
      <c r="F80" s="8" t="s">
        <v>23</v>
      </c>
      <c r="G80" s="9" t="s">
        <v>17</v>
      </c>
      <c r="H80" s="8" t="s">
        <v>18</v>
      </c>
      <c r="I80" s="8" t="s">
        <v>16</v>
      </c>
      <c r="J80" s="8">
        <v>1</v>
      </c>
      <c r="K80" s="30" t="s">
        <v>20</v>
      </c>
      <c r="L80" s="74"/>
      <c r="M80" s="74"/>
      <c r="N80" s="74">
        <v>42581</v>
      </c>
      <c r="O80" s="74"/>
      <c r="P80" s="74">
        <v>43413</v>
      </c>
      <c r="Q80" s="74"/>
      <c r="R80" s="74"/>
      <c r="S80" s="60"/>
      <c r="T80" s="58"/>
      <c r="U80" s="58"/>
      <c r="V80" s="58"/>
      <c r="W80" s="58"/>
      <c r="X80" s="70"/>
      <c r="Y80" s="67">
        <f t="shared" si="9"/>
        <v>2</v>
      </c>
      <c r="Z80" s="56">
        <f t="shared" ca="1" si="10"/>
        <v>3</v>
      </c>
      <c r="AA80" s="54" t="str">
        <f t="shared" ca="1" si="15"/>
        <v>Entretien professionnel à prévoir</v>
      </c>
      <c r="AB80" s="74">
        <v>44165</v>
      </c>
      <c r="AC80" s="39"/>
      <c r="AD80" s="74">
        <f t="shared" ref="AD80" si="17">DATE(YEAR(R80)+2,MONTH(R80),DAY(R80))</f>
        <v>731</v>
      </c>
      <c r="AE80" s="57"/>
      <c r="AF80" s="58"/>
      <c r="AG80" s="58"/>
      <c r="AH80" s="58"/>
    </row>
    <row r="81" spans="1:166" s="3" customFormat="1" x14ac:dyDescent="0.2">
      <c r="A81" s="48"/>
      <c r="B81" s="49"/>
      <c r="C81" s="7">
        <v>42681</v>
      </c>
      <c r="D81" s="7">
        <v>28955</v>
      </c>
      <c r="E81" s="53">
        <f t="shared" ca="1" si="13"/>
        <v>3</v>
      </c>
      <c r="F81" s="8" t="s">
        <v>13</v>
      </c>
      <c r="G81" s="9" t="s">
        <v>45</v>
      </c>
      <c r="H81" s="8" t="s">
        <v>34</v>
      </c>
      <c r="I81" s="8" t="s">
        <v>16</v>
      </c>
      <c r="J81" s="8">
        <v>1</v>
      </c>
      <c r="K81" s="30" t="s">
        <v>20</v>
      </c>
      <c r="L81" s="74"/>
      <c r="M81" s="74"/>
      <c r="N81" s="74"/>
      <c r="O81" s="74"/>
      <c r="P81" s="74"/>
      <c r="Q81" s="74">
        <v>43797</v>
      </c>
      <c r="R81" s="74"/>
      <c r="S81" s="77"/>
      <c r="T81" s="31"/>
      <c r="U81" s="31"/>
      <c r="V81" s="31"/>
      <c r="W81" s="31"/>
      <c r="X81" s="71"/>
      <c r="Y81" s="67">
        <f t="shared" si="9"/>
        <v>1</v>
      </c>
      <c r="Z81" s="56">
        <f t="shared" ca="1" si="10"/>
        <v>1</v>
      </c>
      <c r="AA81" s="54" t="str">
        <f t="shared" ca="1" si="15"/>
        <v>OK</v>
      </c>
      <c r="AB81" s="74"/>
      <c r="AC81" s="39"/>
      <c r="AD81" s="39"/>
      <c r="AE81" s="57"/>
      <c r="AF81" s="58"/>
      <c r="AG81" s="58"/>
      <c r="AH81" s="58"/>
    </row>
    <row r="82" spans="1:166" s="3" customFormat="1" x14ac:dyDescent="0.2">
      <c r="A82" s="48"/>
      <c r="B82" s="49"/>
      <c r="C82" s="7">
        <v>42430</v>
      </c>
      <c r="D82" s="7">
        <v>33785</v>
      </c>
      <c r="E82" s="53">
        <f t="shared" ca="1" si="13"/>
        <v>3</v>
      </c>
      <c r="F82" s="8" t="s">
        <v>3</v>
      </c>
      <c r="G82" s="9" t="s">
        <v>17</v>
      </c>
      <c r="H82" s="8" t="s">
        <v>18</v>
      </c>
      <c r="I82" s="8" t="s">
        <v>16</v>
      </c>
      <c r="J82" s="8">
        <v>1</v>
      </c>
      <c r="K82" s="30" t="s">
        <v>20</v>
      </c>
      <c r="L82" s="74"/>
      <c r="M82" s="74"/>
      <c r="N82" s="74"/>
      <c r="O82" s="74"/>
      <c r="P82" s="74">
        <v>43396</v>
      </c>
      <c r="Q82" s="74"/>
      <c r="R82" s="74"/>
      <c r="S82" s="60"/>
      <c r="T82" s="58"/>
      <c r="U82" s="58"/>
      <c r="V82" s="58"/>
      <c r="W82" s="58"/>
      <c r="X82" s="70"/>
      <c r="Y82" s="67">
        <f t="shared" si="9"/>
        <v>1</v>
      </c>
      <c r="Z82" s="56">
        <f t="shared" ca="1" si="10"/>
        <v>1</v>
      </c>
      <c r="AA82" s="54" t="str">
        <f t="shared" ca="1" si="15"/>
        <v>OK</v>
      </c>
      <c r="AB82" s="74"/>
      <c r="AC82" s="39"/>
      <c r="AD82" s="25"/>
      <c r="AE82" s="57"/>
      <c r="AF82" s="58"/>
      <c r="AG82" s="58"/>
      <c r="AH82" s="58"/>
    </row>
    <row r="83" spans="1:166" s="3" customFormat="1" x14ac:dyDescent="0.2">
      <c r="A83" s="48"/>
      <c r="B83" s="49"/>
      <c r="C83" s="7">
        <v>41619</v>
      </c>
      <c r="D83" s="7">
        <v>33809</v>
      </c>
      <c r="E83" s="53">
        <f t="shared" ca="1" si="13"/>
        <v>6</v>
      </c>
      <c r="F83" s="8" t="s">
        <v>13</v>
      </c>
      <c r="G83" s="9" t="s">
        <v>45</v>
      </c>
      <c r="H83" s="8" t="s">
        <v>34</v>
      </c>
      <c r="I83" s="8" t="s">
        <v>16</v>
      </c>
      <c r="J83" s="8">
        <v>0.28570000000000001</v>
      </c>
      <c r="K83" s="30" t="s">
        <v>20</v>
      </c>
      <c r="L83" s="74">
        <v>41789</v>
      </c>
      <c r="M83" s="74"/>
      <c r="N83" s="74"/>
      <c r="O83" s="74"/>
      <c r="P83" s="74"/>
      <c r="Q83" s="74"/>
      <c r="R83" s="74"/>
      <c r="S83" s="77"/>
      <c r="T83" s="31"/>
      <c r="U83" s="31"/>
      <c r="V83" s="31"/>
      <c r="W83" s="31"/>
      <c r="X83" s="71"/>
      <c r="Y83" s="67">
        <f t="shared" si="9"/>
        <v>1</v>
      </c>
      <c r="Z83" s="56">
        <f t="shared" ca="1" si="10"/>
        <v>3</v>
      </c>
      <c r="AA83" s="54" t="str">
        <f t="shared" ca="1" si="15"/>
        <v>Entretien professionnel à prévoir</v>
      </c>
      <c r="AB83" s="74">
        <v>43921</v>
      </c>
      <c r="AC83" s="39"/>
      <c r="AD83" s="74">
        <f t="shared" ref="AD83:AD99" si="18">DATE(YEAR(R83)+2,MONTH(R83),DAY(R83))</f>
        <v>731</v>
      </c>
      <c r="AE83" s="57"/>
      <c r="AF83" s="58"/>
      <c r="AG83" s="58"/>
      <c r="AH83" s="58"/>
    </row>
    <row r="84" spans="1:166" s="3" customFormat="1" x14ac:dyDescent="0.2">
      <c r="A84" s="48"/>
      <c r="B84" s="49"/>
      <c r="C84" s="7">
        <v>32305</v>
      </c>
      <c r="D84" s="7">
        <v>23309</v>
      </c>
      <c r="E84" s="53">
        <f t="shared" ca="1" si="13"/>
        <v>31</v>
      </c>
      <c r="F84" s="8" t="s">
        <v>46</v>
      </c>
      <c r="G84" s="9" t="s">
        <v>52</v>
      </c>
      <c r="H84" s="8" t="s">
        <v>22</v>
      </c>
      <c r="I84" s="8" t="s">
        <v>16</v>
      </c>
      <c r="J84" s="8">
        <v>0.75</v>
      </c>
      <c r="K84" s="30" t="s">
        <v>20</v>
      </c>
      <c r="L84" s="74"/>
      <c r="M84" s="74"/>
      <c r="N84" s="74"/>
      <c r="O84" s="74"/>
      <c r="P84" s="74"/>
      <c r="Q84" s="74"/>
      <c r="R84" s="74"/>
      <c r="S84" s="77"/>
      <c r="T84" s="31"/>
      <c r="U84" s="31"/>
      <c r="V84" s="31"/>
      <c r="W84" s="31"/>
      <c r="X84" s="71"/>
      <c r="Y84" s="67">
        <f t="shared" si="9"/>
        <v>0</v>
      </c>
      <c r="Z84" s="56">
        <f t="shared" ca="1" si="10"/>
        <v>3</v>
      </c>
      <c r="AA84" s="54" t="str">
        <f t="shared" ca="1" si="15"/>
        <v>Entretien professionnel à prévoir</v>
      </c>
      <c r="AB84" s="74">
        <v>43921</v>
      </c>
      <c r="AC84" s="55"/>
      <c r="AD84" s="74">
        <f t="shared" si="18"/>
        <v>731</v>
      </c>
      <c r="AE84" s="57"/>
      <c r="AF84" s="58"/>
      <c r="AG84" s="58"/>
      <c r="AH84" s="58"/>
    </row>
    <row r="85" spans="1:166" s="3" customFormat="1" x14ac:dyDescent="0.2">
      <c r="A85" s="48"/>
      <c r="B85" s="49"/>
      <c r="C85" s="7">
        <v>39539</v>
      </c>
      <c r="D85" s="7">
        <v>26691</v>
      </c>
      <c r="E85" s="53">
        <f t="shared" ca="1" si="13"/>
        <v>11</v>
      </c>
      <c r="F85" s="8" t="s">
        <v>13</v>
      </c>
      <c r="G85" s="9" t="s">
        <v>4</v>
      </c>
      <c r="H85" s="8" t="s">
        <v>5</v>
      </c>
      <c r="I85" s="8" t="s">
        <v>1</v>
      </c>
      <c r="J85" s="8">
        <v>1</v>
      </c>
      <c r="K85" s="30" t="s">
        <v>20</v>
      </c>
      <c r="L85" s="74"/>
      <c r="M85" s="74"/>
      <c r="N85" s="74"/>
      <c r="O85" s="74"/>
      <c r="P85" s="74"/>
      <c r="Q85" s="74"/>
      <c r="R85" s="74"/>
      <c r="S85" s="77"/>
      <c r="T85" s="31"/>
      <c r="U85" s="31"/>
      <c r="V85" s="31"/>
      <c r="W85" s="31"/>
      <c r="X85" s="71"/>
      <c r="Y85" s="67">
        <f t="shared" si="9"/>
        <v>0</v>
      </c>
      <c r="Z85" s="56">
        <f t="shared" ca="1" si="10"/>
        <v>3</v>
      </c>
      <c r="AA85" s="54" t="str">
        <f t="shared" ca="1" si="15"/>
        <v>Entretien professionnel à prévoir</v>
      </c>
      <c r="AB85" s="74">
        <v>43921</v>
      </c>
      <c r="AC85" s="39"/>
      <c r="AD85" s="74">
        <f t="shared" si="18"/>
        <v>731</v>
      </c>
      <c r="AE85" s="57"/>
      <c r="AF85" s="58"/>
      <c r="AG85" s="58"/>
      <c r="AH85" s="58"/>
    </row>
    <row r="86" spans="1:166" s="3" customFormat="1" x14ac:dyDescent="0.2">
      <c r="A86" s="48"/>
      <c r="B86" s="49"/>
      <c r="C86" s="7">
        <v>35065</v>
      </c>
      <c r="D86" s="7">
        <v>26126</v>
      </c>
      <c r="E86" s="53">
        <f t="shared" ca="1" si="13"/>
        <v>24</v>
      </c>
      <c r="F86" s="8" t="s">
        <v>26</v>
      </c>
      <c r="G86" s="9" t="s">
        <v>4</v>
      </c>
      <c r="H86" s="8" t="s">
        <v>5</v>
      </c>
      <c r="I86" s="8" t="s">
        <v>1</v>
      </c>
      <c r="J86" s="8">
        <v>1</v>
      </c>
      <c r="K86" s="30" t="s">
        <v>20</v>
      </c>
      <c r="L86" s="74"/>
      <c r="M86" s="74"/>
      <c r="N86" s="74">
        <v>42696</v>
      </c>
      <c r="O86" s="74"/>
      <c r="P86" s="74">
        <v>43217</v>
      </c>
      <c r="Q86" s="74"/>
      <c r="R86" s="74"/>
      <c r="S86" s="60"/>
      <c r="T86" s="58"/>
      <c r="U86" s="58"/>
      <c r="V86" s="58"/>
      <c r="W86" s="58"/>
      <c r="X86" s="70"/>
      <c r="Y86" s="67">
        <f t="shared" si="9"/>
        <v>2</v>
      </c>
      <c r="Z86" s="56">
        <f t="shared" ca="1" si="10"/>
        <v>3</v>
      </c>
      <c r="AA86" s="54" t="str">
        <f t="shared" ca="1" si="15"/>
        <v>Entretien professionnel à prévoir</v>
      </c>
      <c r="AB86" s="74">
        <v>43951</v>
      </c>
      <c r="AC86" s="39"/>
      <c r="AD86" s="74">
        <f t="shared" si="18"/>
        <v>731</v>
      </c>
      <c r="AE86" s="57"/>
      <c r="AF86" s="58"/>
      <c r="AG86" s="58"/>
      <c r="AH86" s="58"/>
    </row>
    <row r="87" spans="1:166" s="19" customFormat="1" x14ac:dyDescent="0.2">
      <c r="A87" s="50"/>
      <c r="B87" s="51"/>
      <c r="C87" s="10">
        <v>40940</v>
      </c>
      <c r="D87" s="19">
        <v>24228</v>
      </c>
      <c r="E87" s="53">
        <f t="shared" ca="1" si="13"/>
        <v>8</v>
      </c>
      <c r="F87" s="19" t="s">
        <v>23</v>
      </c>
      <c r="G87" s="20" t="s">
        <v>4</v>
      </c>
      <c r="H87" s="19" t="s">
        <v>5</v>
      </c>
      <c r="I87" s="19" t="s">
        <v>1</v>
      </c>
      <c r="J87" s="19">
        <v>1</v>
      </c>
      <c r="K87" s="66" t="s">
        <v>20</v>
      </c>
      <c r="L87" s="74"/>
      <c r="M87" s="74"/>
      <c r="N87" s="74">
        <v>42536</v>
      </c>
      <c r="O87" s="74"/>
      <c r="P87" s="74">
        <v>43410</v>
      </c>
      <c r="Q87" s="74"/>
      <c r="R87" s="74"/>
      <c r="S87" s="60"/>
      <c r="T87" s="58"/>
      <c r="U87" s="58"/>
      <c r="V87" s="58"/>
      <c r="W87" s="58"/>
      <c r="X87" s="70"/>
      <c r="Y87" s="67">
        <f t="shared" si="9"/>
        <v>2</v>
      </c>
      <c r="Z87" s="56">
        <f t="shared" ca="1" si="10"/>
        <v>3</v>
      </c>
      <c r="AA87" s="54" t="str">
        <f t="shared" ca="1" si="15"/>
        <v>Entretien professionnel à prévoir</v>
      </c>
      <c r="AB87" s="74">
        <v>44165</v>
      </c>
      <c r="AC87" s="55"/>
      <c r="AD87" s="74">
        <f t="shared" si="18"/>
        <v>731</v>
      </c>
      <c r="AE87" s="57"/>
      <c r="AI87" s="21"/>
      <c r="AJ87" s="21"/>
      <c r="AK87" s="21"/>
      <c r="AL87" s="21"/>
      <c r="AM87" s="21"/>
      <c r="AN87" s="21"/>
      <c r="AO87" s="21"/>
      <c r="AP87" s="21"/>
      <c r="AQ87" s="21"/>
      <c r="AR87" s="21"/>
      <c r="AS87" s="21"/>
      <c r="AT87" s="21"/>
      <c r="AU87" s="21"/>
      <c r="AV87" s="21"/>
      <c r="AW87" s="21"/>
      <c r="AX87" s="21"/>
      <c r="AY87" s="21"/>
      <c r="AZ87" s="21"/>
      <c r="BA87" s="21"/>
      <c r="BB87" s="21"/>
      <c r="BC87" s="21"/>
      <c r="BD87" s="21"/>
      <c r="BE87" s="21"/>
      <c r="BF87" s="21"/>
      <c r="BG87" s="21"/>
      <c r="BH87" s="21"/>
      <c r="BI87" s="21"/>
      <c r="BJ87" s="21"/>
      <c r="BK87" s="21"/>
      <c r="BL87" s="21"/>
      <c r="BM87" s="21"/>
      <c r="BN87" s="21"/>
      <c r="BO87" s="21"/>
      <c r="BP87" s="21"/>
      <c r="BQ87" s="21"/>
      <c r="BR87" s="21"/>
      <c r="BS87" s="21"/>
      <c r="BT87" s="21"/>
      <c r="BU87" s="21"/>
      <c r="BV87" s="21"/>
      <c r="BW87" s="21"/>
      <c r="BX87" s="21"/>
      <c r="BY87" s="21"/>
      <c r="BZ87" s="21"/>
      <c r="CA87" s="21"/>
      <c r="CB87" s="21"/>
      <c r="CC87" s="21"/>
      <c r="CD87" s="21"/>
      <c r="CE87" s="21"/>
      <c r="CF87" s="21"/>
      <c r="CG87" s="21"/>
      <c r="CH87" s="21"/>
      <c r="CI87" s="21"/>
      <c r="CJ87" s="21"/>
      <c r="CK87" s="21"/>
      <c r="CL87" s="21"/>
      <c r="CM87" s="21"/>
      <c r="CN87" s="21"/>
      <c r="CO87" s="21"/>
      <c r="CP87" s="21"/>
      <c r="CQ87" s="21"/>
      <c r="CR87" s="21"/>
      <c r="CS87" s="21"/>
      <c r="CT87" s="21"/>
      <c r="CU87" s="21"/>
      <c r="CV87" s="21"/>
      <c r="CW87" s="21"/>
      <c r="CX87" s="21"/>
      <c r="CY87" s="21"/>
      <c r="CZ87" s="21"/>
      <c r="DA87" s="21"/>
      <c r="DB87" s="21"/>
      <c r="DC87" s="21"/>
      <c r="DD87" s="21"/>
      <c r="DE87" s="21"/>
      <c r="DF87" s="21"/>
      <c r="DG87" s="21"/>
      <c r="DH87" s="21"/>
      <c r="DI87" s="21"/>
      <c r="DJ87" s="21"/>
      <c r="DK87" s="21"/>
      <c r="DL87" s="21"/>
      <c r="DM87" s="21"/>
      <c r="DN87" s="21"/>
      <c r="DO87" s="21"/>
      <c r="DP87" s="21"/>
      <c r="DQ87" s="21"/>
      <c r="DR87" s="21"/>
      <c r="DS87" s="21"/>
      <c r="DT87" s="21"/>
      <c r="DU87" s="21"/>
      <c r="DV87" s="21"/>
      <c r="DW87" s="21"/>
      <c r="DX87" s="21"/>
      <c r="DY87" s="21"/>
      <c r="DZ87" s="21"/>
      <c r="EA87" s="21"/>
      <c r="EB87" s="21"/>
      <c r="EC87" s="21"/>
      <c r="ED87" s="21"/>
      <c r="EE87" s="21"/>
      <c r="EF87" s="21"/>
      <c r="EG87" s="21"/>
      <c r="EH87" s="21"/>
      <c r="EI87" s="21"/>
      <c r="EJ87" s="21"/>
      <c r="EK87" s="21"/>
      <c r="EL87" s="21"/>
      <c r="EM87" s="21"/>
      <c r="EN87" s="21"/>
      <c r="EO87" s="21"/>
      <c r="EP87" s="21"/>
      <c r="EQ87" s="21"/>
      <c r="ER87" s="21"/>
      <c r="ES87" s="21"/>
      <c r="ET87" s="21"/>
      <c r="EU87" s="21"/>
      <c r="EV87" s="21"/>
      <c r="EW87" s="21"/>
      <c r="EX87" s="21"/>
      <c r="EY87" s="21"/>
      <c r="EZ87" s="21"/>
      <c r="FA87" s="21"/>
      <c r="FB87" s="21"/>
      <c r="FC87" s="21"/>
      <c r="FD87" s="21"/>
      <c r="FE87" s="21"/>
      <c r="FF87" s="21"/>
      <c r="FG87" s="21"/>
      <c r="FH87" s="21"/>
      <c r="FI87" s="21"/>
      <c r="FJ87" s="22"/>
    </row>
    <row r="88" spans="1:166" s="3" customFormat="1" x14ac:dyDescent="0.2">
      <c r="A88" s="48"/>
      <c r="B88" s="49"/>
      <c r="C88" s="7">
        <v>41715</v>
      </c>
      <c r="D88" s="7">
        <v>28036</v>
      </c>
      <c r="E88" s="53">
        <f t="shared" ca="1" si="13"/>
        <v>5</v>
      </c>
      <c r="F88" s="8" t="s">
        <v>40</v>
      </c>
      <c r="G88" s="9" t="s">
        <v>38</v>
      </c>
      <c r="H88" s="8" t="s">
        <v>39</v>
      </c>
      <c r="I88" s="8" t="s">
        <v>1</v>
      </c>
      <c r="J88" s="8">
        <v>1</v>
      </c>
      <c r="K88" s="30" t="s">
        <v>20</v>
      </c>
      <c r="L88" s="74"/>
      <c r="M88" s="74"/>
      <c r="N88" s="74"/>
      <c r="O88" s="74"/>
      <c r="P88" s="74">
        <v>43433</v>
      </c>
      <c r="Q88" s="74"/>
      <c r="R88" s="74"/>
      <c r="S88" s="60"/>
      <c r="T88" s="58"/>
      <c r="U88" s="58"/>
      <c r="V88" s="58"/>
      <c r="W88" s="58"/>
      <c r="X88" s="70"/>
      <c r="Y88" s="67">
        <f t="shared" si="9"/>
        <v>1</v>
      </c>
      <c r="Z88" s="56">
        <f t="shared" ca="1" si="10"/>
        <v>2</v>
      </c>
      <c r="AA88" s="54" t="str">
        <f t="shared" ca="1" si="15"/>
        <v>Entretien professionnel à prévoir</v>
      </c>
      <c r="AB88" s="74">
        <v>43921</v>
      </c>
      <c r="AC88" s="39"/>
      <c r="AD88" s="74">
        <f t="shared" si="18"/>
        <v>731</v>
      </c>
      <c r="AE88" s="57"/>
      <c r="AF88" s="58"/>
      <c r="AG88" s="58"/>
      <c r="AH88" s="58"/>
    </row>
    <row r="89" spans="1:166" s="3" customFormat="1" x14ac:dyDescent="0.2">
      <c r="A89" s="48"/>
      <c r="B89" s="49"/>
      <c r="C89" s="7">
        <v>43705</v>
      </c>
      <c r="D89" s="7">
        <v>32330</v>
      </c>
      <c r="E89" s="53">
        <f t="shared" ca="1" si="13"/>
        <v>0</v>
      </c>
      <c r="F89" s="8" t="s">
        <v>13</v>
      </c>
      <c r="G89" s="9" t="s">
        <v>14</v>
      </c>
      <c r="H89" s="8" t="s">
        <v>15</v>
      </c>
      <c r="I89" s="8" t="s">
        <v>16</v>
      </c>
      <c r="J89" s="8">
        <v>0</v>
      </c>
      <c r="K89" s="30" t="s">
        <v>20</v>
      </c>
      <c r="L89" s="74"/>
      <c r="M89" s="74"/>
      <c r="N89" s="74"/>
      <c r="O89" s="74"/>
      <c r="P89" s="74"/>
      <c r="Q89" s="74"/>
      <c r="R89" s="74"/>
      <c r="S89" s="77"/>
      <c r="T89" s="31"/>
      <c r="U89" s="31"/>
      <c r="V89" s="31"/>
      <c r="W89" s="31"/>
      <c r="X89" s="71"/>
      <c r="Y89" s="67">
        <f t="shared" si="9"/>
        <v>0</v>
      </c>
      <c r="Z89" s="56">
        <f t="shared" ca="1" si="10"/>
        <v>0</v>
      </c>
      <c r="AA89" s="54" t="str">
        <f t="shared" ca="1" si="15"/>
        <v>OK</v>
      </c>
      <c r="AB89" s="74"/>
      <c r="AC89" s="74">
        <f>DATE(YEAR(C89)+2,MONTH(C89),DAY(C89))</f>
        <v>44436</v>
      </c>
      <c r="AD89" s="39"/>
      <c r="AE89" s="57"/>
      <c r="AF89" s="58"/>
      <c r="AG89" s="58"/>
      <c r="AH89" s="58"/>
    </row>
    <row r="90" spans="1:166" s="3" customFormat="1" x14ac:dyDescent="0.2">
      <c r="A90" s="48"/>
      <c r="B90" s="49"/>
      <c r="C90" s="7">
        <v>43191</v>
      </c>
      <c r="D90" s="7">
        <v>33100</v>
      </c>
      <c r="E90" s="53">
        <f t="shared" ca="1" si="13"/>
        <v>1</v>
      </c>
      <c r="F90" s="8" t="s">
        <v>0</v>
      </c>
      <c r="G90" s="9" t="s">
        <v>38</v>
      </c>
      <c r="H90" s="8" t="s">
        <v>5</v>
      </c>
      <c r="I90" s="8" t="s">
        <v>1</v>
      </c>
      <c r="J90" s="8">
        <v>0.8</v>
      </c>
      <c r="K90" s="30" t="s">
        <v>20</v>
      </c>
      <c r="L90" s="74"/>
      <c r="M90" s="74"/>
      <c r="N90" s="74"/>
      <c r="O90" s="74"/>
      <c r="P90" s="74"/>
      <c r="Q90" s="74"/>
      <c r="R90" s="74"/>
      <c r="S90" s="60"/>
      <c r="T90" s="58"/>
      <c r="U90" s="58"/>
      <c r="V90" s="58"/>
      <c r="W90" s="58"/>
      <c r="X90" s="70"/>
      <c r="Y90" s="67">
        <f t="shared" si="9"/>
        <v>0</v>
      </c>
      <c r="Z90" s="56">
        <f t="shared" ca="1" si="10"/>
        <v>0</v>
      </c>
      <c r="AA90" s="54" t="str">
        <f t="shared" ca="1" si="15"/>
        <v>OK</v>
      </c>
      <c r="AB90" s="74">
        <f>DATE(YEAR(C90)+2,MONTH(C90),DAY(C90))</f>
        <v>43922</v>
      </c>
      <c r="AC90" s="39"/>
      <c r="AD90" s="74">
        <f t="shared" si="18"/>
        <v>731</v>
      </c>
      <c r="AE90" s="57"/>
      <c r="AF90" s="58"/>
      <c r="AG90" s="58"/>
      <c r="AH90" s="58"/>
    </row>
    <row r="91" spans="1:166" s="3" customFormat="1" x14ac:dyDescent="0.2">
      <c r="A91" s="48"/>
      <c r="B91" s="49"/>
      <c r="C91" s="7">
        <v>29656</v>
      </c>
      <c r="D91" s="7">
        <v>22290</v>
      </c>
      <c r="E91" s="53">
        <f t="shared" ca="1" si="13"/>
        <v>38</v>
      </c>
      <c r="F91" s="8" t="s">
        <v>10</v>
      </c>
      <c r="G91" s="9" t="s">
        <v>11</v>
      </c>
      <c r="H91" s="8" t="s">
        <v>44</v>
      </c>
      <c r="I91" s="8" t="s">
        <v>1</v>
      </c>
      <c r="J91" s="8">
        <v>1</v>
      </c>
      <c r="K91" s="30" t="s">
        <v>20</v>
      </c>
      <c r="L91" s="74"/>
      <c r="M91" s="74"/>
      <c r="N91" s="74"/>
      <c r="O91" s="74"/>
      <c r="P91" s="74"/>
      <c r="Q91" s="74"/>
      <c r="R91" s="74"/>
      <c r="S91" s="60"/>
      <c r="T91" s="58"/>
      <c r="U91" s="58"/>
      <c r="V91" s="58"/>
      <c r="W91" s="58"/>
      <c r="X91" s="70"/>
      <c r="Y91" s="67">
        <f t="shared" si="9"/>
        <v>0</v>
      </c>
      <c r="Z91" s="56">
        <f t="shared" ca="1" si="10"/>
        <v>3</v>
      </c>
      <c r="AA91" s="54" t="str">
        <f t="shared" ca="1" si="15"/>
        <v>Entretien professionnel à prévoir</v>
      </c>
      <c r="AB91" s="74">
        <v>43921</v>
      </c>
      <c r="AC91" s="39"/>
      <c r="AD91" s="74">
        <f t="shared" si="18"/>
        <v>731</v>
      </c>
      <c r="AE91" s="57"/>
      <c r="AF91" s="58"/>
      <c r="AG91" s="58"/>
      <c r="AH91" s="58"/>
    </row>
    <row r="92" spans="1:166" s="3" customFormat="1" x14ac:dyDescent="0.2">
      <c r="A92" s="48"/>
      <c r="B92" s="49"/>
      <c r="C92" s="7">
        <v>37851</v>
      </c>
      <c r="D92" s="7">
        <v>21648</v>
      </c>
      <c r="E92" s="53">
        <f t="shared" ca="1" si="13"/>
        <v>16</v>
      </c>
      <c r="F92" s="8" t="s">
        <v>2</v>
      </c>
      <c r="G92" s="9" t="s">
        <v>37</v>
      </c>
      <c r="H92" s="8"/>
      <c r="I92" s="8" t="s">
        <v>8</v>
      </c>
      <c r="J92" s="8">
        <v>1</v>
      </c>
      <c r="K92" s="30" t="s">
        <v>20</v>
      </c>
      <c r="L92" s="74"/>
      <c r="M92" s="74"/>
      <c r="N92" s="74">
        <v>42717</v>
      </c>
      <c r="O92" s="74"/>
      <c r="P92" s="74"/>
      <c r="Q92" s="74">
        <v>43794</v>
      </c>
      <c r="R92" s="74"/>
      <c r="S92" s="60"/>
      <c r="T92" s="58"/>
      <c r="U92" s="58"/>
      <c r="V92" s="58"/>
      <c r="W92" s="58"/>
      <c r="X92" s="70"/>
      <c r="Y92" s="67">
        <f t="shared" si="9"/>
        <v>2</v>
      </c>
      <c r="Z92" s="56">
        <f t="shared" ca="1" si="10"/>
        <v>3</v>
      </c>
      <c r="AA92" s="54" t="str">
        <f t="shared" ca="1" si="15"/>
        <v>Entretien professionnel à prévoir</v>
      </c>
      <c r="AB92" s="74">
        <v>44165</v>
      </c>
      <c r="AC92" s="39"/>
      <c r="AD92" s="74">
        <f t="shared" si="18"/>
        <v>731</v>
      </c>
      <c r="AE92" s="57"/>
      <c r="AF92" s="58"/>
      <c r="AG92" s="58"/>
      <c r="AH92" s="58"/>
    </row>
    <row r="93" spans="1:166" s="3" customFormat="1" x14ac:dyDescent="0.2">
      <c r="A93" s="48"/>
      <c r="B93" s="49"/>
      <c r="C93" s="7">
        <v>41275</v>
      </c>
      <c r="D93" s="7">
        <v>32462</v>
      </c>
      <c r="E93" s="53">
        <f t="shared" ca="1" si="13"/>
        <v>7</v>
      </c>
      <c r="F93" s="8" t="s">
        <v>25</v>
      </c>
      <c r="G93" s="9" t="s">
        <v>17</v>
      </c>
      <c r="H93" s="8" t="s">
        <v>18</v>
      </c>
      <c r="I93" s="8" t="s">
        <v>16</v>
      </c>
      <c r="J93" s="8">
        <v>0.50109999999999999</v>
      </c>
      <c r="K93" s="30" t="s">
        <v>20</v>
      </c>
      <c r="L93" s="74"/>
      <c r="M93" s="74"/>
      <c r="N93" s="74"/>
      <c r="O93" s="74"/>
      <c r="P93" s="74"/>
      <c r="Q93" s="74"/>
      <c r="R93" s="74"/>
      <c r="S93" s="60"/>
      <c r="T93" s="58"/>
      <c r="U93" s="58"/>
      <c r="V93" s="58"/>
      <c r="W93" s="58"/>
      <c r="X93" s="70"/>
      <c r="Y93" s="67">
        <f t="shared" si="9"/>
        <v>0</v>
      </c>
      <c r="Z93" s="56">
        <f t="shared" ca="1" si="10"/>
        <v>3</v>
      </c>
      <c r="AA93" s="54" t="str">
        <f t="shared" ca="1" si="15"/>
        <v>Entretien professionnel à prévoir</v>
      </c>
      <c r="AB93" s="74">
        <v>43921</v>
      </c>
      <c r="AC93" s="39"/>
      <c r="AD93" s="74">
        <f t="shared" si="18"/>
        <v>731</v>
      </c>
      <c r="AE93" s="57"/>
      <c r="AF93" s="58"/>
      <c r="AG93" s="58"/>
      <c r="AH93" s="58"/>
    </row>
    <row r="94" spans="1:166" s="3" customFormat="1" x14ac:dyDescent="0.2">
      <c r="A94" s="48"/>
      <c r="B94" s="49"/>
      <c r="C94" s="7">
        <v>31343</v>
      </c>
      <c r="D94" s="7">
        <v>23558</v>
      </c>
      <c r="E94" s="53">
        <f t="shared" ca="1" si="13"/>
        <v>34</v>
      </c>
      <c r="F94" s="8" t="s">
        <v>27</v>
      </c>
      <c r="G94" s="9" t="s">
        <v>30</v>
      </c>
      <c r="H94" s="8" t="s">
        <v>31</v>
      </c>
      <c r="I94" s="8" t="s">
        <v>1</v>
      </c>
      <c r="J94" s="8">
        <v>0.8</v>
      </c>
      <c r="K94" s="30" t="s">
        <v>20</v>
      </c>
      <c r="L94" s="74"/>
      <c r="M94" s="74"/>
      <c r="N94" s="74"/>
      <c r="O94" s="74"/>
      <c r="P94" s="74"/>
      <c r="Q94" s="74">
        <v>43816</v>
      </c>
      <c r="R94" s="74"/>
      <c r="S94" s="60"/>
      <c r="T94" s="58"/>
      <c r="U94" s="58"/>
      <c r="V94" s="58"/>
      <c r="W94" s="58"/>
      <c r="X94" s="70"/>
      <c r="Y94" s="67">
        <f t="shared" si="9"/>
        <v>1</v>
      </c>
      <c r="Z94" s="56">
        <f t="shared" ca="1" si="10"/>
        <v>3</v>
      </c>
      <c r="AA94" s="54" t="str">
        <f t="shared" ca="1" si="15"/>
        <v>Entretien professionnel à prévoir</v>
      </c>
      <c r="AB94" s="74">
        <v>44196</v>
      </c>
      <c r="AC94" s="39"/>
      <c r="AD94" s="74">
        <f t="shared" si="18"/>
        <v>731</v>
      </c>
      <c r="AE94" s="57"/>
      <c r="AF94" s="58"/>
      <c r="AG94" s="58"/>
      <c r="AH94" s="58"/>
    </row>
    <row r="95" spans="1:166" s="3" customFormat="1" x14ac:dyDescent="0.2">
      <c r="A95" s="48"/>
      <c r="B95" s="49"/>
      <c r="C95" s="7">
        <v>34149</v>
      </c>
      <c r="D95" s="7">
        <v>25976</v>
      </c>
      <c r="E95" s="53">
        <f t="shared" ca="1" si="13"/>
        <v>26</v>
      </c>
      <c r="F95" s="8" t="s">
        <v>26</v>
      </c>
      <c r="G95" s="9" t="s">
        <v>17</v>
      </c>
      <c r="H95" s="8" t="s">
        <v>18</v>
      </c>
      <c r="I95" s="8" t="s">
        <v>16</v>
      </c>
      <c r="J95" s="8">
        <v>1</v>
      </c>
      <c r="K95" s="30" t="s">
        <v>20</v>
      </c>
      <c r="L95" s="74"/>
      <c r="M95" s="74"/>
      <c r="N95" s="74"/>
      <c r="O95" s="74"/>
      <c r="P95" s="74">
        <v>43209</v>
      </c>
      <c r="Q95" s="74"/>
      <c r="R95" s="74"/>
      <c r="S95" s="60"/>
      <c r="T95" s="58"/>
      <c r="U95" s="58"/>
      <c r="V95" s="58"/>
      <c r="W95" s="58"/>
      <c r="X95" s="70"/>
      <c r="Y95" s="67">
        <f t="shared" ref="Y95:Y128" si="19">+COUNTA(L95:R95)</f>
        <v>1</v>
      </c>
      <c r="Z95" s="56">
        <f t="shared" ref="Z95:Z128" ca="1" si="20">IF(E95/2&gt;3,3,ROUNDDOWN(E95/2,0))</f>
        <v>3</v>
      </c>
      <c r="AA95" s="54" t="str">
        <f t="shared" ca="1" si="15"/>
        <v>Entretien professionnel à prévoir</v>
      </c>
      <c r="AB95" s="74">
        <v>43951</v>
      </c>
      <c r="AC95" s="55"/>
      <c r="AD95" s="74">
        <f t="shared" si="18"/>
        <v>731</v>
      </c>
      <c r="AE95" s="57"/>
      <c r="AF95" s="58"/>
      <c r="AG95" s="58"/>
      <c r="AH95" s="58"/>
    </row>
    <row r="96" spans="1:166" s="3" customFormat="1" x14ac:dyDescent="0.2">
      <c r="A96" s="48"/>
      <c r="B96" s="49"/>
      <c r="C96" s="7">
        <v>33421</v>
      </c>
      <c r="D96" s="7">
        <v>25462</v>
      </c>
      <c r="E96" s="53">
        <f t="shared" ca="1" si="13"/>
        <v>28</v>
      </c>
      <c r="F96" s="8" t="s">
        <v>13</v>
      </c>
      <c r="G96" s="9" t="s">
        <v>45</v>
      </c>
      <c r="H96" s="8" t="s">
        <v>34</v>
      </c>
      <c r="I96" s="8" t="s">
        <v>16</v>
      </c>
      <c r="J96" s="8">
        <v>0.6</v>
      </c>
      <c r="K96" s="30" t="s">
        <v>20</v>
      </c>
      <c r="L96" s="74"/>
      <c r="M96" s="74"/>
      <c r="N96" s="74"/>
      <c r="O96" s="74"/>
      <c r="P96" s="74"/>
      <c r="Q96" s="74"/>
      <c r="R96" s="74"/>
      <c r="S96" s="77"/>
      <c r="T96" s="31"/>
      <c r="U96" s="31"/>
      <c r="V96" s="31"/>
      <c r="W96" s="31"/>
      <c r="X96" s="71"/>
      <c r="Y96" s="67">
        <f t="shared" si="19"/>
        <v>0</v>
      </c>
      <c r="Z96" s="56">
        <f t="shared" ca="1" si="20"/>
        <v>3</v>
      </c>
      <c r="AA96" s="54" t="str">
        <f t="shared" ca="1" si="15"/>
        <v>Entretien professionnel à prévoir</v>
      </c>
      <c r="AB96" s="74">
        <v>43921</v>
      </c>
      <c r="AC96" s="55"/>
      <c r="AD96" s="74">
        <f t="shared" si="18"/>
        <v>731</v>
      </c>
      <c r="AE96" s="57"/>
      <c r="AF96" s="58"/>
      <c r="AG96" s="58"/>
      <c r="AH96" s="58"/>
    </row>
    <row r="97" spans="1:34" s="3" customFormat="1" x14ac:dyDescent="0.2">
      <c r="A97" s="48"/>
      <c r="B97" s="49"/>
      <c r="C97" s="7">
        <v>42184</v>
      </c>
      <c r="D97" s="7">
        <v>22239</v>
      </c>
      <c r="E97" s="53">
        <f t="shared" ca="1" si="13"/>
        <v>4</v>
      </c>
      <c r="F97" s="8" t="s">
        <v>0</v>
      </c>
      <c r="G97" s="9" t="s">
        <v>38</v>
      </c>
      <c r="H97" s="8" t="s">
        <v>5</v>
      </c>
      <c r="I97" s="8" t="s">
        <v>1</v>
      </c>
      <c r="J97" s="8">
        <v>1</v>
      </c>
      <c r="K97" s="30" t="s">
        <v>20</v>
      </c>
      <c r="L97" s="74"/>
      <c r="M97" s="74"/>
      <c r="N97" s="74">
        <v>42717</v>
      </c>
      <c r="O97" s="74"/>
      <c r="P97" s="74"/>
      <c r="Q97" s="74"/>
      <c r="R97" s="74"/>
      <c r="S97" s="60"/>
      <c r="T97" s="58"/>
      <c r="U97" s="58"/>
      <c r="V97" s="58"/>
      <c r="W97" s="58"/>
      <c r="X97" s="70"/>
      <c r="Y97" s="67">
        <f t="shared" si="19"/>
        <v>1</v>
      </c>
      <c r="Z97" s="56">
        <f t="shared" ca="1" si="20"/>
        <v>2</v>
      </c>
      <c r="AA97" s="54" t="str">
        <f t="shared" ca="1" si="15"/>
        <v>Entretien professionnel à prévoir</v>
      </c>
      <c r="AB97" s="74"/>
      <c r="AC97" s="55"/>
      <c r="AD97" s="39"/>
      <c r="AE97" s="57"/>
      <c r="AF97" s="58"/>
      <c r="AG97" s="58"/>
      <c r="AH97" s="58"/>
    </row>
    <row r="98" spans="1:34" s="3" customFormat="1" x14ac:dyDescent="0.2">
      <c r="A98" s="48"/>
      <c r="B98" s="49"/>
      <c r="C98" s="7">
        <v>36168</v>
      </c>
      <c r="D98" s="7">
        <v>24493</v>
      </c>
      <c r="E98" s="53">
        <f t="shared" ca="1" si="13"/>
        <v>21</v>
      </c>
      <c r="F98" s="8" t="s">
        <v>25</v>
      </c>
      <c r="G98" s="9" t="s">
        <v>4</v>
      </c>
      <c r="H98" s="8" t="s">
        <v>5</v>
      </c>
      <c r="I98" s="8" t="s">
        <v>1</v>
      </c>
      <c r="J98" s="8">
        <v>1</v>
      </c>
      <c r="K98" s="30" t="s">
        <v>20</v>
      </c>
      <c r="L98" s="74"/>
      <c r="M98" s="74"/>
      <c r="N98" s="74"/>
      <c r="O98" s="74"/>
      <c r="P98" s="74"/>
      <c r="Q98" s="74"/>
      <c r="R98" s="74"/>
      <c r="S98" s="60"/>
      <c r="T98" s="58"/>
      <c r="U98" s="58"/>
      <c r="V98" s="58"/>
      <c r="W98" s="58"/>
      <c r="X98" s="70"/>
      <c r="Y98" s="67">
        <f t="shared" si="19"/>
        <v>0</v>
      </c>
      <c r="Z98" s="56">
        <f t="shared" ca="1" si="20"/>
        <v>3</v>
      </c>
      <c r="AA98" s="54" t="str">
        <f t="shared" ca="1" si="15"/>
        <v>Entretien professionnel à prévoir</v>
      </c>
      <c r="AB98" s="74">
        <v>43921</v>
      </c>
      <c r="AC98" s="55"/>
      <c r="AD98" s="74">
        <f t="shared" si="18"/>
        <v>731</v>
      </c>
      <c r="AE98" s="57"/>
      <c r="AF98" s="58"/>
      <c r="AG98" s="58"/>
      <c r="AH98" s="58"/>
    </row>
    <row r="99" spans="1:34" s="3" customFormat="1" x14ac:dyDescent="0.2">
      <c r="A99" s="48"/>
      <c r="B99" s="49"/>
      <c r="C99" s="7">
        <v>41855</v>
      </c>
      <c r="D99" s="7">
        <v>27523</v>
      </c>
      <c r="E99" s="53">
        <f t="shared" ca="1" si="13"/>
        <v>5</v>
      </c>
      <c r="F99" s="8" t="s">
        <v>13</v>
      </c>
      <c r="G99" s="9" t="s">
        <v>45</v>
      </c>
      <c r="H99" s="8" t="s">
        <v>34</v>
      </c>
      <c r="I99" s="8" t="s">
        <v>16</v>
      </c>
      <c r="J99" s="8">
        <v>1</v>
      </c>
      <c r="K99" s="30" t="s">
        <v>20</v>
      </c>
      <c r="L99" s="74"/>
      <c r="M99" s="74"/>
      <c r="N99" s="74"/>
      <c r="O99" s="74"/>
      <c r="P99" s="74"/>
      <c r="Q99" s="74"/>
      <c r="R99" s="74"/>
      <c r="S99" s="77"/>
      <c r="T99" s="31"/>
      <c r="U99" s="31"/>
      <c r="V99" s="31"/>
      <c r="W99" s="31"/>
      <c r="X99" s="71"/>
      <c r="Y99" s="67">
        <f t="shared" si="19"/>
        <v>0</v>
      </c>
      <c r="Z99" s="56">
        <f t="shared" ca="1" si="20"/>
        <v>2</v>
      </c>
      <c r="AA99" s="54" t="str">
        <f t="shared" ca="1" si="15"/>
        <v>Entretien professionnel à prévoir</v>
      </c>
      <c r="AB99" s="74">
        <v>44074</v>
      </c>
      <c r="AC99" s="39"/>
      <c r="AD99" s="74">
        <f t="shared" si="18"/>
        <v>731</v>
      </c>
      <c r="AE99" s="57"/>
      <c r="AF99" s="58"/>
      <c r="AG99" s="58"/>
      <c r="AH99" s="58"/>
    </row>
    <row r="100" spans="1:34" s="3" customFormat="1" x14ac:dyDescent="0.2">
      <c r="A100" s="48"/>
      <c r="B100" s="49"/>
      <c r="C100" s="7">
        <v>43678</v>
      </c>
      <c r="D100" s="7">
        <v>34739</v>
      </c>
      <c r="E100" s="53">
        <f t="shared" ca="1" si="13"/>
        <v>0</v>
      </c>
      <c r="F100" s="8" t="s">
        <v>3</v>
      </c>
      <c r="G100" s="9" t="s">
        <v>17</v>
      </c>
      <c r="H100" s="8" t="s">
        <v>18</v>
      </c>
      <c r="I100" s="8" t="s">
        <v>16</v>
      </c>
      <c r="J100" s="8">
        <v>1</v>
      </c>
      <c r="K100" s="30" t="s">
        <v>20</v>
      </c>
      <c r="L100" s="74"/>
      <c r="M100" s="74"/>
      <c r="N100" s="74"/>
      <c r="O100" s="74"/>
      <c r="P100" s="74"/>
      <c r="Q100" s="74"/>
      <c r="R100" s="74"/>
      <c r="S100" s="60"/>
      <c r="T100" s="58"/>
      <c r="U100" s="58"/>
      <c r="V100" s="58"/>
      <c r="W100" s="58"/>
      <c r="X100" s="70"/>
      <c r="Y100" s="67">
        <f t="shared" si="19"/>
        <v>0</v>
      </c>
      <c r="Z100" s="56">
        <f t="shared" ca="1" si="20"/>
        <v>0</v>
      </c>
      <c r="AA100" s="54" t="str">
        <f t="shared" ca="1" si="15"/>
        <v>OK</v>
      </c>
      <c r="AB100" s="74"/>
      <c r="AC100" s="74">
        <f>DATE(YEAR(C100)+2,MONTH(C100),DAY(C100))</f>
        <v>44409</v>
      </c>
      <c r="AD100" s="39"/>
      <c r="AE100" s="57"/>
      <c r="AF100" s="58"/>
      <c r="AG100" s="58"/>
      <c r="AH100" s="58"/>
    </row>
    <row r="101" spans="1:34" s="3" customFormat="1" x14ac:dyDescent="0.2">
      <c r="A101" s="48"/>
      <c r="B101" s="49"/>
      <c r="C101" s="7">
        <v>42688</v>
      </c>
      <c r="D101" s="7">
        <v>34633</v>
      </c>
      <c r="E101" s="53">
        <f t="shared" ca="1" si="13"/>
        <v>3</v>
      </c>
      <c r="F101" s="8" t="s">
        <v>26</v>
      </c>
      <c r="G101" s="9" t="s">
        <v>17</v>
      </c>
      <c r="H101" s="8" t="s">
        <v>18</v>
      </c>
      <c r="I101" s="8" t="s">
        <v>16</v>
      </c>
      <c r="J101" s="8">
        <v>1</v>
      </c>
      <c r="K101" s="30" t="s">
        <v>20</v>
      </c>
      <c r="L101" s="74"/>
      <c r="M101" s="74"/>
      <c r="N101" s="74"/>
      <c r="O101" s="74"/>
      <c r="P101" s="74">
        <v>43258</v>
      </c>
      <c r="Q101" s="74"/>
      <c r="R101" s="74"/>
      <c r="S101" s="60"/>
      <c r="T101" s="58"/>
      <c r="U101" s="58"/>
      <c r="V101" s="58"/>
      <c r="W101" s="58"/>
      <c r="X101" s="70"/>
      <c r="Y101" s="67">
        <f t="shared" si="19"/>
        <v>1</v>
      </c>
      <c r="Z101" s="56">
        <f t="shared" ca="1" si="20"/>
        <v>1</v>
      </c>
      <c r="AA101" s="54" t="str">
        <f t="shared" ca="1" si="15"/>
        <v>OK</v>
      </c>
      <c r="AB101" s="74"/>
      <c r="AC101" s="55"/>
      <c r="AD101" s="39"/>
      <c r="AE101" s="57"/>
      <c r="AF101" s="58"/>
      <c r="AG101" s="58"/>
      <c r="AH101" s="58"/>
    </row>
    <row r="102" spans="1:34" s="3" customFormat="1" x14ac:dyDescent="0.2">
      <c r="A102" s="48"/>
      <c r="B102" s="49"/>
      <c r="C102" s="7">
        <v>43101</v>
      </c>
      <c r="D102" s="7">
        <v>28902</v>
      </c>
      <c r="E102" s="53">
        <f t="shared" ca="1" si="13"/>
        <v>2</v>
      </c>
      <c r="F102" s="8" t="s">
        <v>13</v>
      </c>
      <c r="G102" s="9" t="s">
        <v>45</v>
      </c>
      <c r="H102" s="8" t="s">
        <v>34</v>
      </c>
      <c r="I102" s="8" t="s">
        <v>16</v>
      </c>
      <c r="J102" s="8">
        <v>1</v>
      </c>
      <c r="K102" s="30" t="s">
        <v>20</v>
      </c>
      <c r="L102" s="74"/>
      <c r="M102" s="74"/>
      <c r="N102" s="74"/>
      <c r="O102" s="74"/>
      <c r="P102" s="74"/>
      <c r="Q102" s="74">
        <v>43802</v>
      </c>
      <c r="R102" s="74"/>
      <c r="S102" s="77"/>
      <c r="T102" s="31"/>
      <c r="U102" s="31"/>
      <c r="V102" s="31"/>
      <c r="W102" s="31"/>
      <c r="X102" s="71"/>
      <c r="Y102" s="67">
        <f t="shared" si="19"/>
        <v>1</v>
      </c>
      <c r="Z102" s="56">
        <f t="shared" ca="1" si="20"/>
        <v>1</v>
      </c>
      <c r="AA102" s="54" t="str">
        <f t="shared" ca="1" si="15"/>
        <v>OK</v>
      </c>
      <c r="AB102" s="74"/>
      <c r="AC102" s="39"/>
      <c r="AD102" s="39"/>
      <c r="AE102" s="57"/>
      <c r="AF102" s="58"/>
      <c r="AG102" s="58"/>
      <c r="AH102" s="58"/>
    </row>
    <row r="103" spans="1:34" s="3" customFormat="1" x14ac:dyDescent="0.2">
      <c r="A103" s="48"/>
      <c r="B103" s="49"/>
      <c r="C103" s="7">
        <v>41244</v>
      </c>
      <c r="D103" s="7">
        <v>23358</v>
      </c>
      <c r="E103" s="53">
        <f t="shared" ca="1" si="13"/>
        <v>7</v>
      </c>
      <c r="F103" s="8" t="s">
        <v>0</v>
      </c>
      <c r="G103" s="9" t="s">
        <v>38</v>
      </c>
      <c r="H103" s="8" t="s">
        <v>39</v>
      </c>
      <c r="I103" s="8" t="s">
        <v>1</v>
      </c>
      <c r="J103" s="8">
        <v>1</v>
      </c>
      <c r="K103" s="30" t="s">
        <v>20</v>
      </c>
      <c r="L103" s="74"/>
      <c r="M103" s="74"/>
      <c r="N103" s="74">
        <v>42725</v>
      </c>
      <c r="O103" s="74"/>
      <c r="P103" s="74"/>
      <c r="Q103" s="74"/>
      <c r="R103" s="74"/>
      <c r="S103" s="60"/>
      <c r="T103" s="58"/>
      <c r="U103" s="58"/>
      <c r="V103" s="58"/>
      <c r="W103" s="58"/>
      <c r="X103" s="70"/>
      <c r="Y103" s="67">
        <f t="shared" si="19"/>
        <v>1</v>
      </c>
      <c r="Z103" s="56">
        <f t="shared" ca="1" si="20"/>
        <v>3</v>
      </c>
      <c r="AA103" s="54" t="str">
        <f t="shared" ca="1" si="15"/>
        <v>Entretien professionnel à prévoir</v>
      </c>
      <c r="AB103" s="74">
        <v>43921</v>
      </c>
      <c r="AC103" s="39"/>
      <c r="AD103" s="74">
        <f t="shared" ref="AD103:AD128" si="21">DATE(YEAR(R103)+2,MONTH(R103),DAY(R103))</f>
        <v>731</v>
      </c>
      <c r="AE103" s="57"/>
      <c r="AF103" s="58"/>
      <c r="AG103" s="58"/>
      <c r="AH103" s="58"/>
    </row>
    <row r="104" spans="1:34" s="3" customFormat="1" x14ac:dyDescent="0.2">
      <c r="A104" s="48"/>
      <c r="B104" s="49"/>
      <c r="C104" s="7">
        <v>36416</v>
      </c>
      <c r="D104" s="7">
        <v>26023</v>
      </c>
      <c r="E104" s="53">
        <f t="shared" ca="1" si="13"/>
        <v>20</v>
      </c>
      <c r="F104" s="8" t="s">
        <v>50</v>
      </c>
      <c r="G104" s="9" t="s">
        <v>51</v>
      </c>
      <c r="H104" s="8" t="s">
        <v>34</v>
      </c>
      <c r="I104" s="8" t="s">
        <v>16</v>
      </c>
      <c r="J104" s="8">
        <v>0.5</v>
      </c>
      <c r="K104" s="30" t="s">
        <v>20</v>
      </c>
      <c r="L104" s="74"/>
      <c r="M104" s="74"/>
      <c r="N104" s="74"/>
      <c r="O104" s="74"/>
      <c r="P104" s="74"/>
      <c r="Q104" s="74"/>
      <c r="R104" s="74"/>
      <c r="S104" s="60"/>
      <c r="T104" s="58"/>
      <c r="U104" s="58"/>
      <c r="V104" s="58"/>
      <c r="W104" s="58"/>
      <c r="X104" s="70"/>
      <c r="Y104" s="67">
        <f t="shared" si="19"/>
        <v>0</v>
      </c>
      <c r="Z104" s="56">
        <f t="shared" ca="1" si="20"/>
        <v>3</v>
      </c>
      <c r="AA104" s="54" t="str">
        <f t="shared" ca="1" si="15"/>
        <v>Entretien professionnel à prévoir</v>
      </c>
      <c r="AB104" s="74">
        <v>43921</v>
      </c>
      <c r="AC104" s="39"/>
      <c r="AD104" s="74">
        <f t="shared" si="21"/>
        <v>731</v>
      </c>
      <c r="AE104" s="57"/>
      <c r="AF104" s="58"/>
      <c r="AG104" s="58"/>
      <c r="AH104" s="58"/>
    </row>
    <row r="105" spans="1:34" s="3" customFormat="1" x14ac:dyDescent="0.2">
      <c r="A105" s="48"/>
      <c r="B105" s="49"/>
      <c r="C105" s="7">
        <v>36710</v>
      </c>
      <c r="D105" s="7">
        <v>24391</v>
      </c>
      <c r="E105" s="53">
        <f t="shared" ca="1" si="13"/>
        <v>19</v>
      </c>
      <c r="F105" s="8" t="s">
        <v>26</v>
      </c>
      <c r="G105" s="9" t="s">
        <v>17</v>
      </c>
      <c r="H105" s="8" t="s">
        <v>18</v>
      </c>
      <c r="I105" s="8" t="s">
        <v>16</v>
      </c>
      <c r="J105" s="8">
        <v>1</v>
      </c>
      <c r="K105" s="30" t="s">
        <v>20</v>
      </c>
      <c r="L105" s="74"/>
      <c r="M105" s="74"/>
      <c r="N105" s="74">
        <v>42689</v>
      </c>
      <c r="O105" s="74"/>
      <c r="P105" s="74"/>
      <c r="Q105" s="74">
        <v>43789</v>
      </c>
      <c r="R105" s="74"/>
      <c r="S105" s="60"/>
      <c r="T105" s="58"/>
      <c r="U105" s="58"/>
      <c r="V105" s="58"/>
      <c r="W105" s="58"/>
      <c r="X105" s="70"/>
      <c r="Y105" s="67">
        <f t="shared" si="19"/>
        <v>2</v>
      </c>
      <c r="Z105" s="56">
        <f t="shared" ca="1" si="20"/>
        <v>3</v>
      </c>
      <c r="AA105" s="54" t="str">
        <f t="shared" ca="1" si="15"/>
        <v>Entretien professionnel à prévoir</v>
      </c>
      <c r="AB105" s="74">
        <v>44165</v>
      </c>
      <c r="AC105" s="39"/>
      <c r="AD105" s="74">
        <f t="shared" si="21"/>
        <v>731</v>
      </c>
      <c r="AE105" s="57"/>
      <c r="AF105" s="58"/>
      <c r="AG105" s="58"/>
      <c r="AH105" s="58"/>
    </row>
    <row r="106" spans="1:34" s="3" customFormat="1" x14ac:dyDescent="0.2">
      <c r="A106" s="48"/>
      <c r="B106" s="49"/>
      <c r="C106" s="7">
        <v>40231</v>
      </c>
      <c r="D106" s="7">
        <v>31003</v>
      </c>
      <c r="E106" s="53">
        <f t="shared" ca="1" si="13"/>
        <v>9</v>
      </c>
      <c r="F106" s="8" t="s">
        <v>23</v>
      </c>
      <c r="G106" s="9" t="s">
        <v>4</v>
      </c>
      <c r="H106" s="8" t="s">
        <v>5</v>
      </c>
      <c r="I106" s="8" t="s">
        <v>1</v>
      </c>
      <c r="J106" s="8">
        <v>1</v>
      </c>
      <c r="K106" s="30" t="s">
        <v>20</v>
      </c>
      <c r="L106" s="74"/>
      <c r="M106" s="74">
        <v>42020</v>
      </c>
      <c r="N106" s="74">
        <v>42669</v>
      </c>
      <c r="O106" s="74"/>
      <c r="P106" s="74">
        <v>43431</v>
      </c>
      <c r="Q106" s="74"/>
      <c r="R106" s="74"/>
      <c r="S106" s="60"/>
      <c r="T106" s="58"/>
      <c r="U106" s="58"/>
      <c r="V106" s="58"/>
      <c r="W106" s="58"/>
      <c r="X106" s="70"/>
      <c r="Y106" s="67">
        <f t="shared" si="19"/>
        <v>3</v>
      </c>
      <c r="Z106" s="56">
        <f t="shared" ca="1" si="20"/>
        <v>3</v>
      </c>
      <c r="AA106" s="54" t="str">
        <f t="shared" ca="1" si="15"/>
        <v>OK</v>
      </c>
      <c r="AB106" s="74"/>
      <c r="AC106" s="39"/>
      <c r="AD106" s="39"/>
      <c r="AE106" s="57"/>
      <c r="AF106" s="58"/>
      <c r="AG106" s="58"/>
      <c r="AH106" s="58"/>
    </row>
    <row r="107" spans="1:34" s="3" customFormat="1" x14ac:dyDescent="0.2">
      <c r="A107" s="48"/>
      <c r="B107" s="49"/>
      <c r="C107" s="7">
        <v>40182</v>
      </c>
      <c r="D107" s="7">
        <v>30300</v>
      </c>
      <c r="E107" s="53">
        <f t="shared" ca="1" si="13"/>
        <v>10</v>
      </c>
      <c r="F107" s="8" t="s">
        <v>25</v>
      </c>
      <c r="G107" s="9" t="s">
        <v>4</v>
      </c>
      <c r="H107" s="8" t="s">
        <v>5</v>
      </c>
      <c r="I107" s="8" t="s">
        <v>1</v>
      </c>
      <c r="J107" s="8">
        <v>1</v>
      </c>
      <c r="K107" s="30" t="s">
        <v>20</v>
      </c>
      <c r="L107" s="74"/>
      <c r="M107" s="74"/>
      <c r="N107" s="74"/>
      <c r="O107" s="74"/>
      <c r="P107" s="74"/>
      <c r="Q107" s="74"/>
      <c r="R107" s="74"/>
      <c r="S107" s="60"/>
      <c r="T107" s="58"/>
      <c r="U107" s="58"/>
      <c r="V107" s="58"/>
      <c r="W107" s="58"/>
      <c r="X107" s="70"/>
      <c r="Y107" s="67">
        <f t="shared" si="19"/>
        <v>0</v>
      </c>
      <c r="Z107" s="56">
        <f t="shared" ca="1" si="20"/>
        <v>3</v>
      </c>
      <c r="AA107" s="54" t="str">
        <f t="shared" ca="1" si="15"/>
        <v>Entretien professionnel à prévoir</v>
      </c>
      <c r="AB107" s="74">
        <v>43921</v>
      </c>
      <c r="AC107" s="39"/>
      <c r="AD107" s="74">
        <f t="shared" si="21"/>
        <v>731</v>
      </c>
      <c r="AE107" s="57"/>
      <c r="AF107" s="58"/>
      <c r="AG107" s="58"/>
      <c r="AH107" s="58"/>
    </row>
    <row r="108" spans="1:34" s="3" customFormat="1" x14ac:dyDescent="0.2">
      <c r="A108" s="48"/>
      <c r="B108" s="49"/>
      <c r="C108" s="7">
        <v>40497</v>
      </c>
      <c r="D108" s="7">
        <v>32490</v>
      </c>
      <c r="E108" s="53">
        <f t="shared" ca="1" si="13"/>
        <v>9</v>
      </c>
      <c r="F108" s="8" t="s">
        <v>23</v>
      </c>
      <c r="G108" s="9" t="s">
        <v>17</v>
      </c>
      <c r="H108" s="8" t="s">
        <v>18</v>
      </c>
      <c r="I108" s="8" t="s">
        <v>16</v>
      </c>
      <c r="J108" s="8">
        <v>1</v>
      </c>
      <c r="K108" s="30" t="s">
        <v>20</v>
      </c>
      <c r="L108" s="74"/>
      <c r="M108" s="74"/>
      <c r="N108" s="74">
        <v>42545</v>
      </c>
      <c r="O108" s="74"/>
      <c r="P108" s="74">
        <v>43396</v>
      </c>
      <c r="Q108" s="74"/>
      <c r="R108" s="74"/>
      <c r="S108" s="60"/>
      <c r="T108" s="58"/>
      <c r="U108" s="58"/>
      <c r="V108" s="58"/>
      <c r="W108" s="58"/>
      <c r="X108" s="70"/>
      <c r="Y108" s="67">
        <f t="shared" si="19"/>
        <v>2</v>
      </c>
      <c r="Z108" s="56">
        <f t="shared" ca="1" si="20"/>
        <v>3</v>
      </c>
      <c r="AA108" s="54" t="str">
        <f t="shared" ca="1" si="15"/>
        <v>Entretien professionnel à prévoir</v>
      </c>
      <c r="AB108" s="74">
        <v>44135</v>
      </c>
      <c r="AC108" s="39"/>
      <c r="AD108" s="74">
        <f t="shared" si="21"/>
        <v>731</v>
      </c>
      <c r="AE108" s="57"/>
      <c r="AF108" s="58"/>
      <c r="AG108" s="58"/>
      <c r="AH108" s="58"/>
    </row>
    <row r="109" spans="1:34" s="3" customFormat="1" x14ac:dyDescent="0.2">
      <c r="A109" s="48"/>
      <c r="B109" s="49"/>
      <c r="C109" s="7">
        <v>41533</v>
      </c>
      <c r="D109" s="7">
        <v>29792</v>
      </c>
      <c r="E109" s="53">
        <f t="shared" ca="1" si="13"/>
        <v>6</v>
      </c>
      <c r="F109" s="8" t="s">
        <v>13</v>
      </c>
      <c r="G109" s="9" t="s">
        <v>45</v>
      </c>
      <c r="H109" s="8" t="s">
        <v>34</v>
      </c>
      <c r="I109" s="8" t="s">
        <v>16</v>
      </c>
      <c r="J109" s="8">
        <v>1</v>
      </c>
      <c r="K109" s="30" t="s">
        <v>20</v>
      </c>
      <c r="L109" s="74"/>
      <c r="M109" s="74"/>
      <c r="N109" s="74"/>
      <c r="O109" s="74"/>
      <c r="P109" s="74"/>
      <c r="Q109" s="74"/>
      <c r="R109" s="74"/>
      <c r="S109" s="77"/>
      <c r="T109" s="31"/>
      <c r="U109" s="31"/>
      <c r="V109" s="31"/>
      <c r="W109" s="31"/>
      <c r="X109" s="71"/>
      <c r="Y109" s="67">
        <f t="shared" si="19"/>
        <v>0</v>
      </c>
      <c r="Z109" s="56">
        <f t="shared" ca="1" si="20"/>
        <v>3</v>
      </c>
      <c r="AA109" s="54" t="str">
        <f t="shared" ca="1" si="15"/>
        <v>Entretien professionnel à prévoir</v>
      </c>
      <c r="AB109" s="74">
        <v>43921</v>
      </c>
      <c r="AC109" s="39"/>
      <c r="AD109" s="74">
        <f t="shared" si="21"/>
        <v>731</v>
      </c>
      <c r="AE109" s="57"/>
      <c r="AF109" s="58"/>
      <c r="AG109" s="58"/>
      <c r="AH109" s="58"/>
    </row>
    <row r="110" spans="1:34" s="3" customFormat="1" x14ac:dyDescent="0.2">
      <c r="A110" s="48"/>
      <c r="B110" s="49"/>
      <c r="C110" s="7">
        <v>34851</v>
      </c>
      <c r="D110" s="7">
        <v>25416</v>
      </c>
      <c r="E110" s="53">
        <f t="shared" ca="1" si="13"/>
        <v>24</v>
      </c>
      <c r="F110" s="8" t="s">
        <v>46</v>
      </c>
      <c r="G110" s="9" t="s">
        <v>52</v>
      </c>
      <c r="H110" s="8" t="s">
        <v>22</v>
      </c>
      <c r="I110" s="8" t="s">
        <v>16</v>
      </c>
      <c r="J110" s="8">
        <v>1</v>
      </c>
      <c r="K110" s="30" t="s">
        <v>20</v>
      </c>
      <c r="L110" s="74"/>
      <c r="M110" s="74"/>
      <c r="N110" s="74"/>
      <c r="O110" s="74"/>
      <c r="P110" s="74"/>
      <c r="Q110" s="74"/>
      <c r="R110" s="74"/>
      <c r="S110" s="77"/>
      <c r="T110" s="31"/>
      <c r="U110" s="31"/>
      <c r="V110" s="31"/>
      <c r="W110" s="31"/>
      <c r="X110" s="71"/>
      <c r="Y110" s="67">
        <f t="shared" si="19"/>
        <v>0</v>
      </c>
      <c r="Z110" s="56">
        <f t="shared" ca="1" si="20"/>
        <v>3</v>
      </c>
      <c r="AA110" s="54" t="str">
        <f t="shared" ca="1" si="15"/>
        <v>Entretien professionnel à prévoir</v>
      </c>
      <c r="AB110" s="74">
        <v>43921</v>
      </c>
      <c r="AC110" s="25"/>
      <c r="AD110" s="74">
        <f t="shared" si="21"/>
        <v>731</v>
      </c>
      <c r="AE110" s="57"/>
      <c r="AF110" s="58"/>
      <c r="AG110" s="58"/>
      <c r="AH110" s="58"/>
    </row>
    <row r="111" spans="1:34" s="3" customFormat="1" x14ac:dyDescent="0.2">
      <c r="A111" s="48"/>
      <c r="B111" s="49"/>
      <c r="C111" s="7">
        <v>37886</v>
      </c>
      <c r="D111" s="7">
        <v>27473</v>
      </c>
      <c r="E111" s="53">
        <f t="shared" ca="1" si="13"/>
        <v>16</v>
      </c>
      <c r="F111" s="8" t="s">
        <v>3</v>
      </c>
      <c r="G111" s="9" t="s">
        <v>17</v>
      </c>
      <c r="H111" s="8" t="s">
        <v>18</v>
      </c>
      <c r="I111" s="8" t="s">
        <v>16</v>
      </c>
      <c r="J111" s="8">
        <v>1</v>
      </c>
      <c r="K111" s="30" t="s">
        <v>20</v>
      </c>
      <c r="L111" s="74"/>
      <c r="M111" s="74">
        <v>42082</v>
      </c>
      <c r="N111" s="74"/>
      <c r="O111" s="74"/>
      <c r="P111" s="74">
        <v>43417</v>
      </c>
      <c r="Q111" s="74"/>
      <c r="R111" s="74"/>
      <c r="S111" s="60"/>
      <c r="T111" s="58"/>
      <c r="U111" s="58"/>
      <c r="V111" s="58"/>
      <c r="W111" s="58"/>
      <c r="X111" s="70"/>
      <c r="Y111" s="67">
        <f t="shared" si="19"/>
        <v>2</v>
      </c>
      <c r="Z111" s="56">
        <f t="shared" ca="1" si="20"/>
        <v>3</v>
      </c>
      <c r="AA111" s="54" t="str">
        <f t="shared" ca="1" si="15"/>
        <v>Entretien professionnel à prévoir</v>
      </c>
      <c r="AB111" s="74">
        <v>44165</v>
      </c>
      <c r="AC111" s="39"/>
      <c r="AD111" s="74">
        <f t="shared" si="21"/>
        <v>731</v>
      </c>
      <c r="AE111" s="57"/>
      <c r="AF111" s="58"/>
      <c r="AG111" s="58"/>
      <c r="AH111" s="58"/>
    </row>
    <row r="112" spans="1:34" s="3" customFormat="1" x14ac:dyDescent="0.2">
      <c r="A112" s="48"/>
      <c r="B112" s="49"/>
      <c r="C112" s="7">
        <v>34715</v>
      </c>
      <c r="D112" s="7">
        <v>25345</v>
      </c>
      <c r="E112" s="53">
        <f t="shared" ca="1" si="13"/>
        <v>25</v>
      </c>
      <c r="F112" s="8" t="s">
        <v>13</v>
      </c>
      <c r="G112" s="9" t="s">
        <v>45</v>
      </c>
      <c r="H112" s="8" t="s">
        <v>34</v>
      </c>
      <c r="I112" s="8" t="s">
        <v>16</v>
      </c>
      <c r="J112" s="8">
        <v>0.50109999999999999</v>
      </c>
      <c r="K112" s="30" t="s">
        <v>20</v>
      </c>
      <c r="L112" s="74"/>
      <c r="M112" s="74"/>
      <c r="N112" s="74"/>
      <c r="O112" s="74"/>
      <c r="P112" s="74"/>
      <c r="Q112" s="74"/>
      <c r="R112" s="74"/>
      <c r="S112" s="77"/>
      <c r="T112" s="31"/>
      <c r="U112" s="31"/>
      <c r="V112" s="31"/>
      <c r="W112" s="31"/>
      <c r="X112" s="71"/>
      <c r="Y112" s="67">
        <f t="shared" si="19"/>
        <v>0</v>
      </c>
      <c r="Z112" s="56">
        <f t="shared" ca="1" si="20"/>
        <v>3</v>
      </c>
      <c r="AA112" s="54" t="str">
        <f t="shared" ca="1" si="15"/>
        <v>Entretien professionnel à prévoir</v>
      </c>
      <c r="AB112" s="74">
        <v>43921</v>
      </c>
      <c r="AC112" s="55"/>
      <c r="AD112" s="74">
        <f t="shared" si="21"/>
        <v>731</v>
      </c>
      <c r="AE112" s="57"/>
      <c r="AF112" s="58"/>
      <c r="AG112" s="58"/>
      <c r="AH112" s="58"/>
    </row>
    <row r="113" spans="1:34" s="3" customFormat="1" x14ac:dyDescent="0.2">
      <c r="A113" s="48"/>
      <c r="B113" s="49"/>
      <c r="C113" s="7">
        <v>41456</v>
      </c>
      <c r="D113" s="7">
        <v>26661</v>
      </c>
      <c r="E113" s="53">
        <f t="shared" ca="1" si="13"/>
        <v>6</v>
      </c>
      <c r="F113" s="8" t="s">
        <v>0</v>
      </c>
      <c r="G113" s="9" t="s">
        <v>38</v>
      </c>
      <c r="H113" s="8" t="s">
        <v>5</v>
      </c>
      <c r="I113" s="8" t="s">
        <v>1</v>
      </c>
      <c r="J113" s="8">
        <v>1</v>
      </c>
      <c r="K113" s="30" t="s">
        <v>20</v>
      </c>
      <c r="L113" s="74"/>
      <c r="M113" s="74"/>
      <c r="N113" s="74">
        <v>42706</v>
      </c>
      <c r="O113" s="74"/>
      <c r="P113" s="74">
        <v>43426</v>
      </c>
      <c r="Q113" s="74"/>
      <c r="R113" s="74"/>
      <c r="S113" s="60"/>
      <c r="T113" s="58"/>
      <c r="U113" s="58"/>
      <c r="V113" s="58"/>
      <c r="W113" s="58"/>
      <c r="X113" s="70"/>
      <c r="Y113" s="67">
        <f t="shared" si="19"/>
        <v>2</v>
      </c>
      <c r="Z113" s="56">
        <f t="shared" ca="1" si="20"/>
        <v>3</v>
      </c>
      <c r="AA113" s="54" t="str">
        <f t="shared" ca="1" si="15"/>
        <v>Entretien professionnel à prévoir</v>
      </c>
      <c r="AB113" s="74">
        <v>44165</v>
      </c>
      <c r="AC113" s="55"/>
      <c r="AD113" s="74">
        <f t="shared" si="21"/>
        <v>731</v>
      </c>
      <c r="AE113" s="57"/>
      <c r="AF113" s="58"/>
      <c r="AG113" s="58"/>
      <c r="AH113" s="58"/>
    </row>
    <row r="114" spans="1:34" s="3" customFormat="1" x14ac:dyDescent="0.2">
      <c r="A114" s="48"/>
      <c r="B114" s="49"/>
      <c r="C114" s="7">
        <v>43191</v>
      </c>
      <c r="D114" s="7">
        <v>34552</v>
      </c>
      <c r="E114" s="53">
        <f t="shared" ca="1" si="13"/>
        <v>1</v>
      </c>
      <c r="F114" s="8" t="s">
        <v>26</v>
      </c>
      <c r="G114" s="9" t="s">
        <v>17</v>
      </c>
      <c r="H114" s="8" t="s">
        <v>18</v>
      </c>
      <c r="I114" s="8" t="s">
        <v>16</v>
      </c>
      <c r="J114" s="8">
        <v>1</v>
      </c>
      <c r="K114" s="30" t="s">
        <v>20</v>
      </c>
      <c r="L114" s="74"/>
      <c r="M114" s="74"/>
      <c r="N114" s="74"/>
      <c r="O114" s="74"/>
      <c r="P114" s="74"/>
      <c r="Q114" s="74"/>
      <c r="R114" s="74"/>
      <c r="S114" s="60"/>
      <c r="T114" s="58"/>
      <c r="U114" s="58"/>
      <c r="V114" s="58"/>
      <c r="W114" s="58"/>
      <c r="X114" s="70"/>
      <c r="Y114" s="67">
        <f t="shared" si="19"/>
        <v>0</v>
      </c>
      <c r="Z114" s="56">
        <f t="shared" ca="1" si="20"/>
        <v>0</v>
      </c>
      <c r="AA114" s="54" t="str">
        <f t="shared" ca="1" si="15"/>
        <v>OK</v>
      </c>
      <c r="AB114" s="74">
        <f>DATE(YEAR(C114)+2,MONTH(C114),DAY(C114))</f>
        <v>43922</v>
      </c>
      <c r="AC114" s="39"/>
      <c r="AD114" s="74">
        <f t="shared" si="21"/>
        <v>731</v>
      </c>
      <c r="AE114" s="57"/>
      <c r="AF114" s="58"/>
      <c r="AG114" s="58"/>
      <c r="AH114" s="58"/>
    </row>
    <row r="115" spans="1:34" s="3" customFormat="1" x14ac:dyDescent="0.2">
      <c r="A115" s="48"/>
      <c r="B115" s="49"/>
      <c r="C115" s="7">
        <v>42036</v>
      </c>
      <c r="D115" s="7">
        <v>24948</v>
      </c>
      <c r="E115" s="53">
        <f t="shared" ca="1" si="13"/>
        <v>5</v>
      </c>
      <c r="F115" s="8" t="s">
        <v>13</v>
      </c>
      <c r="G115" s="9" t="s">
        <v>4</v>
      </c>
      <c r="H115" s="8" t="s">
        <v>5</v>
      </c>
      <c r="I115" s="8" t="s">
        <v>1</v>
      </c>
      <c r="J115" s="8">
        <v>1</v>
      </c>
      <c r="K115" s="30" t="s">
        <v>20</v>
      </c>
      <c r="L115" s="74"/>
      <c r="M115" s="74"/>
      <c r="N115" s="74"/>
      <c r="O115" s="74"/>
      <c r="P115" s="74"/>
      <c r="Q115" s="74"/>
      <c r="R115" s="74"/>
      <c r="S115" s="77"/>
      <c r="T115" s="31"/>
      <c r="U115" s="31"/>
      <c r="V115" s="31"/>
      <c r="W115" s="31"/>
      <c r="X115" s="71"/>
      <c r="Y115" s="67">
        <f t="shared" si="19"/>
        <v>0</v>
      </c>
      <c r="Z115" s="56">
        <f t="shared" ca="1" si="20"/>
        <v>2</v>
      </c>
      <c r="AA115" s="54" t="str">
        <f t="shared" ca="1" si="15"/>
        <v>Entretien professionnel à prévoir</v>
      </c>
      <c r="AB115" s="74">
        <v>43951</v>
      </c>
      <c r="AC115" s="39"/>
      <c r="AD115" s="74">
        <f t="shared" si="21"/>
        <v>731</v>
      </c>
      <c r="AE115" s="57"/>
      <c r="AF115" s="58"/>
      <c r="AG115" s="58"/>
      <c r="AH115" s="58"/>
    </row>
    <row r="116" spans="1:34" s="3" customFormat="1" x14ac:dyDescent="0.2">
      <c r="A116" s="48"/>
      <c r="B116" s="49"/>
      <c r="C116" s="7">
        <v>43633</v>
      </c>
      <c r="D116" s="7">
        <v>35537</v>
      </c>
      <c r="E116" s="53">
        <f t="shared" ca="1" si="13"/>
        <v>0</v>
      </c>
      <c r="F116" s="8" t="s">
        <v>6</v>
      </c>
      <c r="G116" s="9" t="s">
        <v>21</v>
      </c>
      <c r="H116" s="8" t="s">
        <v>18</v>
      </c>
      <c r="I116" s="8" t="s">
        <v>16</v>
      </c>
      <c r="J116" s="8">
        <v>1</v>
      </c>
      <c r="K116" s="30" t="s">
        <v>20</v>
      </c>
      <c r="L116" s="74"/>
      <c r="M116" s="74"/>
      <c r="N116" s="74"/>
      <c r="O116" s="74"/>
      <c r="P116" s="74"/>
      <c r="Q116" s="74"/>
      <c r="R116" s="74"/>
      <c r="S116" s="60"/>
      <c r="T116" s="58"/>
      <c r="U116" s="58"/>
      <c r="V116" s="58"/>
      <c r="W116" s="58"/>
      <c r="X116" s="70"/>
      <c r="Y116" s="67">
        <f t="shared" si="19"/>
        <v>0</v>
      </c>
      <c r="Z116" s="56">
        <f t="shared" ca="1" si="20"/>
        <v>0</v>
      </c>
      <c r="AA116" s="54" t="str">
        <f t="shared" ca="1" si="15"/>
        <v>OK</v>
      </c>
      <c r="AB116" s="74"/>
      <c r="AC116" s="74">
        <f>DATE(YEAR(C116)+2,MONTH(C116),DAY(C116))</f>
        <v>44364</v>
      </c>
      <c r="AD116" s="39"/>
      <c r="AE116" s="57"/>
      <c r="AF116" s="58"/>
      <c r="AG116" s="58"/>
      <c r="AH116" s="58"/>
    </row>
    <row r="117" spans="1:34" s="3" customFormat="1" x14ac:dyDescent="0.2">
      <c r="A117" s="48"/>
      <c r="B117" s="49"/>
      <c r="C117" s="7">
        <v>40182</v>
      </c>
      <c r="D117" s="7">
        <v>31706</v>
      </c>
      <c r="E117" s="53">
        <f t="shared" ca="1" si="13"/>
        <v>10</v>
      </c>
      <c r="F117" s="8" t="s">
        <v>10</v>
      </c>
      <c r="G117" s="9" t="s">
        <v>11</v>
      </c>
      <c r="H117" s="8" t="s">
        <v>44</v>
      </c>
      <c r="I117" s="8" t="s">
        <v>1</v>
      </c>
      <c r="J117" s="8">
        <v>1</v>
      </c>
      <c r="K117" s="30" t="s">
        <v>20</v>
      </c>
      <c r="L117" s="74"/>
      <c r="M117" s="74"/>
      <c r="N117" s="74">
        <v>42648</v>
      </c>
      <c r="O117" s="74"/>
      <c r="P117" s="74">
        <v>43284</v>
      </c>
      <c r="Q117" s="74"/>
      <c r="R117" s="74"/>
      <c r="S117" s="60"/>
      <c r="T117" s="58"/>
      <c r="U117" s="58"/>
      <c r="V117" s="58"/>
      <c r="W117" s="58"/>
      <c r="X117" s="70"/>
      <c r="Y117" s="67">
        <f t="shared" si="19"/>
        <v>2</v>
      </c>
      <c r="Z117" s="56">
        <f t="shared" ca="1" si="20"/>
        <v>3</v>
      </c>
      <c r="AA117" s="54" t="str">
        <f t="shared" ca="1" si="15"/>
        <v>Entretien professionnel à prévoir</v>
      </c>
      <c r="AB117" s="74">
        <v>44043</v>
      </c>
      <c r="AC117" s="39"/>
      <c r="AD117" s="74">
        <f t="shared" si="21"/>
        <v>731</v>
      </c>
      <c r="AE117" s="57"/>
      <c r="AF117" s="58"/>
      <c r="AG117" s="58"/>
      <c r="AH117" s="58"/>
    </row>
    <row r="118" spans="1:34" s="3" customFormat="1" x14ac:dyDescent="0.2">
      <c r="A118" s="48"/>
      <c r="B118" s="49"/>
      <c r="C118" s="7">
        <v>42125</v>
      </c>
      <c r="D118" s="7">
        <v>33656</v>
      </c>
      <c r="E118" s="53">
        <f t="shared" ca="1" si="13"/>
        <v>4</v>
      </c>
      <c r="F118" s="8" t="s">
        <v>27</v>
      </c>
      <c r="G118" s="9" t="s">
        <v>43</v>
      </c>
      <c r="H118" s="8" t="s">
        <v>5</v>
      </c>
      <c r="I118" s="8" t="s">
        <v>1</v>
      </c>
      <c r="J118" s="8">
        <v>1</v>
      </c>
      <c r="K118" s="30" t="s">
        <v>20</v>
      </c>
      <c r="L118" s="74"/>
      <c r="M118" s="74"/>
      <c r="N118" s="74"/>
      <c r="O118" s="74"/>
      <c r="P118" s="74"/>
      <c r="Q118" s="74">
        <v>43798</v>
      </c>
      <c r="R118" s="74"/>
      <c r="S118" s="60"/>
      <c r="T118" s="58"/>
      <c r="U118" s="58"/>
      <c r="V118" s="58"/>
      <c r="W118" s="58"/>
      <c r="X118" s="70"/>
      <c r="Y118" s="67">
        <f t="shared" si="19"/>
        <v>1</v>
      </c>
      <c r="Z118" s="56">
        <f t="shared" ca="1" si="20"/>
        <v>2</v>
      </c>
      <c r="AA118" s="54" t="str">
        <f t="shared" ca="1" si="15"/>
        <v>Entretien professionnel à prévoir</v>
      </c>
      <c r="AB118" s="74">
        <v>44165</v>
      </c>
      <c r="AC118" s="39"/>
      <c r="AD118" s="74">
        <f t="shared" si="21"/>
        <v>731</v>
      </c>
      <c r="AE118" s="57"/>
      <c r="AF118" s="58"/>
      <c r="AG118" s="58"/>
      <c r="AH118" s="58"/>
    </row>
    <row r="119" spans="1:34" s="3" customFormat="1" x14ac:dyDescent="0.2">
      <c r="A119" s="48"/>
      <c r="B119" s="49"/>
      <c r="C119" s="7">
        <v>43647</v>
      </c>
      <c r="D119" s="7">
        <v>22009</v>
      </c>
      <c r="E119" s="53">
        <f t="shared" ca="1" si="13"/>
        <v>0</v>
      </c>
      <c r="F119" s="8" t="s">
        <v>3</v>
      </c>
      <c r="G119" s="9" t="s">
        <v>17</v>
      </c>
      <c r="H119" s="8" t="s">
        <v>18</v>
      </c>
      <c r="I119" s="8" t="s">
        <v>16</v>
      </c>
      <c r="J119" s="8">
        <v>1</v>
      </c>
      <c r="K119" s="30" t="s">
        <v>20</v>
      </c>
      <c r="L119" s="74"/>
      <c r="M119" s="74"/>
      <c r="N119" s="74"/>
      <c r="O119" s="74"/>
      <c r="P119" s="74"/>
      <c r="Q119" s="74"/>
      <c r="R119" s="74"/>
      <c r="S119" s="60"/>
      <c r="T119" s="58"/>
      <c r="U119" s="58"/>
      <c r="V119" s="58"/>
      <c r="W119" s="58"/>
      <c r="X119" s="70"/>
      <c r="Y119" s="67">
        <f t="shared" si="19"/>
        <v>0</v>
      </c>
      <c r="Z119" s="56">
        <f t="shared" ca="1" si="20"/>
        <v>0</v>
      </c>
      <c r="AA119" s="54" t="str">
        <f t="shared" ca="1" si="15"/>
        <v>OK</v>
      </c>
      <c r="AB119" s="74"/>
      <c r="AC119" s="74">
        <f>DATE(YEAR(C119)+2,MONTH(C119),DAY(C119))</f>
        <v>44378</v>
      </c>
      <c r="AD119" s="39"/>
      <c r="AE119" s="57"/>
      <c r="AF119" s="58"/>
      <c r="AG119" s="58"/>
      <c r="AH119" s="58"/>
    </row>
    <row r="120" spans="1:34" s="3" customFormat="1" x14ac:dyDescent="0.2">
      <c r="A120" s="48"/>
      <c r="B120" s="49"/>
      <c r="C120" s="7">
        <v>40252</v>
      </c>
      <c r="D120" s="7">
        <v>30733</v>
      </c>
      <c r="E120" s="53">
        <f t="shared" ca="1" si="13"/>
        <v>9</v>
      </c>
      <c r="F120" s="8" t="s">
        <v>23</v>
      </c>
      <c r="G120" s="9" t="s">
        <v>17</v>
      </c>
      <c r="H120" s="8" t="s">
        <v>18</v>
      </c>
      <c r="I120" s="8" t="s">
        <v>16</v>
      </c>
      <c r="J120" s="8">
        <v>1</v>
      </c>
      <c r="K120" s="30" t="s">
        <v>20</v>
      </c>
      <c r="L120" s="74"/>
      <c r="M120" s="74">
        <v>42040</v>
      </c>
      <c r="N120" s="74"/>
      <c r="O120" s="74">
        <v>42800</v>
      </c>
      <c r="P120" s="74"/>
      <c r="Q120" s="74"/>
      <c r="R120" s="74"/>
      <c r="S120" s="60"/>
      <c r="T120" s="58"/>
      <c r="U120" s="58"/>
      <c r="V120" s="58"/>
      <c r="W120" s="58"/>
      <c r="X120" s="70"/>
      <c r="Y120" s="67">
        <f t="shared" si="19"/>
        <v>2</v>
      </c>
      <c r="Z120" s="56">
        <f t="shared" ca="1" si="20"/>
        <v>3</v>
      </c>
      <c r="AA120" s="54" t="str">
        <f t="shared" ca="1" si="15"/>
        <v>Entretien professionnel à prévoir</v>
      </c>
      <c r="AB120" s="74">
        <v>43921</v>
      </c>
      <c r="AC120" s="39"/>
      <c r="AD120" s="74">
        <f t="shared" si="21"/>
        <v>731</v>
      </c>
      <c r="AE120" s="57"/>
      <c r="AF120" s="58"/>
      <c r="AG120" s="58"/>
      <c r="AH120" s="58"/>
    </row>
    <row r="121" spans="1:34" s="3" customFormat="1" x14ac:dyDescent="0.2">
      <c r="A121" s="48"/>
      <c r="B121" s="49"/>
      <c r="C121" s="7">
        <v>43435</v>
      </c>
      <c r="D121" s="7">
        <v>36045</v>
      </c>
      <c r="E121" s="53">
        <f t="shared" ca="1" si="13"/>
        <v>1</v>
      </c>
      <c r="F121" s="8" t="s">
        <v>0</v>
      </c>
      <c r="G121" s="9" t="s">
        <v>9</v>
      </c>
      <c r="H121" s="8" t="s">
        <v>5</v>
      </c>
      <c r="I121" s="8" t="s">
        <v>1</v>
      </c>
      <c r="J121" s="8">
        <v>1</v>
      </c>
      <c r="K121" s="30" t="s">
        <v>20</v>
      </c>
      <c r="L121" s="74"/>
      <c r="M121" s="74"/>
      <c r="N121" s="74"/>
      <c r="O121" s="74"/>
      <c r="P121" s="74">
        <v>43452</v>
      </c>
      <c r="Q121" s="74"/>
      <c r="R121" s="74"/>
      <c r="S121" s="60"/>
      <c r="T121" s="58"/>
      <c r="U121" s="58"/>
      <c r="V121" s="58"/>
      <c r="W121" s="58"/>
      <c r="X121" s="70"/>
      <c r="Y121" s="67">
        <f t="shared" si="19"/>
        <v>1</v>
      </c>
      <c r="Z121" s="56">
        <f t="shared" ca="1" si="20"/>
        <v>0</v>
      </c>
      <c r="AA121" s="54" t="str">
        <f t="shared" ca="1" si="15"/>
        <v>OK</v>
      </c>
      <c r="AB121" s="74">
        <v>44183</v>
      </c>
      <c r="AC121" s="39"/>
      <c r="AD121" s="74">
        <f t="shared" si="21"/>
        <v>731</v>
      </c>
      <c r="AE121" s="57"/>
      <c r="AF121" s="58"/>
      <c r="AG121" s="58"/>
      <c r="AH121" s="58"/>
    </row>
    <row r="122" spans="1:34" s="3" customFormat="1" x14ac:dyDescent="0.2">
      <c r="A122" s="48"/>
      <c r="B122" s="49"/>
      <c r="C122" s="7">
        <v>40231</v>
      </c>
      <c r="D122" s="7">
        <v>29181</v>
      </c>
      <c r="E122" s="53">
        <f t="shared" ca="1" si="13"/>
        <v>9</v>
      </c>
      <c r="F122" s="8" t="s">
        <v>48</v>
      </c>
      <c r="G122" s="9" t="s">
        <v>17</v>
      </c>
      <c r="H122" s="8" t="s">
        <v>18</v>
      </c>
      <c r="I122" s="8" t="s">
        <v>16</v>
      </c>
      <c r="J122" s="8">
        <v>1</v>
      </c>
      <c r="K122" s="30" t="s">
        <v>20</v>
      </c>
      <c r="L122" s="74"/>
      <c r="M122" s="74"/>
      <c r="N122" s="74">
        <v>42536</v>
      </c>
      <c r="O122" s="74"/>
      <c r="P122" s="74">
        <v>43383</v>
      </c>
      <c r="Q122" s="74"/>
      <c r="R122" s="74"/>
      <c r="S122" s="60"/>
      <c r="T122" s="58"/>
      <c r="U122" s="58"/>
      <c r="V122" s="58"/>
      <c r="W122" s="58"/>
      <c r="X122" s="70"/>
      <c r="Y122" s="67">
        <f t="shared" si="19"/>
        <v>2</v>
      </c>
      <c r="Z122" s="56">
        <f t="shared" ca="1" si="20"/>
        <v>3</v>
      </c>
      <c r="AA122" s="54" t="str">
        <f t="shared" ca="1" si="15"/>
        <v>Entretien professionnel à prévoir</v>
      </c>
      <c r="AB122" s="74">
        <v>44135</v>
      </c>
      <c r="AC122" s="39"/>
      <c r="AD122" s="74">
        <f t="shared" si="21"/>
        <v>731</v>
      </c>
      <c r="AE122" s="57"/>
      <c r="AF122" s="58"/>
      <c r="AG122" s="58"/>
      <c r="AH122" s="58"/>
    </row>
    <row r="123" spans="1:34" s="3" customFormat="1" x14ac:dyDescent="0.2">
      <c r="A123" s="48"/>
      <c r="B123" s="49"/>
      <c r="C123" s="7">
        <v>41974</v>
      </c>
      <c r="D123" s="7">
        <v>32737</v>
      </c>
      <c r="E123" s="53">
        <f t="shared" ca="1" si="13"/>
        <v>5</v>
      </c>
      <c r="F123" s="8" t="s">
        <v>13</v>
      </c>
      <c r="G123" s="9" t="s">
        <v>45</v>
      </c>
      <c r="H123" s="8" t="s">
        <v>34</v>
      </c>
      <c r="I123" s="8" t="s">
        <v>16</v>
      </c>
      <c r="J123" s="8">
        <v>1</v>
      </c>
      <c r="K123" s="30" t="s">
        <v>20</v>
      </c>
      <c r="L123" s="74"/>
      <c r="M123" s="74"/>
      <c r="N123" s="74"/>
      <c r="O123" s="74"/>
      <c r="P123" s="74"/>
      <c r="Q123" s="74">
        <v>43724</v>
      </c>
      <c r="R123" s="74"/>
      <c r="S123" s="77"/>
      <c r="T123" s="31"/>
      <c r="U123" s="31"/>
      <c r="V123" s="31"/>
      <c r="W123" s="31"/>
      <c r="X123" s="71"/>
      <c r="Y123" s="67">
        <f t="shared" si="19"/>
        <v>1</v>
      </c>
      <c r="Z123" s="56">
        <f t="shared" ca="1" si="20"/>
        <v>2</v>
      </c>
      <c r="AA123" s="54" t="str">
        <f t="shared" ca="1" si="15"/>
        <v>Entretien professionnel à prévoir</v>
      </c>
      <c r="AB123" s="74">
        <v>44104</v>
      </c>
      <c r="AC123" s="39"/>
      <c r="AD123" s="74">
        <f t="shared" si="21"/>
        <v>731</v>
      </c>
      <c r="AE123" s="57"/>
      <c r="AF123" s="58"/>
      <c r="AG123" s="58"/>
      <c r="AH123" s="58"/>
    </row>
    <row r="124" spans="1:34" s="3" customFormat="1" x14ac:dyDescent="0.2">
      <c r="A124" s="48"/>
      <c r="B124" s="49"/>
      <c r="C124" s="7">
        <v>34759</v>
      </c>
      <c r="D124" s="7">
        <v>26394</v>
      </c>
      <c r="E124" s="53">
        <f t="shared" ca="1" si="13"/>
        <v>24</v>
      </c>
      <c r="F124" s="8" t="s">
        <v>25</v>
      </c>
      <c r="G124" s="9" t="s">
        <v>4</v>
      </c>
      <c r="H124" s="8" t="s">
        <v>5</v>
      </c>
      <c r="I124" s="8" t="s">
        <v>1</v>
      </c>
      <c r="J124" s="8">
        <v>0.85</v>
      </c>
      <c r="K124" s="30" t="s">
        <v>20</v>
      </c>
      <c r="L124" s="74"/>
      <c r="M124" s="74"/>
      <c r="N124" s="74"/>
      <c r="O124" s="74"/>
      <c r="P124" s="74"/>
      <c r="Q124" s="74"/>
      <c r="R124" s="74"/>
      <c r="S124" s="60"/>
      <c r="T124" s="58"/>
      <c r="U124" s="58"/>
      <c r="V124" s="58"/>
      <c r="W124" s="58"/>
      <c r="X124" s="70"/>
      <c r="Y124" s="67">
        <f t="shared" si="19"/>
        <v>0</v>
      </c>
      <c r="Z124" s="56">
        <f t="shared" ca="1" si="20"/>
        <v>3</v>
      </c>
      <c r="AA124" s="54" t="str">
        <f t="shared" ca="1" si="15"/>
        <v>Entretien professionnel à prévoir</v>
      </c>
      <c r="AB124" s="74">
        <v>43921</v>
      </c>
      <c r="AC124" s="39"/>
      <c r="AD124" s="74">
        <f t="shared" si="21"/>
        <v>731</v>
      </c>
      <c r="AE124" s="57"/>
      <c r="AF124" s="58"/>
      <c r="AG124" s="58"/>
      <c r="AH124" s="58"/>
    </row>
    <row r="125" spans="1:34" s="3" customFormat="1" x14ac:dyDescent="0.2">
      <c r="A125" s="48"/>
      <c r="B125" s="49"/>
      <c r="C125" s="7">
        <v>43668</v>
      </c>
      <c r="D125" s="7">
        <v>35263</v>
      </c>
      <c r="E125" s="53">
        <f t="shared" ca="1" si="13"/>
        <v>0</v>
      </c>
      <c r="F125" s="8" t="s">
        <v>26</v>
      </c>
      <c r="G125" s="9" t="s">
        <v>17</v>
      </c>
      <c r="H125" s="8" t="s">
        <v>18</v>
      </c>
      <c r="I125" s="8" t="s">
        <v>16</v>
      </c>
      <c r="J125" s="8">
        <v>1</v>
      </c>
      <c r="K125" s="30" t="s">
        <v>20</v>
      </c>
      <c r="L125" s="74"/>
      <c r="M125" s="74"/>
      <c r="N125" s="74"/>
      <c r="O125" s="74"/>
      <c r="P125" s="74"/>
      <c r="Q125" s="74"/>
      <c r="R125" s="74"/>
      <c r="S125" s="60"/>
      <c r="T125" s="58"/>
      <c r="U125" s="58"/>
      <c r="V125" s="58"/>
      <c r="W125" s="58"/>
      <c r="X125" s="70"/>
      <c r="Y125" s="67">
        <f t="shared" si="19"/>
        <v>0</v>
      </c>
      <c r="Z125" s="56">
        <f t="shared" ca="1" si="20"/>
        <v>0</v>
      </c>
      <c r="AA125" s="54" t="str">
        <f t="shared" ca="1" si="15"/>
        <v>OK</v>
      </c>
      <c r="AB125" s="74"/>
      <c r="AC125" s="74">
        <f>DATE(YEAR(C125)+2,MONTH(C125),DAY(C125))</f>
        <v>44399</v>
      </c>
      <c r="AD125" s="39"/>
      <c r="AE125" s="57"/>
      <c r="AF125" s="58"/>
      <c r="AG125" s="58"/>
      <c r="AH125" s="58"/>
    </row>
    <row r="126" spans="1:34" s="3" customFormat="1" x14ac:dyDescent="0.2">
      <c r="A126" s="48"/>
      <c r="B126" s="49"/>
      <c r="C126" s="7">
        <v>41309</v>
      </c>
      <c r="D126" s="7">
        <v>24281</v>
      </c>
      <c r="E126" s="53">
        <f t="shared" ca="1" si="13"/>
        <v>7</v>
      </c>
      <c r="F126" s="8" t="s">
        <v>25</v>
      </c>
      <c r="G126" s="9" t="s">
        <v>4</v>
      </c>
      <c r="H126" s="8" t="s">
        <v>5</v>
      </c>
      <c r="I126" s="8" t="s">
        <v>1</v>
      </c>
      <c r="J126" s="8">
        <v>1</v>
      </c>
      <c r="K126" s="30" t="s">
        <v>20</v>
      </c>
      <c r="L126" s="74"/>
      <c r="M126" s="74"/>
      <c r="N126" s="74"/>
      <c r="O126" s="74">
        <v>42807</v>
      </c>
      <c r="P126" s="74"/>
      <c r="Q126" s="74"/>
      <c r="R126" s="74"/>
      <c r="S126" s="60"/>
      <c r="T126" s="58"/>
      <c r="U126" s="58"/>
      <c r="V126" s="58"/>
      <c r="W126" s="58"/>
      <c r="X126" s="70"/>
      <c r="Y126" s="67">
        <f t="shared" si="19"/>
        <v>1</v>
      </c>
      <c r="Z126" s="56">
        <f t="shared" ca="1" si="20"/>
        <v>3</v>
      </c>
      <c r="AA126" s="54" t="str">
        <f t="shared" ca="1" si="15"/>
        <v>Entretien professionnel à prévoir</v>
      </c>
      <c r="AB126" s="74">
        <v>43921</v>
      </c>
      <c r="AC126" s="39"/>
      <c r="AD126" s="74">
        <f t="shared" si="21"/>
        <v>731</v>
      </c>
      <c r="AE126" s="57"/>
      <c r="AF126" s="58"/>
      <c r="AG126" s="58"/>
      <c r="AH126" s="58"/>
    </row>
    <row r="127" spans="1:34" s="3" customFormat="1" x14ac:dyDescent="0.2">
      <c r="A127" s="48"/>
      <c r="B127" s="49"/>
      <c r="C127" s="7">
        <v>41855</v>
      </c>
      <c r="D127" s="7">
        <v>33646</v>
      </c>
      <c r="E127" s="53">
        <f t="shared" ca="1" si="13"/>
        <v>5</v>
      </c>
      <c r="F127" s="8" t="s">
        <v>13</v>
      </c>
      <c r="G127" s="9" t="s">
        <v>45</v>
      </c>
      <c r="H127" s="8" t="s">
        <v>34</v>
      </c>
      <c r="I127" s="8" t="s">
        <v>16</v>
      </c>
      <c r="J127" s="8">
        <v>1</v>
      </c>
      <c r="K127" s="30" t="s">
        <v>20</v>
      </c>
      <c r="L127" s="74"/>
      <c r="M127" s="74"/>
      <c r="N127" s="74"/>
      <c r="O127" s="74"/>
      <c r="P127" s="74"/>
      <c r="Q127" s="74"/>
      <c r="R127" s="74"/>
      <c r="S127" s="77"/>
      <c r="T127" s="31"/>
      <c r="U127" s="31"/>
      <c r="V127" s="31"/>
      <c r="W127" s="31"/>
      <c r="X127" s="71"/>
      <c r="Y127" s="67">
        <f t="shared" si="19"/>
        <v>0</v>
      </c>
      <c r="Z127" s="56">
        <f t="shared" ca="1" si="20"/>
        <v>2</v>
      </c>
      <c r="AA127" s="54" t="str">
        <f t="shared" ca="1" si="15"/>
        <v>Entretien professionnel à prévoir</v>
      </c>
      <c r="AB127" s="74">
        <v>44074</v>
      </c>
      <c r="AC127" s="39"/>
      <c r="AD127" s="74">
        <f t="shared" si="21"/>
        <v>731</v>
      </c>
      <c r="AE127" s="57"/>
      <c r="AF127" s="58"/>
      <c r="AG127" s="58"/>
      <c r="AH127" s="58"/>
    </row>
    <row r="128" spans="1:34" s="3" customFormat="1" x14ac:dyDescent="0.2">
      <c r="A128" s="48"/>
      <c r="B128" s="49"/>
      <c r="C128" s="7">
        <v>33848</v>
      </c>
      <c r="D128" s="7">
        <v>25043</v>
      </c>
      <c r="E128" s="53">
        <f t="shared" ca="1" si="13"/>
        <v>27</v>
      </c>
      <c r="F128" s="8" t="s">
        <v>25</v>
      </c>
      <c r="G128" s="9" t="s">
        <v>4</v>
      </c>
      <c r="H128" s="8" t="s">
        <v>5</v>
      </c>
      <c r="I128" s="8" t="s">
        <v>1</v>
      </c>
      <c r="J128" s="8">
        <v>1</v>
      </c>
      <c r="K128" s="30" t="s">
        <v>20</v>
      </c>
      <c r="L128" s="74"/>
      <c r="M128" s="74"/>
      <c r="N128" s="74"/>
      <c r="O128" s="74"/>
      <c r="P128" s="74"/>
      <c r="Q128" s="74"/>
      <c r="R128" s="74"/>
      <c r="S128" s="60"/>
      <c r="T128" s="58"/>
      <c r="U128" s="58"/>
      <c r="V128" s="58"/>
      <c r="W128" s="58"/>
      <c r="X128" s="70"/>
      <c r="Y128" s="67">
        <f t="shared" si="19"/>
        <v>0</v>
      </c>
      <c r="Z128" s="56">
        <f t="shared" ca="1" si="20"/>
        <v>3</v>
      </c>
      <c r="AA128" s="54" t="str">
        <f t="shared" ca="1" si="15"/>
        <v>Entretien professionnel à prévoir</v>
      </c>
      <c r="AB128" s="74">
        <v>43921</v>
      </c>
      <c r="AC128" s="39"/>
      <c r="AD128" s="74">
        <f t="shared" si="21"/>
        <v>731</v>
      </c>
      <c r="AE128" s="57"/>
      <c r="AF128" s="58"/>
      <c r="AG128" s="58"/>
      <c r="AH128" s="58"/>
    </row>
    <row r="129" spans="1:31" x14ac:dyDescent="0.2">
      <c r="A129" s="1"/>
      <c r="B129" s="1"/>
      <c r="C129" s="1"/>
      <c r="D129" s="1"/>
      <c r="E129" s="1"/>
      <c r="F129" s="1"/>
      <c r="G129" s="18"/>
      <c r="Y129" s="42"/>
      <c r="Z129" s="94"/>
      <c r="AA129" s="94"/>
      <c r="AB129" s="52"/>
      <c r="AC129" s="42"/>
      <c r="AD129" s="42"/>
      <c r="AE129" s="40"/>
    </row>
    <row r="130" spans="1:31" x14ac:dyDescent="0.2">
      <c r="Y130" s="42"/>
      <c r="Z130" s="94"/>
      <c r="AA130" s="94"/>
      <c r="AB130" s="94"/>
      <c r="AC130" s="94"/>
      <c r="AD130" s="42"/>
      <c r="AE130" s="40"/>
    </row>
    <row r="131" spans="1:31" x14ac:dyDescent="0.2">
      <c r="Y131" s="42"/>
      <c r="Z131" s="41"/>
      <c r="AA131" s="42"/>
      <c r="AB131" s="52"/>
      <c r="AC131" s="42"/>
      <c r="AD131" s="42"/>
      <c r="AE131" s="40"/>
    </row>
    <row r="132" spans="1:31" x14ac:dyDescent="0.2">
      <c r="Y132" s="42"/>
      <c r="Z132" s="42"/>
      <c r="AA132" s="42"/>
      <c r="AB132" s="52"/>
      <c r="AC132" s="42"/>
      <c r="AD132" s="42"/>
      <c r="AE132" s="40"/>
    </row>
    <row r="133" spans="1:31" x14ac:dyDescent="0.2">
      <c r="Y133" s="42"/>
      <c r="Z133" s="42"/>
      <c r="AA133" s="42"/>
      <c r="AB133" s="52"/>
      <c r="AC133" s="42"/>
      <c r="AD133" s="42"/>
      <c r="AE133" s="40"/>
    </row>
    <row r="134" spans="1:31" x14ac:dyDescent="0.2">
      <c r="Y134" s="42"/>
      <c r="Z134" s="42"/>
      <c r="AA134" s="42"/>
      <c r="AB134" s="52"/>
      <c r="AC134" s="42"/>
      <c r="AD134" s="42"/>
      <c r="AE134" s="40"/>
    </row>
    <row r="135" spans="1:31" x14ac:dyDescent="0.2">
      <c r="Y135" s="42"/>
      <c r="Z135" s="42"/>
      <c r="AA135" s="42"/>
      <c r="AB135" s="52"/>
      <c r="AC135" s="42"/>
      <c r="AD135" s="42"/>
      <c r="AE135" s="40"/>
    </row>
    <row r="136" spans="1:31" x14ac:dyDescent="0.2">
      <c r="Y136" s="43"/>
      <c r="Z136" s="42"/>
      <c r="AA136" s="42"/>
      <c r="AB136" s="52"/>
      <c r="AC136" s="42"/>
      <c r="AD136" s="42"/>
      <c r="AE136" s="40"/>
    </row>
    <row r="137" spans="1:31" x14ac:dyDescent="0.2">
      <c r="Y137" s="42"/>
      <c r="Z137" s="42"/>
      <c r="AA137" s="42"/>
      <c r="AB137" s="52"/>
      <c r="AC137" s="42"/>
      <c r="AD137" s="42"/>
      <c r="AE137" s="40"/>
    </row>
    <row r="138" spans="1:31" x14ac:dyDescent="0.2">
      <c r="Y138" s="42"/>
      <c r="Z138" s="42"/>
      <c r="AA138" s="42"/>
      <c r="AB138" s="52"/>
      <c r="AC138" s="42"/>
      <c r="AD138" s="42"/>
      <c r="AE138" s="40"/>
    </row>
    <row r="139" spans="1:31" x14ac:dyDescent="0.2">
      <c r="Y139" s="43"/>
      <c r="Z139" s="42"/>
      <c r="AA139" s="42"/>
      <c r="AB139" s="52"/>
      <c r="AC139" s="42"/>
      <c r="AD139" s="42"/>
      <c r="AE139" s="40"/>
    </row>
    <row r="140" spans="1:31" x14ac:dyDescent="0.2">
      <c r="Y140" s="42"/>
      <c r="Z140" s="42"/>
      <c r="AA140" s="41"/>
      <c r="AB140" s="41"/>
      <c r="AC140" s="42"/>
      <c r="AD140" s="42"/>
      <c r="AE140" s="40"/>
    </row>
    <row r="141" spans="1:31" x14ac:dyDescent="0.2">
      <c r="Y141" s="42"/>
      <c r="Z141" s="42"/>
      <c r="AA141" s="42"/>
      <c r="AB141" s="52"/>
      <c r="AC141" s="42"/>
      <c r="AD141" s="42"/>
      <c r="AE141" s="40"/>
    </row>
    <row r="142" spans="1:31" x14ac:dyDescent="0.2">
      <c r="Y142" s="42"/>
      <c r="Z142" s="41"/>
      <c r="AA142" s="42"/>
      <c r="AB142" s="52"/>
      <c r="AC142" s="42"/>
      <c r="AD142" s="42"/>
      <c r="AE142" s="40"/>
    </row>
    <row r="143" spans="1:31" x14ac:dyDescent="0.2">
      <c r="Y143" s="42"/>
      <c r="Z143" s="94"/>
      <c r="AA143" s="94"/>
      <c r="AB143" s="94"/>
      <c r="AC143" s="94"/>
      <c r="AD143" s="42"/>
      <c r="AE143" s="40"/>
    </row>
    <row r="144" spans="1:31" x14ac:dyDescent="0.2">
      <c r="Y144" s="42"/>
      <c r="Z144" s="94"/>
      <c r="AA144" s="94"/>
      <c r="AB144" s="52"/>
      <c r="AC144" s="42"/>
      <c r="AD144" s="42"/>
      <c r="AE144" s="40"/>
    </row>
    <row r="145" spans="25:31" x14ac:dyDescent="0.2">
      <c r="Y145" s="42"/>
      <c r="Z145" s="94"/>
      <c r="AA145" s="94"/>
      <c r="AB145" s="94"/>
      <c r="AC145" s="94"/>
      <c r="AD145" s="42"/>
      <c r="AE145" s="40"/>
    </row>
    <row r="146" spans="25:31" x14ac:dyDescent="0.2">
      <c r="Y146" s="42"/>
      <c r="Z146" s="42"/>
      <c r="AA146" s="42"/>
      <c r="AB146" s="52"/>
      <c r="AC146" s="42"/>
      <c r="AD146" s="42"/>
      <c r="AE146" s="40"/>
    </row>
    <row r="147" spans="25:31" x14ac:dyDescent="0.2">
      <c r="Y147" s="42"/>
      <c r="Z147" s="42"/>
      <c r="AA147" s="42"/>
      <c r="AB147" s="52"/>
      <c r="AC147" s="42"/>
      <c r="AD147" s="42"/>
      <c r="AE147" s="40"/>
    </row>
    <row r="148" spans="25:31" x14ac:dyDescent="0.2">
      <c r="Y148" s="42"/>
      <c r="Z148" s="42"/>
      <c r="AA148" s="42"/>
      <c r="AB148" s="52"/>
      <c r="AC148" s="42"/>
      <c r="AD148" s="42"/>
      <c r="AE148" s="40"/>
    </row>
    <row r="149" spans="25:31" x14ac:dyDescent="0.2">
      <c r="Y149" s="43"/>
      <c r="Z149" s="42"/>
      <c r="AA149" s="42"/>
      <c r="AB149" s="52"/>
      <c r="AC149" s="42"/>
      <c r="AD149" s="42"/>
      <c r="AE149" s="40"/>
    </row>
    <row r="150" spans="25:31" x14ac:dyDescent="0.2">
      <c r="Y150" s="43"/>
      <c r="Z150" s="42"/>
      <c r="AA150" s="44"/>
      <c r="AB150" s="44"/>
      <c r="AC150" s="44"/>
      <c r="AD150" s="42"/>
      <c r="AE150" s="40"/>
    </row>
    <row r="151" spans="25:31" x14ac:dyDescent="0.2">
      <c r="Y151" s="43"/>
      <c r="Z151" s="42"/>
      <c r="AA151" s="44"/>
      <c r="AB151" s="44"/>
      <c r="AC151" s="44"/>
      <c r="AD151" s="42"/>
      <c r="AE151" s="40"/>
    </row>
    <row r="152" spans="25:31" x14ac:dyDescent="0.2">
      <c r="Y152" s="42"/>
      <c r="Z152" s="94"/>
      <c r="AA152" s="94"/>
      <c r="AB152" s="94"/>
      <c r="AC152" s="94"/>
      <c r="AD152" s="42"/>
      <c r="AE152" s="40"/>
    </row>
    <row r="153" spans="25:31" x14ac:dyDescent="0.2">
      <c r="Y153" s="42"/>
      <c r="Z153" s="42"/>
      <c r="AA153" s="41"/>
      <c r="AB153" s="41"/>
      <c r="AC153" s="41"/>
      <c r="AD153" s="42"/>
      <c r="AE153" s="40"/>
    </row>
    <row r="154" spans="25:31" x14ac:dyDescent="0.2">
      <c r="Y154" s="42"/>
      <c r="Z154" s="94"/>
      <c r="AA154" s="94"/>
      <c r="AB154" s="94"/>
      <c r="AC154" s="94"/>
      <c r="AD154" s="42"/>
      <c r="AE154" s="40"/>
    </row>
    <row r="155" spans="25:31" x14ac:dyDescent="0.2">
      <c r="Y155" s="43"/>
      <c r="Z155" s="42"/>
      <c r="AA155" s="42"/>
      <c r="AB155" s="52"/>
      <c r="AC155" s="42"/>
      <c r="AD155" s="42"/>
      <c r="AE155" s="40"/>
    </row>
    <row r="156" spans="25:31" x14ac:dyDescent="0.2">
      <c r="Y156" s="42"/>
      <c r="Z156" s="42"/>
      <c r="AA156" s="42"/>
      <c r="AB156" s="52"/>
      <c r="AC156" s="42"/>
      <c r="AD156" s="41"/>
      <c r="AE156" s="40"/>
    </row>
    <row r="157" spans="25:31" x14ac:dyDescent="0.2">
      <c r="Y157" s="42"/>
      <c r="Z157" s="42"/>
      <c r="AA157" s="42"/>
      <c r="AB157" s="52"/>
      <c r="AC157" s="42"/>
      <c r="AD157" s="41"/>
      <c r="AE157" s="40"/>
    </row>
    <row r="158" spans="25:31" x14ac:dyDescent="0.2">
      <c r="Y158" s="42"/>
      <c r="Z158" s="42"/>
      <c r="AA158" s="42"/>
      <c r="AB158" s="52"/>
      <c r="AC158" s="42"/>
      <c r="AD158" s="42"/>
      <c r="AE158" s="40"/>
    </row>
    <row r="159" spans="25:31" x14ac:dyDescent="0.2">
      <c r="Y159" s="42"/>
      <c r="Z159" s="94"/>
      <c r="AA159" s="94"/>
      <c r="AB159" s="94"/>
      <c r="AC159" s="94"/>
      <c r="AD159" s="42"/>
      <c r="AE159" s="40"/>
    </row>
    <row r="160" spans="25:31" x14ac:dyDescent="0.2">
      <c r="Y160" s="42"/>
      <c r="Z160" s="42"/>
      <c r="AA160" s="42"/>
      <c r="AB160" s="52"/>
      <c r="AC160" s="41"/>
      <c r="AD160" s="42"/>
      <c r="AE160" s="40"/>
    </row>
    <row r="161" spans="25:31" x14ac:dyDescent="0.2">
      <c r="Y161" s="42"/>
      <c r="Z161" s="42"/>
      <c r="AA161" s="42"/>
      <c r="AB161" s="52"/>
      <c r="AC161" s="42"/>
      <c r="AD161" s="42"/>
      <c r="AE161" s="40"/>
    </row>
    <row r="162" spans="25:31" x14ac:dyDescent="0.2">
      <c r="Y162" s="43"/>
      <c r="Z162" s="42"/>
      <c r="AA162" s="42"/>
      <c r="AB162" s="52"/>
      <c r="AC162" s="42"/>
      <c r="AD162" s="42"/>
      <c r="AE162" s="40"/>
    </row>
    <row r="163" spans="25:31" x14ac:dyDescent="0.2">
      <c r="Y163" s="43"/>
      <c r="Z163" s="44"/>
      <c r="AA163" s="44"/>
      <c r="AB163" s="44"/>
      <c r="AC163" s="42"/>
      <c r="AD163" s="42"/>
      <c r="AE163" s="40"/>
    </row>
    <row r="164" spans="25:31" x14ac:dyDescent="0.2">
      <c r="Y164" s="42"/>
      <c r="Z164" s="94"/>
      <c r="AA164" s="94"/>
      <c r="AB164" s="52"/>
      <c r="AC164" s="42"/>
      <c r="AD164" s="42"/>
      <c r="AE164" s="40"/>
    </row>
  </sheetData>
  <autoFilter ref="A8:AH128" xr:uid="{00000000-0009-0000-0000-000000000000}"/>
  <sortState xmlns:xlrd2="http://schemas.microsoft.com/office/spreadsheetml/2017/richdata2" ref="A2:J148">
    <sortCondition ref="A1"/>
  </sortState>
  <mergeCells count="21">
    <mergeCell ref="Z164:AA164"/>
    <mergeCell ref="Z129:AA129"/>
    <mergeCell ref="Z130:AC130"/>
    <mergeCell ref="Z143:AC143"/>
    <mergeCell ref="Z144:AA144"/>
    <mergeCell ref="Z159:AC159"/>
    <mergeCell ref="Z154:AC154"/>
    <mergeCell ref="L7:X7"/>
    <mergeCell ref="AC7:AH7"/>
    <mergeCell ref="A1:R1"/>
    <mergeCell ref="Z145:AC145"/>
    <mergeCell ref="Z152:AC152"/>
    <mergeCell ref="A61:A62"/>
    <mergeCell ref="K61:K62"/>
    <mergeCell ref="F61:F62"/>
    <mergeCell ref="C61:C62"/>
    <mergeCell ref="B61:B62"/>
    <mergeCell ref="E61:E62"/>
    <mergeCell ref="AA61:AA62"/>
    <mergeCell ref="Z61:Z62"/>
    <mergeCell ref="Y61:Y62"/>
  </mergeCells>
  <pageMargins left="0.11811023622047245" right="0.11811023622047245" top="0.15748031496062992" bottom="0.55118110236220474" header="0.31496062992125984" footer="0.31496062992125984"/>
  <pageSetup paperSize="9" scale="70" fitToHeight="0" orientation="portrait" r:id="rId1"/>
  <headerFooter>
    <oddFooter>&amp;R
&amp;P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17"/>
  <sheetViews>
    <sheetView tabSelected="1" workbookViewId="0">
      <selection activeCell="D31" sqref="D31"/>
    </sheetView>
  </sheetViews>
  <sheetFormatPr baseColWidth="10" defaultRowHeight="15" x14ac:dyDescent="0.2"/>
  <cols>
    <col min="1" max="1" width="23" customWidth="1"/>
    <col min="2" max="2" width="29" customWidth="1"/>
    <col min="3" max="3" width="40.5" customWidth="1"/>
  </cols>
  <sheetData>
    <row r="1" spans="1:3" x14ac:dyDescent="0.2">
      <c r="A1" s="28" t="s">
        <v>79</v>
      </c>
      <c r="B1" s="28" t="s">
        <v>81</v>
      </c>
      <c r="C1" s="28" t="s">
        <v>80</v>
      </c>
    </row>
    <row r="2" spans="1:3" x14ac:dyDescent="0.2">
      <c r="A2" t="s">
        <v>2</v>
      </c>
      <c r="C2" t="s">
        <v>36</v>
      </c>
    </row>
    <row r="3" spans="1:3" x14ac:dyDescent="0.2">
      <c r="A3" t="s">
        <v>13</v>
      </c>
      <c r="C3" t="s">
        <v>82</v>
      </c>
    </row>
    <row r="4" spans="1:3" x14ac:dyDescent="0.2">
      <c r="A4" t="s">
        <v>10</v>
      </c>
      <c r="C4" t="s">
        <v>37</v>
      </c>
    </row>
    <row r="5" spans="1:3" x14ac:dyDescent="0.2">
      <c r="A5" t="s">
        <v>23</v>
      </c>
      <c r="C5" t="s">
        <v>84</v>
      </c>
    </row>
    <row r="6" spans="1:3" x14ac:dyDescent="0.2">
      <c r="A6" t="s">
        <v>25</v>
      </c>
      <c r="C6" t="s">
        <v>37</v>
      </c>
    </row>
    <row r="7" spans="1:3" x14ac:dyDescent="0.2">
      <c r="A7" t="s">
        <v>3</v>
      </c>
      <c r="C7" t="s">
        <v>37</v>
      </c>
    </row>
    <row r="8" spans="1:3" x14ac:dyDescent="0.2">
      <c r="A8" t="s">
        <v>50</v>
      </c>
      <c r="C8" t="s">
        <v>36</v>
      </c>
    </row>
    <row r="9" spans="1:3" x14ac:dyDescent="0.2">
      <c r="A9" t="s">
        <v>40</v>
      </c>
      <c r="C9" t="s">
        <v>83</v>
      </c>
    </row>
    <row r="10" spans="1:3" x14ac:dyDescent="0.2">
      <c r="A10" t="s">
        <v>6</v>
      </c>
      <c r="C10" t="s">
        <v>7</v>
      </c>
    </row>
    <row r="11" spans="1:3" x14ac:dyDescent="0.2">
      <c r="A11" t="s">
        <v>49</v>
      </c>
      <c r="C11" t="s">
        <v>84</v>
      </c>
    </row>
    <row r="12" spans="1:3" x14ac:dyDescent="0.2">
      <c r="A12" t="s">
        <v>46</v>
      </c>
      <c r="C12" t="s">
        <v>82</v>
      </c>
    </row>
    <row r="13" spans="1:3" x14ac:dyDescent="0.2">
      <c r="A13" t="s">
        <v>0</v>
      </c>
      <c r="C13" t="s">
        <v>83</v>
      </c>
    </row>
    <row r="14" spans="1:3" x14ac:dyDescent="0.2">
      <c r="A14" t="s">
        <v>26</v>
      </c>
      <c r="C14" t="s">
        <v>84</v>
      </c>
    </row>
    <row r="15" spans="1:3" x14ac:dyDescent="0.2">
      <c r="A15" t="s">
        <v>24</v>
      </c>
      <c r="C15" t="s">
        <v>37</v>
      </c>
    </row>
    <row r="16" spans="1:3" x14ac:dyDescent="0.2">
      <c r="A16" t="s">
        <v>27</v>
      </c>
      <c r="C16" t="s">
        <v>85</v>
      </c>
    </row>
    <row r="17" spans="1:3" x14ac:dyDescent="0.2">
      <c r="A17" t="s">
        <v>48</v>
      </c>
      <c r="C17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CDD0CA-335F-5E42-A09E-A39279B25197}">
  <dimension ref="B3:I19"/>
  <sheetViews>
    <sheetView workbookViewId="0">
      <selection activeCell="H27" sqref="H27"/>
    </sheetView>
  </sheetViews>
  <sheetFormatPr baseColWidth="10" defaultRowHeight="15" x14ac:dyDescent="0.2"/>
  <cols>
    <col min="2" max="2" width="15" customWidth="1"/>
    <col min="3" max="3" width="21.5" customWidth="1"/>
    <col min="8" max="8" width="20.83203125" customWidth="1"/>
  </cols>
  <sheetData>
    <row r="3" spans="2:9" x14ac:dyDescent="0.2">
      <c r="B3" s="114" t="s">
        <v>91</v>
      </c>
      <c r="C3" s="113" t="s">
        <v>87</v>
      </c>
      <c r="H3" t="s">
        <v>95</v>
      </c>
    </row>
    <row r="4" spans="2:9" x14ac:dyDescent="0.2">
      <c r="B4" s="114" t="s">
        <v>92</v>
      </c>
      <c r="C4" s="113" t="s">
        <v>93</v>
      </c>
      <c r="H4" t="s">
        <v>110</v>
      </c>
    </row>
    <row r="5" spans="2:9" x14ac:dyDescent="0.2">
      <c r="H5" t="s">
        <v>96</v>
      </c>
    </row>
    <row r="6" spans="2:9" x14ac:dyDescent="0.2">
      <c r="B6" t="s">
        <v>95</v>
      </c>
    </row>
    <row r="7" spans="2:9" x14ac:dyDescent="0.2">
      <c r="B7" s="115" t="s">
        <v>56</v>
      </c>
      <c r="C7" s="113"/>
      <c r="H7" t="s">
        <v>111</v>
      </c>
    </row>
    <row r="8" spans="2:9" x14ac:dyDescent="0.2">
      <c r="B8" s="115" t="s">
        <v>96</v>
      </c>
      <c r="C8" s="113"/>
      <c r="H8" t="s">
        <v>112</v>
      </c>
      <c r="I8" t="s">
        <v>113</v>
      </c>
    </row>
    <row r="9" spans="2:9" x14ac:dyDescent="0.2">
      <c r="B9" s="115" t="s">
        <v>54</v>
      </c>
      <c r="C9" s="113"/>
    </row>
    <row r="10" spans="2:9" x14ac:dyDescent="0.2">
      <c r="B10" s="115" t="s">
        <v>97</v>
      </c>
      <c r="C10" s="113"/>
    </row>
    <row r="11" spans="2:9" x14ac:dyDescent="0.2">
      <c r="B11" s="115" t="s">
        <v>98</v>
      </c>
      <c r="C11" s="113"/>
      <c r="E11" t="s">
        <v>101</v>
      </c>
    </row>
    <row r="12" spans="2:9" ht="23" customHeight="1" x14ac:dyDescent="0.2">
      <c r="E12" s="117" t="s">
        <v>102</v>
      </c>
    </row>
    <row r="13" spans="2:9" x14ac:dyDescent="0.2">
      <c r="B13" t="s">
        <v>86</v>
      </c>
    </row>
    <row r="14" spans="2:9" x14ac:dyDescent="0.2">
      <c r="B14" s="116" t="s">
        <v>99</v>
      </c>
      <c r="C14" s="113"/>
    </row>
    <row r="15" spans="2:9" x14ac:dyDescent="0.2">
      <c r="B15" s="116" t="s">
        <v>100</v>
      </c>
      <c r="C15" s="113"/>
    </row>
    <row r="19" spans="8:8" x14ac:dyDescent="0.2">
      <c r="H19" t="s">
        <v>114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custom" allowBlank="1" showInputMessage="1" showErrorMessage="1" xr:uid="{4690A178-8DD6-534A-BB9B-F7B94A9C28BA}">
          <x14:formula1>
            <xm:f>SUM(SERVICE!A2:A17)</xm:f>
          </x14:formula1>
          <xm:sqref>C10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60"/>
  <sheetViews>
    <sheetView zoomScale="88" workbookViewId="0">
      <selection activeCell="H156" sqref="H156"/>
    </sheetView>
  </sheetViews>
  <sheetFormatPr baseColWidth="10" defaultColWidth="11.5" defaultRowHeight="15" x14ac:dyDescent="0.2"/>
  <cols>
    <col min="1" max="1" width="14.33203125" style="1" customWidth="1"/>
    <col min="2" max="2" width="32.1640625" style="1" customWidth="1"/>
    <col min="3" max="4" width="11.5" style="1"/>
    <col min="5" max="5" width="14.5" style="1" customWidth="1"/>
    <col min="6" max="7" width="15.5" style="1" customWidth="1"/>
    <col min="8" max="8" width="13.5" style="1" customWidth="1"/>
    <col min="9" max="9" width="27.33203125" style="1" customWidth="1"/>
    <col min="10" max="10" width="29.1640625" style="1" customWidth="1"/>
    <col min="11" max="12" width="0" style="1" hidden="1" customWidth="1"/>
    <col min="13" max="13" width="26.1640625" style="1" customWidth="1"/>
    <col min="14" max="14" width="37" style="1" customWidth="1"/>
    <col min="15" max="16384" width="11.5" style="1"/>
  </cols>
  <sheetData>
    <row r="1" spans="1:14" s="61" customFormat="1" ht="32" x14ac:dyDescent="0.2">
      <c r="A1" s="61" t="s">
        <v>74</v>
      </c>
      <c r="B1" s="61" t="s">
        <v>75</v>
      </c>
      <c r="C1" s="61" t="s">
        <v>56</v>
      </c>
      <c r="D1" s="61" t="s">
        <v>76</v>
      </c>
      <c r="E1" s="61" t="s">
        <v>78</v>
      </c>
      <c r="F1" s="61" t="s">
        <v>89</v>
      </c>
      <c r="G1" s="61" t="s">
        <v>90</v>
      </c>
      <c r="H1" s="61" t="s">
        <v>77</v>
      </c>
      <c r="I1" s="61" t="s">
        <v>79</v>
      </c>
      <c r="J1" s="61" t="s">
        <v>80</v>
      </c>
      <c r="M1" s="61" t="s">
        <v>86</v>
      </c>
      <c r="N1" s="61" t="s">
        <v>80</v>
      </c>
    </row>
    <row r="2" spans="1:14" x14ac:dyDescent="0.2">
      <c r="A2" s="1" t="s">
        <v>87</v>
      </c>
      <c r="B2" s="1" t="s">
        <v>94</v>
      </c>
      <c r="E2" s="62">
        <v>41015</v>
      </c>
      <c r="F2" s="63">
        <f ca="1">DATEDIF($E$2,TODAY(),"Y")</f>
        <v>7</v>
      </c>
      <c r="G2" s="63">
        <f ca="1">DATEDIF($E2,TODAY(),"ym")</f>
        <v>10</v>
      </c>
      <c r="H2" s="62">
        <v>28313</v>
      </c>
      <c r="I2" s="1" t="s">
        <v>2</v>
      </c>
      <c r="J2" s="1" t="s">
        <v>32</v>
      </c>
      <c r="K2" s="1">
        <v>1</v>
      </c>
      <c r="L2" s="1" t="s">
        <v>20</v>
      </c>
      <c r="N2" s="1" t="str">
        <f>VLOOKUP(I2,SERVICE!$A$1:$C$17,3,FALSE)</f>
        <v>DIRECTEUR</v>
      </c>
    </row>
    <row r="3" spans="1:14" x14ac:dyDescent="0.2">
      <c r="A3" s="1" t="s">
        <v>87</v>
      </c>
      <c r="B3" s="1" t="s">
        <v>94</v>
      </c>
      <c r="E3" s="62">
        <v>43041</v>
      </c>
      <c r="F3" s="63">
        <f t="shared" ref="F3:F66" ca="1" si="0">DATEDIF(E3,TODAY(),"Y")</f>
        <v>2</v>
      </c>
      <c r="G3" s="63">
        <f t="shared" ref="G3:G66" ca="1" si="1">DATEDIF($E3,TODAY(),"ym")</f>
        <v>3</v>
      </c>
      <c r="H3" s="62">
        <v>20872</v>
      </c>
      <c r="I3" s="1" t="s">
        <v>27</v>
      </c>
      <c r="J3" s="1" t="s">
        <v>28</v>
      </c>
      <c r="K3" s="1">
        <v>1</v>
      </c>
      <c r="L3" s="1" t="s">
        <v>20</v>
      </c>
      <c r="N3" s="1" t="str">
        <f>VLOOKUP(I3,SERVICE!$A$1:$C$17,3,FALSE)</f>
        <v>RESPONSABLE D'UNITE</v>
      </c>
    </row>
    <row r="4" spans="1:14" x14ac:dyDescent="0.2">
      <c r="A4" s="1" t="s">
        <v>87</v>
      </c>
      <c r="B4" s="1" t="s">
        <v>94</v>
      </c>
      <c r="E4" s="62">
        <v>40371</v>
      </c>
      <c r="F4" s="63">
        <f t="shared" ca="1" si="0"/>
        <v>9</v>
      </c>
      <c r="G4" s="63">
        <f t="shared" ca="1" si="1"/>
        <v>7</v>
      </c>
      <c r="H4" s="62">
        <v>21447</v>
      </c>
      <c r="I4" s="1" t="s">
        <v>2</v>
      </c>
      <c r="J4" s="1" t="s">
        <v>37</v>
      </c>
      <c r="K4" s="1">
        <v>1</v>
      </c>
      <c r="L4" s="1" t="s">
        <v>20</v>
      </c>
      <c r="N4" s="1" t="str">
        <f>VLOOKUP(I4,SERVICE!$A$1:$C$17,3,FALSE)</f>
        <v>DIRECTEUR</v>
      </c>
    </row>
    <row r="5" spans="1:14" x14ac:dyDescent="0.2">
      <c r="A5" s="1" t="s">
        <v>87</v>
      </c>
      <c r="B5" s="1" t="s">
        <v>94</v>
      </c>
      <c r="E5" s="62">
        <v>40330</v>
      </c>
      <c r="F5" s="63">
        <f t="shared" ca="1" si="0"/>
        <v>9</v>
      </c>
      <c r="G5" s="63">
        <f t="shared" ca="1" si="1"/>
        <v>8</v>
      </c>
      <c r="H5" s="62">
        <v>22368</v>
      </c>
      <c r="I5" s="1" t="s">
        <v>26</v>
      </c>
      <c r="J5" s="1" t="s">
        <v>17</v>
      </c>
      <c r="K5" s="1">
        <v>1</v>
      </c>
      <c r="L5" s="1" t="s">
        <v>20</v>
      </c>
      <c r="N5" s="1" t="str">
        <f>VLOOKUP(I5,SERVICE!$A$1:$C$17,3,FALSE)</f>
        <v>RESPONSABLE SERVICE HOSPITALISATION</v>
      </c>
    </row>
    <row r="6" spans="1:14" x14ac:dyDescent="0.2">
      <c r="A6" s="1" t="s">
        <v>87</v>
      </c>
      <c r="B6" s="1" t="s">
        <v>94</v>
      </c>
      <c r="E6" s="62">
        <v>38825</v>
      </c>
      <c r="F6" s="63">
        <f t="shared" ca="1" si="0"/>
        <v>13</v>
      </c>
      <c r="G6" s="63">
        <f t="shared" ca="1" si="1"/>
        <v>10</v>
      </c>
      <c r="H6" s="62">
        <v>25018</v>
      </c>
      <c r="I6" s="1" t="s">
        <v>13</v>
      </c>
      <c r="J6" s="1" t="s">
        <v>45</v>
      </c>
      <c r="K6" s="1">
        <v>0.8</v>
      </c>
      <c r="L6" s="1" t="s">
        <v>20</v>
      </c>
      <c r="N6" s="1" t="str">
        <f>VLOOKUP(I6,SERVICE!$A$1:$C$17,3,FALSE)</f>
        <v>RESPONSABLE BLOC OPERATOIRE</v>
      </c>
    </row>
    <row r="7" spans="1:14" x14ac:dyDescent="0.2">
      <c r="A7" s="1" t="s">
        <v>87</v>
      </c>
      <c r="B7" s="1" t="s">
        <v>94</v>
      </c>
      <c r="E7" s="62">
        <v>39419</v>
      </c>
      <c r="F7" s="63">
        <f t="shared" ca="1" si="0"/>
        <v>12</v>
      </c>
      <c r="G7" s="63">
        <f t="shared" ca="1" si="1"/>
        <v>2</v>
      </c>
      <c r="H7" s="62">
        <v>31506</v>
      </c>
      <c r="I7" s="1" t="s">
        <v>46</v>
      </c>
      <c r="J7" s="1" t="s">
        <v>52</v>
      </c>
      <c r="K7" s="1">
        <v>1</v>
      </c>
      <c r="L7" s="1" t="s">
        <v>20</v>
      </c>
      <c r="N7" s="1" t="str">
        <f>VLOOKUP(I7,SERVICE!$A$1:$C$17,3,FALSE)</f>
        <v>RESPONSABLE BLOC OPERATOIRE</v>
      </c>
    </row>
    <row r="8" spans="1:14" x14ac:dyDescent="0.2">
      <c r="A8" s="1" t="s">
        <v>87</v>
      </c>
      <c r="B8" s="1" t="s">
        <v>94</v>
      </c>
      <c r="E8" s="62">
        <v>42036</v>
      </c>
      <c r="F8" s="63">
        <f t="shared" ca="1" si="0"/>
        <v>5</v>
      </c>
      <c r="G8" s="63">
        <f t="shared" ca="1" si="1"/>
        <v>0</v>
      </c>
      <c r="H8" s="62">
        <v>24919</v>
      </c>
      <c r="I8" s="1" t="s">
        <v>0</v>
      </c>
      <c r="J8" s="1" t="s">
        <v>9</v>
      </c>
      <c r="K8" s="1">
        <v>0.6</v>
      </c>
      <c r="L8" s="1" t="s">
        <v>20</v>
      </c>
      <c r="N8" s="1" t="str">
        <f>VLOOKUP(I8,SERVICE!$A$1:$C$17,3,FALSE)</f>
        <v>ASSISTANTE DE DIRECTION CADRE</v>
      </c>
    </row>
    <row r="9" spans="1:14" x14ac:dyDescent="0.2">
      <c r="A9" s="1" t="s">
        <v>87</v>
      </c>
      <c r="B9" s="1" t="s">
        <v>94</v>
      </c>
      <c r="E9" s="62">
        <v>41456</v>
      </c>
      <c r="F9" s="63">
        <f t="shared" ca="1" si="0"/>
        <v>6</v>
      </c>
      <c r="G9" s="63">
        <f t="shared" ca="1" si="1"/>
        <v>7</v>
      </c>
      <c r="H9" s="62">
        <v>23218</v>
      </c>
      <c r="I9" s="1" t="s">
        <v>0</v>
      </c>
      <c r="J9" s="1" t="s">
        <v>38</v>
      </c>
      <c r="K9" s="1">
        <v>1</v>
      </c>
      <c r="L9" s="1" t="s">
        <v>20</v>
      </c>
      <c r="N9" s="1" t="str">
        <f>VLOOKUP(I9,SERVICE!$A$1:$C$17,3,FALSE)</f>
        <v>ASSISTANTE DE DIRECTION CADRE</v>
      </c>
    </row>
    <row r="10" spans="1:14" x14ac:dyDescent="0.2">
      <c r="A10" s="1" t="s">
        <v>87</v>
      </c>
      <c r="B10" s="1" t="s">
        <v>94</v>
      </c>
      <c r="E10" s="62">
        <v>40191</v>
      </c>
      <c r="F10" s="63">
        <f t="shared" ca="1" si="0"/>
        <v>10</v>
      </c>
      <c r="G10" s="63">
        <f t="shared" ca="1" si="1"/>
        <v>1</v>
      </c>
      <c r="H10" s="62">
        <v>30207</v>
      </c>
      <c r="I10" s="1" t="s">
        <v>25</v>
      </c>
      <c r="J10" s="1" t="s">
        <v>17</v>
      </c>
      <c r="K10" s="1">
        <v>1</v>
      </c>
      <c r="L10" s="1" t="s">
        <v>20</v>
      </c>
      <c r="N10" s="1" t="str">
        <f>VLOOKUP(I10,SERVICE!$A$1:$C$17,3,FALSE)</f>
        <v>CADRE DE SANTE</v>
      </c>
    </row>
    <row r="11" spans="1:14" x14ac:dyDescent="0.2">
      <c r="A11" s="1" t="s">
        <v>87</v>
      </c>
      <c r="B11" s="1" t="s">
        <v>94</v>
      </c>
      <c r="E11" s="62">
        <v>43556</v>
      </c>
      <c r="F11" s="63">
        <f t="shared" ca="1" si="0"/>
        <v>0</v>
      </c>
      <c r="G11" s="63">
        <f t="shared" ca="1" si="1"/>
        <v>10</v>
      </c>
      <c r="H11" s="62">
        <v>26274</v>
      </c>
      <c r="I11" s="1" t="s">
        <v>27</v>
      </c>
      <c r="J11" s="1" t="s">
        <v>43</v>
      </c>
      <c r="K11" s="1">
        <v>1</v>
      </c>
      <c r="L11" s="1" t="s">
        <v>20</v>
      </c>
      <c r="N11" s="1" t="str">
        <f>VLOOKUP(I11,SERVICE!$A$1:$C$17,3,FALSE)</f>
        <v>RESPONSABLE D'UNITE</v>
      </c>
    </row>
    <row r="12" spans="1:14" x14ac:dyDescent="0.2">
      <c r="A12" s="1" t="s">
        <v>87</v>
      </c>
      <c r="B12" s="1" t="s">
        <v>94</v>
      </c>
      <c r="E12" s="62">
        <v>42125</v>
      </c>
      <c r="F12" s="63">
        <f t="shared" ca="1" si="0"/>
        <v>4</v>
      </c>
      <c r="G12" s="63">
        <f t="shared" ca="1" si="1"/>
        <v>9</v>
      </c>
      <c r="H12" s="62">
        <v>33284</v>
      </c>
      <c r="I12" s="1" t="s">
        <v>48</v>
      </c>
      <c r="J12" s="1" t="s">
        <v>17</v>
      </c>
      <c r="K12" s="1">
        <v>1</v>
      </c>
      <c r="L12" s="1" t="s">
        <v>20</v>
      </c>
      <c r="N12" s="1" t="str">
        <f>VLOOKUP(I12,SERVICE!$A$1:$C$17,3,FALSE)</f>
        <v>RESPONSABLE SERVICE HOSPITALISATION</v>
      </c>
    </row>
    <row r="13" spans="1:14" x14ac:dyDescent="0.2">
      <c r="A13" s="1" t="s">
        <v>87</v>
      </c>
      <c r="B13" s="1" t="s">
        <v>94</v>
      </c>
      <c r="E13" s="62">
        <v>42614</v>
      </c>
      <c r="F13" s="63">
        <f t="shared" ca="1" si="0"/>
        <v>3</v>
      </c>
      <c r="G13" s="63">
        <f t="shared" ca="1" si="1"/>
        <v>5</v>
      </c>
      <c r="H13" s="62">
        <v>33987</v>
      </c>
      <c r="I13" s="1" t="s">
        <v>0</v>
      </c>
      <c r="J13" s="1" t="s">
        <v>38</v>
      </c>
      <c r="K13" s="1">
        <v>1</v>
      </c>
      <c r="L13" s="1" t="s">
        <v>20</v>
      </c>
      <c r="N13" s="1" t="str">
        <f>VLOOKUP(I13,SERVICE!$A$1:$C$17,3,FALSE)</f>
        <v>ASSISTANTE DE DIRECTION CADRE</v>
      </c>
    </row>
    <row r="14" spans="1:14" x14ac:dyDescent="0.2">
      <c r="A14" s="1" t="s">
        <v>87</v>
      </c>
      <c r="B14" s="1" t="s">
        <v>94</v>
      </c>
      <c r="E14" s="62">
        <v>40275</v>
      </c>
      <c r="F14" s="63">
        <f t="shared" ca="1" si="0"/>
        <v>9</v>
      </c>
      <c r="G14" s="63">
        <f t="shared" ca="1" si="1"/>
        <v>10</v>
      </c>
      <c r="H14" s="62">
        <v>22814</v>
      </c>
      <c r="I14" s="1" t="s">
        <v>6</v>
      </c>
      <c r="J14" s="1" t="s">
        <v>7</v>
      </c>
      <c r="K14" s="1">
        <v>1</v>
      </c>
      <c r="L14" s="1" t="s">
        <v>20</v>
      </c>
      <c r="N14" s="1" t="str">
        <f>VLOOKUP(I14,SERVICE!$A$1:$C$17,3,FALSE)</f>
        <v>PHARMACIEN</v>
      </c>
    </row>
    <row r="15" spans="1:14" x14ac:dyDescent="0.2">
      <c r="A15" s="1" t="s">
        <v>87</v>
      </c>
      <c r="B15" s="1" t="s">
        <v>94</v>
      </c>
      <c r="E15" s="62">
        <v>40190</v>
      </c>
      <c r="F15" s="63">
        <f t="shared" ca="1" si="0"/>
        <v>10</v>
      </c>
      <c r="G15" s="63">
        <f t="shared" ca="1" si="1"/>
        <v>1</v>
      </c>
      <c r="H15" s="62">
        <v>25032</v>
      </c>
      <c r="I15" s="1" t="s">
        <v>23</v>
      </c>
      <c r="J15" s="1" t="s">
        <v>4</v>
      </c>
      <c r="K15" s="1">
        <v>1</v>
      </c>
      <c r="L15" s="1" t="s">
        <v>20</v>
      </c>
      <c r="N15" s="1" t="str">
        <f>VLOOKUP(I15,SERVICE!$A$1:$C$17,3,FALSE)</f>
        <v>RESPONSABLE SERVICE HOSPITALISATION</v>
      </c>
    </row>
    <row r="16" spans="1:14" x14ac:dyDescent="0.2">
      <c r="A16" s="1" t="s">
        <v>87</v>
      </c>
      <c r="B16" s="1" t="s">
        <v>94</v>
      </c>
      <c r="E16" s="62">
        <v>40575</v>
      </c>
      <c r="F16" s="63">
        <f t="shared" ca="1" si="0"/>
        <v>9</v>
      </c>
      <c r="G16" s="63">
        <f t="shared" ca="1" si="1"/>
        <v>0</v>
      </c>
      <c r="H16" s="62">
        <v>28269</v>
      </c>
      <c r="I16" s="1" t="s">
        <v>13</v>
      </c>
      <c r="J16" s="1" t="s">
        <v>45</v>
      </c>
      <c r="K16" s="1">
        <v>1</v>
      </c>
      <c r="L16" s="1" t="s">
        <v>20</v>
      </c>
      <c r="N16" s="1" t="str">
        <f>VLOOKUP(I16,SERVICE!$A$1:$C$17,3,FALSE)</f>
        <v>RESPONSABLE BLOC OPERATOIRE</v>
      </c>
    </row>
    <row r="17" spans="1:14" x14ac:dyDescent="0.2">
      <c r="A17" s="1" t="s">
        <v>87</v>
      </c>
      <c r="B17" s="1" t="s">
        <v>94</v>
      </c>
      <c r="E17" s="62">
        <v>40878</v>
      </c>
      <c r="F17" s="63">
        <f t="shared" ca="1" si="0"/>
        <v>8</v>
      </c>
      <c r="G17" s="63">
        <f t="shared" ca="1" si="1"/>
        <v>2</v>
      </c>
      <c r="H17" s="62">
        <v>31112</v>
      </c>
      <c r="I17" s="1" t="s">
        <v>26</v>
      </c>
      <c r="J17" s="1" t="s">
        <v>17</v>
      </c>
      <c r="K17" s="1">
        <v>1</v>
      </c>
      <c r="L17" s="1" t="s">
        <v>20</v>
      </c>
      <c r="N17" s="1" t="str">
        <f>VLOOKUP(I17,SERVICE!$A$1:$C$17,3,FALSE)</f>
        <v>RESPONSABLE SERVICE HOSPITALISATION</v>
      </c>
    </row>
    <row r="18" spans="1:14" x14ac:dyDescent="0.2">
      <c r="A18" s="1" t="s">
        <v>87</v>
      </c>
      <c r="B18" s="1" t="s">
        <v>94</v>
      </c>
      <c r="E18" s="62">
        <v>40360</v>
      </c>
      <c r="F18" s="63">
        <f t="shared" ca="1" si="0"/>
        <v>9</v>
      </c>
      <c r="G18" s="63">
        <f t="shared" ca="1" si="1"/>
        <v>7</v>
      </c>
      <c r="H18" s="62">
        <v>24100</v>
      </c>
      <c r="I18" s="1" t="s">
        <v>24</v>
      </c>
      <c r="J18" s="1" t="s">
        <v>4</v>
      </c>
      <c r="K18" s="1">
        <v>1</v>
      </c>
      <c r="L18" s="1" t="s">
        <v>20</v>
      </c>
      <c r="N18" s="1" t="str">
        <f>VLOOKUP(I18,SERVICE!$A$1:$C$17,3,FALSE)</f>
        <v>CADRE DE SANTE</v>
      </c>
    </row>
    <row r="19" spans="1:14" x14ac:dyDescent="0.2">
      <c r="A19" s="1" t="s">
        <v>87</v>
      </c>
      <c r="B19" s="1" t="s">
        <v>94</v>
      </c>
      <c r="E19" s="62">
        <v>37930</v>
      </c>
      <c r="F19" s="63">
        <f t="shared" ca="1" si="0"/>
        <v>16</v>
      </c>
      <c r="G19" s="63">
        <f t="shared" ca="1" si="1"/>
        <v>3</v>
      </c>
      <c r="H19" s="62">
        <v>27892</v>
      </c>
      <c r="I19" s="1" t="s">
        <v>6</v>
      </c>
      <c r="J19" s="1" t="s">
        <v>21</v>
      </c>
      <c r="K19" s="1">
        <v>1</v>
      </c>
      <c r="L19" s="1" t="s">
        <v>20</v>
      </c>
      <c r="N19" s="1" t="str">
        <f>VLOOKUP(I19,SERVICE!$A$1:$C$17,3,FALSE)</f>
        <v>PHARMACIEN</v>
      </c>
    </row>
    <row r="20" spans="1:14" x14ac:dyDescent="0.2">
      <c r="A20" s="1" t="s">
        <v>87</v>
      </c>
      <c r="B20" s="1" t="s">
        <v>94</v>
      </c>
      <c r="E20" s="62">
        <v>38117</v>
      </c>
      <c r="F20" s="63">
        <f t="shared" ca="1" si="0"/>
        <v>15</v>
      </c>
      <c r="G20" s="63">
        <f t="shared" ca="1" si="1"/>
        <v>9</v>
      </c>
      <c r="H20" s="62">
        <v>29903</v>
      </c>
      <c r="I20" s="1" t="s">
        <v>23</v>
      </c>
      <c r="J20" s="1" t="s">
        <v>17</v>
      </c>
      <c r="K20" s="1">
        <v>1</v>
      </c>
      <c r="L20" s="1" t="s">
        <v>20</v>
      </c>
      <c r="N20" s="1" t="str">
        <f>VLOOKUP(I20,SERVICE!$A$1:$C$17,3,FALSE)</f>
        <v>RESPONSABLE SERVICE HOSPITALISATION</v>
      </c>
    </row>
    <row r="21" spans="1:14" x14ac:dyDescent="0.2">
      <c r="A21" s="1" t="s">
        <v>87</v>
      </c>
      <c r="B21" s="1" t="s">
        <v>94</v>
      </c>
      <c r="E21" s="62">
        <v>38612</v>
      </c>
      <c r="F21" s="63">
        <f t="shared" ca="1" si="0"/>
        <v>14</v>
      </c>
      <c r="G21" s="63">
        <f t="shared" ca="1" si="1"/>
        <v>5</v>
      </c>
      <c r="H21" s="62">
        <v>28102</v>
      </c>
      <c r="I21" s="1" t="s">
        <v>13</v>
      </c>
      <c r="J21" s="1" t="s">
        <v>45</v>
      </c>
      <c r="K21" s="1">
        <v>1</v>
      </c>
      <c r="L21" s="1" t="s">
        <v>20</v>
      </c>
      <c r="N21" s="1" t="str">
        <f>VLOOKUP(I21,SERVICE!$A$1:$C$17,3,FALSE)</f>
        <v>RESPONSABLE BLOC OPERATOIRE</v>
      </c>
    </row>
    <row r="22" spans="1:14" x14ac:dyDescent="0.2">
      <c r="A22" s="1" t="s">
        <v>87</v>
      </c>
      <c r="B22" s="1" t="s">
        <v>94</v>
      </c>
      <c r="E22" s="62">
        <v>36710</v>
      </c>
      <c r="F22" s="63">
        <f t="shared" ca="1" si="0"/>
        <v>19</v>
      </c>
      <c r="G22" s="63">
        <f t="shared" ca="1" si="1"/>
        <v>7</v>
      </c>
      <c r="H22" s="62">
        <v>26413</v>
      </c>
      <c r="I22" s="1" t="s">
        <v>3</v>
      </c>
      <c r="J22" s="1" t="s">
        <v>17</v>
      </c>
      <c r="K22" s="1">
        <v>1</v>
      </c>
      <c r="L22" s="1" t="s">
        <v>20</v>
      </c>
      <c r="N22" s="1" t="str">
        <f>VLOOKUP(I22,SERVICE!$A$1:$C$17,3,FALSE)</f>
        <v>CADRE DE SANTE</v>
      </c>
    </row>
    <row r="23" spans="1:14" x14ac:dyDescent="0.2">
      <c r="A23" s="1" t="s">
        <v>87</v>
      </c>
      <c r="B23" s="1" t="s">
        <v>94</v>
      </c>
      <c r="E23" s="62">
        <v>43661</v>
      </c>
      <c r="F23" s="63">
        <f t="shared" ca="1" si="0"/>
        <v>0</v>
      </c>
      <c r="G23" s="63">
        <f t="shared" ca="1" si="1"/>
        <v>7</v>
      </c>
      <c r="H23" s="62">
        <v>35360</v>
      </c>
      <c r="I23" s="1" t="s">
        <v>26</v>
      </c>
      <c r="J23" s="1" t="s">
        <v>17</v>
      </c>
      <c r="K23" s="1">
        <v>1</v>
      </c>
      <c r="L23" s="1" t="s">
        <v>20</v>
      </c>
      <c r="N23" s="1" t="str">
        <f>VLOOKUP(I23,SERVICE!$A$1:$C$17,3,FALSE)</f>
        <v>RESPONSABLE SERVICE HOSPITALISATION</v>
      </c>
    </row>
    <row r="24" spans="1:14" x14ac:dyDescent="0.2">
      <c r="A24" s="1" t="s">
        <v>87</v>
      </c>
      <c r="B24" s="1" t="s">
        <v>94</v>
      </c>
      <c r="E24" s="62">
        <v>43586</v>
      </c>
      <c r="F24" s="63">
        <f t="shared" ca="1" si="0"/>
        <v>0</v>
      </c>
      <c r="G24" s="63">
        <f t="shared" ca="1" si="1"/>
        <v>9</v>
      </c>
      <c r="H24" s="62">
        <v>29920</v>
      </c>
      <c r="I24" s="1" t="s">
        <v>0</v>
      </c>
      <c r="J24" s="1" t="s">
        <v>38</v>
      </c>
      <c r="K24" s="1">
        <v>1</v>
      </c>
      <c r="L24" s="1" t="s">
        <v>20</v>
      </c>
      <c r="N24" s="1" t="str">
        <f>VLOOKUP(I24,SERVICE!$A$1:$C$17,3,FALSE)</f>
        <v>ASSISTANTE DE DIRECTION CADRE</v>
      </c>
    </row>
    <row r="25" spans="1:14" x14ac:dyDescent="0.2">
      <c r="A25" s="1" t="s">
        <v>87</v>
      </c>
      <c r="B25" s="1" t="s">
        <v>94</v>
      </c>
      <c r="E25" s="62">
        <v>34759</v>
      </c>
      <c r="F25" s="63">
        <f t="shared" ca="1" si="0"/>
        <v>24</v>
      </c>
      <c r="G25" s="63">
        <f t="shared" ca="1" si="1"/>
        <v>11</v>
      </c>
      <c r="H25" s="62">
        <v>22113</v>
      </c>
      <c r="I25" s="1" t="s">
        <v>2</v>
      </c>
      <c r="J25" s="1" t="s">
        <v>41</v>
      </c>
      <c r="K25" s="1">
        <v>1</v>
      </c>
      <c r="L25" s="1" t="s">
        <v>20</v>
      </c>
      <c r="N25" s="1" t="str">
        <f>VLOOKUP(I25,SERVICE!$A$1:$C$17,3,FALSE)</f>
        <v>DIRECTEUR</v>
      </c>
    </row>
    <row r="26" spans="1:14" x14ac:dyDescent="0.2">
      <c r="A26" s="1" t="s">
        <v>87</v>
      </c>
      <c r="B26" s="1" t="s">
        <v>94</v>
      </c>
      <c r="E26" s="62">
        <v>39055</v>
      </c>
      <c r="F26" s="63">
        <f t="shared" ca="1" si="0"/>
        <v>13</v>
      </c>
      <c r="G26" s="63">
        <f t="shared" ca="1" si="1"/>
        <v>2</v>
      </c>
      <c r="H26" s="62">
        <v>30993</v>
      </c>
      <c r="I26" s="1" t="s">
        <v>23</v>
      </c>
      <c r="J26" s="1" t="s">
        <v>17</v>
      </c>
      <c r="K26" s="1">
        <v>1</v>
      </c>
      <c r="L26" s="1" t="s">
        <v>20</v>
      </c>
      <c r="N26" s="1" t="str">
        <f>VLOOKUP(I26,SERVICE!$A$1:$C$17,3,FALSE)</f>
        <v>RESPONSABLE SERVICE HOSPITALISATION</v>
      </c>
    </row>
    <row r="27" spans="1:14" x14ac:dyDescent="0.2">
      <c r="A27" s="1" t="s">
        <v>87</v>
      </c>
      <c r="B27" s="1" t="s">
        <v>94</v>
      </c>
      <c r="E27" s="62">
        <v>40427</v>
      </c>
      <c r="F27" s="63">
        <f t="shared" ca="1" si="0"/>
        <v>9</v>
      </c>
      <c r="G27" s="63">
        <f t="shared" ca="1" si="1"/>
        <v>5</v>
      </c>
      <c r="H27" s="62">
        <v>30868</v>
      </c>
      <c r="I27" s="1" t="s">
        <v>48</v>
      </c>
      <c r="J27" s="1" t="s">
        <v>17</v>
      </c>
      <c r="K27" s="1">
        <v>1</v>
      </c>
      <c r="L27" s="1" t="s">
        <v>20</v>
      </c>
      <c r="N27" s="1" t="str">
        <f>VLOOKUP(I27,SERVICE!$A$1:$C$17,3,FALSE)</f>
        <v>RESPONSABLE SERVICE HOSPITALISATION</v>
      </c>
    </row>
    <row r="28" spans="1:14" x14ac:dyDescent="0.2">
      <c r="A28" s="1" t="s">
        <v>87</v>
      </c>
      <c r="B28" s="1" t="s">
        <v>94</v>
      </c>
      <c r="E28" s="62">
        <v>41456</v>
      </c>
      <c r="F28" s="63">
        <f t="shared" ca="1" si="0"/>
        <v>6</v>
      </c>
      <c r="G28" s="63">
        <f t="shared" ca="1" si="1"/>
        <v>7</v>
      </c>
      <c r="H28" s="62">
        <v>25755</v>
      </c>
      <c r="I28" s="1" t="s">
        <v>0</v>
      </c>
      <c r="J28" s="1" t="s">
        <v>38</v>
      </c>
      <c r="K28" s="1">
        <v>1</v>
      </c>
      <c r="L28" s="1" t="s">
        <v>20</v>
      </c>
      <c r="N28" s="1" t="str">
        <f>VLOOKUP(I28,SERVICE!$A$1:$C$17,3,FALSE)</f>
        <v>ASSISTANTE DE DIRECTION CADRE</v>
      </c>
    </row>
    <row r="29" spans="1:14" x14ac:dyDescent="0.2">
      <c r="A29" s="1" t="s">
        <v>87</v>
      </c>
      <c r="B29" s="1" t="s">
        <v>94</v>
      </c>
      <c r="E29" s="62">
        <v>42373</v>
      </c>
      <c r="F29" s="63">
        <f t="shared" ca="1" si="0"/>
        <v>4</v>
      </c>
      <c r="G29" s="63">
        <f t="shared" ca="1" si="1"/>
        <v>1</v>
      </c>
      <c r="H29" s="62">
        <v>31781</v>
      </c>
      <c r="I29" s="1" t="s">
        <v>13</v>
      </c>
      <c r="J29" s="1" t="s">
        <v>14</v>
      </c>
      <c r="K29" s="1">
        <v>1</v>
      </c>
      <c r="L29" s="1" t="s">
        <v>20</v>
      </c>
      <c r="N29" s="1" t="str">
        <f>VLOOKUP(I29,SERVICE!$A$1:$C$17,3,FALSE)</f>
        <v>RESPONSABLE BLOC OPERATOIRE</v>
      </c>
    </row>
    <row r="30" spans="1:14" x14ac:dyDescent="0.2">
      <c r="A30" s="1" t="s">
        <v>87</v>
      </c>
      <c r="B30" s="1" t="s">
        <v>94</v>
      </c>
      <c r="E30" s="62">
        <v>37151</v>
      </c>
      <c r="F30" s="63">
        <f t="shared" ca="1" si="0"/>
        <v>18</v>
      </c>
      <c r="G30" s="63">
        <f t="shared" ca="1" si="1"/>
        <v>5</v>
      </c>
      <c r="H30" s="62">
        <v>20733</v>
      </c>
      <c r="I30" s="1" t="s">
        <v>13</v>
      </c>
      <c r="J30" s="1" t="s">
        <v>45</v>
      </c>
      <c r="K30" s="1">
        <v>1</v>
      </c>
      <c r="L30" s="1" t="s">
        <v>20</v>
      </c>
      <c r="N30" s="1" t="str">
        <f>VLOOKUP(I30,SERVICE!$A$1:$C$17,3,FALSE)</f>
        <v>RESPONSABLE BLOC OPERATOIRE</v>
      </c>
    </row>
    <row r="31" spans="1:14" x14ac:dyDescent="0.2">
      <c r="A31" s="1" t="s">
        <v>87</v>
      </c>
      <c r="B31" s="1" t="s">
        <v>94</v>
      </c>
      <c r="E31" s="62">
        <v>43193</v>
      </c>
      <c r="F31" s="63">
        <f t="shared" ca="1" si="0"/>
        <v>1</v>
      </c>
      <c r="G31" s="63">
        <f t="shared" ca="1" si="1"/>
        <v>10</v>
      </c>
      <c r="H31" s="62">
        <v>31922</v>
      </c>
      <c r="I31" s="1" t="s">
        <v>2</v>
      </c>
      <c r="J31" s="1" t="s">
        <v>19</v>
      </c>
      <c r="K31" s="1">
        <v>1</v>
      </c>
      <c r="L31" s="1" t="s">
        <v>20</v>
      </c>
      <c r="N31" s="1" t="str">
        <f>VLOOKUP(I31,SERVICE!$A$1:$C$17,3,FALSE)</f>
        <v>DIRECTEUR</v>
      </c>
    </row>
    <row r="32" spans="1:14" x14ac:dyDescent="0.2">
      <c r="A32" s="1" t="s">
        <v>87</v>
      </c>
      <c r="B32" s="1" t="s">
        <v>94</v>
      </c>
      <c r="E32" s="62">
        <v>38238</v>
      </c>
      <c r="F32" s="63">
        <f t="shared" ca="1" si="0"/>
        <v>15</v>
      </c>
      <c r="G32" s="63">
        <f t="shared" ca="1" si="1"/>
        <v>5</v>
      </c>
      <c r="H32" s="62">
        <v>27344</v>
      </c>
      <c r="I32" s="1" t="s">
        <v>46</v>
      </c>
      <c r="J32" s="1" t="s">
        <v>45</v>
      </c>
      <c r="K32" s="1">
        <v>0.8</v>
      </c>
      <c r="L32" s="1" t="s">
        <v>20</v>
      </c>
      <c r="N32" s="1" t="str">
        <f>VLOOKUP(I32,SERVICE!$A$1:$C$17,3,FALSE)</f>
        <v>RESPONSABLE BLOC OPERATOIRE</v>
      </c>
    </row>
    <row r="33" spans="1:14" x14ac:dyDescent="0.2">
      <c r="A33" s="1" t="s">
        <v>87</v>
      </c>
      <c r="B33" s="1" t="s">
        <v>94</v>
      </c>
      <c r="E33" s="62">
        <v>39762</v>
      </c>
      <c r="F33" s="63">
        <f t="shared" ca="1" si="0"/>
        <v>11</v>
      </c>
      <c r="G33" s="63">
        <f t="shared" ca="1" si="1"/>
        <v>3</v>
      </c>
      <c r="H33" s="62">
        <v>25586</v>
      </c>
      <c r="I33" s="1" t="s">
        <v>6</v>
      </c>
      <c r="J33" s="1" t="s">
        <v>21</v>
      </c>
      <c r="K33" s="1">
        <v>1</v>
      </c>
      <c r="L33" s="1" t="s">
        <v>20</v>
      </c>
      <c r="N33" s="1" t="str">
        <f>VLOOKUP(I33,SERVICE!$A$1:$C$17,3,FALSE)</f>
        <v>PHARMACIEN</v>
      </c>
    </row>
    <row r="34" spans="1:14" x14ac:dyDescent="0.2">
      <c r="A34" s="1" t="s">
        <v>87</v>
      </c>
      <c r="B34" s="1" t="s">
        <v>94</v>
      </c>
      <c r="E34" s="62">
        <v>41547</v>
      </c>
      <c r="F34" s="63">
        <f t="shared" ca="1" si="0"/>
        <v>6</v>
      </c>
      <c r="G34" s="63">
        <f t="shared" ca="1" si="1"/>
        <v>4</v>
      </c>
      <c r="H34" s="62">
        <v>32146</v>
      </c>
      <c r="I34" s="1" t="s">
        <v>2</v>
      </c>
      <c r="J34" s="1" t="s">
        <v>42</v>
      </c>
      <c r="K34" s="1">
        <v>1</v>
      </c>
      <c r="L34" s="1" t="s">
        <v>20</v>
      </c>
      <c r="N34" s="1" t="str">
        <f>VLOOKUP(I34,SERVICE!$A$1:$C$17,3,FALSE)</f>
        <v>DIRECTEUR</v>
      </c>
    </row>
    <row r="35" spans="1:14" x14ac:dyDescent="0.2">
      <c r="A35" s="1" t="s">
        <v>87</v>
      </c>
      <c r="B35" s="1" t="s">
        <v>94</v>
      </c>
      <c r="E35" s="62">
        <v>43409</v>
      </c>
      <c r="F35" s="63">
        <f t="shared" ca="1" si="0"/>
        <v>1</v>
      </c>
      <c r="G35" s="63">
        <f t="shared" ca="1" si="1"/>
        <v>3</v>
      </c>
      <c r="H35" s="62">
        <v>32331</v>
      </c>
      <c r="I35" s="1" t="s">
        <v>13</v>
      </c>
      <c r="J35" s="1" t="s">
        <v>68</v>
      </c>
      <c r="K35" s="1">
        <v>1</v>
      </c>
      <c r="L35" s="1" t="s">
        <v>20</v>
      </c>
      <c r="N35" s="1" t="str">
        <f>VLOOKUP(I35,SERVICE!$A$1:$C$17,3,FALSE)</f>
        <v>RESPONSABLE BLOC OPERATOIRE</v>
      </c>
    </row>
    <row r="36" spans="1:14" x14ac:dyDescent="0.2">
      <c r="A36" s="1" t="s">
        <v>87</v>
      </c>
      <c r="B36" s="1" t="s">
        <v>94</v>
      </c>
      <c r="E36" s="62">
        <v>40360</v>
      </c>
      <c r="F36" s="63">
        <f t="shared" ca="1" si="0"/>
        <v>9</v>
      </c>
      <c r="G36" s="63">
        <f t="shared" ca="1" si="1"/>
        <v>7</v>
      </c>
      <c r="H36" s="62">
        <v>25917</v>
      </c>
      <c r="I36" s="1" t="s">
        <v>23</v>
      </c>
      <c r="J36" s="1" t="s">
        <v>17</v>
      </c>
      <c r="K36" s="1">
        <v>1</v>
      </c>
      <c r="L36" s="1" t="s">
        <v>20</v>
      </c>
      <c r="N36" s="1" t="str">
        <f>VLOOKUP(I36,SERVICE!$A$1:$C$17,3,FALSE)</f>
        <v>RESPONSABLE SERVICE HOSPITALISATION</v>
      </c>
    </row>
    <row r="37" spans="1:14" x14ac:dyDescent="0.2">
      <c r="A37" s="1" t="s">
        <v>87</v>
      </c>
      <c r="B37" s="1" t="s">
        <v>94</v>
      </c>
      <c r="E37" s="62">
        <v>40422</v>
      </c>
      <c r="F37" s="63">
        <f t="shared" ca="1" si="0"/>
        <v>9</v>
      </c>
      <c r="G37" s="63">
        <f t="shared" ca="1" si="1"/>
        <v>5</v>
      </c>
      <c r="H37" s="62">
        <v>31814</v>
      </c>
      <c r="I37" s="1" t="s">
        <v>26</v>
      </c>
      <c r="J37" s="1" t="s">
        <v>17</v>
      </c>
      <c r="K37" s="1">
        <v>1</v>
      </c>
      <c r="L37" s="1" t="s">
        <v>20</v>
      </c>
      <c r="N37" s="1" t="str">
        <f>VLOOKUP(I37,SERVICE!$A$1:$C$17,3,FALSE)</f>
        <v>RESPONSABLE SERVICE HOSPITALISATION</v>
      </c>
    </row>
    <row r="38" spans="1:14" x14ac:dyDescent="0.2">
      <c r="A38" s="1" t="s">
        <v>87</v>
      </c>
      <c r="B38" s="1" t="s">
        <v>94</v>
      </c>
      <c r="E38" s="62">
        <v>41030</v>
      </c>
      <c r="F38" s="63">
        <f t="shared" ca="1" si="0"/>
        <v>7</v>
      </c>
      <c r="G38" s="63">
        <f t="shared" ca="1" si="1"/>
        <v>9</v>
      </c>
      <c r="H38" s="62">
        <v>33218</v>
      </c>
      <c r="I38" s="1" t="s">
        <v>23</v>
      </c>
      <c r="J38" s="1" t="s">
        <v>47</v>
      </c>
      <c r="K38" s="1">
        <v>1</v>
      </c>
      <c r="L38" s="1" t="s">
        <v>20</v>
      </c>
      <c r="N38" s="1" t="str">
        <f>VLOOKUP(I38,SERVICE!$A$1:$C$17,3,FALSE)</f>
        <v>RESPONSABLE SERVICE HOSPITALISATION</v>
      </c>
    </row>
    <row r="39" spans="1:14" x14ac:dyDescent="0.2">
      <c r="A39" s="1" t="s">
        <v>87</v>
      </c>
      <c r="B39" s="1" t="s">
        <v>94</v>
      </c>
      <c r="E39" s="62">
        <v>43136</v>
      </c>
      <c r="F39" s="63">
        <f t="shared" ca="1" si="0"/>
        <v>2</v>
      </c>
      <c r="G39" s="63">
        <f t="shared" ca="1" si="1"/>
        <v>0</v>
      </c>
      <c r="H39" s="62">
        <v>31856</v>
      </c>
      <c r="I39" s="1" t="s">
        <v>13</v>
      </c>
      <c r="J39" s="1" t="s">
        <v>14</v>
      </c>
      <c r="K39" s="1">
        <v>1</v>
      </c>
      <c r="L39" s="1" t="s">
        <v>20</v>
      </c>
      <c r="N39" s="1" t="str">
        <f>VLOOKUP(I39,SERVICE!$A$1:$C$17,3,FALSE)</f>
        <v>RESPONSABLE BLOC OPERATOIRE</v>
      </c>
    </row>
    <row r="40" spans="1:14" x14ac:dyDescent="0.2">
      <c r="A40" s="1" t="s">
        <v>87</v>
      </c>
      <c r="B40" s="1" t="s">
        <v>94</v>
      </c>
      <c r="E40" s="62">
        <v>43661</v>
      </c>
      <c r="F40" s="63">
        <f t="shared" ca="1" si="0"/>
        <v>0</v>
      </c>
      <c r="G40" s="63">
        <f t="shared" ca="1" si="1"/>
        <v>7</v>
      </c>
      <c r="H40" s="62">
        <v>35389</v>
      </c>
      <c r="I40" s="1" t="s">
        <v>25</v>
      </c>
      <c r="J40" s="1" t="s">
        <v>17</v>
      </c>
      <c r="K40" s="1">
        <v>1</v>
      </c>
      <c r="L40" s="1" t="s">
        <v>20</v>
      </c>
      <c r="N40" s="1" t="str">
        <f>VLOOKUP(I40,SERVICE!$A$1:$C$17,3,FALSE)</f>
        <v>CADRE DE SANTE</v>
      </c>
    </row>
    <row r="41" spans="1:14" x14ac:dyDescent="0.2">
      <c r="A41" s="1" t="s">
        <v>87</v>
      </c>
      <c r="B41" s="1" t="s">
        <v>94</v>
      </c>
      <c r="E41" s="62">
        <v>40817</v>
      </c>
      <c r="F41" s="63">
        <f t="shared" ca="1" si="0"/>
        <v>8</v>
      </c>
      <c r="G41" s="63">
        <f t="shared" ca="1" si="1"/>
        <v>4</v>
      </c>
      <c r="H41" s="62">
        <v>29353</v>
      </c>
      <c r="I41" s="1" t="s">
        <v>46</v>
      </c>
      <c r="J41" s="1" t="s">
        <v>52</v>
      </c>
      <c r="K41" s="1">
        <v>1</v>
      </c>
      <c r="L41" s="1" t="s">
        <v>20</v>
      </c>
      <c r="N41" s="1" t="str">
        <f>VLOOKUP(I41,SERVICE!$A$1:$C$17,3,FALSE)</f>
        <v>RESPONSABLE BLOC OPERATOIRE</v>
      </c>
    </row>
    <row r="42" spans="1:14" x14ac:dyDescent="0.2">
      <c r="A42" s="1" t="s">
        <v>87</v>
      </c>
      <c r="B42" s="1" t="s">
        <v>94</v>
      </c>
      <c r="E42" s="62">
        <v>39479</v>
      </c>
      <c r="F42" s="63">
        <f t="shared" ca="1" si="0"/>
        <v>12</v>
      </c>
      <c r="G42" s="63">
        <f t="shared" ca="1" si="1"/>
        <v>0</v>
      </c>
      <c r="H42" s="62">
        <v>23852</v>
      </c>
      <c r="I42" s="1" t="s">
        <v>13</v>
      </c>
      <c r="J42" s="1" t="s">
        <v>45</v>
      </c>
      <c r="K42" s="1">
        <v>1</v>
      </c>
      <c r="L42" s="1" t="s">
        <v>20</v>
      </c>
      <c r="N42" s="1" t="str">
        <f>VLOOKUP(I42,SERVICE!$A$1:$C$17,3,FALSE)</f>
        <v>RESPONSABLE BLOC OPERATOIRE</v>
      </c>
    </row>
    <row r="43" spans="1:14" x14ac:dyDescent="0.2">
      <c r="A43" s="1" t="s">
        <v>87</v>
      </c>
      <c r="B43" s="1" t="s">
        <v>94</v>
      </c>
      <c r="E43" s="62">
        <v>43354</v>
      </c>
      <c r="F43" s="63">
        <f t="shared" ca="1" si="0"/>
        <v>1</v>
      </c>
      <c r="G43" s="63">
        <f t="shared" ca="1" si="1"/>
        <v>5</v>
      </c>
      <c r="H43" s="62">
        <v>34453</v>
      </c>
      <c r="I43" s="1" t="s">
        <v>27</v>
      </c>
      <c r="J43" s="1" t="s">
        <v>43</v>
      </c>
      <c r="K43" s="1">
        <v>1</v>
      </c>
      <c r="L43" s="1" t="s">
        <v>20</v>
      </c>
      <c r="N43" s="1" t="str">
        <f>VLOOKUP(I43,SERVICE!$A$1:$C$17,3,FALSE)</f>
        <v>RESPONSABLE D'UNITE</v>
      </c>
    </row>
    <row r="44" spans="1:14" x14ac:dyDescent="0.2">
      <c r="A44" s="1" t="s">
        <v>87</v>
      </c>
      <c r="B44" s="1" t="s">
        <v>94</v>
      </c>
      <c r="E44" s="62">
        <v>39083</v>
      </c>
      <c r="F44" s="63">
        <f t="shared" ca="1" si="0"/>
        <v>13</v>
      </c>
      <c r="G44" s="63">
        <f t="shared" ca="1" si="1"/>
        <v>1</v>
      </c>
      <c r="H44" s="62">
        <v>30307</v>
      </c>
      <c r="I44" s="1" t="s">
        <v>23</v>
      </c>
      <c r="J44" s="1" t="s">
        <v>4</v>
      </c>
      <c r="K44" s="1">
        <v>1</v>
      </c>
      <c r="L44" s="1" t="s">
        <v>20</v>
      </c>
      <c r="N44" s="1" t="str">
        <f>VLOOKUP(I44,SERVICE!$A$1:$C$17,3,FALSE)</f>
        <v>RESPONSABLE SERVICE HOSPITALISATION</v>
      </c>
    </row>
    <row r="45" spans="1:14" x14ac:dyDescent="0.2">
      <c r="A45" s="1" t="s">
        <v>87</v>
      </c>
      <c r="B45" s="1" t="s">
        <v>94</v>
      </c>
      <c r="E45" s="62">
        <v>41752</v>
      </c>
      <c r="F45" s="63">
        <f t="shared" ca="1" si="0"/>
        <v>5</v>
      </c>
      <c r="G45" s="63">
        <f t="shared" ca="1" si="1"/>
        <v>9</v>
      </c>
      <c r="H45" s="62">
        <v>31920</v>
      </c>
      <c r="I45" s="1" t="s">
        <v>49</v>
      </c>
      <c r="J45" s="1" t="s">
        <v>17</v>
      </c>
      <c r="K45" s="1">
        <v>1</v>
      </c>
      <c r="L45" s="1" t="s">
        <v>20</v>
      </c>
      <c r="N45" s="1" t="str">
        <f>VLOOKUP(I45,SERVICE!$A$1:$C$17,3,FALSE)</f>
        <v>RESPONSABLE SERVICE HOSPITALISATION</v>
      </c>
    </row>
    <row r="46" spans="1:14" x14ac:dyDescent="0.2">
      <c r="A46" s="1" t="s">
        <v>87</v>
      </c>
      <c r="B46" s="1" t="s">
        <v>94</v>
      </c>
      <c r="E46" s="62">
        <v>40492</v>
      </c>
      <c r="F46" s="63">
        <f t="shared" ca="1" si="0"/>
        <v>9</v>
      </c>
      <c r="G46" s="63">
        <f t="shared" ca="1" si="1"/>
        <v>3</v>
      </c>
      <c r="H46" s="62">
        <v>32613</v>
      </c>
      <c r="I46" s="1" t="s">
        <v>6</v>
      </c>
      <c r="J46" s="1" t="s">
        <v>21</v>
      </c>
      <c r="K46" s="1">
        <v>1</v>
      </c>
      <c r="L46" s="1" t="s">
        <v>20</v>
      </c>
      <c r="N46" s="1" t="str">
        <f>VLOOKUP(I46,SERVICE!$A$1:$C$17,3,FALSE)</f>
        <v>PHARMACIEN</v>
      </c>
    </row>
    <row r="47" spans="1:14" x14ac:dyDescent="0.2">
      <c r="A47" s="1" t="s">
        <v>87</v>
      </c>
      <c r="B47" s="1" t="s">
        <v>94</v>
      </c>
      <c r="E47" s="62">
        <v>38047</v>
      </c>
      <c r="F47" s="63">
        <f t="shared" ca="1" si="0"/>
        <v>15</v>
      </c>
      <c r="G47" s="63">
        <f t="shared" ca="1" si="1"/>
        <v>11</v>
      </c>
      <c r="H47" s="62">
        <v>28571</v>
      </c>
      <c r="I47" s="1" t="s">
        <v>26</v>
      </c>
      <c r="J47" s="1" t="s">
        <v>17</v>
      </c>
      <c r="K47" s="1">
        <v>1</v>
      </c>
      <c r="L47" s="1" t="s">
        <v>20</v>
      </c>
      <c r="N47" s="1" t="str">
        <f>VLOOKUP(I47,SERVICE!$A$1:$C$17,3,FALSE)</f>
        <v>RESPONSABLE SERVICE HOSPITALISATION</v>
      </c>
    </row>
    <row r="48" spans="1:14" x14ac:dyDescent="0.2">
      <c r="A48" s="1" t="s">
        <v>87</v>
      </c>
      <c r="B48" s="1" t="s">
        <v>94</v>
      </c>
      <c r="E48" s="62">
        <v>35555</v>
      </c>
      <c r="F48" s="63">
        <f t="shared" ca="1" si="0"/>
        <v>22</v>
      </c>
      <c r="G48" s="63">
        <f t="shared" ca="1" si="1"/>
        <v>9</v>
      </c>
      <c r="H48" s="62">
        <v>26492</v>
      </c>
      <c r="I48" s="1" t="s">
        <v>23</v>
      </c>
      <c r="J48" s="1" t="s">
        <v>4</v>
      </c>
      <c r="K48" s="1">
        <v>1</v>
      </c>
      <c r="L48" s="1" t="s">
        <v>20</v>
      </c>
      <c r="N48" s="1" t="str">
        <f>VLOOKUP(I48,SERVICE!$A$1:$C$17,3,FALSE)</f>
        <v>RESPONSABLE SERVICE HOSPITALISATION</v>
      </c>
    </row>
    <row r="49" spans="1:14" x14ac:dyDescent="0.2">
      <c r="A49" s="1" t="s">
        <v>87</v>
      </c>
      <c r="B49" s="1" t="s">
        <v>94</v>
      </c>
      <c r="E49" s="62">
        <v>40179</v>
      </c>
      <c r="F49" s="63">
        <f t="shared" ca="1" si="0"/>
        <v>10</v>
      </c>
      <c r="G49" s="63">
        <f t="shared" ca="1" si="1"/>
        <v>1</v>
      </c>
      <c r="H49" s="62">
        <v>30744</v>
      </c>
      <c r="I49" s="1" t="s">
        <v>13</v>
      </c>
      <c r="J49" s="1" t="s">
        <v>45</v>
      </c>
      <c r="K49" s="1">
        <v>1</v>
      </c>
      <c r="L49" s="1" t="s">
        <v>20</v>
      </c>
      <c r="N49" s="1" t="str">
        <f>VLOOKUP(I49,SERVICE!$A$1:$C$17,3,FALSE)</f>
        <v>RESPONSABLE BLOC OPERATOIRE</v>
      </c>
    </row>
    <row r="50" spans="1:14" x14ac:dyDescent="0.2">
      <c r="A50" s="1" t="s">
        <v>87</v>
      </c>
      <c r="B50" s="1" t="s">
        <v>94</v>
      </c>
      <c r="E50" s="62">
        <v>43409</v>
      </c>
      <c r="F50" s="63">
        <f t="shared" ca="1" si="0"/>
        <v>1</v>
      </c>
      <c r="G50" s="63">
        <f t="shared" ca="1" si="1"/>
        <v>3</v>
      </c>
      <c r="H50" s="62">
        <v>34868</v>
      </c>
      <c r="I50" s="1" t="s">
        <v>10</v>
      </c>
      <c r="J50" s="1" t="s">
        <v>11</v>
      </c>
      <c r="K50" s="1">
        <v>1</v>
      </c>
      <c r="L50" s="1" t="s">
        <v>20</v>
      </c>
      <c r="N50" s="1" t="str">
        <f>VLOOKUP(I50,SERVICE!$A$1:$C$17,3,FALSE)</f>
        <v>CADRE DE SANTE</v>
      </c>
    </row>
    <row r="51" spans="1:14" x14ac:dyDescent="0.2">
      <c r="A51" s="1" t="s">
        <v>87</v>
      </c>
      <c r="B51" s="1" t="s">
        <v>94</v>
      </c>
      <c r="E51" s="62">
        <v>40848</v>
      </c>
      <c r="F51" s="63">
        <f t="shared" ca="1" si="0"/>
        <v>8</v>
      </c>
      <c r="G51" s="63">
        <f t="shared" ca="1" si="1"/>
        <v>3</v>
      </c>
      <c r="H51" s="62">
        <v>24843</v>
      </c>
      <c r="I51" s="1" t="s">
        <v>10</v>
      </c>
      <c r="J51" s="1" t="s">
        <v>11</v>
      </c>
      <c r="K51" s="1">
        <v>1</v>
      </c>
      <c r="L51" s="1" t="s">
        <v>20</v>
      </c>
      <c r="N51" s="1" t="str">
        <f>VLOOKUP(I51,SERVICE!$A$1:$C$17,3,FALSE)</f>
        <v>CADRE DE SANTE</v>
      </c>
    </row>
    <row r="52" spans="1:14" x14ac:dyDescent="0.2">
      <c r="A52" s="1" t="s">
        <v>87</v>
      </c>
      <c r="B52" s="1" t="s">
        <v>94</v>
      </c>
      <c r="E52" s="62">
        <v>42373</v>
      </c>
      <c r="F52" s="63">
        <f t="shared" ca="1" si="0"/>
        <v>4</v>
      </c>
      <c r="G52" s="63">
        <f t="shared" ca="1" si="1"/>
        <v>1</v>
      </c>
      <c r="H52" s="62">
        <v>33726</v>
      </c>
      <c r="I52" s="1" t="s">
        <v>25</v>
      </c>
      <c r="J52" s="1" t="s">
        <v>17</v>
      </c>
      <c r="K52" s="1">
        <v>1</v>
      </c>
      <c r="L52" s="1" t="s">
        <v>20</v>
      </c>
      <c r="N52" s="1" t="str">
        <f>VLOOKUP(I52,SERVICE!$A$1:$C$17,3,FALSE)</f>
        <v>CADRE DE SANTE</v>
      </c>
    </row>
    <row r="53" spans="1:14" x14ac:dyDescent="0.2">
      <c r="A53" s="1" t="s">
        <v>87</v>
      </c>
      <c r="B53" s="1" t="s">
        <v>94</v>
      </c>
      <c r="E53" s="62">
        <v>43360</v>
      </c>
      <c r="F53" s="63">
        <f t="shared" ca="1" si="0"/>
        <v>1</v>
      </c>
      <c r="G53" s="63">
        <f t="shared" ca="1" si="1"/>
        <v>5</v>
      </c>
      <c r="H53" s="62">
        <v>31798</v>
      </c>
      <c r="I53" s="1" t="s">
        <v>27</v>
      </c>
      <c r="J53" s="1" t="s">
        <v>43</v>
      </c>
      <c r="K53" s="1">
        <v>1</v>
      </c>
      <c r="L53" s="1" t="s">
        <v>20</v>
      </c>
      <c r="N53" s="1" t="str">
        <f>VLOOKUP(I53,SERVICE!$A$1:$C$17,3,FALSE)</f>
        <v>RESPONSABLE D'UNITE</v>
      </c>
    </row>
    <row r="54" spans="1:14" x14ac:dyDescent="0.2">
      <c r="A54" s="1" t="s">
        <v>87</v>
      </c>
      <c r="B54" s="1" t="s">
        <v>94</v>
      </c>
      <c r="E54" s="62">
        <v>36192</v>
      </c>
      <c r="F54" s="63">
        <f t="shared" ca="1" si="0"/>
        <v>21</v>
      </c>
      <c r="G54" s="63">
        <f t="shared" ca="1" si="1"/>
        <v>0</v>
      </c>
      <c r="H54" s="62">
        <v>27483</v>
      </c>
      <c r="I54" s="1" t="s">
        <v>13</v>
      </c>
      <c r="J54" s="1" t="s">
        <v>53</v>
      </c>
      <c r="K54" s="1">
        <v>1</v>
      </c>
      <c r="L54" s="1" t="s">
        <v>20</v>
      </c>
      <c r="N54" s="1" t="str">
        <f>VLOOKUP(I54,SERVICE!$A$1:$C$17,3,FALSE)</f>
        <v>RESPONSABLE BLOC OPERATOIRE</v>
      </c>
    </row>
    <row r="55" spans="1:14" x14ac:dyDescent="0.2">
      <c r="A55" s="1" t="s">
        <v>87</v>
      </c>
      <c r="B55" s="1" t="s">
        <v>94</v>
      </c>
      <c r="E55" s="62">
        <v>42583</v>
      </c>
      <c r="F55" s="63">
        <f t="shared" ca="1" si="0"/>
        <v>3</v>
      </c>
      <c r="G55" s="63">
        <f t="shared" ca="1" si="1"/>
        <v>6</v>
      </c>
      <c r="H55" s="62">
        <v>32662</v>
      </c>
      <c r="I55" s="1" t="s">
        <v>2</v>
      </c>
      <c r="J55" s="1" t="s">
        <v>35</v>
      </c>
      <c r="K55" s="1">
        <v>1</v>
      </c>
      <c r="L55" s="1" t="s">
        <v>20</v>
      </c>
      <c r="N55" s="1" t="str">
        <f>VLOOKUP(I55,SERVICE!$A$1:$C$17,3,FALSE)</f>
        <v>DIRECTEUR</v>
      </c>
    </row>
    <row r="56" spans="1:14" x14ac:dyDescent="0.2">
      <c r="A56" s="1" t="s">
        <v>87</v>
      </c>
      <c r="B56" s="1" t="s">
        <v>94</v>
      </c>
      <c r="E56" s="62">
        <v>32874</v>
      </c>
      <c r="F56" s="63">
        <f t="shared" ca="1" si="0"/>
        <v>30</v>
      </c>
      <c r="G56" s="63">
        <f t="shared" ca="1" si="1"/>
        <v>1</v>
      </c>
      <c r="H56" s="62">
        <v>24324</v>
      </c>
      <c r="I56" s="1" t="s">
        <v>23</v>
      </c>
      <c r="J56" s="1" t="s">
        <v>4</v>
      </c>
      <c r="K56" s="1">
        <v>1</v>
      </c>
      <c r="L56" s="1" t="s">
        <v>20</v>
      </c>
      <c r="N56" s="1" t="str">
        <f>VLOOKUP(I56,SERVICE!$A$1:$C$17,3,FALSE)</f>
        <v>RESPONSABLE SERVICE HOSPITALISATION</v>
      </c>
    </row>
    <row r="57" spans="1:14" x14ac:dyDescent="0.2">
      <c r="A57" s="1" t="s">
        <v>87</v>
      </c>
      <c r="B57" s="1" t="s">
        <v>94</v>
      </c>
      <c r="E57" s="62">
        <v>43269</v>
      </c>
      <c r="F57" s="63">
        <f t="shared" ca="1" si="0"/>
        <v>1</v>
      </c>
      <c r="G57" s="63">
        <f t="shared" ca="1" si="1"/>
        <v>8</v>
      </c>
      <c r="H57" s="62">
        <v>34380</v>
      </c>
      <c r="I57" s="1" t="s">
        <v>13</v>
      </c>
      <c r="J57" s="1" t="s">
        <v>45</v>
      </c>
      <c r="K57" s="1">
        <v>1</v>
      </c>
      <c r="L57" s="1" t="s">
        <v>20</v>
      </c>
      <c r="N57" s="1" t="str">
        <f>VLOOKUP(I57,SERVICE!$A$1:$C$17,3,FALSE)</f>
        <v>RESPONSABLE BLOC OPERATOIRE</v>
      </c>
    </row>
    <row r="58" spans="1:14" x14ac:dyDescent="0.2">
      <c r="A58" s="1" t="s">
        <v>87</v>
      </c>
      <c r="B58" s="1" t="s">
        <v>94</v>
      </c>
      <c r="E58" s="62">
        <v>42380</v>
      </c>
      <c r="F58" s="63">
        <f t="shared" ca="1" si="0"/>
        <v>4</v>
      </c>
      <c r="G58" s="63">
        <f t="shared" ca="1" si="1"/>
        <v>1</v>
      </c>
      <c r="H58" s="62">
        <v>27361</v>
      </c>
      <c r="I58" s="1" t="s">
        <v>13</v>
      </c>
      <c r="J58" s="1" t="s">
        <v>45</v>
      </c>
      <c r="K58" s="1">
        <v>0.8</v>
      </c>
      <c r="L58" s="1" t="s">
        <v>20</v>
      </c>
      <c r="N58" s="1" t="str">
        <f>VLOOKUP(I58,SERVICE!$A$1:$C$17,3,FALSE)</f>
        <v>RESPONSABLE BLOC OPERATOIRE</v>
      </c>
    </row>
    <row r="59" spans="1:14" x14ac:dyDescent="0.2">
      <c r="A59" s="1" t="s">
        <v>87</v>
      </c>
      <c r="B59" s="1" t="s">
        <v>94</v>
      </c>
      <c r="E59" s="62">
        <v>34759</v>
      </c>
      <c r="F59" s="63">
        <f t="shared" ca="1" si="0"/>
        <v>24</v>
      </c>
      <c r="G59" s="63">
        <f t="shared" ca="1" si="1"/>
        <v>11</v>
      </c>
      <c r="H59" s="62">
        <v>25596</v>
      </c>
      <c r="I59" s="1" t="s">
        <v>25</v>
      </c>
      <c r="J59" s="1" t="s">
        <v>4</v>
      </c>
      <c r="K59" s="1">
        <v>1</v>
      </c>
      <c r="L59" s="1" t="s">
        <v>20</v>
      </c>
      <c r="N59" s="1" t="str">
        <f>VLOOKUP(I59,SERVICE!$A$1:$C$17,3,FALSE)</f>
        <v>CADRE DE SANTE</v>
      </c>
    </row>
    <row r="60" spans="1:14" x14ac:dyDescent="0.2">
      <c r="A60" s="1" t="s">
        <v>87</v>
      </c>
      <c r="B60" s="1" t="s">
        <v>94</v>
      </c>
      <c r="E60" s="62">
        <v>43118</v>
      </c>
      <c r="F60" s="63">
        <f t="shared" ca="1" si="0"/>
        <v>2</v>
      </c>
      <c r="G60" s="63">
        <f t="shared" ca="1" si="1"/>
        <v>1</v>
      </c>
      <c r="H60" s="62">
        <v>33018</v>
      </c>
      <c r="I60" s="1" t="s">
        <v>2</v>
      </c>
      <c r="J60" s="1" t="s">
        <v>33</v>
      </c>
      <c r="K60" s="1">
        <v>0.3</v>
      </c>
      <c r="L60" s="1" t="s">
        <v>20</v>
      </c>
      <c r="N60" s="1" t="str">
        <f>VLOOKUP(I60,SERVICE!$A$1:$C$17,3,FALSE)</f>
        <v>DIRECTEUR</v>
      </c>
    </row>
    <row r="61" spans="1:14" x14ac:dyDescent="0.2">
      <c r="A61" s="1" t="s">
        <v>87</v>
      </c>
      <c r="B61" s="1" t="s">
        <v>94</v>
      </c>
      <c r="E61" s="62">
        <v>38292</v>
      </c>
      <c r="F61" s="63">
        <f t="shared" ca="1" si="0"/>
        <v>15</v>
      </c>
      <c r="G61" s="63">
        <f t="shared" ca="1" si="1"/>
        <v>3</v>
      </c>
      <c r="H61" s="62">
        <v>28941</v>
      </c>
      <c r="I61" s="1" t="s">
        <v>13</v>
      </c>
      <c r="J61" s="1" t="s">
        <v>45</v>
      </c>
      <c r="K61" s="1">
        <v>0.42820000000000003</v>
      </c>
      <c r="L61" s="1" t="s">
        <v>20</v>
      </c>
      <c r="N61" s="1" t="str">
        <f>VLOOKUP(I61,SERVICE!$A$1:$C$17,3,FALSE)</f>
        <v>RESPONSABLE BLOC OPERATOIRE</v>
      </c>
    </row>
    <row r="62" spans="1:14" x14ac:dyDescent="0.2">
      <c r="A62" s="1" t="s">
        <v>87</v>
      </c>
      <c r="B62" s="1" t="s">
        <v>94</v>
      </c>
      <c r="E62" s="62">
        <v>32104</v>
      </c>
      <c r="F62" s="63">
        <f t="shared" ca="1" si="0"/>
        <v>32</v>
      </c>
      <c r="G62" s="63">
        <f t="shared" ca="1" si="1"/>
        <v>2</v>
      </c>
      <c r="H62" s="62">
        <v>23889</v>
      </c>
      <c r="I62" s="1" t="s">
        <v>26</v>
      </c>
      <c r="J62" s="1" t="s">
        <v>17</v>
      </c>
      <c r="K62" s="1">
        <v>1</v>
      </c>
      <c r="L62" s="1" t="s">
        <v>20</v>
      </c>
      <c r="N62" s="1" t="str">
        <f>VLOOKUP(I62,SERVICE!$A$1:$C$17,3,FALSE)</f>
        <v>RESPONSABLE SERVICE HOSPITALISATION</v>
      </c>
    </row>
    <row r="63" spans="1:14" x14ac:dyDescent="0.2">
      <c r="A63" s="1" t="s">
        <v>87</v>
      </c>
      <c r="B63" s="1" t="s">
        <v>94</v>
      </c>
      <c r="E63" s="62">
        <v>40442</v>
      </c>
      <c r="F63" s="63">
        <f t="shared" ca="1" si="0"/>
        <v>9</v>
      </c>
      <c r="G63" s="63">
        <f t="shared" ca="1" si="1"/>
        <v>4</v>
      </c>
      <c r="H63" s="62">
        <v>28640</v>
      </c>
      <c r="I63" s="1" t="s">
        <v>25</v>
      </c>
      <c r="J63" s="1" t="s">
        <v>17</v>
      </c>
      <c r="K63" s="1">
        <v>1</v>
      </c>
      <c r="L63" s="1" t="s">
        <v>20</v>
      </c>
      <c r="N63" s="1" t="str">
        <f>VLOOKUP(I63,SERVICE!$A$1:$C$17,3,FALSE)</f>
        <v>CADRE DE SANTE</v>
      </c>
    </row>
    <row r="64" spans="1:14" x14ac:dyDescent="0.2">
      <c r="A64" s="1" t="s">
        <v>87</v>
      </c>
      <c r="B64" s="1" t="s">
        <v>94</v>
      </c>
      <c r="E64" s="62">
        <v>41456</v>
      </c>
      <c r="F64" s="63">
        <f t="shared" ca="1" si="0"/>
        <v>6</v>
      </c>
      <c r="G64" s="63">
        <f t="shared" ca="1" si="1"/>
        <v>7</v>
      </c>
      <c r="H64" s="62">
        <v>25869</v>
      </c>
      <c r="I64" s="1" t="s">
        <v>0</v>
      </c>
      <c r="J64" s="1" t="s">
        <v>38</v>
      </c>
      <c r="K64" s="1">
        <v>1</v>
      </c>
      <c r="L64" s="1" t="s">
        <v>20</v>
      </c>
      <c r="N64" s="1" t="str">
        <f>VLOOKUP(I64,SERVICE!$A$1:$C$17,3,FALSE)</f>
        <v>ASSISTANTE DE DIRECTION CADRE</v>
      </c>
    </row>
    <row r="65" spans="1:14" x14ac:dyDescent="0.2">
      <c r="A65" s="1" t="s">
        <v>87</v>
      </c>
      <c r="B65" s="1" t="s">
        <v>94</v>
      </c>
      <c r="E65" s="62">
        <v>36039</v>
      </c>
      <c r="F65" s="63">
        <f t="shared" ca="1" si="0"/>
        <v>21</v>
      </c>
      <c r="G65" s="63">
        <f t="shared" ca="1" si="1"/>
        <v>5</v>
      </c>
      <c r="H65" s="62">
        <v>21121</v>
      </c>
      <c r="I65" s="1" t="s">
        <v>13</v>
      </c>
      <c r="J65" s="1" t="s">
        <v>45</v>
      </c>
      <c r="K65" s="1">
        <v>1</v>
      </c>
      <c r="L65" s="1" t="s">
        <v>20</v>
      </c>
      <c r="N65" s="1" t="str">
        <f>VLOOKUP(I65,SERVICE!$A$1:$C$17,3,FALSE)</f>
        <v>RESPONSABLE BLOC OPERATOIRE</v>
      </c>
    </row>
    <row r="66" spans="1:14" x14ac:dyDescent="0.2">
      <c r="A66" s="1" t="s">
        <v>87</v>
      </c>
      <c r="B66" s="1" t="s">
        <v>94</v>
      </c>
      <c r="E66" s="62">
        <v>36572</v>
      </c>
      <c r="F66" s="63">
        <f t="shared" ca="1" si="0"/>
        <v>20</v>
      </c>
      <c r="G66" s="63">
        <f t="shared" ca="1" si="1"/>
        <v>0</v>
      </c>
      <c r="H66" s="62">
        <v>27692</v>
      </c>
      <c r="I66" s="1" t="s">
        <v>25</v>
      </c>
      <c r="J66" s="1" t="s">
        <v>4</v>
      </c>
      <c r="K66" s="1">
        <v>0.8</v>
      </c>
      <c r="L66" s="1" t="s">
        <v>20</v>
      </c>
      <c r="N66" s="1" t="str">
        <f>VLOOKUP(I66,SERVICE!$A$1:$C$17,3,FALSE)</f>
        <v>CADRE DE SANTE</v>
      </c>
    </row>
    <row r="67" spans="1:14" x14ac:dyDescent="0.2">
      <c r="A67" s="1" t="s">
        <v>87</v>
      </c>
      <c r="B67" s="1" t="s">
        <v>94</v>
      </c>
      <c r="E67" s="62">
        <v>43298</v>
      </c>
      <c r="F67" s="63">
        <f t="shared" ref="F67:F121" ca="1" si="2">DATEDIF(E67,TODAY(),"Y")</f>
        <v>1</v>
      </c>
      <c r="G67" s="63">
        <f t="shared" ref="G67:G121" ca="1" si="3">DATEDIF($E67,TODAY(),"ym")</f>
        <v>7</v>
      </c>
      <c r="H67" s="62">
        <v>27294</v>
      </c>
      <c r="I67" s="1" t="s">
        <v>27</v>
      </c>
      <c r="J67" s="1" t="s">
        <v>17</v>
      </c>
      <c r="K67" s="1">
        <v>1</v>
      </c>
      <c r="L67" s="1" t="s">
        <v>20</v>
      </c>
      <c r="N67" s="1" t="str">
        <f>VLOOKUP(I67,SERVICE!$A$1:$C$17,3,FALSE)</f>
        <v>RESPONSABLE D'UNITE</v>
      </c>
    </row>
    <row r="68" spans="1:14" x14ac:dyDescent="0.2">
      <c r="A68" s="1" t="s">
        <v>87</v>
      </c>
      <c r="B68" s="1" t="s">
        <v>94</v>
      </c>
      <c r="E68" s="62">
        <v>43132</v>
      </c>
      <c r="F68" s="63">
        <f t="shared" ca="1" si="2"/>
        <v>2</v>
      </c>
      <c r="G68" s="63">
        <f t="shared" ca="1" si="3"/>
        <v>0</v>
      </c>
      <c r="H68" s="62">
        <v>28212</v>
      </c>
      <c r="I68" s="1" t="s">
        <v>13</v>
      </c>
      <c r="J68" s="1" t="s">
        <v>14</v>
      </c>
      <c r="K68" s="1">
        <v>0.85650000000000004</v>
      </c>
      <c r="L68" s="1" t="s">
        <v>20</v>
      </c>
      <c r="N68" s="1" t="str">
        <f>VLOOKUP(I68,SERVICE!$A$1:$C$17,3,FALSE)</f>
        <v>RESPONSABLE BLOC OPERATOIRE</v>
      </c>
    </row>
    <row r="69" spans="1:14" x14ac:dyDescent="0.2">
      <c r="A69" s="1" t="s">
        <v>87</v>
      </c>
      <c r="B69" s="1" t="s">
        <v>94</v>
      </c>
      <c r="E69" s="62">
        <v>39573</v>
      </c>
      <c r="F69" s="63">
        <f t="shared" ca="1" si="2"/>
        <v>11</v>
      </c>
      <c r="G69" s="63">
        <f t="shared" ca="1" si="3"/>
        <v>9</v>
      </c>
      <c r="H69" s="62">
        <v>30566</v>
      </c>
      <c r="I69" s="1" t="s">
        <v>26</v>
      </c>
      <c r="J69" s="1" t="s">
        <v>17</v>
      </c>
      <c r="K69" s="1">
        <v>1</v>
      </c>
      <c r="L69" s="1" t="s">
        <v>20</v>
      </c>
      <c r="N69" s="1" t="str">
        <f>VLOOKUP(I69,SERVICE!$A$1:$C$17,3,FALSE)</f>
        <v>RESPONSABLE SERVICE HOSPITALISATION</v>
      </c>
    </row>
    <row r="70" spans="1:14" x14ac:dyDescent="0.2">
      <c r="A70" s="1" t="s">
        <v>87</v>
      </c>
      <c r="B70" s="1" t="s">
        <v>94</v>
      </c>
      <c r="E70" s="62">
        <v>41548</v>
      </c>
      <c r="F70" s="63">
        <f t="shared" ca="1" si="2"/>
        <v>6</v>
      </c>
      <c r="G70" s="63">
        <f t="shared" ca="1" si="3"/>
        <v>4</v>
      </c>
      <c r="H70" s="62">
        <v>32825</v>
      </c>
      <c r="I70" s="1" t="s">
        <v>26</v>
      </c>
      <c r="J70" s="1" t="s">
        <v>4</v>
      </c>
      <c r="K70" s="1">
        <v>1</v>
      </c>
      <c r="L70" s="1" t="s">
        <v>20</v>
      </c>
      <c r="N70" s="1" t="str">
        <f>VLOOKUP(I70,SERVICE!$A$1:$C$17,3,FALSE)</f>
        <v>RESPONSABLE SERVICE HOSPITALISATION</v>
      </c>
    </row>
    <row r="71" spans="1:14" x14ac:dyDescent="0.2">
      <c r="A71" s="1" t="s">
        <v>87</v>
      </c>
      <c r="B71" s="1" t="s">
        <v>94</v>
      </c>
      <c r="E71" s="62">
        <v>43619</v>
      </c>
      <c r="F71" s="63">
        <f t="shared" ca="1" si="2"/>
        <v>0</v>
      </c>
      <c r="G71" s="63">
        <f t="shared" ca="1" si="3"/>
        <v>8</v>
      </c>
      <c r="H71" s="62">
        <v>27593</v>
      </c>
      <c r="I71" s="1" t="s">
        <v>23</v>
      </c>
      <c r="J71" s="1" t="s">
        <v>4</v>
      </c>
      <c r="K71" s="1">
        <v>1</v>
      </c>
      <c r="L71" s="1" t="s">
        <v>20</v>
      </c>
      <c r="N71" s="1" t="str">
        <f>VLOOKUP(I71,SERVICE!$A$1:$C$17,3,FALSE)</f>
        <v>RESPONSABLE SERVICE HOSPITALISATION</v>
      </c>
    </row>
    <row r="72" spans="1:14" x14ac:dyDescent="0.2">
      <c r="A72" s="1" t="s">
        <v>87</v>
      </c>
      <c r="B72" s="1" t="s">
        <v>94</v>
      </c>
      <c r="E72" s="62">
        <v>40994</v>
      </c>
      <c r="F72" s="63">
        <f t="shared" ca="1" si="2"/>
        <v>7</v>
      </c>
      <c r="G72" s="63">
        <f t="shared" ca="1" si="3"/>
        <v>10</v>
      </c>
      <c r="H72" s="62">
        <v>32570</v>
      </c>
      <c r="I72" s="1" t="s">
        <v>23</v>
      </c>
      <c r="J72" s="1" t="s">
        <v>17</v>
      </c>
      <c r="K72" s="1">
        <v>1</v>
      </c>
      <c r="L72" s="1" t="s">
        <v>20</v>
      </c>
      <c r="N72" s="1" t="str">
        <f>VLOOKUP(I72,SERVICE!$A$1:$C$17,3,FALSE)</f>
        <v>RESPONSABLE SERVICE HOSPITALISATION</v>
      </c>
    </row>
    <row r="73" spans="1:14" x14ac:dyDescent="0.2">
      <c r="A73" s="1" t="s">
        <v>87</v>
      </c>
      <c r="B73" s="1" t="s">
        <v>94</v>
      </c>
      <c r="E73" s="62">
        <v>42681</v>
      </c>
      <c r="F73" s="63">
        <f t="shared" ca="1" si="2"/>
        <v>3</v>
      </c>
      <c r="G73" s="63">
        <f t="shared" ca="1" si="3"/>
        <v>3</v>
      </c>
      <c r="H73" s="62">
        <v>28955</v>
      </c>
      <c r="I73" s="1" t="s">
        <v>13</v>
      </c>
      <c r="J73" s="1" t="s">
        <v>45</v>
      </c>
      <c r="K73" s="1">
        <v>1</v>
      </c>
      <c r="L73" s="1" t="s">
        <v>20</v>
      </c>
      <c r="N73" s="1" t="str">
        <f>VLOOKUP(I73,SERVICE!$A$1:$C$17,3,FALSE)</f>
        <v>RESPONSABLE BLOC OPERATOIRE</v>
      </c>
    </row>
    <row r="74" spans="1:14" x14ac:dyDescent="0.2">
      <c r="A74" s="1" t="s">
        <v>87</v>
      </c>
      <c r="B74" s="1" t="s">
        <v>94</v>
      </c>
      <c r="E74" s="62">
        <v>42430</v>
      </c>
      <c r="F74" s="63">
        <f t="shared" ca="1" si="2"/>
        <v>3</v>
      </c>
      <c r="G74" s="63">
        <f t="shared" ca="1" si="3"/>
        <v>11</v>
      </c>
      <c r="H74" s="62">
        <v>33785</v>
      </c>
      <c r="I74" s="1" t="s">
        <v>3</v>
      </c>
      <c r="J74" s="1" t="s">
        <v>17</v>
      </c>
      <c r="K74" s="1">
        <v>1</v>
      </c>
      <c r="L74" s="1" t="s">
        <v>20</v>
      </c>
      <c r="N74" s="1" t="str">
        <f>VLOOKUP(I74,SERVICE!$A$1:$C$17,3,FALSE)</f>
        <v>CADRE DE SANTE</v>
      </c>
    </row>
    <row r="75" spans="1:14" x14ac:dyDescent="0.2">
      <c r="A75" s="1" t="s">
        <v>87</v>
      </c>
      <c r="B75" s="1" t="s">
        <v>94</v>
      </c>
      <c r="E75" s="62">
        <v>41619</v>
      </c>
      <c r="F75" s="63">
        <f t="shared" ca="1" si="2"/>
        <v>6</v>
      </c>
      <c r="G75" s="63">
        <f t="shared" ca="1" si="3"/>
        <v>2</v>
      </c>
      <c r="H75" s="62">
        <v>33809</v>
      </c>
      <c r="I75" s="1" t="s">
        <v>13</v>
      </c>
      <c r="J75" s="1" t="s">
        <v>45</v>
      </c>
      <c r="K75" s="1">
        <v>0.28570000000000001</v>
      </c>
      <c r="L75" s="1" t="s">
        <v>20</v>
      </c>
      <c r="N75" s="1" t="str">
        <f>VLOOKUP(I75,SERVICE!$A$1:$C$17,3,FALSE)</f>
        <v>RESPONSABLE BLOC OPERATOIRE</v>
      </c>
    </row>
    <row r="76" spans="1:14" x14ac:dyDescent="0.2">
      <c r="A76" s="1" t="s">
        <v>87</v>
      </c>
      <c r="B76" s="1" t="s">
        <v>94</v>
      </c>
      <c r="E76" s="62">
        <v>32305</v>
      </c>
      <c r="F76" s="63">
        <f t="shared" ca="1" si="2"/>
        <v>31</v>
      </c>
      <c r="G76" s="63">
        <f t="shared" ca="1" si="3"/>
        <v>8</v>
      </c>
      <c r="H76" s="62">
        <v>23309</v>
      </c>
      <c r="I76" s="1" t="s">
        <v>46</v>
      </c>
      <c r="J76" s="1" t="s">
        <v>52</v>
      </c>
      <c r="K76" s="1">
        <v>0.75</v>
      </c>
      <c r="L76" s="1" t="s">
        <v>20</v>
      </c>
      <c r="N76" s="1" t="str">
        <f>VLOOKUP(I76,SERVICE!$A$1:$C$17,3,FALSE)</f>
        <v>RESPONSABLE BLOC OPERATOIRE</v>
      </c>
    </row>
    <row r="77" spans="1:14" x14ac:dyDescent="0.2">
      <c r="A77" s="1" t="s">
        <v>87</v>
      </c>
      <c r="B77" s="1" t="s">
        <v>94</v>
      </c>
      <c r="E77" s="62">
        <v>39539</v>
      </c>
      <c r="F77" s="63">
        <f t="shared" ca="1" si="2"/>
        <v>11</v>
      </c>
      <c r="G77" s="63">
        <f t="shared" ca="1" si="3"/>
        <v>10</v>
      </c>
      <c r="H77" s="62">
        <v>26691</v>
      </c>
      <c r="I77" s="1" t="s">
        <v>13</v>
      </c>
      <c r="J77" s="1" t="s">
        <v>4</v>
      </c>
      <c r="K77" s="1">
        <v>1</v>
      </c>
      <c r="L77" s="1" t="s">
        <v>20</v>
      </c>
      <c r="N77" s="1" t="str">
        <f>VLOOKUP(I77,SERVICE!$A$1:$C$17,3,FALSE)</f>
        <v>RESPONSABLE BLOC OPERATOIRE</v>
      </c>
    </row>
    <row r="78" spans="1:14" x14ac:dyDescent="0.2">
      <c r="A78" s="1" t="s">
        <v>87</v>
      </c>
      <c r="B78" s="1" t="s">
        <v>94</v>
      </c>
      <c r="E78" s="62">
        <v>35065</v>
      </c>
      <c r="F78" s="63">
        <f t="shared" ca="1" si="2"/>
        <v>24</v>
      </c>
      <c r="G78" s="63">
        <f t="shared" ca="1" si="3"/>
        <v>1</v>
      </c>
      <c r="H78" s="62">
        <v>26126</v>
      </c>
      <c r="I78" s="1" t="s">
        <v>26</v>
      </c>
      <c r="J78" s="1" t="s">
        <v>4</v>
      </c>
      <c r="K78" s="1">
        <v>1</v>
      </c>
      <c r="L78" s="1" t="s">
        <v>20</v>
      </c>
      <c r="N78" s="1" t="str">
        <f>VLOOKUP(I78,SERVICE!$A$1:$C$17,3,FALSE)</f>
        <v>RESPONSABLE SERVICE HOSPITALISATION</v>
      </c>
    </row>
    <row r="79" spans="1:14" x14ac:dyDescent="0.2">
      <c r="A79" s="1" t="s">
        <v>87</v>
      </c>
      <c r="B79" s="1" t="s">
        <v>94</v>
      </c>
      <c r="E79" s="62">
        <v>40940</v>
      </c>
      <c r="F79" s="63">
        <f t="shared" ca="1" si="2"/>
        <v>8</v>
      </c>
      <c r="G79" s="63">
        <f t="shared" ca="1" si="3"/>
        <v>0</v>
      </c>
      <c r="H79" s="62">
        <v>24228</v>
      </c>
      <c r="I79" s="1" t="s">
        <v>23</v>
      </c>
      <c r="J79" s="1" t="s">
        <v>4</v>
      </c>
      <c r="K79" s="1">
        <v>1</v>
      </c>
      <c r="L79" s="1" t="s">
        <v>20</v>
      </c>
      <c r="N79" s="1" t="str">
        <f>VLOOKUP(I79,SERVICE!$A$1:$C$17,3,FALSE)</f>
        <v>RESPONSABLE SERVICE HOSPITALISATION</v>
      </c>
    </row>
    <row r="80" spans="1:14" x14ac:dyDescent="0.2">
      <c r="A80" s="1" t="s">
        <v>87</v>
      </c>
      <c r="B80" s="1" t="s">
        <v>94</v>
      </c>
      <c r="E80" s="62">
        <v>41715</v>
      </c>
      <c r="F80" s="63">
        <f t="shared" ca="1" si="2"/>
        <v>5</v>
      </c>
      <c r="G80" s="63">
        <f t="shared" ca="1" si="3"/>
        <v>11</v>
      </c>
      <c r="H80" s="62">
        <v>28036</v>
      </c>
      <c r="I80" s="1" t="s">
        <v>40</v>
      </c>
      <c r="J80" s="1" t="s">
        <v>38</v>
      </c>
      <c r="K80" s="1">
        <v>1</v>
      </c>
      <c r="L80" s="1" t="s">
        <v>20</v>
      </c>
      <c r="N80" s="1" t="str">
        <f>VLOOKUP(I80,SERVICE!$A$1:$C$17,3,FALSE)</f>
        <v>ASSISTANTE DE DIRECTION CADRE</v>
      </c>
    </row>
    <row r="81" spans="1:14" x14ac:dyDescent="0.2">
      <c r="A81" s="1" t="s">
        <v>87</v>
      </c>
      <c r="B81" s="1" t="s">
        <v>94</v>
      </c>
      <c r="E81" s="62">
        <v>43705</v>
      </c>
      <c r="F81" s="63">
        <f t="shared" ca="1" si="2"/>
        <v>0</v>
      </c>
      <c r="G81" s="63">
        <f t="shared" ca="1" si="3"/>
        <v>5</v>
      </c>
      <c r="H81" s="62">
        <v>32330</v>
      </c>
      <c r="I81" s="1" t="s">
        <v>13</v>
      </c>
      <c r="J81" s="1" t="s">
        <v>14</v>
      </c>
      <c r="K81" s="1">
        <v>0.8</v>
      </c>
      <c r="L81" s="1" t="s">
        <v>20</v>
      </c>
      <c r="N81" s="1" t="str">
        <f>VLOOKUP(I81,SERVICE!$A$1:$C$17,3,FALSE)</f>
        <v>RESPONSABLE BLOC OPERATOIRE</v>
      </c>
    </row>
    <row r="82" spans="1:14" x14ac:dyDescent="0.2">
      <c r="A82" s="1" t="s">
        <v>87</v>
      </c>
      <c r="B82" s="1" t="s">
        <v>94</v>
      </c>
      <c r="E82" s="62">
        <v>43191</v>
      </c>
      <c r="F82" s="63">
        <f t="shared" ca="1" si="2"/>
        <v>1</v>
      </c>
      <c r="G82" s="63">
        <f t="shared" ca="1" si="3"/>
        <v>10</v>
      </c>
      <c r="H82" s="62">
        <v>33100</v>
      </c>
      <c r="I82" s="1" t="s">
        <v>0</v>
      </c>
      <c r="J82" s="1" t="s">
        <v>38</v>
      </c>
      <c r="K82" s="1">
        <v>0.8</v>
      </c>
      <c r="L82" s="1" t="s">
        <v>20</v>
      </c>
      <c r="N82" s="1" t="str">
        <f>VLOOKUP(I82,SERVICE!$A$1:$C$17,3,FALSE)</f>
        <v>ASSISTANTE DE DIRECTION CADRE</v>
      </c>
    </row>
    <row r="83" spans="1:14" x14ac:dyDescent="0.2">
      <c r="A83" s="1" t="s">
        <v>87</v>
      </c>
      <c r="B83" s="1" t="s">
        <v>94</v>
      </c>
      <c r="E83" s="62">
        <v>29656</v>
      </c>
      <c r="F83" s="63">
        <f t="shared" ca="1" si="2"/>
        <v>38</v>
      </c>
      <c r="G83" s="63">
        <f t="shared" ca="1" si="3"/>
        <v>11</v>
      </c>
      <c r="H83" s="62">
        <v>22290</v>
      </c>
      <c r="I83" s="1" t="s">
        <v>10</v>
      </c>
      <c r="J83" s="1" t="s">
        <v>11</v>
      </c>
      <c r="K83" s="1">
        <v>1</v>
      </c>
      <c r="L83" s="1" t="s">
        <v>20</v>
      </c>
      <c r="N83" s="1" t="str">
        <f>VLOOKUP(I83,SERVICE!$A$1:$C$17,3,FALSE)</f>
        <v>CADRE DE SANTE</v>
      </c>
    </row>
    <row r="84" spans="1:14" x14ac:dyDescent="0.2">
      <c r="A84" s="1" t="s">
        <v>87</v>
      </c>
      <c r="B84" s="1" t="s">
        <v>94</v>
      </c>
      <c r="E84" s="62">
        <v>37851</v>
      </c>
      <c r="F84" s="63">
        <f t="shared" ca="1" si="2"/>
        <v>16</v>
      </c>
      <c r="G84" s="63">
        <f t="shared" ca="1" si="3"/>
        <v>6</v>
      </c>
      <c r="H84" s="62">
        <v>21648</v>
      </c>
      <c r="I84" s="1" t="s">
        <v>2</v>
      </c>
      <c r="J84" s="1" t="s">
        <v>37</v>
      </c>
      <c r="K84" s="1">
        <v>1</v>
      </c>
      <c r="L84" s="1" t="s">
        <v>20</v>
      </c>
      <c r="N84" s="1" t="str">
        <f>VLOOKUP(I84,SERVICE!$A$1:$C$17,3,FALSE)</f>
        <v>DIRECTEUR</v>
      </c>
    </row>
    <row r="85" spans="1:14" x14ac:dyDescent="0.2">
      <c r="A85" s="1" t="s">
        <v>87</v>
      </c>
      <c r="B85" s="1" t="s">
        <v>94</v>
      </c>
      <c r="E85" s="62">
        <v>41275</v>
      </c>
      <c r="F85" s="63">
        <f t="shared" ca="1" si="2"/>
        <v>7</v>
      </c>
      <c r="G85" s="63">
        <f t="shared" ca="1" si="3"/>
        <v>1</v>
      </c>
      <c r="H85" s="62">
        <v>32462</v>
      </c>
      <c r="I85" s="1" t="s">
        <v>25</v>
      </c>
      <c r="J85" s="1" t="s">
        <v>17</v>
      </c>
      <c r="K85" s="1">
        <v>0.50109999999999999</v>
      </c>
      <c r="L85" s="1" t="s">
        <v>20</v>
      </c>
      <c r="N85" s="1" t="str">
        <f>VLOOKUP(I85,SERVICE!$A$1:$C$17,3,FALSE)</f>
        <v>CADRE DE SANTE</v>
      </c>
    </row>
    <row r="86" spans="1:14" x14ac:dyDescent="0.2">
      <c r="A86" s="1" t="s">
        <v>87</v>
      </c>
      <c r="B86" s="1" t="s">
        <v>94</v>
      </c>
      <c r="E86" s="62">
        <v>31343</v>
      </c>
      <c r="F86" s="63">
        <f t="shared" ca="1" si="2"/>
        <v>34</v>
      </c>
      <c r="G86" s="63">
        <f t="shared" ca="1" si="3"/>
        <v>3</v>
      </c>
      <c r="H86" s="62">
        <v>23558</v>
      </c>
      <c r="I86" s="1" t="s">
        <v>27</v>
      </c>
      <c r="J86" s="1" t="s">
        <v>30</v>
      </c>
      <c r="K86" s="1">
        <v>0.8</v>
      </c>
      <c r="L86" s="1" t="s">
        <v>20</v>
      </c>
      <c r="N86" s="1" t="str">
        <f>VLOOKUP(I86,SERVICE!$A$1:$C$17,3,FALSE)</f>
        <v>RESPONSABLE D'UNITE</v>
      </c>
    </row>
    <row r="87" spans="1:14" x14ac:dyDescent="0.2">
      <c r="A87" s="1" t="s">
        <v>87</v>
      </c>
      <c r="B87" s="1" t="s">
        <v>94</v>
      </c>
      <c r="E87" s="62">
        <v>34149</v>
      </c>
      <c r="F87" s="63">
        <f t="shared" ca="1" si="2"/>
        <v>26</v>
      </c>
      <c r="G87" s="63">
        <f t="shared" ca="1" si="3"/>
        <v>7</v>
      </c>
      <c r="H87" s="62">
        <v>25976</v>
      </c>
      <c r="I87" s="1" t="s">
        <v>26</v>
      </c>
      <c r="J87" s="1" t="s">
        <v>17</v>
      </c>
      <c r="K87" s="1">
        <v>1</v>
      </c>
      <c r="L87" s="1" t="s">
        <v>20</v>
      </c>
      <c r="N87" s="1" t="str">
        <f>VLOOKUP(I87,SERVICE!$A$1:$C$17,3,FALSE)</f>
        <v>RESPONSABLE SERVICE HOSPITALISATION</v>
      </c>
    </row>
    <row r="88" spans="1:14" x14ac:dyDescent="0.2">
      <c r="A88" s="1" t="s">
        <v>87</v>
      </c>
      <c r="B88" s="1" t="s">
        <v>94</v>
      </c>
      <c r="E88" s="62">
        <v>33421</v>
      </c>
      <c r="F88" s="63">
        <f t="shared" ca="1" si="2"/>
        <v>28</v>
      </c>
      <c r="G88" s="63">
        <f t="shared" ca="1" si="3"/>
        <v>7</v>
      </c>
      <c r="H88" s="62">
        <v>25462</v>
      </c>
      <c r="I88" s="1" t="s">
        <v>13</v>
      </c>
      <c r="J88" s="1" t="s">
        <v>45</v>
      </c>
      <c r="K88" s="1">
        <v>0.6</v>
      </c>
      <c r="L88" s="1" t="s">
        <v>20</v>
      </c>
      <c r="N88" s="1" t="str">
        <f>VLOOKUP(I88,SERVICE!$A$1:$C$17,3,FALSE)</f>
        <v>RESPONSABLE BLOC OPERATOIRE</v>
      </c>
    </row>
    <row r="89" spans="1:14" x14ac:dyDescent="0.2">
      <c r="A89" s="1" t="s">
        <v>87</v>
      </c>
      <c r="B89" s="1" t="s">
        <v>94</v>
      </c>
      <c r="E89" s="62">
        <v>42184</v>
      </c>
      <c r="F89" s="63">
        <f t="shared" ca="1" si="2"/>
        <v>4</v>
      </c>
      <c r="G89" s="63">
        <f t="shared" ca="1" si="3"/>
        <v>7</v>
      </c>
      <c r="H89" s="62">
        <v>22239</v>
      </c>
      <c r="I89" s="1" t="s">
        <v>0</v>
      </c>
      <c r="J89" s="1" t="s">
        <v>38</v>
      </c>
      <c r="K89" s="1">
        <v>1</v>
      </c>
      <c r="L89" s="1" t="s">
        <v>20</v>
      </c>
      <c r="N89" s="1" t="str">
        <f>VLOOKUP(I89,SERVICE!$A$1:$C$17,3,FALSE)</f>
        <v>ASSISTANTE DE DIRECTION CADRE</v>
      </c>
    </row>
    <row r="90" spans="1:14" x14ac:dyDescent="0.2">
      <c r="A90" s="1" t="s">
        <v>87</v>
      </c>
      <c r="B90" s="1" t="s">
        <v>94</v>
      </c>
      <c r="E90" s="62">
        <v>36168</v>
      </c>
      <c r="F90" s="63">
        <f t="shared" ca="1" si="2"/>
        <v>21</v>
      </c>
      <c r="G90" s="63">
        <f t="shared" ca="1" si="3"/>
        <v>1</v>
      </c>
      <c r="H90" s="62">
        <v>24493</v>
      </c>
      <c r="I90" s="1" t="s">
        <v>25</v>
      </c>
      <c r="J90" s="1" t="s">
        <v>4</v>
      </c>
      <c r="K90" s="1">
        <v>1</v>
      </c>
      <c r="L90" s="1" t="s">
        <v>20</v>
      </c>
      <c r="N90" s="1" t="str">
        <f>VLOOKUP(I90,SERVICE!$A$1:$C$17,3,FALSE)</f>
        <v>CADRE DE SANTE</v>
      </c>
    </row>
    <row r="91" spans="1:14" x14ac:dyDescent="0.2">
      <c r="A91" s="1" t="s">
        <v>87</v>
      </c>
      <c r="B91" s="1" t="s">
        <v>94</v>
      </c>
      <c r="E91" s="62">
        <v>41855</v>
      </c>
      <c r="F91" s="63">
        <f t="shared" ca="1" si="2"/>
        <v>5</v>
      </c>
      <c r="G91" s="63">
        <f t="shared" ca="1" si="3"/>
        <v>6</v>
      </c>
      <c r="H91" s="62">
        <v>27523</v>
      </c>
      <c r="I91" s="1" t="s">
        <v>13</v>
      </c>
      <c r="J91" s="1" t="s">
        <v>45</v>
      </c>
      <c r="K91" s="1">
        <v>1</v>
      </c>
      <c r="L91" s="1" t="s">
        <v>20</v>
      </c>
      <c r="N91" s="1" t="str">
        <f>VLOOKUP(I91,SERVICE!$A$1:$C$17,3,FALSE)</f>
        <v>RESPONSABLE BLOC OPERATOIRE</v>
      </c>
    </row>
    <row r="92" spans="1:14" x14ac:dyDescent="0.2">
      <c r="A92" s="1" t="s">
        <v>87</v>
      </c>
      <c r="B92" s="1" t="s">
        <v>94</v>
      </c>
      <c r="E92" s="62">
        <v>43678</v>
      </c>
      <c r="F92" s="63">
        <f t="shared" ca="1" si="2"/>
        <v>0</v>
      </c>
      <c r="G92" s="63">
        <f t="shared" ca="1" si="3"/>
        <v>6</v>
      </c>
      <c r="H92" s="62">
        <v>34739</v>
      </c>
      <c r="I92" s="1" t="s">
        <v>3</v>
      </c>
      <c r="J92" s="1" t="s">
        <v>17</v>
      </c>
      <c r="K92" s="1">
        <v>1</v>
      </c>
      <c r="L92" s="1" t="s">
        <v>20</v>
      </c>
      <c r="N92" s="1" t="str">
        <f>VLOOKUP(I92,SERVICE!$A$1:$C$17,3,FALSE)</f>
        <v>CADRE DE SANTE</v>
      </c>
    </row>
    <row r="93" spans="1:14" x14ac:dyDescent="0.2">
      <c r="A93" s="1" t="s">
        <v>87</v>
      </c>
      <c r="B93" s="1" t="s">
        <v>94</v>
      </c>
      <c r="E93" s="62">
        <v>42688</v>
      </c>
      <c r="F93" s="63">
        <f t="shared" ca="1" si="2"/>
        <v>3</v>
      </c>
      <c r="G93" s="63">
        <f t="shared" ca="1" si="3"/>
        <v>3</v>
      </c>
      <c r="H93" s="62">
        <v>34633</v>
      </c>
      <c r="I93" s="1" t="s">
        <v>26</v>
      </c>
      <c r="J93" s="1" t="s">
        <v>17</v>
      </c>
      <c r="K93" s="1">
        <v>1</v>
      </c>
      <c r="L93" s="1" t="s">
        <v>20</v>
      </c>
      <c r="N93" s="1" t="str">
        <f>VLOOKUP(I93,SERVICE!$A$1:$C$17,3,FALSE)</f>
        <v>RESPONSABLE SERVICE HOSPITALISATION</v>
      </c>
    </row>
    <row r="94" spans="1:14" x14ac:dyDescent="0.2">
      <c r="A94" s="1" t="s">
        <v>87</v>
      </c>
      <c r="B94" s="1" t="s">
        <v>94</v>
      </c>
      <c r="E94" s="62">
        <v>43101</v>
      </c>
      <c r="F94" s="63">
        <f t="shared" ca="1" si="2"/>
        <v>2</v>
      </c>
      <c r="G94" s="63">
        <f t="shared" ca="1" si="3"/>
        <v>1</v>
      </c>
      <c r="H94" s="62">
        <v>28902</v>
      </c>
      <c r="I94" s="1" t="s">
        <v>13</v>
      </c>
      <c r="J94" s="1" t="s">
        <v>45</v>
      </c>
      <c r="K94" s="1">
        <v>1</v>
      </c>
      <c r="L94" s="1" t="s">
        <v>20</v>
      </c>
      <c r="N94" s="1" t="str">
        <f>VLOOKUP(I94,SERVICE!$A$1:$C$17,3,FALSE)</f>
        <v>RESPONSABLE BLOC OPERATOIRE</v>
      </c>
    </row>
    <row r="95" spans="1:14" x14ac:dyDescent="0.2">
      <c r="A95" s="1" t="s">
        <v>87</v>
      </c>
      <c r="B95" s="1" t="s">
        <v>94</v>
      </c>
      <c r="E95" s="62">
        <v>41244</v>
      </c>
      <c r="F95" s="63">
        <f t="shared" ca="1" si="2"/>
        <v>7</v>
      </c>
      <c r="G95" s="63">
        <f t="shared" ca="1" si="3"/>
        <v>2</v>
      </c>
      <c r="H95" s="62">
        <v>23358</v>
      </c>
      <c r="I95" s="1" t="s">
        <v>2</v>
      </c>
      <c r="J95" s="1" t="s">
        <v>38</v>
      </c>
      <c r="K95" s="1">
        <v>1</v>
      </c>
      <c r="L95" s="1" t="s">
        <v>20</v>
      </c>
      <c r="N95" s="1" t="str">
        <f>VLOOKUP(I95,SERVICE!$A$1:$C$17,3,FALSE)</f>
        <v>DIRECTEUR</v>
      </c>
    </row>
    <row r="96" spans="1:14" x14ac:dyDescent="0.2">
      <c r="A96" s="1" t="s">
        <v>87</v>
      </c>
      <c r="B96" s="1" t="s">
        <v>94</v>
      </c>
      <c r="E96" s="62">
        <v>36416</v>
      </c>
      <c r="F96" s="63">
        <f t="shared" ca="1" si="2"/>
        <v>20</v>
      </c>
      <c r="G96" s="63">
        <f t="shared" ca="1" si="3"/>
        <v>5</v>
      </c>
      <c r="H96" s="62">
        <v>26023</v>
      </c>
      <c r="I96" s="1" t="s">
        <v>50</v>
      </c>
      <c r="J96" s="1" t="s">
        <v>51</v>
      </c>
      <c r="K96" s="1">
        <v>0.5</v>
      </c>
      <c r="L96" s="1" t="s">
        <v>20</v>
      </c>
      <c r="N96" s="1" t="str">
        <f>VLOOKUP(I96,SERVICE!$A$1:$C$17,3,FALSE)</f>
        <v>DIRECTEUR</v>
      </c>
    </row>
    <row r="97" spans="1:14" x14ac:dyDescent="0.2">
      <c r="A97" s="1" t="s">
        <v>87</v>
      </c>
      <c r="B97" s="1" t="s">
        <v>94</v>
      </c>
      <c r="E97" s="62">
        <v>36710</v>
      </c>
      <c r="F97" s="63">
        <f t="shared" ca="1" si="2"/>
        <v>19</v>
      </c>
      <c r="G97" s="63">
        <f t="shared" ca="1" si="3"/>
        <v>7</v>
      </c>
      <c r="H97" s="62">
        <v>24391</v>
      </c>
      <c r="I97" s="1" t="s">
        <v>26</v>
      </c>
      <c r="J97" s="1" t="s">
        <v>17</v>
      </c>
      <c r="K97" s="1">
        <v>1</v>
      </c>
      <c r="L97" s="1" t="s">
        <v>20</v>
      </c>
      <c r="N97" s="1" t="str">
        <f>VLOOKUP(I97,SERVICE!$A$1:$C$17,3,FALSE)</f>
        <v>RESPONSABLE SERVICE HOSPITALISATION</v>
      </c>
    </row>
    <row r="98" spans="1:14" x14ac:dyDescent="0.2">
      <c r="A98" s="1" t="s">
        <v>87</v>
      </c>
      <c r="B98" s="1" t="s">
        <v>94</v>
      </c>
      <c r="E98" s="62">
        <v>40231</v>
      </c>
      <c r="F98" s="63">
        <f t="shared" ca="1" si="2"/>
        <v>9</v>
      </c>
      <c r="G98" s="63">
        <f t="shared" ca="1" si="3"/>
        <v>11</v>
      </c>
      <c r="H98" s="62">
        <v>31003</v>
      </c>
      <c r="I98" s="1" t="s">
        <v>23</v>
      </c>
      <c r="J98" s="1" t="s">
        <v>4</v>
      </c>
      <c r="K98" s="1">
        <v>1</v>
      </c>
      <c r="L98" s="1" t="s">
        <v>20</v>
      </c>
      <c r="N98" s="1" t="str">
        <f>VLOOKUP(I98,SERVICE!$A$1:$C$17,3,FALSE)</f>
        <v>RESPONSABLE SERVICE HOSPITALISATION</v>
      </c>
    </row>
    <row r="99" spans="1:14" x14ac:dyDescent="0.2">
      <c r="A99" s="1" t="s">
        <v>87</v>
      </c>
      <c r="B99" s="1" t="s">
        <v>94</v>
      </c>
      <c r="E99" s="62">
        <v>40182</v>
      </c>
      <c r="F99" s="63">
        <f t="shared" ca="1" si="2"/>
        <v>10</v>
      </c>
      <c r="G99" s="63">
        <f t="shared" ca="1" si="3"/>
        <v>1</v>
      </c>
      <c r="H99" s="62">
        <v>30300</v>
      </c>
      <c r="I99" s="1" t="s">
        <v>25</v>
      </c>
      <c r="J99" s="1" t="s">
        <v>4</v>
      </c>
      <c r="K99" s="1">
        <v>1</v>
      </c>
      <c r="L99" s="1" t="s">
        <v>20</v>
      </c>
      <c r="N99" s="1" t="str">
        <f>VLOOKUP(I99,SERVICE!$A$1:$C$17,3,FALSE)</f>
        <v>CADRE DE SANTE</v>
      </c>
    </row>
    <row r="100" spans="1:14" x14ac:dyDescent="0.2">
      <c r="A100" s="1" t="s">
        <v>87</v>
      </c>
      <c r="B100" s="1" t="s">
        <v>94</v>
      </c>
      <c r="E100" s="62">
        <v>40497</v>
      </c>
      <c r="F100" s="63">
        <f t="shared" ca="1" si="2"/>
        <v>9</v>
      </c>
      <c r="G100" s="63">
        <f t="shared" ca="1" si="3"/>
        <v>3</v>
      </c>
      <c r="H100" s="62">
        <v>32490</v>
      </c>
      <c r="I100" s="1" t="s">
        <v>23</v>
      </c>
      <c r="J100" s="1" t="s">
        <v>17</v>
      </c>
      <c r="K100" s="1">
        <v>1</v>
      </c>
      <c r="L100" s="1" t="s">
        <v>20</v>
      </c>
      <c r="N100" s="1" t="str">
        <f>VLOOKUP(I100,SERVICE!$A$1:$C$17,3,FALSE)</f>
        <v>RESPONSABLE SERVICE HOSPITALISATION</v>
      </c>
    </row>
    <row r="101" spans="1:14" x14ac:dyDescent="0.2">
      <c r="A101" s="1" t="s">
        <v>87</v>
      </c>
      <c r="B101" s="1" t="s">
        <v>94</v>
      </c>
      <c r="E101" s="62">
        <v>41533</v>
      </c>
      <c r="F101" s="63">
        <f t="shared" ca="1" si="2"/>
        <v>6</v>
      </c>
      <c r="G101" s="63">
        <f t="shared" ca="1" si="3"/>
        <v>5</v>
      </c>
      <c r="H101" s="62">
        <v>29792</v>
      </c>
      <c r="I101" s="1" t="s">
        <v>13</v>
      </c>
      <c r="J101" s="1" t="s">
        <v>45</v>
      </c>
      <c r="K101" s="1">
        <v>1</v>
      </c>
      <c r="L101" s="1" t="s">
        <v>20</v>
      </c>
      <c r="N101" s="1" t="str">
        <f>VLOOKUP(I101,SERVICE!$A$1:$C$17,3,FALSE)</f>
        <v>RESPONSABLE BLOC OPERATOIRE</v>
      </c>
    </row>
    <row r="102" spans="1:14" x14ac:dyDescent="0.2">
      <c r="A102" s="1" t="s">
        <v>87</v>
      </c>
      <c r="B102" s="1" t="s">
        <v>94</v>
      </c>
      <c r="E102" s="62">
        <v>34851</v>
      </c>
      <c r="F102" s="63">
        <f t="shared" ca="1" si="2"/>
        <v>24</v>
      </c>
      <c r="G102" s="63">
        <f t="shared" ca="1" si="3"/>
        <v>8</v>
      </c>
      <c r="H102" s="62">
        <v>25416</v>
      </c>
      <c r="I102" s="1" t="s">
        <v>46</v>
      </c>
      <c r="J102" s="1" t="s">
        <v>52</v>
      </c>
      <c r="K102" s="1">
        <v>1</v>
      </c>
      <c r="L102" s="1" t="s">
        <v>20</v>
      </c>
      <c r="N102" s="1" t="str">
        <f>VLOOKUP(I102,SERVICE!$A$1:$C$17,3,FALSE)</f>
        <v>RESPONSABLE BLOC OPERATOIRE</v>
      </c>
    </row>
    <row r="103" spans="1:14" x14ac:dyDescent="0.2">
      <c r="A103" s="1" t="s">
        <v>87</v>
      </c>
      <c r="B103" s="1" t="s">
        <v>94</v>
      </c>
      <c r="E103" s="62">
        <v>37886</v>
      </c>
      <c r="F103" s="63">
        <f t="shared" ca="1" si="2"/>
        <v>16</v>
      </c>
      <c r="G103" s="63">
        <f t="shared" ca="1" si="3"/>
        <v>4</v>
      </c>
      <c r="H103" s="62">
        <v>27473</v>
      </c>
      <c r="I103" s="1" t="s">
        <v>3</v>
      </c>
      <c r="J103" s="1" t="s">
        <v>17</v>
      </c>
      <c r="K103" s="1">
        <v>1</v>
      </c>
      <c r="L103" s="1" t="s">
        <v>20</v>
      </c>
      <c r="N103" s="1" t="str">
        <f>VLOOKUP(I103,SERVICE!$A$1:$C$17,3,FALSE)</f>
        <v>CADRE DE SANTE</v>
      </c>
    </row>
    <row r="104" spans="1:14" x14ac:dyDescent="0.2">
      <c r="A104" s="1" t="s">
        <v>87</v>
      </c>
      <c r="B104" s="1" t="s">
        <v>94</v>
      </c>
      <c r="E104" s="62">
        <v>34715</v>
      </c>
      <c r="F104" s="63">
        <f t="shared" ca="1" si="2"/>
        <v>25</v>
      </c>
      <c r="G104" s="63">
        <f t="shared" ca="1" si="3"/>
        <v>1</v>
      </c>
      <c r="H104" s="62">
        <v>25345</v>
      </c>
      <c r="I104" s="1" t="s">
        <v>13</v>
      </c>
      <c r="J104" s="1" t="s">
        <v>45</v>
      </c>
      <c r="K104" s="1">
        <v>0.50109999999999999</v>
      </c>
      <c r="L104" s="1" t="s">
        <v>20</v>
      </c>
      <c r="N104" s="1" t="str">
        <f>VLOOKUP(I104,SERVICE!$A$1:$C$17,3,FALSE)</f>
        <v>RESPONSABLE BLOC OPERATOIRE</v>
      </c>
    </row>
    <row r="105" spans="1:14" x14ac:dyDescent="0.2">
      <c r="A105" s="1" t="s">
        <v>87</v>
      </c>
      <c r="B105" s="1" t="s">
        <v>94</v>
      </c>
      <c r="E105" s="62">
        <v>41456</v>
      </c>
      <c r="F105" s="63">
        <f t="shared" ca="1" si="2"/>
        <v>6</v>
      </c>
      <c r="G105" s="63">
        <f t="shared" ca="1" si="3"/>
        <v>7</v>
      </c>
      <c r="H105" s="62">
        <v>26661</v>
      </c>
      <c r="I105" s="1" t="s">
        <v>0</v>
      </c>
      <c r="J105" s="1" t="s">
        <v>38</v>
      </c>
      <c r="K105" s="1">
        <v>1</v>
      </c>
      <c r="L105" s="1" t="s">
        <v>20</v>
      </c>
      <c r="N105" s="1" t="str">
        <f>VLOOKUP(I105,SERVICE!$A$1:$C$17,3,FALSE)</f>
        <v>ASSISTANTE DE DIRECTION CADRE</v>
      </c>
    </row>
    <row r="106" spans="1:14" x14ac:dyDescent="0.2">
      <c r="A106" s="1" t="s">
        <v>87</v>
      </c>
      <c r="B106" s="1" t="s">
        <v>94</v>
      </c>
      <c r="E106" s="62">
        <v>43191</v>
      </c>
      <c r="F106" s="63">
        <f t="shared" ca="1" si="2"/>
        <v>1</v>
      </c>
      <c r="G106" s="63">
        <f t="shared" ca="1" si="3"/>
        <v>10</v>
      </c>
      <c r="H106" s="62">
        <v>34552</v>
      </c>
      <c r="I106" s="1" t="s">
        <v>26</v>
      </c>
      <c r="J106" s="1" t="s">
        <v>17</v>
      </c>
      <c r="K106" s="1">
        <v>1</v>
      </c>
      <c r="L106" s="1" t="s">
        <v>20</v>
      </c>
      <c r="N106" s="1" t="str">
        <f>VLOOKUP(I106,SERVICE!$A$1:$C$17,3,FALSE)</f>
        <v>RESPONSABLE SERVICE HOSPITALISATION</v>
      </c>
    </row>
    <row r="107" spans="1:14" x14ac:dyDescent="0.2">
      <c r="A107" s="1" t="s">
        <v>87</v>
      </c>
      <c r="B107" s="1" t="s">
        <v>94</v>
      </c>
      <c r="E107" s="62">
        <v>42036</v>
      </c>
      <c r="F107" s="63">
        <f t="shared" ca="1" si="2"/>
        <v>5</v>
      </c>
      <c r="G107" s="63">
        <f t="shared" ca="1" si="3"/>
        <v>0</v>
      </c>
      <c r="H107" s="62">
        <v>24948</v>
      </c>
      <c r="I107" s="1" t="s">
        <v>13</v>
      </c>
      <c r="J107" s="1" t="s">
        <v>4</v>
      </c>
      <c r="K107" s="1">
        <v>1</v>
      </c>
      <c r="L107" s="1" t="s">
        <v>20</v>
      </c>
      <c r="N107" s="1" t="str">
        <f>VLOOKUP(I107,SERVICE!$A$1:$C$17,3,FALSE)</f>
        <v>RESPONSABLE BLOC OPERATOIRE</v>
      </c>
    </row>
    <row r="108" spans="1:14" x14ac:dyDescent="0.2">
      <c r="A108" s="1" t="s">
        <v>87</v>
      </c>
      <c r="B108" s="1" t="s">
        <v>94</v>
      </c>
      <c r="E108" s="62">
        <v>43633</v>
      </c>
      <c r="F108" s="63">
        <f t="shared" ca="1" si="2"/>
        <v>0</v>
      </c>
      <c r="G108" s="63">
        <f t="shared" ca="1" si="3"/>
        <v>8</v>
      </c>
      <c r="H108" s="62">
        <v>35537</v>
      </c>
      <c r="I108" s="1" t="s">
        <v>6</v>
      </c>
      <c r="J108" s="1" t="s">
        <v>21</v>
      </c>
      <c r="K108" s="1">
        <v>1</v>
      </c>
      <c r="L108" s="1" t="s">
        <v>20</v>
      </c>
      <c r="N108" s="1" t="str">
        <f>VLOOKUP(I108,SERVICE!$A$1:$C$17,3,FALSE)</f>
        <v>PHARMACIEN</v>
      </c>
    </row>
    <row r="109" spans="1:14" x14ac:dyDescent="0.2">
      <c r="A109" s="1" t="s">
        <v>87</v>
      </c>
      <c r="B109" s="1" t="s">
        <v>94</v>
      </c>
      <c r="E109" s="62">
        <v>40969</v>
      </c>
      <c r="F109" s="63">
        <f t="shared" ca="1" si="2"/>
        <v>7</v>
      </c>
      <c r="G109" s="63">
        <f t="shared" ca="1" si="3"/>
        <v>11</v>
      </c>
      <c r="H109" s="62">
        <v>29335</v>
      </c>
      <c r="I109" s="1" t="s">
        <v>2</v>
      </c>
      <c r="J109" s="1" t="s">
        <v>36</v>
      </c>
      <c r="K109" s="1">
        <v>1</v>
      </c>
      <c r="L109" s="1" t="s">
        <v>20</v>
      </c>
      <c r="N109" s="1" t="str">
        <f>VLOOKUP(I109,SERVICE!$A$1:$C$17,3,FALSE)</f>
        <v>DIRECTEUR</v>
      </c>
    </row>
    <row r="110" spans="1:14" x14ac:dyDescent="0.2">
      <c r="A110" s="1" t="s">
        <v>87</v>
      </c>
      <c r="B110" s="1" t="s">
        <v>94</v>
      </c>
      <c r="E110" s="62">
        <v>40182</v>
      </c>
      <c r="F110" s="63">
        <f t="shared" ca="1" si="2"/>
        <v>10</v>
      </c>
      <c r="G110" s="63">
        <f t="shared" ca="1" si="3"/>
        <v>1</v>
      </c>
      <c r="H110" s="62">
        <v>31706</v>
      </c>
      <c r="I110" s="1" t="s">
        <v>10</v>
      </c>
      <c r="J110" s="1" t="s">
        <v>11</v>
      </c>
      <c r="K110" s="1">
        <v>1</v>
      </c>
      <c r="L110" s="1" t="s">
        <v>20</v>
      </c>
      <c r="N110" s="1" t="str">
        <f>VLOOKUP(I110,SERVICE!$A$1:$C$17,3,FALSE)</f>
        <v>CADRE DE SANTE</v>
      </c>
    </row>
    <row r="111" spans="1:14" x14ac:dyDescent="0.2">
      <c r="A111" s="1" t="s">
        <v>87</v>
      </c>
      <c r="B111" s="1" t="s">
        <v>94</v>
      </c>
      <c r="E111" s="62">
        <v>42125</v>
      </c>
      <c r="F111" s="63">
        <f t="shared" ca="1" si="2"/>
        <v>4</v>
      </c>
      <c r="G111" s="63">
        <f t="shared" ca="1" si="3"/>
        <v>9</v>
      </c>
      <c r="H111" s="62">
        <v>33656</v>
      </c>
      <c r="I111" s="1" t="s">
        <v>27</v>
      </c>
      <c r="J111" s="1" t="s">
        <v>43</v>
      </c>
      <c r="K111" s="1">
        <v>1</v>
      </c>
      <c r="L111" s="1" t="s">
        <v>20</v>
      </c>
      <c r="N111" s="1" t="str">
        <f>VLOOKUP(I111,SERVICE!$A$1:$C$17,3,FALSE)</f>
        <v>RESPONSABLE D'UNITE</v>
      </c>
    </row>
    <row r="112" spans="1:14" x14ac:dyDescent="0.2">
      <c r="A112" s="1" t="s">
        <v>87</v>
      </c>
      <c r="B112" s="1" t="s">
        <v>94</v>
      </c>
      <c r="E112" s="62">
        <v>43647</v>
      </c>
      <c r="F112" s="63">
        <f t="shared" ca="1" si="2"/>
        <v>0</v>
      </c>
      <c r="G112" s="63">
        <f t="shared" ca="1" si="3"/>
        <v>7</v>
      </c>
      <c r="H112" s="62">
        <v>22009</v>
      </c>
      <c r="I112" s="1" t="s">
        <v>3</v>
      </c>
      <c r="J112" s="1" t="s">
        <v>17</v>
      </c>
      <c r="K112" s="1">
        <v>1</v>
      </c>
      <c r="L112" s="1" t="s">
        <v>20</v>
      </c>
      <c r="N112" s="1" t="str">
        <f>VLOOKUP(I112,SERVICE!$A$1:$C$17,3,FALSE)</f>
        <v>CADRE DE SANTE</v>
      </c>
    </row>
    <row r="113" spans="1:14" x14ac:dyDescent="0.2">
      <c r="A113" s="1" t="s">
        <v>87</v>
      </c>
      <c r="B113" s="1" t="s">
        <v>94</v>
      </c>
      <c r="E113" s="62">
        <v>40252</v>
      </c>
      <c r="F113" s="63">
        <f t="shared" ca="1" si="2"/>
        <v>9</v>
      </c>
      <c r="G113" s="63">
        <f t="shared" ca="1" si="3"/>
        <v>11</v>
      </c>
      <c r="H113" s="62">
        <v>30733</v>
      </c>
      <c r="I113" s="1" t="s">
        <v>23</v>
      </c>
      <c r="J113" s="1" t="s">
        <v>17</v>
      </c>
      <c r="K113" s="1">
        <v>1</v>
      </c>
      <c r="L113" s="1" t="s">
        <v>20</v>
      </c>
      <c r="N113" s="1" t="str">
        <f>VLOOKUP(I113,SERVICE!$A$1:$C$17,3,FALSE)</f>
        <v>RESPONSABLE SERVICE HOSPITALISATION</v>
      </c>
    </row>
    <row r="114" spans="1:14" x14ac:dyDescent="0.2">
      <c r="A114" s="1" t="s">
        <v>87</v>
      </c>
      <c r="B114" s="1" t="s">
        <v>94</v>
      </c>
      <c r="E114" s="62">
        <v>43435</v>
      </c>
      <c r="F114" s="63">
        <f t="shared" ca="1" si="2"/>
        <v>1</v>
      </c>
      <c r="G114" s="63">
        <f t="shared" ca="1" si="3"/>
        <v>2</v>
      </c>
      <c r="H114" s="62">
        <v>36045</v>
      </c>
      <c r="I114" s="1" t="s">
        <v>0</v>
      </c>
      <c r="J114" s="1" t="s">
        <v>9</v>
      </c>
      <c r="K114" s="1">
        <v>0.7</v>
      </c>
      <c r="L114" s="1" t="s">
        <v>20</v>
      </c>
      <c r="N114" s="1" t="str">
        <f>VLOOKUP(I114,SERVICE!$A$1:$C$17,3,FALSE)</f>
        <v>ASSISTANTE DE DIRECTION CADRE</v>
      </c>
    </row>
    <row r="115" spans="1:14" x14ac:dyDescent="0.2">
      <c r="A115" s="1" t="s">
        <v>87</v>
      </c>
      <c r="B115" s="1" t="s">
        <v>94</v>
      </c>
      <c r="E115" s="62">
        <v>40231</v>
      </c>
      <c r="F115" s="63">
        <f t="shared" ca="1" si="2"/>
        <v>9</v>
      </c>
      <c r="G115" s="63">
        <f t="shared" ca="1" si="3"/>
        <v>11</v>
      </c>
      <c r="H115" s="62">
        <v>29181</v>
      </c>
      <c r="I115" s="1" t="s">
        <v>48</v>
      </c>
      <c r="J115" s="1" t="s">
        <v>17</v>
      </c>
      <c r="K115" s="1">
        <v>1</v>
      </c>
      <c r="L115" s="1" t="s">
        <v>20</v>
      </c>
      <c r="N115" s="1" t="str">
        <f>VLOOKUP(I115,SERVICE!$A$1:$C$17,3,FALSE)</f>
        <v>RESPONSABLE SERVICE HOSPITALISATION</v>
      </c>
    </row>
    <row r="116" spans="1:14" x14ac:dyDescent="0.2">
      <c r="A116" s="1" t="s">
        <v>87</v>
      </c>
      <c r="B116" s="1" t="s">
        <v>94</v>
      </c>
      <c r="E116" s="62">
        <v>41974</v>
      </c>
      <c r="F116" s="63">
        <f t="shared" ca="1" si="2"/>
        <v>5</v>
      </c>
      <c r="G116" s="63">
        <f t="shared" ca="1" si="3"/>
        <v>2</v>
      </c>
      <c r="H116" s="62">
        <v>32737</v>
      </c>
      <c r="I116" s="1" t="s">
        <v>13</v>
      </c>
      <c r="J116" s="1" t="s">
        <v>45</v>
      </c>
      <c r="K116" s="1">
        <v>1</v>
      </c>
      <c r="L116" s="1" t="s">
        <v>20</v>
      </c>
      <c r="N116" s="1" t="str">
        <f>VLOOKUP(I116,SERVICE!$A$1:$C$17,3,FALSE)</f>
        <v>RESPONSABLE BLOC OPERATOIRE</v>
      </c>
    </row>
    <row r="117" spans="1:14" x14ac:dyDescent="0.2">
      <c r="A117" s="1" t="s">
        <v>87</v>
      </c>
      <c r="B117" s="1" t="s">
        <v>94</v>
      </c>
      <c r="E117" s="62">
        <v>34759</v>
      </c>
      <c r="F117" s="63">
        <f t="shared" ca="1" si="2"/>
        <v>24</v>
      </c>
      <c r="G117" s="63">
        <f t="shared" ca="1" si="3"/>
        <v>11</v>
      </c>
      <c r="H117" s="62">
        <v>26394</v>
      </c>
      <c r="I117" s="1" t="s">
        <v>25</v>
      </c>
      <c r="J117" s="1" t="s">
        <v>4</v>
      </c>
      <c r="K117" s="1">
        <v>0.85</v>
      </c>
      <c r="L117" s="1" t="s">
        <v>20</v>
      </c>
      <c r="N117" s="1" t="str">
        <f>VLOOKUP(I117,SERVICE!$A$1:$C$17,3,FALSE)</f>
        <v>CADRE DE SANTE</v>
      </c>
    </row>
    <row r="118" spans="1:14" x14ac:dyDescent="0.2">
      <c r="A118" s="1" t="s">
        <v>87</v>
      </c>
      <c r="B118" s="1" t="s">
        <v>94</v>
      </c>
      <c r="E118" s="62">
        <v>43668</v>
      </c>
      <c r="F118" s="63">
        <f t="shared" ca="1" si="2"/>
        <v>0</v>
      </c>
      <c r="G118" s="63">
        <f t="shared" ca="1" si="3"/>
        <v>6</v>
      </c>
      <c r="H118" s="62">
        <v>35263</v>
      </c>
      <c r="I118" s="1" t="s">
        <v>26</v>
      </c>
      <c r="J118" s="1" t="s">
        <v>17</v>
      </c>
      <c r="K118" s="1">
        <v>1</v>
      </c>
      <c r="L118" s="1" t="s">
        <v>20</v>
      </c>
      <c r="N118" s="1" t="str">
        <f>VLOOKUP(I118,SERVICE!$A$1:$C$17,3,FALSE)</f>
        <v>RESPONSABLE SERVICE HOSPITALISATION</v>
      </c>
    </row>
    <row r="119" spans="1:14" x14ac:dyDescent="0.2">
      <c r="A119" s="1" t="s">
        <v>87</v>
      </c>
      <c r="B119" s="1" t="s">
        <v>94</v>
      </c>
      <c r="E119" s="62">
        <v>41309</v>
      </c>
      <c r="F119" s="63">
        <f t="shared" ca="1" si="2"/>
        <v>7</v>
      </c>
      <c r="G119" s="63">
        <f t="shared" ca="1" si="3"/>
        <v>0</v>
      </c>
      <c r="H119" s="62">
        <v>24281</v>
      </c>
      <c r="I119" s="1" t="s">
        <v>25</v>
      </c>
      <c r="J119" s="1" t="s">
        <v>4</v>
      </c>
      <c r="K119" s="1">
        <v>1</v>
      </c>
      <c r="L119" s="1" t="s">
        <v>20</v>
      </c>
      <c r="N119" s="1" t="str">
        <f>VLOOKUP(I119,SERVICE!$A$1:$C$17,3,FALSE)</f>
        <v>CADRE DE SANTE</v>
      </c>
    </row>
    <row r="120" spans="1:14" x14ac:dyDescent="0.2">
      <c r="A120" s="1" t="s">
        <v>87</v>
      </c>
      <c r="B120" s="1" t="s">
        <v>94</v>
      </c>
      <c r="E120" s="62">
        <v>41855</v>
      </c>
      <c r="F120" s="63">
        <f t="shared" ca="1" si="2"/>
        <v>5</v>
      </c>
      <c r="G120" s="63">
        <f t="shared" ca="1" si="3"/>
        <v>6</v>
      </c>
      <c r="H120" s="62">
        <v>33646</v>
      </c>
      <c r="I120" s="1" t="s">
        <v>13</v>
      </c>
      <c r="J120" s="1" t="s">
        <v>45</v>
      </c>
      <c r="K120" s="1">
        <v>0.8</v>
      </c>
      <c r="L120" s="1" t="s">
        <v>20</v>
      </c>
      <c r="N120" s="1" t="str">
        <f>VLOOKUP(I120,SERVICE!$A$1:$C$17,3,FALSE)</f>
        <v>RESPONSABLE BLOC OPERATOIRE</v>
      </c>
    </row>
    <row r="121" spans="1:14" x14ac:dyDescent="0.2">
      <c r="A121" s="1" t="s">
        <v>87</v>
      </c>
      <c r="B121" s="1" t="s">
        <v>94</v>
      </c>
      <c r="E121" s="62">
        <v>33848</v>
      </c>
      <c r="F121" s="63">
        <f t="shared" ca="1" si="2"/>
        <v>27</v>
      </c>
      <c r="G121" s="63">
        <f t="shared" ca="1" si="3"/>
        <v>5</v>
      </c>
      <c r="H121" s="62">
        <v>25043</v>
      </c>
      <c r="I121" s="1" t="s">
        <v>25</v>
      </c>
      <c r="J121" s="1" t="s">
        <v>4</v>
      </c>
      <c r="K121" s="1">
        <v>1</v>
      </c>
      <c r="L121" s="1" t="s">
        <v>20</v>
      </c>
      <c r="N121" s="1" t="str">
        <f>VLOOKUP(I121,SERVICE!$A$1:$C$17,3,FALSE)</f>
        <v>CADRE DE SANTE</v>
      </c>
    </row>
    <row r="122" spans="1:14" x14ac:dyDescent="0.2">
      <c r="A122" s="1" t="s">
        <v>87</v>
      </c>
      <c r="B122" s="1" t="s">
        <v>94</v>
      </c>
    </row>
    <row r="123" spans="1:14" x14ac:dyDescent="0.2">
      <c r="A123" s="1" t="s">
        <v>87</v>
      </c>
      <c r="B123" s="1" t="s">
        <v>94</v>
      </c>
    </row>
    <row r="124" spans="1:14" x14ac:dyDescent="0.2">
      <c r="A124" s="1" t="s">
        <v>87</v>
      </c>
      <c r="B124" s="1" t="s">
        <v>94</v>
      </c>
    </row>
    <row r="125" spans="1:14" x14ac:dyDescent="0.2">
      <c r="A125" s="1" t="s">
        <v>87</v>
      </c>
      <c r="B125" s="1" t="s">
        <v>94</v>
      </c>
    </row>
    <row r="126" spans="1:14" x14ac:dyDescent="0.2">
      <c r="A126" s="1" t="s">
        <v>87</v>
      </c>
      <c r="B126" s="1" t="s">
        <v>94</v>
      </c>
    </row>
    <row r="127" spans="1:14" x14ac:dyDescent="0.2">
      <c r="A127" s="1" t="s">
        <v>87</v>
      </c>
      <c r="B127" s="1" t="s">
        <v>94</v>
      </c>
    </row>
    <row r="128" spans="1:14" x14ac:dyDescent="0.2">
      <c r="A128" s="1" t="s">
        <v>87</v>
      </c>
      <c r="B128" s="1" t="s">
        <v>94</v>
      </c>
    </row>
    <row r="129" spans="1:2" x14ac:dyDescent="0.2">
      <c r="A129" s="1" t="s">
        <v>87</v>
      </c>
      <c r="B129" s="1" t="s">
        <v>94</v>
      </c>
    </row>
    <row r="130" spans="1:2" x14ac:dyDescent="0.2">
      <c r="A130" s="1" t="s">
        <v>87</v>
      </c>
      <c r="B130" s="1" t="s">
        <v>94</v>
      </c>
    </row>
    <row r="131" spans="1:2" x14ac:dyDescent="0.2">
      <c r="A131" s="1" t="s">
        <v>87</v>
      </c>
      <c r="B131" s="1" t="s">
        <v>94</v>
      </c>
    </row>
    <row r="132" spans="1:2" x14ac:dyDescent="0.2">
      <c r="A132" s="1" t="s">
        <v>87</v>
      </c>
      <c r="B132" s="1" t="s">
        <v>94</v>
      </c>
    </row>
    <row r="133" spans="1:2" x14ac:dyDescent="0.2">
      <c r="A133" s="1" t="s">
        <v>87</v>
      </c>
      <c r="B133" s="1" t="s">
        <v>94</v>
      </c>
    </row>
    <row r="134" spans="1:2" x14ac:dyDescent="0.2">
      <c r="A134" s="1" t="s">
        <v>87</v>
      </c>
      <c r="B134" s="1" t="s">
        <v>94</v>
      </c>
    </row>
    <row r="135" spans="1:2" x14ac:dyDescent="0.2">
      <c r="A135" s="1" t="s">
        <v>87</v>
      </c>
      <c r="B135" s="1" t="s">
        <v>94</v>
      </c>
    </row>
    <row r="136" spans="1:2" x14ac:dyDescent="0.2">
      <c r="A136" s="1" t="s">
        <v>87</v>
      </c>
      <c r="B136" s="1" t="s">
        <v>94</v>
      </c>
    </row>
    <row r="137" spans="1:2" x14ac:dyDescent="0.2">
      <c r="A137" s="1" t="s">
        <v>87</v>
      </c>
      <c r="B137" s="1" t="s">
        <v>94</v>
      </c>
    </row>
    <row r="138" spans="1:2" x14ac:dyDescent="0.2">
      <c r="A138" s="1" t="s">
        <v>87</v>
      </c>
      <c r="B138" s="1" t="s">
        <v>94</v>
      </c>
    </row>
    <row r="139" spans="1:2" x14ac:dyDescent="0.2">
      <c r="A139" s="1" t="s">
        <v>87</v>
      </c>
      <c r="B139" s="1" t="s">
        <v>94</v>
      </c>
    </row>
    <row r="140" spans="1:2" x14ac:dyDescent="0.2">
      <c r="A140" s="1" t="s">
        <v>87</v>
      </c>
      <c r="B140" s="1" t="s">
        <v>94</v>
      </c>
    </row>
    <row r="141" spans="1:2" x14ac:dyDescent="0.2">
      <c r="A141" s="1" t="s">
        <v>87</v>
      </c>
      <c r="B141" s="1" t="s">
        <v>94</v>
      </c>
    </row>
    <row r="142" spans="1:2" x14ac:dyDescent="0.2">
      <c r="A142" s="1" t="s">
        <v>87</v>
      </c>
      <c r="B142" s="1" t="s">
        <v>94</v>
      </c>
    </row>
    <row r="143" spans="1:2" x14ac:dyDescent="0.2">
      <c r="A143" s="1" t="s">
        <v>87</v>
      </c>
      <c r="B143" s="1" t="s">
        <v>94</v>
      </c>
    </row>
    <row r="144" spans="1:2" x14ac:dyDescent="0.2">
      <c r="A144" s="1" t="s">
        <v>87</v>
      </c>
      <c r="B144" s="1" t="s">
        <v>94</v>
      </c>
    </row>
    <row r="145" spans="1:2" x14ac:dyDescent="0.2">
      <c r="A145" s="1" t="s">
        <v>87</v>
      </c>
      <c r="B145" s="1" t="s">
        <v>94</v>
      </c>
    </row>
    <row r="146" spans="1:2" x14ac:dyDescent="0.2">
      <c r="A146" s="1" t="s">
        <v>87</v>
      </c>
      <c r="B146" s="1" t="s">
        <v>94</v>
      </c>
    </row>
    <row r="147" spans="1:2" x14ac:dyDescent="0.2">
      <c r="A147" s="1" t="s">
        <v>87</v>
      </c>
      <c r="B147" s="1" t="s">
        <v>94</v>
      </c>
    </row>
    <row r="148" spans="1:2" x14ac:dyDescent="0.2">
      <c r="A148" s="1" t="s">
        <v>87</v>
      </c>
      <c r="B148" s="1" t="s">
        <v>94</v>
      </c>
    </row>
    <row r="149" spans="1:2" x14ac:dyDescent="0.2">
      <c r="A149" s="1" t="s">
        <v>87</v>
      </c>
      <c r="B149" s="1" t="s">
        <v>94</v>
      </c>
    </row>
    <row r="150" spans="1:2" x14ac:dyDescent="0.2">
      <c r="A150" s="1" t="s">
        <v>87</v>
      </c>
      <c r="B150" s="1" t="s">
        <v>94</v>
      </c>
    </row>
    <row r="151" spans="1:2" x14ac:dyDescent="0.2">
      <c r="A151" s="1" t="s">
        <v>87</v>
      </c>
      <c r="B151" s="1" t="s">
        <v>94</v>
      </c>
    </row>
    <row r="152" spans="1:2" x14ac:dyDescent="0.2">
      <c r="A152" s="1" t="s">
        <v>87</v>
      </c>
      <c r="B152" s="1" t="s">
        <v>94</v>
      </c>
    </row>
    <row r="153" spans="1:2" x14ac:dyDescent="0.2">
      <c r="A153" s="1" t="s">
        <v>87</v>
      </c>
      <c r="B153" s="1" t="s">
        <v>94</v>
      </c>
    </row>
    <row r="154" spans="1:2" x14ac:dyDescent="0.2">
      <c r="A154" s="1" t="s">
        <v>87</v>
      </c>
      <c r="B154" s="1" t="s">
        <v>94</v>
      </c>
    </row>
    <row r="155" spans="1:2" x14ac:dyDescent="0.2">
      <c r="A155" s="1" t="s">
        <v>87</v>
      </c>
      <c r="B155" s="1" t="s">
        <v>94</v>
      </c>
    </row>
    <row r="156" spans="1:2" x14ac:dyDescent="0.2">
      <c r="A156" s="1" t="s">
        <v>87</v>
      </c>
      <c r="B156" s="1" t="s">
        <v>94</v>
      </c>
    </row>
    <row r="157" spans="1:2" x14ac:dyDescent="0.2">
      <c r="A157" s="1" t="s">
        <v>87</v>
      </c>
      <c r="B157" s="1" t="s">
        <v>94</v>
      </c>
    </row>
    <row r="158" spans="1:2" x14ac:dyDescent="0.2">
      <c r="A158" s="1" t="s">
        <v>87</v>
      </c>
      <c r="B158" s="1" t="s">
        <v>94</v>
      </c>
    </row>
    <row r="159" spans="1:2" x14ac:dyDescent="0.2">
      <c r="A159" s="1" t="s">
        <v>87</v>
      </c>
      <c r="B159" s="1" t="s">
        <v>94</v>
      </c>
    </row>
    <row r="160" spans="1:2" x14ac:dyDescent="0.2">
      <c r="A160" s="1" t="s">
        <v>87</v>
      </c>
      <c r="B160" s="1" t="s">
        <v>94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738F0-769E-1F4D-99B7-BE161BB425A0}">
  <dimension ref="A4:S28"/>
  <sheetViews>
    <sheetView workbookViewId="0">
      <selection activeCell="P17" sqref="P17"/>
    </sheetView>
  </sheetViews>
  <sheetFormatPr baseColWidth="10" defaultRowHeight="15" x14ac:dyDescent="0.2"/>
  <cols>
    <col min="4" max="4" width="14.33203125" customWidth="1"/>
    <col min="17" max="17" width="14.5" customWidth="1"/>
  </cols>
  <sheetData>
    <row r="4" spans="1:19" x14ac:dyDescent="0.2">
      <c r="F4" s="118" t="s">
        <v>109</v>
      </c>
      <c r="G4" s="118"/>
      <c r="H4" s="118"/>
      <c r="I4" s="118"/>
      <c r="J4" s="118"/>
      <c r="K4" s="118"/>
      <c r="L4" s="118"/>
    </row>
    <row r="5" spans="1:19" x14ac:dyDescent="0.2">
      <c r="A5" s="113" t="s">
        <v>56</v>
      </c>
      <c r="B5" s="113" t="s">
        <v>76</v>
      </c>
      <c r="C5" s="113" t="s">
        <v>79</v>
      </c>
      <c r="D5" s="113" t="s">
        <v>103</v>
      </c>
      <c r="E5" s="113" t="s">
        <v>104</v>
      </c>
      <c r="F5" s="113"/>
      <c r="G5" s="113"/>
      <c r="H5" s="113"/>
      <c r="I5" s="113"/>
      <c r="J5" s="113"/>
      <c r="K5" s="113"/>
      <c r="L5" s="113"/>
      <c r="Q5" t="s">
        <v>105</v>
      </c>
    </row>
    <row r="6" spans="1:19" ht="43" customHeight="1" x14ac:dyDescent="0.2">
      <c r="A6" s="113"/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Q6" s="17" t="s">
        <v>106</v>
      </c>
      <c r="R6" s="17" t="s">
        <v>107</v>
      </c>
      <c r="S6" t="s">
        <v>108</v>
      </c>
    </row>
    <row r="7" spans="1:19" x14ac:dyDescent="0.2">
      <c r="A7" s="113"/>
      <c r="B7" s="113"/>
      <c r="C7" s="113"/>
      <c r="D7" s="113"/>
      <c r="E7" s="113"/>
      <c r="F7" s="113"/>
      <c r="G7" s="113"/>
      <c r="H7" s="113"/>
      <c r="I7" s="113"/>
      <c r="J7" s="113"/>
      <c r="K7" s="113"/>
      <c r="L7" s="113"/>
    </row>
    <row r="8" spans="1:19" x14ac:dyDescent="0.2">
      <c r="A8" s="113"/>
      <c r="B8" s="113"/>
      <c r="C8" s="113"/>
      <c r="D8" s="113"/>
      <c r="E8" s="113"/>
      <c r="F8" s="113"/>
      <c r="G8" s="113"/>
      <c r="H8" s="113"/>
      <c r="I8" s="113"/>
      <c r="J8" s="113"/>
      <c r="K8" s="113"/>
      <c r="L8" s="113"/>
    </row>
    <row r="9" spans="1:19" x14ac:dyDescent="0.2">
      <c r="A9" s="113"/>
      <c r="B9" s="113"/>
      <c r="C9" s="113"/>
      <c r="D9" s="113"/>
      <c r="E9" s="113"/>
      <c r="F9" s="113"/>
      <c r="G9" s="113"/>
      <c r="H9" s="113"/>
      <c r="I9" s="113"/>
      <c r="J9" s="113"/>
      <c r="K9" s="113"/>
      <c r="L9" s="113"/>
    </row>
    <row r="10" spans="1:19" x14ac:dyDescent="0.2">
      <c r="A10" s="113"/>
      <c r="B10" s="113"/>
      <c r="C10" s="113"/>
      <c r="D10" s="113"/>
      <c r="E10" s="113"/>
      <c r="F10" s="113"/>
      <c r="G10" s="113"/>
      <c r="H10" s="113"/>
      <c r="I10" s="113"/>
      <c r="J10" s="113"/>
      <c r="K10" s="113"/>
      <c r="L10" s="113"/>
    </row>
    <row r="11" spans="1:19" x14ac:dyDescent="0.2">
      <c r="A11" s="113"/>
      <c r="B11" s="113"/>
      <c r="C11" s="113"/>
      <c r="D11" s="113"/>
      <c r="E11" s="113"/>
      <c r="F11" s="113"/>
      <c r="G11" s="113"/>
      <c r="H11" s="113"/>
      <c r="I11" s="113"/>
      <c r="J11" s="113"/>
      <c r="K11" s="113"/>
      <c r="L11" s="113"/>
    </row>
    <row r="12" spans="1:19" x14ac:dyDescent="0.2">
      <c r="A12" s="113"/>
      <c r="B12" s="113"/>
      <c r="C12" s="113"/>
      <c r="D12" s="113"/>
      <c r="E12" s="113"/>
      <c r="F12" s="113"/>
      <c r="G12" s="113"/>
      <c r="H12" s="113"/>
      <c r="I12" s="113"/>
      <c r="J12" s="113"/>
      <c r="K12" s="113"/>
      <c r="L12" s="113"/>
    </row>
    <row r="13" spans="1:19" x14ac:dyDescent="0.2">
      <c r="A13" s="113"/>
      <c r="B13" s="113"/>
      <c r="C13" s="113"/>
      <c r="D13" s="113"/>
      <c r="E13" s="113"/>
      <c r="F13" s="113"/>
      <c r="G13" s="113"/>
      <c r="H13" s="113"/>
      <c r="I13" s="113"/>
      <c r="J13" s="113"/>
      <c r="K13" s="113"/>
      <c r="L13" s="113"/>
    </row>
    <row r="14" spans="1:19" x14ac:dyDescent="0.2">
      <c r="A14" s="113"/>
      <c r="B14" s="113"/>
      <c r="C14" s="113"/>
      <c r="D14" s="113"/>
      <c r="E14" s="113"/>
      <c r="F14" s="113"/>
      <c r="G14" s="113"/>
      <c r="H14" s="113"/>
      <c r="I14" s="113"/>
      <c r="J14" s="113"/>
      <c r="K14" s="113"/>
      <c r="L14" s="113"/>
    </row>
    <row r="15" spans="1:19" x14ac:dyDescent="0.2">
      <c r="A15" s="113"/>
      <c r="B15" s="113"/>
      <c r="C15" s="113"/>
      <c r="D15" s="113"/>
      <c r="E15" s="113"/>
      <c r="F15" s="113"/>
      <c r="G15" s="113"/>
      <c r="H15" s="113"/>
      <c r="I15" s="113"/>
      <c r="J15" s="113"/>
      <c r="K15" s="113"/>
      <c r="L15" s="113"/>
    </row>
    <row r="16" spans="1:19" x14ac:dyDescent="0.2">
      <c r="A16" s="113"/>
      <c r="B16" s="113"/>
      <c r="C16" s="113"/>
      <c r="D16" s="113"/>
      <c r="E16" s="113"/>
      <c r="F16" s="113"/>
      <c r="G16" s="113"/>
      <c r="H16" s="113"/>
      <c r="I16" s="113"/>
      <c r="J16" s="113"/>
      <c r="K16" s="113"/>
      <c r="L16" s="113"/>
    </row>
    <row r="17" spans="1:12" x14ac:dyDescent="0.2">
      <c r="A17" s="113"/>
      <c r="B17" s="113"/>
      <c r="C17" s="113"/>
      <c r="D17" s="113"/>
      <c r="E17" s="113"/>
      <c r="F17" s="113"/>
      <c r="G17" s="113"/>
      <c r="H17" s="113"/>
      <c r="I17" s="113"/>
      <c r="J17" s="113"/>
      <c r="K17" s="113"/>
      <c r="L17" s="113"/>
    </row>
    <row r="18" spans="1:12" x14ac:dyDescent="0.2">
      <c r="A18" s="113"/>
      <c r="B18" s="113"/>
      <c r="C18" s="113"/>
      <c r="D18" s="113"/>
      <c r="E18" s="113"/>
      <c r="F18" s="113"/>
      <c r="G18" s="113"/>
      <c r="H18" s="113"/>
      <c r="I18" s="113"/>
      <c r="J18" s="113"/>
      <c r="K18" s="113"/>
      <c r="L18" s="113"/>
    </row>
    <row r="19" spans="1:12" x14ac:dyDescent="0.2">
      <c r="A19" s="113"/>
      <c r="B19" s="113"/>
      <c r="C19" s="113"/>
      <c r="D19" s="113"/>
      <c r="E19" s="113"/>
      <c r="F19" s="113"/>
      <c r="G19" s="113"/>
      <c r="H19" s="113"/>
      <c r="I19" s="113"/>
      <c r="J19" s="113"/>
      <c r="K19" s="113"/>
      <c r="L19" s="113"/>
    </row>
    <row r="20" spans="1:12" x14ac:dyDescent="0.2">
      <c r="A20" s="113"/>
      <c r="B20" s="113"/>
      <c r="C20" s="113"/>
      <c r="D20" s="113"/>
      <c r="E20" s="113"/>
      <c r="F20" s="113"/>
      <c r="G20" s="113"/>
      <c r="H20" s="113"/>
      <c r="I20" s="113"/>
      <c r="J20" s="113"/>
      <c r="K20" s="113"/>
      <c r="L20" s="113"/>
    </row>
    <row r="21" spans="1:12" x14ac:dyDescent="0.2">
      <c r="A21" s="113"/>
      <c r="B21" s="113"/>
      <c r="C21" s="113"/>
      <c r="D21" s="113"/>
      <c r="E21" s="113"/>
      <c r="F21" s="113"/>
      <c r="G21" s="113"/>
      <c r="H21" s="113"/>
      <c r="I21" s="113"/>
      <c r="J21" s="113"/>
      <c r="K21" s="113"/>
      <c r="L21" s="113"/>
    </row>
    <row r="22" spans="1:12" x14ac:dyDescent="0.2">
      <c r="A22" s="113"/>
      <c r="B22" s="113"/>
      <c r="C22" s="113"/>
      <c r="D22" s="113"/>
      <c r="E22" s="113"/>
      <c r="F22" s="113"/>
      <c r="G22" s="113"/>
      <c r="H22" s="113"/>
      <c r="I22" s="113"/>
      <c r="J22" s="113"/>
      <c r="K22" s="113"/>
      <c r="L22" s="113"/>
    </row>
    <row r="23" spans="1:12" x14ac:dyDescent="0.2">
      <c r="A23" s="113"/>
      <c r="B23" s="113"/>
      <c r="C23" s="113"/>
      <c r="D23" s="113"/>
      <c r="E23" s="113"/>
      <c r="F23" s="113"/>
      <c r="G23" s="113"/>
      <c r="H23" s="113"/>
      <c r="I23" s="113"/>
      <c r="J23" s="113"/>
      <c r="K23" s="113"/>
      <c r="L23" s="113"/>
    </row>
    <row r="24" spans="1:12" x14ac:dyDescent="0.2">
      <c r="A24" s="113"/>
      <c r="B24" s="113"/>
      <c r="C24" s="113"/>
      <c r="D24" s="113"/>
      <c r="E24" s="113"/>
      <c r="F24" s="113"/>
      <c r="G24" s="113"/>
      <c r="H24" s="113"/>
      <c r="I24" s="113"/>
      <c r="J24" s="113"/>
      <c r="K24" s="113"/>
      <c r="L24" s="113"/>
    </row>
    <row r="25" spans="1:12" x14ac:dyDescent="0.2">
      <c r="A25" s="113"/>
      <c r="B25" s="113"/>
      <c r="C25" s="113"/>
      <c r="D25" s="113"/>
      <c r="E25" s="113"/>
      <c r="F25" s="113"/>
      <c r="G25" s="113"/>
      <c r="H25" s="113"/>
      <c r="I25" s="113"/>
      <c r="J25" s="113"/>
      <c r="K25" s="113"/>
      <c r="L25" s="113"/>
    </row>
    <row r="26" spans="1:12" x14ac:dyDescent="0.2">
      <c r="A26" s="113"/>
      <c r="B26" s="113"/>
      <c r="C26" s="113"/>
      <c r="D26" s="113"/>
      <c r="E26" s="113"/>
      <c r="F26" s="113"/>
      <c r="G26" s="113"/>
      <c r="H26" s="113"/>
      <c r="I26" s="113"/>
      <c r="J26" s="113"/>
      <c r="K26" s="113"/>
      <c r="L26" s="113"/>
    </row>
    <row r="27" spans="1:12" x14ac:dyDescent="0.2">
      <c r="A27" s="113"/>
      <c r="B27" s="113"/>
      <c r="C27" s="113"/>
      <c r="D27" s="113"/>
      <c r="E27" s="113"/>
      <c r="F27" s="113"/>
      <c r="G27" s="113"/>
      <c r="H27" s="113"/>
      <c r="I27" s="113"/>
      <c r="J27" s="113"/>
      <c r="K27" s="113"/>
      <c r="L27" s="113"/>
    </row>
    <row r="28" spans="1:12" x14ac:dyDescent="0.2">
      <c r="A28" s="113"/>
      <c r="B28" s="113"/>
      <c r="C28" s="113"/>
      <c r="D28" s="113"/>
      <c r="E28" s="113"/>
      <c r="F28" s="113"/>
      <c r="G28" s="113"/>
      <c r="H28" s="113"/>
      <c r="I28" s="113"/>
      <c r="J28" s="113"/>
      <c r="K28" s="113"/>
      <c r="L28" s="113"/>
    </row>
  </sheetData>
  <mergeCells count="1">
    <mergeCell ref="F4:L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ENTRETIENS PROFESSIONNELS</vt:lpstr>
      <vt:lpstr>SERVICE</vt:lpstr>
      <vt:lpstr>FORMULAIRE</vt:lpstr>
      <vt:lpstr>BASE DE DONNÉES</vt:lpstr>
      <vt:lpstr>CALENDRIER ENTRETIENS PRO</vt:lpstr>
      <vt:lpstr>'ENTRETIENS PROFESSIONNELS'!Impression_des_titres</vt:lpstr>
      <vt:lpstr>'ENTRETIENS PROFESSIONNELS'!Zone_d_impression</vt:lpstr>
    </vt:vector>
  </TitlesOfParts>
  <Company>Groupe 3H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NC79</dc:creator>
  <cp:lastModifiedBy>Microsoft Office User</cp:lastModifiedBy>
  <cp:lastPrinted>2019-12-16T12:57:48Z</cp:lastPrinted>
  <dcterms:created xsi:type="dcterms:W3CDTF">2019-09-10T09:47:05Z</dcterms:created>
  <dcterms:modified xsi:type="dcterms:W3CDTF">2020-02-20T19:24:31Z</dcterms:modified>
</cp:coreProperties>
</file>