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lash Disque 1\"/>
    </mc:Choice>
  </mc:AlternateContent>
  <bookViews>
    <workbookView xWindow="0" yWindow="0" windowWidth="20490" windowHeight="7755"/>
  </bookViews>
  <sheets>
    <sheet name="Spécimene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H13" i="1" l="1"/>
  <c r="AG29" i="1"/>
  <c r="AF29" i="1"/>
  <c r="AE29" i="1"/>
  <c r="AD29" i="1"/>
  <c r="AC29" i="1"/>
  <c r="AB29" i="1"/>
  <c r="AA29" i="1"/>
  <c r="Z29" i="1"/>
  <c r="Y29" i="1"/>
  <c r="X29" i="1"/>
  <c r="W29" i="1"/>
  <c r="V29" i="1"/>
  <c r="U29" i="1"/>
  <c r="T29" i="1"/>
  <c r="S29" i="1"/>
  <c r="R29" i="1"/>
  <c r="Q29" i="1"/>
  <c r="P29" i="1"/>
  <c r="O29" i="1"/>
  <c r="N29" i="1"/>
  <c r="M29" i="1"/>
  <c r="L29" i="1"/>
  <c r="K29" i="1"/>
  <c r="J29" i="1"/>
  <c r="I29" i="1"/>
  <c r="H29" i="1"/>
  <c r="G29" i="1"/>
  <c r="F29" i="1"/>
  <c r="E29" i="1"/>
  <c r="D29" i="1"/>
  <c r="C29" i="1"/>
  <c r="AN28" i="1"/>
  <c r="AM28" i="1"/>
  <c r="AL28" i="1"/>
  <c r="AK28" i="1"/>
  <c r="AJ28" i="1"/>
  <c r="AI28" i="1"/>
  <c r="AH28" i="1"/>
  <c r="AN27" i="1"/>
  <c r="AM27" i="1"/>
  <c r="AL27" i="1"/>
  <c r="AK27" i="1"/>
  <c r="AJ27" i="1"/>
  <c r="AI27" i="1"/>
  <c r="AH27" i="1"/>
  <c r="AN26" i="1"/>
  <c r="AM26" i="1"/>
  <c r="AL26" i="1"/>
  <c r="AK26" i="1"/>
  <c r="AJ26" i="1"/>
  <c r="AI26" i="1"/>
  <c r="AH26" i="1"/>
  <c r="AN25" i="1"/>
  <c r="AM25" i="1"/>
  <c r="AL25" i="1"/>
  <c r="AK25" i="1"/>
  <c r="AJ25" i="1"/>
  <c r="AI25" i="1"/>
  <c r="AH25" i="1"/>
  <c r="AN24" i="1"/>
  <c r="AM24" i="1"/>
  <c r="AL24" i="1"/>
  <c r="AK24" i="1"/>
  <c r="AJ24" i="1"/>
  <c r="AI24" i="1"/>
  <c r="AH24" i="1"/>
  <c r="AN23" i="1"/>
  <c r="AM23" i="1"/>
  <c r="AL23" i="1"/>
  <c r="AK23" i="1"/>
  <c r="AJ23" i="1"/>
  <c r="AI23" i="1"/>
  <c r="AH23" i="1"/>
  <c r="AN22" i="1"/>
  <c r="AM22" i="1"/>
  <c r="AL22" i="1"/>
  <c r="AK22" i="1"/>
  <c r="AJ22" i="1"/>
  <c r="AI22" i="1"/>
  <c r="AH22" i="1"/>
  <c r="AN21" i="1"/>
  <c r="AM21" i="1"/>
  <c r="AL21" i="1"/>
  <c r="AK21" i="1"/>
  <c r="AJ21" i="1"/>
  <c r="AI21" i="1"/>
  <c r="AH21" i="1"/>
  <c r="AN20" i="1"/>
  <c r="AM20" i="1"/>
  <c r="AL20" i="1"/>
  <c r="AK20" i="1"/>
  <c r="AJ20" i="1"/>
  <c r="AI20" i="1"/>
  <c r="AH20" i="1"/>
  <c r="AN19" i="1"/>
  <c r="AM19" i="1"/>
  <c r="AL19" i="1"/>
  <c r="AK19" i="1"/>
  <c r="AJ19" i="1"/>
  <c r="AI19" i="1"/>
  <c r="AH19" i="1"/>
  <c r="AN18" i="1"/>
  <c r="AM18" i="1"/>
  <c r="AL18" i="1"/>
  <c r="AK18" i="1"/>
  <c r="AJ18" i="1"/>
  <c r="AI18" i="1"/>
  <c r="AH18" i="1"/>
  <c r="AN17" i="1"/>
  <c r="AM17" i="1"/>
  <c r="AL17" i="1"/>
  <c r="AK17" i="1"/>
  <c r="AJ17" i="1"/>
  <c r="AI17" i="1"/>
  <c r="AH17" i="1"/>
  <c r="AN16" i="1"/>
  <c r="AM16" i="1"/>
  <c r="AL16" i="1"/>
  <c r="AK16" i="1"/>
  <c r="AJ16" i="1"/>
  <c r="AI16" i="1"/>
  <c r="AH16" i="1"/>
  <c r="AN15" i="1"/>
  <c r="AM15" i="1"/>
  <c r="AL15" i="1"/>
  <c r="AK15" i="1"/>
  <c r="AJ15" i="1"/>
  <c r="AI15" i="1"/>
  <c r="AH15" i="1"/>
  <c r="AN14" i="1"/>
  <c r="AM14" i="1"/>
  <c r="AL14" i="1"/>
  <c r="AK14" i="1"/>
  <c r="AJ14" i="1"/>
  <c r="AI14" i="1"/>
  <c r="AH14" i="1"/>
  <c r="AN13" i="1"/>
  <c r="AM13" i="1"/>
  <c r="AL13" i="1"/>
  <c r="AK13" i="1"/>
  <c r="AJ13" i="1"/>
  <c r="AI13" i="1"/>
  <c r="AH29" i="1" l="1"/>
  <c r="AL29" i="1"/>
  <c r="AI29" i="1"/>
  <c r="AJ29" i="1"/>
  <c r="AK29" i="1"/>
  <c r="AM29" i="1"/>
</calcChain>
</file>

<file path=xl/sharedStrings.xml><?xml version="1.0" encoding="utf-8"?>
<sst xmlns="http://schemas.openxmlformats.org/spreadsheetml/2006/main" count="57" uniqueCount="51">
  <si>
    <t>État De Présence</t>
  </si>
  <si>
    <t>Légende en Couleur</t>
  </si>
  <si>
    <t>P</t>
  </si>
  <si>
    <t>Présent</t>
  </si>
  <si>
    <t>A</t>
  </si>
  <si>
    <t>Absence</t>
  </si>
  <si>
    <t>C</t>
  </si>
  <si>
    <t>Congé</t>
  </si>
  <si>
    <t>M</t>
  </si>
  <si>
    <t>Maladie</t>
  </si>
  <si>
    <t>R</t>
  </si>
  <si>
    <t>Récupération</t>
  </si>
  <si>
    <t>H</t>
  </si>
  <si>
    <t>Heures Supplémentaires</t>
  </si>
  <si>
    <t>Matricule</t>
  </si>
  <si>
    <t>Nom et Prénom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</si>
  <si>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</si>
  <si>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</si>
  <si>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</si>
  <si>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</si>
  <si>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</si>
  <si>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</si>
  <si>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</si>
  <si>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</si>
  <si>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</si>
  <si>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</si>
  <si>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</si>
  <si>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</si>
  <si>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</si>
  <si>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</si>
  <si>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</si>
  <si>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</si>
  <si>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</si>
  <si>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</si>
  <si>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</si>
  <si>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</si>
  <si>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</si>
  <si>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</si>
  <si>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</si>
  <si>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</si>
  <si>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</si>
  <si>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</si>
  <si>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</si>
  <si>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</si>
  <si>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</si>
  <si>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</si>
  <si>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</si>
  <si>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Nombre total du jours</t>
  </si>
  <si>
    <t>Observation</t>
  </si>
  <si>
    <t>Départ</t>
  </si>
  <si>
    <t>Service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</si>
</sst>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;0;&quot;-&quot;"/>
    <numFmt numFmtId="165" formatCode="0;0;"/>
  </numFmts>
  <fonts count="14">
    <font>
      <sz val="11"/>
      <color theme="1"/>
      <name val="Calibri"/>
      <family val="2"/>
      <scheme val="minor"/>
    </font>
    <font>
      <sz val="10"/>
      <color theme="1"/>
      <name val="Century Gothic"/>
      <family val="2"/>
    </font>
    <font>
      <sz val="36"/>
      <color theme="0" tint="-0.34998626667073579"/>
      <name val="Century Gothic"/>
      <family val="2"/>
    </font>
    <font>
      <sz val="28"/>
      <color theme="1"/>
      <name val="Century Gothic"/>
      <family val="2"/>
    </font>
    <font>
      <sz val="12"/>
      <color theme="1"/>
      <name val="Century Gothic"/>
      <family val="2"/>
    </font>
    <font>
      <sz val="24"/>
      <color theme="1"/>
      <name val="Century Gothic"/>
      <family val="2"/>
    </font>
    <font>
      <sz val="8"/>
      <color theme="1"/>
      <name val="Century Gothic"/>
      <family val="2"/>
    </font>
    <font>
      <sz val="10"/>
      <color theme="1"/>
      <name val="Century Gothic (en-têtes)"/>
    </font>
    <font>
      <sz val="10"/>
      <name val="Century Gothic (en-têtes)"/>
    </font>
    <font>
      <sz val="10"/>
      <name val="Century Gothic"/>
      <family val="2"/>
    </font>
    <font>
      <sz val="11"/>
      <color theme="1"/>
      <name val="Century Gothic"/>
      <family val="2"/>
    </font>
    <font>
      <b/>
      <sz val="8"/>
      <color theme="1"/>
      <name val="Century Gothic"/>
      <family val="2"/>
    </font>
    <font>
      <b/>
      <sz val="10"/>
      <color theme="1"/>
      <name val="Century Gothic (en-têtes)"/>
    </font>
    <font>
      <b/>
      <sz val="8"/>
      <color theme="1"/>
      <name val="Century Gothic (en-têtes)"/>
    </font>
  </fonts>
  <fills count="25">
    <fill>
      <patternFill patternType="none"/>
    </fill>
    <fill>
      <patternFill patternType="gray125"/>
    </fill>
    <fill>
      <patternFill patternType="solid">
        <fgColor rgb="FFD7DFBD"/>
        <bgColor indexed="64"/>
      </patternFill>
    </fill>
    <fill>
      <patternFill patternType="solid">
        <fgColor rgb="FFF5E3CB"/>
        <bgColor indexed="64"/>
      </patternFill>
    </fill>
    <fill>
      <patternFill patternType="solid">
        <fgColor rgb="FFEBEFDE"/>
        <bgColor indexed="64"/>
      </patternFill>
    </fill>
    <fill>
      <patternFill patternType="solid">
        <fgColor rgb="FFFF9354"/>
        <bgColor indexed="64"/>
      </patternFill>
    </fill>
    <fill>
      <patternFill patternType="solid">
        <fgColor rgb="FFEDC896"/>
        <bgColor indexed="64"/>
      </patternFill>
    </fill>
    <fill>
      <patternFill patternType="solid">
        <fgColor rgb="FFB4D23C"/>
        <bgColor indexed="64"/>
      </patternFill>
    </fill>
    <fill>
      <patternFill patternType="solid">
        <fgColor rgb="FFEBF83E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1F2E8"/>
        <bgColor indexed="64"/>
      </patternFill>
    </fill>
    <fill>
      <patternFill patternType="solid">
        <fgColor rgb="FF4BACC6"/>
        <bgColor theme="4" tint="0.79998168889431442"/>
      </patternFill>
    </fill>
    <fill>
      <patternFill patternType="solid">
        <fgColor rgb="FF4BACC6"/>
        <bgColor theme="4" tint="0.79995117038483843"/>
      </patternFill>
    </fill>
    <fill>
      <patternFill patternType="solid">
        <fgColor rgb="FFF5E3CB"/>
        <bgColor theme="0" tint="-0.499984740745262"/>
      </patternFill>
    </fill>
    <fill>
      <patternFill patternType="solid">
        <fgColor rgb="FFFF9354"/>
        <bgColor theme="0" tint="-0.499984740745262"/>
      </patternFill>
    </fill>
    <fill>
      <patternFill patternType="solid">
        <fgColor rgb="FFEDC896"/>
        <bgColor theme="0" tint="-0.499984740745262"/>
      </patternFill>
    </fill>
    <fill>
      <patternFill patternType="solid">
        <fgColor rgb="FFB4D23C"/>
        <bgColor theme="0" tint="-0.499984740745262"/>
      </patternFill>
    </fill>
    <fill>
      <patternFill patternType="solid">
        <fgColor rgb="FFEBF83E"/>
        <bgColor theme="0" tint="-0.499984740745262"/>
      </patternFill>
    </fill>
    <fill>
      <patternFill patternType="solid">
        <fgColor rgb="FFFFFFFF"/>
        <bgColor theme="0" tint="-0.499984740745262"/>
      </patternFill>
    </fill>
    <fill>
      <patternFill patternType="solid">
        <fgColor rgb="FF4BACC6"/>
        <bgColor auto="1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theme="4" tint="0.59999389629810485"/>
      </patternFill>
    </fill>
    <fill>
      <patternFill patternType="solid">
        <fgColor rgb="FFF5F5F5"/>
        <bgColor indexed="64"/>
      </patternFill>
    </fill>
    <fill>
      <patternFill patternType="solid">
        <fgColor theme="0"/>
        <bgColor theme="4" tint="0.79998168889431442"/>
      </patternFill>
    </fill>
  </fills>
  <borders count="25">
    <border>
      <left/>
      <right/>
      <top/>
      <bottom/>
      <diagonal/>
    </border>
    <border>
      <left/>
      <right/>
      <top/>
      <bottom style="double">
        <color theme="0" tint="-0.2499465926084170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theme="0" tint="-0.34998626667073579"/>
      </left>
      <right/>
      <top style="double">
        <color theme="0" tint="-0.34998626667073579"/>
      </top>
      <bottom/>
      <diagonal/>
    </border>
    <border>
      <left/>
      <right/>
      <top style="double">
        <color theme="0" tint="-0.34998626667073579"/>
      </top>
      <bottom/>
      <diagonal/>
    </border>
    <border>
      <left/>
      <right style="double">
        <color theme="0" tint="-0.34998626667073579"/>
      </right>
      <top style="double">
        <color theme="0" tint="-0.34998626667073579"/>
      </top>
      <bottom/>
      <diagonal/>
    </border>
    <border>
      <left style="double">
        <color theme="0" tint="-0.34998626667073579"/>
      </left>
      <right/>
      <top/>
      <bottom/>
      <diagonal/>
    </border>
    <border>
      <left/>
      <right style="double">
        <color theme="0" tint="-0.34998626667073579"/>
      </right>
      <top/>
      <bottom/>
      <diagonal/>
    </border>
    <border>
      <left style="double">
        <color theme="0" tint="-0.34998626667073579"/>
      </left>
      <right/>
      <top/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 style="thin">
        <color theme="0"/>
      </left>
      <right style="thin">
        <color theme="0"/>
      </right>
      <top style="thin">
        <color theme="0" tint="-0.14996795556505021"/>
      </top>
      <bottom style="thin">
        <color theme="0"/>
      </bottom>
      <diagonal/>
    </border>
    <border>
      <left style="thin">
        <color theme="4" tint="0.39997558519241921"/>
      </left>
      <right/>
      <top/>
      <bottom/>
      <diagonal/>
    </border>
    <border>
      <left style="double">
        <color theme="4" tint="0.39994506668294322"/>
      </left>
      <right style="thin">
        <color theme="4" tint="0.39997558519241921"/>
      </right>
      <top style="double">
        <color theme="4" tint="0.39991454817346722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double">
        <color theme="4" tint="0.39991454817346722"/>
      </top>
      <bottom style="thin">
        <color theme="4" tint="0.39997558519241921"/>
      </bottom>
      <diagonal/>
    </border>
    <border>
      <left style="thin">
        <color theme="4" tint="0.39997558519241921"/>
      </left>
      <right style="double">
        <color theme="4" tint="0.39994506668294322"/>
      </right>
      <top style="double">
        <color theme="4" tint="0.39991454817346722"/>
      </top>
      <bottom style="thin">
        <color theme="4" tint="0.39997558519241921"/>
      </bottom>
      <diagonal/>
    </border>
    <border>
      <left style="double">
        <color theme="4" tint="0.39994506668294322"/>
      </left>
      <right style="thin">
        <color theme="4" tint="0.39997558519241921"/>
      </right>
      <top style="thin">
        <color theme="4" tint="0.39997558519241921"/>
      </top>
      <bottom/>
      <diagonal/>
    </border>
    <border>
      <left style="thin">
        <color theme="4" tint="0.39997558519241921"/>
      </left>
      <right style="double">
        <color theme="4" tint="0.39994506668294322"/>
      </right>
      <top style="thin">
        <color theme="4" tint="0.39997558519241921"/>
      </top>
      <bottom/>
      <diagonal/>
    </border>
    <border>
      <left style="double">
        <color theme="4" tint="0.39994506668294322"/>
      </left>
      <right style="thin">
        <color theme="4" tint="0.39997558519241921"/>
      </right>
      <top/>
      <bottom/>
      <diagonal/>
    </border>
    <border>
      <left style="thin">
        <color theme="4" tint="0.39997558519241921"/>
      </left>
      <right style="double">
        <color theme="4" tint="0.39994506668294322"/>
      </right>
      <top/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0" tint="-0.14993743705557422"/>
      </left>
      <right style="thin">
        <color theme="0" tint="-0.14996795556505021"/>
      </right>
      <top style="thin">
        <color theme="0" tint="-0.14993743705557422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3743705557422"/>
      </top>
      <bottom style="thin">
        <color theme="0" tint="-0.14996795556505021"/>
      </bottom>
      <diagonal/>
    </border>
    <border>
      <left style="thin">
        <color theme="0" tint="-0.14996795556505021"/>
      </left>
      <right style="double">
        <color theme="0" tint="-0.34998626667073579"/>
      </right>
      <top style="thin">
        <color theme="0" tint="-0.14993743705557422"/>
      </top>
      <bottom style="thin">
        <color theme="0" tint="-0.14996795556505021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1" fillId="0" borderId="0" xfId="0" applyFont="1" applyAlignment="1">
      <alignment horizontal="left" vertical="center"/>
    </xf>
    <xf numFmtId="0" fontId="2" fillId="0" borderId="1" xfId="0" applyFont="1" applyBorder="1" applyAlignment="1">
      <alignment horizontal="left" vertical="center"/>
    </xf>
    <xf numFmtId="0" fontId="3" fillId="0" borderId="1" xfId="0" applyFont="1" applyBorder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1" fillId="2" borderId="0" xfId="0" applyFont="1" applyFill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4" borderId="0" xfId="0" applyFont="1" applyFill="1" applyAlignment="1">
      <alignment horizontal="left" vertical="center"/>
    </xf>
    <xf numFmtId="0" fontId="1" fillId="5" borderId="2" xfId="0" applyFont="1" applyFill="1" applyBorder="1" applyAlignment="1">
      <alignment horizontal="center" vertical="center"/>
    </xf>
    <xf numFmtId="0" fontId="1" fillId="6" borderId="2" xfId="0" applyFont="1" applyFill="1" applyBorder="1" applyAlignment="1">
      <alignment horizontal="center" vertical="center"/>
    </xf>
    <xf numFmtId="0" fontId="1" fillId="7" borderId="2" xfId="0" applyFont="1" applyFill="1" applyBorder="1" applyAlignment="1">
      <alignment horizontal="center" vertical="center"/>
    </xf>
    <xf numFmtId="0" fontId="1" fillId="8" borderId="2" xfId="0" applyFont="1" applyFill="1" applyBorder="1" applyAlignment="1">
      <alignment horizontal="center" vertical="center"/>
    </xf>
    <xf numFmtId="0" fontId="1" fillId="4" borderId="0" xfId="0" applyFont="1" applyFill="1" applyBorder="1" applyAlignment="1">
      <alignment horizontal="center" vertical="center"/>
    </xf>
    <xf numFmtId="0" fontId="1" fillId="9" borderId="2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vertical="center"/>
    </xf>
    <xf numFmtId="0" fontId="7" fillId="11" borderId="10" xfId="0" applyFont="1" applyFill="1" applyBorder="1" applyAlignment="1">
      <alignment horizontal="center" vertical="center"/>
    </xf>
    <xf numFmtId="0" fontId="7" fillId="11" borderId="11" xfId="0" applyFont="1" applyFill="1" applyBorder="1" applyAlignment="1">
      <alignment horizontal="center" vertical="center"/>
    </xf>
    <xf numFmtId="0" fontId="7" fillId="12" borderId="12" xfId="0" applyNumberFormat="1" applyFont="1" applyFill="1" applyBorder="1" applyAlignment="1">
      <alignment horizontal="center" vertical="center"/>
    </xf>
    <xf numFmtId="0" fontId="7" fillId="19" borderId="11" xfId="0" applyFont="1" applyFill="1" applyBorder="1" applyAlignment="1">
      <alignment horizontal="center" vertical="center"/>
    </xf>
    <xf numFmtId="0" fontId="9" fillId="20" borderId="10" xfId="0" applyFont="1" applyFill="1" applyBorder="1" applyAlignment="1">
      <alignment horizontal="center" vertical="center"/>
    </xf>
    <xf numFmtId="0" fontId="9" fillId="20" borderId="11" xfId="0" applyFont="1" applyFill="1" applyBorder="1" applyAlignment="1">
      <alignment horizontal="center" vertical="center"/>
    </xf>
    <xf numFmtId="0" fontId="1" fillId="21" borderId="13" xfId="0" applyFont="1" applyFill="1" applyBorder="1" applyAlignment="1">
      <alignment horizontal="center" vertical="center"/>
    </xf>
    <xf numFmtId="165" fontId="10" fillId="0" borderId="14" xfId="0" applyNumberFormat="1" applyFont="1" applyFill="1" applyBorder="1" applyAlignment="1">
      <alignment horizontal="center" vertical="center"/>
    </xf>
    <xf numFmtId="165" fontId="10" fillId="0" borderId="15" xfId="0" applyNumberFormat="1" applyFont="1" applyFill="1" applyBorder="1" applyAlignment="1">
      <alignment horizontal="center" vertical="center"/>
    </xf>
    <xf numFmtId="165" fontId="10" fillId="0" borderId="16" xfId="0" applyNumberFormat="1" applyFont="1" applyFill="1" applyBorder="1" applyAlignment="1">
      <alignment horizontal="center" vertical="center"/>
    </xf>
    <xf numFmtId="165" fontId="10" fillId="22" borderId="10" xfId="0" applyNumberFormat="1" applyFont="1" applyFill="1" applyBorder="1" applyAlignment="1">
      <alignment horizontal="center" vertical="center"/>
    </xf>
    <xf numFmtId="0" fontId="11" fillId="20" borderId="11" xfId="0" applyFont="1" applyFill="1" applyBorder="1" applyAlignment="1">
      <alignment horizontal="center" vertical="center"/>
    </xf>
    <xf numFmtId="0" fontId="1" fillId="21" borderId="11" xfId="0" applyFont="1" applyFill="1" applyBorder="1" applyAlignment="1">
      <alignment horizontal="center" vertical="center"/>
    </xf>
    <xf numFmtId="165" fontId="10" fillId="23" borderId="17" xfId="0" applyNumberFormat="1" applyFont="1" applyFill="1" applyBorder="1" applyAlignment="1">
      <alignment horizontal="center" vertical="center"/>
    </xf>
    <xf numFmtId="165" fontId="10" fillId="23" borderId="11" xfId="0" applyNumberFormat="1" applyFont="1" applyFill="1" applyBorder="1" applyAlignment="1">
      <alignment horizontal="center" vertical="center"/>
    </xf>
    <xf numFmtId="165" fontId="10" fillId="23" borderId="18" xfId="0" applyNumberFormat="1" applyFont="1" applyFill="1" applyBorder="1" applyAlignment="1">
      <alignment horizontal="center" vertical="center"/>
    </xf>
    <xf numFmtId="165" fontId="10" fillId="24" borderId="10" xfId="0" applyNumberFormat="1" applyFont="1" applyFill="1" applyBorder="1" applyAlignment="1">
      <alignment horizontal="center" vertical="center"/>
    </xf>
    <xf numFmtId="165" fontId="10" fillId="0" borderId="17" xfId="0" applyNumberFormat="1" applyFont="1" applyFill="1" applyBorder="1" applyAlignment="1">
      <alignment horizontal="center" vertical="center"/>
    </xf>
    <xf numFmtId="165" fontId="10" fillId="0" borderId="11" xfId="0" applyNumberFormat="1" applyFont="1" applyFill="1" applyBorder="1" applyAlignment="1">
      <alignment horizontal="center" vertical="center"/>
    </xf>
    <xf numFmtId="165" fontId="10" fillId="0" borderId="18" xfId="0" applyNumberFormat="1" applyFont="1" applyFill="1" applyBorder="1" applyAlignment="1">
      <alignment horizontal="center" vertical="center"/>
    </xf>
    <xf numFmtId="0" fontId="12" fillId="20" borderId="0" xfId="0" applyFont="1" applyFill="1" applyBorder="1" applyAlignment="1">
      <alignment horizontal="center" vertical="center"/>
    </xf>
    <xf numFmtId="0" fontId="7" fillId="20" borderId="13" xfId="0" applyFont="1" applyFill="1" applyBorder="1" applyAlignment="1">
      <alignment horizontal="center" vertical="center"/>
    </xf>
    <xf numFmtId="165" fontId="7" fillId="21" borderId="13" xfId="0" applyNumberFormat="1" applyFont="1" applyFill="1" applyBorder="1" applyAlignment="1">
      <alignment horizontal="center" vertical="center"/>
    </xf>
    <xf numFmtId="165" fontId="7" fillId="23" borderId="19" xfId="0" applyNumberFormat="1" applyFont="1" applyFill="1" applyBorder="1" applyAlignment="1">
      <alignment horizontal="center" vertical="center"/>
    </xf>
    <xf numFmtId="165" fontId="7" fillId="23" borderId="13" xfId="0" applyNumberFormat="1" applyFont="1" applyFill="1" applyBorder="1" applyAlignment="1">
      <alignment horizontal="center" vertical="center"/>
    </xf>
    <xf numFmtId="165" fontId="7" fillId="23" borderId="20" xfId="0" applyNumberFormat="1" applyFont="1" applyFill="1" applyBorder="1" applyAlignment="1">
      <alignment horizontal="center" vertical="center"/>
    </xf>
    <xf numFmtId="165" fontId="7" fillId="0" borderId="0" xfId="0" applyNumberFormat="1" applyFont="1" applyAlignment="1">
      <alignment horizontal="center" vertical="center"/>
    </xf>
    <xf numFmtId="165" fontId="13" fillId="20" borderId="13" xfId="0" applyNumberFormat="1" applyFont="1" applyFill="1" applyBorder="1" applyAlignment="1">
      <alignment horizontal="center" vertical="center"/>
    </xf>
    <xf numFmtId="0" fontId="5" fillId="0" borderId="0" xfId="0" applyFont="1" applyFill="1" applyBorder="1" applyAlignment="1">
      <alignment vertical="center"/>
    </xf>
    <xf numFmtId="0" fontId="8" fillId="13" borderId="21" xfId="0" applyFont="1" applyFill="1" applyBorder="1" applyAlignment="1">
      <alignment horizontal="center" vertical="center"/>
    </xf>
    <xf numFmtId="0" fontId="8" fillId="14" borderId="21" xfId="0" applyFont="1" applyFill="1" applyBorder="1" applyAlignment="1">
      <alignment horizontal="center" vertical="center"/>
    </xf>
    <xf numFmtId="0" fontId="8" fillId="15" borderId="21" xfId="0" applyFont="1" applyFill="1" applyBorder="1" applyAlignment="1">
      <alignment horizontal="center" vertical="center"/>
    </xf>
    <xf numFmtId="0" fontId="8" fillId="16" borderId="21" xfId="0" applyFont="1" applyFill="1" applyBorder="1" applyAlignment="1">
      <alignment horizontal="center" vertical="center"/>
    </xf>
    <xf numFmtId="0" fontId="8" fillId="17" borderId="21" xfId="0" applyFont="1" applyFill="1" applyBorder="1" applyAlignment="1">
      <alignment horizontal="center" vertical="center"/>
    </xf>
    <xf numFmtId="0" fontId="8" fillId="18" borderId="21" xfId="0" applyFont="1" applyFill="1" applyBorder="1" applyAlignment="1">
      <alignment horizontal="center" vertical="center"/>
    </xf>
    <xf numFmtId="0" fontId="7" fillId="19" borderId="0" xfId="0" applyFont="1" applyFill="1" applyBorder="1" applyAlignment="1">
      <alignment horizontal="center" vertical="center"/>
    </xf>
    <xf numFmtId="0" fontId="6" fillId="0" borderId="22" xfId="0" applyFont="1" applyBorder="1" applyAlignment="1">
      <alignment horizontal="center" vertical="center"/>
    </xf>
    <xf numFmtId="0" fontId="6" fillId="0" borderId="23" xfId="0" applyFont="1" applyBorder="1" applyAlignment="1">
      <alignment horizontal="center" vertical="center"/>
    </xf>
    <xf numFmtId="0" fontId="6" fillId="0" borderId="24" xfId="0" applyFont="1" applyBorder="1" applyAlignment="1">
      <alignment horizontal="center" vertical="center"/>
    </xf>
    <xf numFmtId="0" fontId="4" fillId="10" borderId="3" xfId="0" applyFont="1" applyFill="1" applyBorder="1" applyAlignment="1">
      <alignment horizontal="center" vertical="center"/>
    </xf>
    <xf numFmtId="0" fontId="4" fillId="10" borderId="6" xfId="0" applyFont="1" applyFill="1" applyBorder="1" applyAlignment="1">
      <alignment horizontal="center" vertical="center"/>
    </xf>
    <xf numFmtId="164" fontId="4" fillId="10" borderId="4" xfId="0" applyNumberFormat="1" applyFont="1" applyFill="1" applyBorder="1" applyAlignment="1">
      <alignment horizontal="center" vertical="center"/>
    </xf>
    <xf numFmtId="164" fontId="4" fillId="10" borderId="0" xfId="0" applyNumberFormat="1" applyFont="1" applyFill="1" applyBorder="1" applyAlignment="1">
      <alignment horizontal="center" vertical="center"/>
    </xf>
    <xf numFmtId="0" fontId="5" fillId="10" borderId="4" xfId="0" applyFont="1" applyFill="1" applyBorder="1" applyAlignment="1">
      <alignment horizontal="center" vertical="center"/>
    </xf>
    <xf numFmtId="0" fontId="5" fillId="10" borderId="5" xfId="0" applyFont="1" applyFill="1" applyBorder="1" applyAlignment="1">
      <alignment horizontal="center" vertical="center"/>
    </xf>
    <xf numFmtId="0" fontId="5" fillId="10" borderId="0" xfId="0" applyFont="1" applyFill="1" applyBorder="1" applyAlignment="1">
      <alignment horizontal="center" vertical="center"/>
    </xf>
    <xf numFmtId="0" fontId="5" fillId="10" borderId="7" xfId="0" applyFont="1" applyFill="1" applyBorder="1" applyAlignment="1">
      <alignment horizontal="center" vertical="center"/>
    </xf>
    <xf numFmtId="0" fontId="4" fillId="10" borderId="8" xfId="0" applyFont="1" applyFill="1" applyBorder="1" applyAlignment="1">
      <alignment horizontal="center" vertical="center"/>
    </xf>
    <xf numFmtId="164" fontId="4" fillId="10" borderId="9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93"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entury Gothic (en-têtes)"/>
        <scheme val="none"/>
      </font>
      <numFmt numFmtId="165" formatCode="0;0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 (en-têtes)"/>
        <scheme val="none"/>
      </font>
      <numFmt numFmtId="165" formatCode="0;0;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 (en-têtes)"/>
        <scheme val="none"/>
      </font>
      <numFmt numFmtId="165" formatCode="0;0;"/>
      <fill>
        <patternFill patternType="solid">
          <fgColor indexed="64"/>
          <bgColor rgb="FFF5F5F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4" tint="0.39997558519241921"/>
        </left>
        <right style="double">
          <color theme="4" tint="0.39994506668294322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 (en-têtes)"/>
        <scheme val="none"/>
      </font>
      <numFmt numFmtId="165" formatCode="0;0;"/>
      <fill>
        <patternFill patternType="solid">
          <fgColor indexed="64"/>
          <bgColor rgb="FFF5F5F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 (en-têtes)"/>
        <scheme val="none"/>
      </font>
      <numFmt numFmtId="165" formatCode="0;0;"/>
      <fill>
        <patternFill patternType="solid">
          <fgColor indexed="64"/>
          <bgColor rgb="FFF5F5F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 (en-têtes)"/>
        <scheme val="none"/>
      </font>
      <numFmt numFmtId="165" formatCode="0;0;"/>
      <fill>
        <patternFill patternType="solid">
          <fgColor indexed="64"/>
          <bgColor rgb="FFF5F5F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 (en-têtes)"/>
        <scheme val="none"/>
      </font>
      <numFmt numFmtId="165" formatCode="0;0;"/>
      <fill>
        <patternFill patternType="solid">
          <fgColor indexed="64"/>
          <bgColor rgb="FFF5F5F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 (en-têtes)"/>
        <scheme val="none"/>
      </font>
      <numFmt numFmtId="165" formatCode="0;0;"/>
      <fill>
        <patternFill patternType="solid">
          <fgColor indexed="64"/>
          <bgColor rgb="FFF5F5F5"/>
        </patternFill>
      </fill>
      <alignment horizontal="center" vertical="center" textRotation="0" wrapText="0" indent="0" justifyLastLine="0" shrinkToFit="0" readingOrder="0"/>
      <border diagonalUp="0" diagonalDown="0" outline="0">
        <left style="double">
          <color theme="4" tint="0.39994506668294322"/>
        </left>
        <right style="thin">
          <color theme="4" tint="0.3999755851924192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 (en-têtes)"/>
        <scheme val="none"/>
      </font>
      <numFmt numFmtId="165" formatCode="0;0;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 (en-têtes)"/>
        <scheme val="none"/>
      </font>
      <numFmt numFmtId="165" formatCode="0;0;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 (en-têtes)"/>
        <scheme val="none"/>
      </font>
      <numFmt numFmtId="165" formatCode="0;0;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 (en-têtes)"/>
        <scheme val="none"/>
      </font>
      <numFmt numFmtId="165" formatCode="0;0;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 (en-têtes)"/>
        <scheme val="none"/>
      </font>
      <numFmt numFmtId="165" formatCode="0;0;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 (en-têtes)"/>
        <scheme val="none"/>
      </font>
      <numFmt numFmtId="165" formatCode="0;0;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 (en-têtes)"/>
        <scheme val="none"/>
      </font>
      <numFmt numFmtId="165" formatCode="0;0;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 (en-têtes)"/>
        <scheme val="none"/>
      </font>
      <numFmt numFmtId="165" formatCode="0;0;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 (en-têtes)"/>
        <scheme val="none"/>
      </font>
      <numFmt numFmtId="165" formatCode="0;0;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 (en-têtes)"/>
        <scheme val="none"/>
      </font>
      <numFmt numFmtId="165" formatCode="0;0;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 (en-têtes)"/>
        <scheme val="none"/>
      </font>
      <numFmt numFmtId="165" formatCode="0;0;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 (en-têtes)"/>
        <scheme val="none"/>
      </font>
      <numFmt numFmtId="165" formatCode="0;0;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 (en-têtes)"/>
        <scheme val="none"/>
      </font>
      <numFmt numFmtId="165" formatCode="0;0;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 (en-têtes)"/>
        <scheme val="none"/>
      </font>
      <numFmt numFmtId="165" formatCode="0;0;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 (en-têtes)"/>
        <scheme val="none"/>
      </font>
      <numFmt numFmtId="165" formatCode="0;0;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 (en-têtes)"/>
        <scheme val="none"/>
      </font>
      <numFmt numFmtId="165" formatCode="0;0;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 (en-têtes)"/>
        <scheme val="none"/>
      </font>
      <numFmt numFmtId="165" formatCode="0;0;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 (en-têtes)"/>
        <scheme val="none"/>
      </font>
      <numFmt numFmtId="165" formatCode="0;0;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 (en-têtes)"/>
        <scheme val="none"/>
      </font>
      <numFmt numFmtId="165" formatCode="0;0;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 (en-têtes)"/>
        <scheme val="none"/>
      </font>
      <numFmt numFmtId="165" formatCode="0;0;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 (en-têtes)"/>
        <scheme val="none"/>
      </font>
      <numFmt numFmtId="165" formatCode="0;0;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 (en-têtes)"/>
        <scheme val="none"/>
      </font>
      <numFmt numFmtId="165" formatCode="0;0;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 (en-têtes)"/>
        <scheme val="none"/>
      </font>
      <numFmt numFmtId="165" formatCode="0;0;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 (en-têtes)"/>
        <scheme val="none"/>
      </font>
      <numFmt numFmtId="165" formatCode="0;0;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 (en-têtes)"/>
        <scheme val="none"/>
      </font>
      <numFmt numFmtId="165" formatCode="0;0;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 (en-têtes)"/>
        <scheme val="none"/>
      </font>
      <numFmt numFmtId="165" formatCode="0;0;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 (en-têtes)"/>
        <scheme val="none"/>
      </font>
      <numFmt numFmtId="165" formatCode="0;0;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 (en-têtes)"/>
        <scheme val="none"/>
      </font>
      <numFmt numFmtId="165" formatCode="0;0;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 (en-têtes)"/>
        <scheme val="none"/>
      </font>
      <numFmt numFmtId="165" formatCode="0;0;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 (en-têtes)"/>
        <scheme val="none"/>
      </font>
      <numFmt numFmtId="165" formatCode="0;0;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 (en-têtes)"/>
        <scheme val="none"/>
      </font>
      <numFmt numFmtId="165" formatCode="0;0;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 (en-têtes)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 (en-têtes)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entury Gothic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/>
      </border>
    </dxf>
    <dxf>
      <font>
        <strike val="0"/>
        <outline val="0"/>
        <shadow val="0"/>
        <u val="none"/>
        <vertAlign val="baseline"/>
        <sz val="10"/>
        <name val="Century Gothic"/>
        <scheme val="none"/>
      </font>
      <numFmt numFmtId="165" formatCode="0;0;"/>
      <fill>
        <patternFill patternType="solid">
          <bgColor theme="0"/>
        </patternFill>
      </fill>
      <border outline="0">
        <right style="thin">
          <color theme="4" tint="0.39997558519241921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numFmt numFmtId="165" formatCode="0;0;"/>
      <fill>
        <patternFill patternType="solid">
          <fgColor indexed="64"/>
          <bgColor rgb="FFF5F5F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4" tint="0.39997558519241921"/>
        </left>
        <right style="double">
          <color theme="4" tint="0.39994506668294322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numFmt numFmtId="165" formatCode="0;0;"/>
      <fill>
        <patternFill patternType="solid">
          <fgColor indexed="64"/>
          <bgColor rgb="FFF5F5F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numFmt numFmtId="165" formatCode="0;0;"/>
      <fill>
        <patternFill patternType="solid">
          <fgColor indexed="64"/>
          <bgColor rgb="FFF5F5F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numFmt numFmtId="165" formatCode="0;0;"/>
      <fill>
        <patternFill patternType="solid">
          <fgColor indexed="64"/>
          <bgColor rgb="FFF5F5F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numFmt numFmtId="165" formatCode="0;0;"/>
      <fill>
        <patternFill patternType="solid">
          <fgColor indexed="64"/>
          <bgColor rgb="FFF5F5F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numFmt numFmtId="165" formatCode="0;0;"/>
      <fill>
        <patternFill patternType="solid">
          <fgColor indexed="64"/>
          <bgColor rgb="FFF5F5F5"/>
        </patternFill>
      </fill>
      <alignment horizontal="center" vertical="center" textRotation="0" wrapText="0" indent="0" justifyLastLine="0" shrinkToFit="0" readingOrder="0"/>
      <border diagonalUp="0" diagonalDown="0" outline="0">
        <left style="double">
          <color theme="4" tint="0.39994506668294322"/>
        </left>
        <right style="thin">
          <color theme="4" tint="0.3999755851924192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entury Gothic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entury Gothic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strike val="0"/>
        <outline val="0"/>
        <shadow val="0"/>
        <u val="none"/>
        <vertAlign val="baseline"/>
        <sz val="10"/>
        <color theme="1"/>
        <name val="Century Gothic (en-têtes)"/>
        <scheme val="none"/>
      </font>
    </dxf>
    <dxf>
      <border outline="0">
        <left style="thin">
          <color theme="4" tint="0.39997558519241921"/>
        </left>
        <right style="thin">
          <color theme="4" tint="0.39997558519241921"/>
        </right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solid">
          <fgColor theme="4" tint="0.79995117038483843"/>
          <bgColor rgb="FF4BACC6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/>
        <bottom/>
      </border>
    </dxf>
    <dxf>
      <fill>
        <patternFill>
          <bgColor rgb="FFFF9354"/>
        </patternFill>
      </fill>
    </dxf>
    <dxf>
      <fill>
        <patternFill>
          <bgColor rgb="FFF5E3CB"/>
        </patternFill>
      </fill>
    </dxf>
    <dxf>
      <fill>
        <patternFill>
          <bgColor rgb="FFFF9354"/>
        </patternFill>
      </fill>
    </dxf>
    <dxf>
      <fill>
        <patternFill>
          <bgColor rgb="FFEDC896"/>
        </patternFill>
      </fill>
    </dxf>
    <dxf>
      <fill>
        <patternFill>
          <bgColor rgb="FFB4D23C"/>
        </patternFill>
      </fill>
    </dxf>
    <dxf>
      <fill>
        <patternFill>
          <bgColor rgb="FFEBF83E"/>
        </patternFill>
      </fill>
    </dxf>
    <dxf>
      <fill>
        <patternFill>
          <bgColor rgb="FFFFFFFF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blJanvier" displayName="TblJanvier" ref="A12:AO29" totalsRowCount="1" headerRowDxfId="85" dataDxfId="84" totalsRowDxfId="82" tableBorderDxfId="83">
  <autoFilter ref="A12:AO28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  <filterColumn colId="21" hiddenButton="1"/>
    <filterColumn colId="22" hiddenButton="1"/>
    <filterColumn colId="23" hiddenButton="1"/>
    <filterColumn colId="24" hiddenButton="1"/>
    <filterColumn colId="25" hiddenButton="1"/>
    <filterColumn colId="26" hiddenButton="1"/>
    <filterColumn colId="27" hiddenButton="1"/>
    <filterColumn colId="28" hiddenButton="1"/>
    <filterColumn colId="29" hiddenButton="1"/>
    <filterColumn colId="30" hiddenButton="1"/>
    <filterColumn colId="31" hiddenButton="1"/>
    <filterColumn colId="32" hiddenButton="1"/>
    <filterColumn colId="33" hiddenButton="1"/>
    <filterColumn colId="34" hiddenButton="1"/>
    <filterColumn colId="35" hiddenButton="1"/>
    <filterColumn colId="36" hiddenButton="1"/>
    <filterColumn colId="37" hiddenButton="1"/>
    <filterColumn colId="38" hiddenButton="1"/>
    <filterColumn colId="39" hiddenButton="1"/>
    <filterColumn colId="40" hiddenButton="1"/>
  </autoFilter>
  <tableColumns count="41">
    <tableColumn id="1" name="Matricule" dataDxfId="81" totalsRowDxfId="40"/>
    <tableColumn id="2" name="Nom et Prénom" dataDxfId="80" totalsRowDxfId="39"/>
    <tableColumn id="3" name="1" totalsRowFunction="count" dataDxfId="79" totalsRowDxfId="38"/>
    <tableColumn id="4" name="2" totalsRowFunction="count" dataDxfId="78" totalsRowDxfId="37"/>
    <tableColumn id="5" name="3" totalsRowFunction="count" dataDxfId="77" totalsRowDxfId="36"/>
    <tableColumn id="6" name="4" totalsRowFunction="count" dataDxfId="76" totalsRowDxfId="35"/>
    <tableColumn id="7" name="5" totalsRowFunction="count" dataDxfId="75" totalsRowDxfId="34"/>
    <tableColumn id="8" name="6" totalsRowFunction="count" dataDxfId="74" totalsRowDxfId="33"/>
    <tableColumn id="9" name="7" totalsRowFunction="count" dataDxfId="73" totalsRowDxfId="32"/>
    <tableColumn id="10" name="8" totalsRowFunction="count" dataDxfId="72" totalsRowDxfId="31"/>
    <tableColumn id="11" name="9" totalsRowFunction="count" dataDxfId="71" totalsRowDxfId="30"/>
    <tableColumn id="12" name="10" totalsRowFunction="count" dataDxfId="70" totalsRowDxfId="29"/>
    <tableColumn id="13" name="11" totalsRowFunction="count" dataDxfId="69" totalsRowDxfId="28"/>
    <tableColumn id="14" name="12" totalsRowFunction="count" dataDxfId="68" totalsRowDxfId="27"/>
    <tableColumn id="15" name="13" totalsRowFunction="count" dataDxfId="67" totalsRowDxfId="26"/>
    <tableColumn id="16" name="14" totalsRowFunction="count" dataDxfId="66" totalsRowDxfId="25"/>
    <tableColumn id="17" name="15" totalsRowFunction="countNums" dataDxfId="65" totalsRowDxfId="24"/>
    <tableColumn id="18" name="16" totalsRowFunction="count" dataDxfId="64" totalsRowDxfId="23"/>
    <tableColumn id="19" name="17" totalsRowFunction="count" dataDxfId="63" totalsRowDxfId="22"/>
    <tableColumn id="20" name="18" totalsRowFunction="count" dataDxfId="62" totalsRowDxfId="21"/>
    <tableColumn id="21" name="19" totalsRowFunction="count" dataDxfId="61" totalsRowDxfId="20"/>
    <tableColumn id="22" name="20" totalsRowFunction="count" dataDxfId="60" totalsRowDxfId="19"/>
    <tableColumn id="23" name="21" totalsRowFunction="count" dataDxfId="59" totalsRowDxfId="18"/>
    <tableColumn id="24" name="22" totalsRowFunction="count" dataDxfId="58" totalsRowDxfId="17"/>
    <tableColumn id="25" name="23" totalsRowFunction="count" dataDxfId="57" totalsRowDxfId="16"/>
    <tableColumn id="26" name="24" totalsRowFunction="count" dataDxfId="56" totalsRowDxfId="15"/>
    <tableColumn id="27" name="25" totalsRowFunction="count" dataDxfId="55" totalsRowDxfId="14"/>
    <tableColumn id="28" name="26" totalsRowFunction="count" dataDxfId="54" totalsRowDxfId="13"/>
    <tableColumn id="29" name="27" totalsRowFunction="count" dataDxfId="53" totalsRowDxfId="12"/>
    <tableColumn id="30" name="28" totalsRowFunction="count" dataDxfId="52" totalsRowDxfId="11"/>
    <tableColumn id="31" name="29" totalsRowFunction="count" dataDxfId="51" totalsRowDxfId="10"/>
    <tableColumn id="32" name="30" totalsRowFunction="count" dataDxfId="50" totalsRowDxfId="9"/>
    <tableColumn id="33" name="31" totalsRowFunction="count" dataDxfId="49" totalsRowDxfId="8"/>
    <tableColumn id="34" name="P" totalsRowFunction="sum" dataDxfId="48" totalsRowDxfId="7">
      <calculatedColumnFormula>COUNTIF(TblJanvier[[#This Row],[1]:[31]],CléPrésent)</calculatedColumnFormula>
    </tableColumn>
    <tableColumn id="35" name="A" totalsRowFunction="sum" dataDxfId="47" totalsRowDxfId="6">
      <calculatedColumnFormula>COUNTIF(TblJanvier[[#This Row],[1]:[31]],CléAbsence)</calculatedColumnFormula>
    </tableColumn>
    <tableColumn id="36" name="C" totalsRowFunction="sum" dataDxfId="46" totalsRowDxfId="5">
      <calculatedColumnFormula>COUNTIF(TblJanvier[[#This Row],[1]:[31]],CléCongé)</calculatedColumnFormula>
    </tableColumn>
    <tableColumn id="37" name="M" totalsRowFunction="sum" dataDxfId="45" totalsRowDxfId="4">
      <calculatedColumnFormula>COUNTIF(TblJanvier[[#This Row],[1]:[31]],CléMaladie)</calculatedColumnFormula>
    </tableColumn>
    <tableColumn id="38" name="R" totalsRowFunction="sum" dataDxfId="44" totalsRowDxfId="3">
      <calculatedColumnFormula>COUNTIF(TblJanvier[[#This Row],[1]:[31]],CléRécupération)</calculatedColumnFormula>
    </tableColumn>
    <tableColumn id="39" name="H" totalsRowFunction="sum" dataDxfId="43" totalsRowDxfId="2">
      <calculatedColumnFormula>COUNTIF(TblJanvier[[#This Row],[1]:[31]],CléHeuresSupplémentaires)</calculatedColumnFormula>
    </tableColumn>
    <tableColumn id="40" name="Nombre total du jours" dataDxfId="42" totalsRowDxfId="1">
      <calculatedColumnFormula>COUNTA(TblJanvier[[#This Row],[1]:[31]])</calculatedColumnFormula>
    </tableColumn>
    <tableColumn id="41" name="Observation" dataDxfId="41" totalsRowDxfId="0"/>
  </tableColumns>
  <tableStyleInfo name="TableStyleMedium2" showFirstColumn="0" showLastColumn="1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theme="4" tint="-0.499984740745262"/>
    <pageSetUpPr fitToPage="1"/>
  </sheetPr>
  <dimension ref="A1:AO33"/>
  <sheetViews>
    <sheetView showGridLines="0" tabSelected="1" zoomScaleNormal="100" workbookViewId="0">
      <selection activeCell="AN29" sqref="AN29"/>
    </sheetView>
  </sheetViews>
  <sheetFormatPr baseColWidth="10" defaultRowHeight="15" customHeight="1"/>
  <cols>
    <col min="1" max="1" width="12.5703125" style="14" customWidth="1"/>
    <col min="2" max="2" width="27.28515625" style="14" customWidth="1"/>
    <col min="3" max="39" width="3.7109375" style="14" customWidth="1"/>
    <col min="40" max="40" width="21.42578125" style="14" bestFit="1" customWidth="1"/>
    <col min="41" max="41" width="53" style="14" customWidth="1"/>
    <col min="42" max="16384" width="11.42578125" style="14"/>
  </cols>
  <sheetData>
    <row r="1" spans="1:41" s="1" customFormat="1" ht="15" customHeight="1"/>
    <row r="2" spans="1:41" s="1" customFormat="1" ht="15" customHeight="1"/>
    <row r="3" spans="1:41" s="4" customFormat="1" ht="40.5" customHeight="1" thickBot="1">
      <c r="A3" s="2" t="s">
        <v>0</v>
      </c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  <c r="AH3" s="3"/>
      <c r="AI3" s="3"/>
      <c r="AJ3" s="3"/>
      <c r="AK3" s="3"/>
      <c r="AL3" s="3"/>
      <c r="AM3" s="3"/>
      <c r="AN3" s="3"/>
      <c r="AO3" s="3"/>
    </row>
    <row r="4" spans="1:41" s="1" customFormat="1" ht="15" customHeight="1" thickTop="1"/>
    <row r="5" spans="1:41" s="1" customFormat="1" ht="15" customHeight="1"/>
    <row r="6" spans="1:41" s="1" customFormat="1" ht="15" customHeight="1">
      <c r="B6" s="5" t="s">
        <v>1</v>
      </c>
      <c r="C6" s="6" t="s">
        <v>2</v>
      </c>
      <c r="D6" s="7" t="s">
        <v>3</v>
      </c>
      <c r="E6" s="7"/>
      <c r="F6" s="7"/>
      <c r="G6" s="8" t="s">
        <v>4</v>
      </c>
      <c r="H6" s="7" t="s">
        <v>5</v>
      </c>
      <c r="I6" s="7"/>
      <c r="J6" s="7"/>
      <c r="K6" s="9" t="s">
        <v>6</v>
      </c>
      <c r="L6" s="7" t="s">
        <v>7</v>
      </c>
      <c r="M6" s="7"/>
      <c r="N6" s="7"/>
      <c r="O6" s="10" t="s">
        <v>8</v>
      </c>
      <c r="P6" s="7" t="s">
        <v>9</v>
      </c>
      <c r="Q6" s="7"/>
      <c r="R6" s="7"/>
      <c r="S6" s="11" t="s">
        <v>10</v>
      </c>
      <c r="T6" s="7" t="s">
        <v>11</v>
      </c>
      <c r="U6" s="7"/>
      <c r="V6" s="7"/>
      <c r="W6" s="12"/>
      <c r="X6" s="13" t="s">
        <v>12</v>
      </c>
      <c r="Y6" s="7" t="s">
        <v>13</v>
      </c>
      <c r="Z6" s="7"/>
      <c r="AA6" s="7"/>
      <c r="AB6" s="7"/>
      <c r="AC6" s="7"/>
      <c r="AD6" s="7"/>
    </row>
    <row r="7" spans="1:41" s="1" customFormat="1" ht="15" customHeight="1" thickBot="1"/>
    <row r="8" spans="1:41" ht="15" customHeight="1" thickTop="1">
      <c r="A8" s="55" t="s">
        <v>49</v>
      </c>
      <c r="B8" s="57"/>
      <c r="C8" s="59"/>
      <c r="D8" s="59"/>
      <c r="E8" s="59"/>
      <c r="F8" s="59"/>
      <c r="G8" s="59"/>
      <c r="H8" s="59"/>
      <c r="I8" s="59"/>
      <c r="J8" s="59"/>
      <c r="K8" s="59"/>
      <c r="L8" s="59"/>
      <c r="M8" s="59"/>
      <c r="N8" s="59"/>
      <c r="O8" s="59"/>
      <c r="P8" s="59"/>
      <c r="Q8" s="59"/>
      <c r="R8" s="59"/>
      <c r="S8" s="59"/>
      <c r="T8" s="59"/>
      <c r="U8" s="59"/>
      <c r="V8" s="59"/>
      <c r="W8" s="59"/>
      <c r="X8" s="59"/>
      <c r="Y8" s="59"/>
      <c r="Z8" s="59"/>
      <c r="AA8" s="59"/>
      <c r="AB8" s="59"/>
      <c r="AC8" s="59"/>
      <c r="AD8" s="59"/>
      <c r="AE8" s="59"/>
      <c r="AF8" s="59"/>
      <c r="AG8" s="60"/>
      <c r="AH8" s="44"/>
      <c r="AI8" s="44"/>
      <c r="AJ8" s="44"/>
      <c r="AK8" s="44"/>
      <c r="AL8" s="44"/>
      <c r="AM8" s="44"/>
      <c r="AN8" s="44"/>
    </row>
    <row r="9" spans="1:41" ht="15" customHeight="1">
      <c r="A9" s="56"/>
      <c r="B9" s="58"/>
      <c r="C9" s="61"/>
      <c r="D9" s="61"/>
      <c r="E9" s="61"/>
      <c r="F9" s="61"/>
      <c r="G9" s="61"/>
      <c r="H9" s="61"/>
      <c r="I9" s="61"/>
      <c r="J9" s="61"/>
      <c r="K9" s="61"/>
      <c r="L9" s="61"/>
      <c r="M9" s="61"/>
      <c r="N9" s="61"/>
      <c r="O9" s="61"/>
      <c r="P9" s="61"/>
      <c r="Q9" s="61"/>
      <c r="R9" s="61"/>
      <c r="S9" s="61"/>
      <c r="T9" s="61"/>
      <c r="U9" s="61"/>
      <c r="V9" s="61"/>
      <c r="W9" s="61"/>
      <c r="X9" s="61"/>
      <c r="Y9" s="61"/>
      <c r="Z9" s="61"/>
      <c r="AA9" s="61"/>
      <c r="AB9" s="61"/>
      <c r="AC9" s="61"/>
      <c r="AD9" s="61"/>
      <c r="AE9" s="61"/>
      <c r="AF9" s="61"/>
      <c r="AG9" s="62"/>
      <c r="AH9" s="44"/>
      <c r="AI9" s="44"/>
      <c r="AJ9" s="44"/>
      <c r="AK9" s="44"/>
      <c r="AL9" s="44"/>
      <c r="AM9" s="44"/>
      <c r="AN9" s="44"/>
      <c r="AO9" s="15"/>
    </row>
    <row r="10" spans="1:41" ht="15" customHeight="1">
      <c r="A10" s="56" t="s">
        <v>50</v>
      </c>
      <c r="B10" s="58"/>
      <c r="C10" s="61"/>
      <c r="D10" s="61"/>
      <c r="E10" s="61"/>
      <c r="F10" s="61"/>
      <c r="G10" s="61"/>
      <c r="H10" s="61"/>
      <c r="I10" s="61"/>
      <c r="J10" s="61"/>
      <c r="K10" s="61"/>
      <c r="L10" s="61"/>
      <c r="M10" s="61"/>
      <c r="N10" s="61"/>
      <c r="O10" s="61"/>
      <c r="P10" s="61"/>
      <c r="Q10" s="61"/>
      <c r="R10" s="61"/>
      <c r="S10" s="61"/>
      <c r="T10" s="61"/>
      <c r="U10" s="61"/>
      <c r="V10" s="61"/>
      <c r="W10" s="61"/>
      <c r="X10" s="61"/>
      <c r="Y10" s="61"/>
      <c r="Z10" s="61"/>
      <c r="AA10" s="61"/>
      <c r="AB10" s="61"/>
      <c r="AC10" s="61"/>
      <c r="AD10" s="61"/>
      <c r="AE10" s="61"/>
      <c r="AF10" s="61"/>
      <c r="AG10" s="62"/>
      <c r="AH10" s="44"/>
      <c r="AI10" s="44"/>
      <c r="AJ10" s="44"/>
      <c r="AK10" s="44"/>
      <c r="AL10" s="44"/>
      <c r="AM10" s="44"/>
      <c r="AN10" s="44"/>
      <c r="AO10" s="15"/>
    </row>
    <row r="11" spans="1:41" ht="15" customHeight="1">
      <c r="A11" s="63"/>
      <c r="B11" s="64"/>
      <c r="C11" s="52"/>
      <c r="D11" s="53"/>
      <c r="E11" s="53"/>
      <c r="F11" s="53"/>
      <c r="G11" s="53"/>
      <c r="H11" s="53"/>
      <c r="I11" s="53"/>
      <c r="J11" s="53"/>
      <c r="K11" s="53"/>
      <c r="L11" s="53"/>
      <c r="M11" s="53"/>
      <c r="N11" s="53"/>
      <c r="O11" s="53"/>
      <c r="P11" s="53"/>
      <c r="Q11" s="53"/>
      <c r="R11" s="53"/>
      <c r="S11" s="53"/>
      <c r="T11" s="53"/>
      <c r="U11" s="53"/>
      <c r="V11" s="53"/>
      <c r="W11" s="53"/>
      <c r="X11" s="53"/>
      <c r="Y11" s="53"/>
      <c r="Z11" s="53"/>
      <c r="AA11" s="53"/>
      <c r="AB11" s="53"/>
      <c r="AC11" s="53"/>
      <c r="AD11" s="53"/>
      <c r="AE11" s="53"/>
      <c r="AF11" s="53"/>
      <c r="AG11" s="54"/>
      <c r="AH11" s="44"/>
      <c r="AI11" s="44"/>
      <c r="AJ11" s="44"/>
      <c r="AK11" s="44"/>
      <c r="AL11" s="44"/>
      <c r="AM11" s="44"/>
      <c r="AN11" s="44"/>
    </row>
    <row r="12" spans="1:41" ht="15" customHeight="1" thickBot="1">
      <c r="A12" s="16" t="s">
        <v>14</v>
      </c>
      <c r="B12" s="17" t="s">
        <v>15</v>
      </c>
      <c r="C12" s="18" t="s">
        <v>16</v>
      </c>
      <c r="D12" s="18" t="s">
        <v>17</v>
      </c>
      <c r="E12" s="18" t="s">
        <v>18</v>
      </c>
      <c r="F12" s="18" t="s">
        <v>19</v>
      </c>
      <c r="G12" s="18" t="s">
        <v>20</v>
      </c>
      <c r="H12" s="18" t="s">
        <v>21</v>
      </c>
      <c r="I12" s="18" t="s">
        <v>22</v>
      </c>
      <c r="J12" s="18" t="s">
        <v>23</v>
      </c>
      <c r="K12" s="18" t="s">
        <v>24</v>
      </c>
      <c r="L12" s="18" t="s">
        <v>25</v>
      </c>
      <c r="M12" s="18" t="s">
        <v>26</v>
      </c>
      <c r="N12" s="18" t="s">
        <v>27</v>
      </c>
      <c r="O12" s="18" t="s">
        <v>28</v>
      </c>
      <c r="P12" s="18" t="s">
        <v>29</v>
      </c>
      <c r="Q12" s="18" t="s">
        <v>30</v>
      </c>
      <c r="R12" s="18" t="s">
        <v>31</v>
      </c>
      <c r="S12" s="18" t="s">
        <v>32</v>
      </c>
      <c r="T12" s="18" t="s">
        <v>33</v>
      </c>
      <c r="U12" s="18" t="s">
        <v>34</v>
      </c>
      <c r="V12" s="18" t="s">
        <v>35</v>
      </c>
      <c r="W12" s="18" t="s">
        <v>36</v>
      </c>
      <c r="X12" s="18" t="s">
        <v>37</v>
      </c>
      <c r="Y12" s="18" t="s">
        <v>38</v>
      </c>
      <c r="Z12" s="18" t="s">
        <v>39</v>
      </c>
      <c r="AA12" s="18" t="s">
        <v>40</v>
      </c>
      <c r="AB12" s="18" t="s">
        <v>41</v>
      </c>
      <c r="AC12" s="18" t="s">
        <v>42</v>
      </c>
      <c r="AD12" s="18" t="s">
        <v>43</v>
      </c>
      <c r="AE12" s="18" t="s">
        <v>44</v>
      </c>
      <c r="AF12" s="18" t="s">
        <v>45</v>
      </c>
      <c r="AG12" s="18" t="s">
        <v>46</v>
      </c>
      <c r="AH12" s="45" t="s">
        <v>2</v>
      </c>
      <c r="AI12" s="46" t="s">
        <v>4</v>
      </c>
      <c r="AJ12" s="47" t="s">
        <v>6</v>
      </c>
      <c r="AK12" s="48" t="s">
        <v>8</v>
      </c>
      <c r="AL12" s="49" t="s">
        <v>10</v>
      </c>
      <c r="AM12" s="50" t="s">
        <v>12</v>
      </c>
      <c r="AN12" s="51" t="s">
        <v>47</v>
      </c>
      <c r="AO12" s="19" t="s">
        <v>48</v>
      </c>
    </row>
    <row r="13" spans="1:41" ht="15" customHeight="1" thickTop="1">
      <c r="A13" s="20"/>
      <c r="B13" s="21"/>
      <c r="C13" s="22"/>
      <c r="D13" s="22"/>
      <c r="E13" s="22"/>
      <c r="F13" s="22"/>
      <c r="G13" s="22"/>
      <c r="H13" s="22"/>
      <c r="I13" s="22"/>
      <c r="J13" s="22"/>
      <c r="K13" s="22"/>
      <c r="L13" s="22"/>
      <c r="M13" s="22"/>
      <c r="N13" s="22"/>
      <c r="O13" s="22"/>
      <c r="P13" s="22"/>
      <c r="Q13" s="22"/>
      <c r="R13" s="22"/>
      <c r="S13" s="22"/>
      <c r="T13" s="22"/>
      <c r="U13" s="22"/>
      <c r="V13" s="22"/>
      <c r="W13" s="22"/>
      <c r="X13" s="22"/>
      <c r="Y13" s="22"/>
      <c r="Z13" s="22"/>
      <c r="AA13" s="22"/>
      <c r="AB13" s="22"/>
      <c r="AC13" s="22"/>
      <c r="AD13" s="22"/>
      <c r="AE13" s="22"/>
      <c r="AF13" s="22"/>
      <c r="AG13" s="22"/>
      <c r="AH13" s="23">
        <f>COUNTIF(TblJanvier[[#This Row],[1]:[31]],CléPrésent)</f>
        <v>0</v>
      </c>
      <c r="AI13" s="24">
        <f>COUNTIF(TblJanvier[[#This Row],[1]:[31]],CléAbsence)</f>
        <v>0</v>
      </c>
      <c r="AJ13" s="24">
        <f>COUNTIF(TblJanvier[[#This Row],[1]:[31]],CléCongé)</f>
        <v>0</v>
      </c>
      <c r="AK13" s="24">
        <f>COUNTIF(TblJanvier[[#This Row],[1]:[31]],CléMaladie)</f>
        <v>0</v>
      </c>
      <c r="AL13" s="24">
        <f>COUNTIF(TblJanvier[[#This Row],[1]:[31]],CléRécupération)</f>
        <v>0</v>
      </c>
      <c r="AM13" s="25">
        <f>COUNTIF(TblJanvier[[#This Row],[1]:[31]],CléHeuresSupplémentaires)</f>
        <v>0</v>
      </c>
      <c r="AN13" s="26">
        <f>COUNTA(TblJanvier[[#This Row],[1]:[31]])</f>
        <v>0</v>
      </c>
      <c r="AO13" s="27"/>
    </row>
    <row r="14" spans="1:41" ht="15" customHeight="1">
      <c r="A14" s="20"/>
      <c r="B14" s="21"/>
      <c r="C14" s="28"/>
      <c r="D14" s="28"/>
      <c r="E14" s="28"/>
      <c r="F14" s="28"/>
      <c r="G14" s="28"/>
      <c r="H14" s="28"/>
      <c r="I14" s="28"/>
      <c r="J14" s="28"/>
      <c r="K14" s="28"/>
      <c r="L14" s="28"/>
      <c r="M14" s="28"/>
      <c r="N14" s="28"/>
      <c r="O14" s="28"/>
      <c r="P14" s="28"/>
      <c r="Q14" s="28"/>
      <c r="R14" s="28"/>
      <c r="S14" s="28"/>
      <c r="T14" s="28"/>
      <c r="U14" s="28"/>
      <c r="V14" s="28"/>
      <c r="W14" s="28"/>
      <c r="X14" s="28"/>
      <c r="Y14" s="28"/>
      <c r="Z14" s="28"/>
      <c r="AA14" s="28"/>
      <c r="AB14" s="28"/>
      <c r="AC14" s="28"/>
      <c r="AD14" s="28"/>
      <c r="AE14" s="28"/>
      <c r="AF14" s="28"/>
      <c r="AG14" s="28"/>
      <c r="AH14" s="29">
        <f>COUNTIF(TblJanvier[[#This Row],[1]:[31]],CléPrésent)</f>
        <v>0</v>
      </c>
      <c r="AI14" s="30">
        <f>COUNTIF(TblJanvier[[#This Row],[1]:[31]],CléAbsence)</f>
        <v>0</v>
      </c>
      <c r="AJ14" s="30">
        <f>COUNTIF(TblJanvier[[#This Row],[1]:[31]],CléCongé)</f>
        <v>0</v>
      </c>
      <c r="AK14" s="30">
        <f>COUNTIF(TblJanvier[[#This Row],[1]:[31]],CléMaladie)</f>
        <v>0</v>
      </c>
      <c r="AL14" s="30">
        <f>COUNTIF(TblJanvier[[#This Row],[1]:[31]],CléRécupération)</f>
        <v>0</v>
      </c>
      <c r="AM14" s="31">
        <f>COUNTIF(TblJanvier[[#This Row],[1]:[31]],CléHeuresSupplémentaires)</f>
        <v>0</v>
      </c>
      <c r="AN14" s="32">
        <f>COUNTA(TblJanvier[[#This Row],[1]:[31]])</f>
        <v>0</v>
      </c>
      <c r="AO14" s="27"/>
    </row>
    <row r="15" spans="1:41" ht="15" customHeight="1">
      <c r="A15" s="20"/>
      <c r="B15" s="21"/>
      <c r="C15" s="28"/>
      <c r="D15" s="28"/>
      <c r="E15" s="28"/>
      <c r="F15" s="28"/>
      <c r="G15" s="28"/>
      <c r="H15" s="28"/>
      <c r="I15" s="28"/>
      <c r="J15" s="28"/>
      <c r="K15" s="28"/>
      <c r="L15" s="28"/>
      <c r="M15" s="28"/>
      <c r="N15" s="28"/>
      <c r="O15" s="28"/>
      <c r="P15" s="28"/>
      <c r="Q15" s="28"/>
      <c r="R15" s="28"/>
      <c r="S15" s="28"/>
      <c r="T15" s="28"/>
      <c r="U15" s="28"/>
      <c r="V15" s="28"/>
      <c r="W15" s="28"/>
      <c r="X15" s="28"/>
      <c r="Y15" s="28"/>
      <c r="Z15" s="28"/>
      <c r="AA15" s="28"/>
      <c r="AB15" s="28"/>
      <c r="AC15" s="28"/>
      <c r="AD15" s="28"/>
      <c r="AE15" s="28"/>
      <c r="AF15" s="28"/>
      <c r="AG15" s="28"/>
      <c r="AH15" s="33">
        <f>COUNTIF(TblJanvier[[#This Row],[1]:[31]],CléPrésent)</f>
        <v>0</v>
      </c>
      <c r="AI15" s="34">
        <f>COUNTIF(TblJanvier[[#This Row],[1]:[31]],CléAbsence)</f>
        <v>0</v>
      </c>
      <c r="AJ15" s="34">
        <f>COUNTIF(TblJanvier[[#This Row],[1]:[31]],CléCongé)</f>
        <v>0</v>
      </c>
      <c r="AK15" s="34">
        <f>COUNTIF(TblJanvier[[#This Row],[1]:[31]],CléMaladie)</f>
        <v>0</v>
      </c>
      <c r="AL15" s="34">
        <f>COUNTIF(TblJanvier[[#This Row],[1]:[31]],CléRécupération)</f>
        <v>0</v>
      </c>
      <c r="AM15" s="35">
        <f>COUNTIF(TblJanvier[[#This Row],[1]:[31]],CléHeuresSupplémentaires)</f>
        <v>0</v>
      </c>
      <c r="AN15" s="26">
        <f>COUNTA(TblJanvier[[#This Row],[1]:[31]])</f>
        <v>0</v>
      </c>
      <c r="AO15" s="27"/>
    </row>
    <row r="16" spans="1:41" ht="15" customHeight="1">
      <c r="A16" s="20"/>
      <c r="B16" s="21"/>
      <c r="C16" s="28"/>
      <c r="D16" s="28"/>
      <c r="E16" s="28"/>
      <c r="F16" s="28"/>
      <c r="G16" s="28"/>
      <c r="H16" s="28"/>
      <c r="I16" s="28"/>
      <c r="J16" s="28"/>
      <c r="K16" s="28"/>
      <c r="L16" s="28"/>
      <c r="M16" s="28"/>
      <c r="N16" s="28"/>
      <c r="O16" s="28"/>
      <c r="P16" s="28"/>
      <c r="Q16" s="28"/>
      <c r="R16" s="28"/>
      <c r="S16" s="28"/>
      <c r="T16" s="28"/>
      <c r="U16" s="28"/>
      <c r="V16" s="28"/>
      <c r="W16" s="28"/>
      <c r="X16" s="28"/>
      <c r="Y16" s="28"/>
      <c r="Z16" s="28"/>
      <c r="AA16" s="28"/>
      <c r="AB16" s="28"/>
      <c r="AC16" s="28"/>
      <c r="AD16" s="28"/>
      <c r="AE16" s="28"/>
      <c r="AF16" s="28"/>
      <c r="AG16" s="28"/>
      <c r="AH16" s="29">
        <f>COUNTIF(TblJanvier[[#This Row],[1]:[31]],CléPrésent)</f>
        <v>0</v>
      </c>
      <c r="AI16" s="30">
        <f>COUNTIF(TblJanvier[[#This Row],[1]:[31]],CléAbsence)</f>
        <v>0</v>
      </c>
      <c r="AJ16" s="30">
        <f>COUNTIF(TblJanvier[[#This Row],[1]:[31]],CléCongé)</f>
        <v>0</v>
      </c>
      <c r="AK16" s="30">
        <f>COUNTIF(TblJanvier[[#This Row],[1]:[31]],CléMaladie)</f>
        <v>0</v>
      </c>
      <c r="AL16" s="30">
        <f>COUNTIF(TblJanvier[[#This Row],[1]:[31]],CléRécupération)</f>
        <v>0</v>
      </c>
      <c r="AM16" s="31">
        <f>COUNTIF(TblJanvier[[#This Row],[1]:[31]],CléHeuresSupplémentaires)</f>
        <v>0</v>
      </c>
      <c r="AN16" s="32">
        <f>COUNTA(TblJanvier[[#This Row],[1]:[31]])</f>
        <v>0</v>
      </c>
      <c r="AO16" s="27"/>
    </row>
    <row r="17" spans="1:41" ht="15" customHeight="1">
      <c r="A17" s="20"/>
      <c r="B17" s="21"/>
      <c r="C17" s="28"/>
      <c r="D17" s="28"/>
      <c r="E17" s="28"/>
      <c r="F17" s="28"/>
      <c r="G17" s="28"/>
      <c r="H17" s="28"/>
      <c r="I17" s="28"/>
      <c r="J17" s="28"/>
      <c r="K17" s="28"/>
      <c r="L17" s="28"/>
      <c r="M17" s="28"/>
      <c r="N17" s="28"/>
      <c r="O17" s="28"/>
      <c r="P17" s="28"/>
      <c r="Q17" s="28"/>
      <c r="R17" s="28"/>
      <c r="S17" s="28"/>
      <c r="T17" s="28"/>
      <c r="U17" s="28"/>
      <c r="V17" s="28"/>
      <c r="W17" s="28"/>
      <c r="X17" s="28"/>
      <c r="Y17" s="28"/>
      <c r="Z17" s="28"/>
      <c r="AA17" s="28"/>
      <c r="AB17" s="28"/>
      <c r="AC17" s="28"/>
      <c r="AD17" s="28"/>
      <c r="AE17" s="28"/>
      <c r="AF17" s="28"/>
      <c r="AG17" s="28"/>
      <c r="AH17" s="33">
        <f>COUNTIF(TblJanvier[[#This Row],[1]:[31]],CléPrésent)</f>
        <v>0</v>
      </c>
      <c r="AI17" s="34">
        <f>COUNTIF(TblJanvier[[#This Row],[1]:[31]],CléAbsence)</f>
        <v>0</v>
      </c>
      <c r="AJ17" s="34">
        <f>COUNTIF(TblJanvier[[#This Row],[1]:[31]],CléCongé)</f>
        <v>0</v>
      </c>
      <c r="AK17" s="34">
        <f>COUNTIF(TblJanvier[[#This Row],[1]:[31]],CléMaladie)</f>
        <v>0</v>
      </c>
      <c r="AL17" s="34">
        <f>COUNTIF(TblJanvier[[#This Row],[1]:[31]],CléRécupération)</f>
        <v>0</v>
      </c>
      <c r="AM17" s="35">
        <f>COUNTIF(TblJanvier[[#This Row],[1]:[31]],CléHeuresSupplémentaires)</f>
        <v>0</v>
      </c>
      <c r="AN17" s="26">
        <f>COUNTA(TblJanvier[[#This Row],[1]:[31]])</f>
        <v>0</v>
      </c>
      <c r="AO17" s="27"/>
    </row>
    <row r="18" spans="1:41" ht="15" customHeight="1">
      <c r="A18" s="20"/>
      <c r="B18" s="21"/>
      <c r="C18" s="28"/>
      <c r="D18" s="28"/>
      <c r="E18" s="28"/>
      <c r="F18" s="28"/>
      <c r="G18" s="28"/>
      <c r="H18" s="28"/>
      <c r="I18" s="28"/>
      <c r="J18" s="28"/>
      <c r="K18" s="28"/>
      <c r="L18" s="28"/>
      <c r="M18" s="28"/>
      <c r="N18" s="28"/>
      <c r="O18" s="28"/>
      <c r="P18" s="28"/>
      <c r="Q18" s="28"/>
      <c r="R18" s="28"/>
      <c r="S18" s="28"/>
      <c r="T18" s="28"/>
      <c r="U18" s="28"/>
      <c r="V18" s="28"/>
      <c r="W18" s="28"/>
      <c r="X18" s="28"/>
      <c r="Y18" s="28"/>
      <c r="Z18" s="28"/>
      <c r="AA18" s="28"/>
      <c r="AB18" s="28"/>
      <c r="AC18" s="28"/>
      <c r="AD18" s="28"/>
      <c r="AE18" s="28"/>
      <c r="AF18" s="28"/>
      <c r="AG18" s="28"/>
      <c r="AH18" s="29">
        <f>COUNTIF(TblJanvier[[#This Row],[1]:[31]],CléPrésent)</f>
        <v>0</v>
      </c>
      <c r="AI18" s="30">
        <f>COUNTIF(TblJanvier[[#This Row],[1]:[31]],CléAbsence)</f>
        <v>0</v>
      </c>
      <c r="AJ18" s="30">
        <f>COUNTIF(TblJanvier[[#This Row],[1]:[31]],CléCongé)</f>
        <v>0</v>
      </c>
      <c r="AK18" s="30">
        <f>COUNTIF(TblJanvier[[#This Row],[1]:[31]],CléMaladie)</f>
        <v>0</v>
      </c>
      <c r="AL18" s="30">
        <f>COUNTIF(TblJanvier[[#This Row],[1]:[31]],CléRécupération)</f>
        <v>0</v>
      </c>
      <c r="AM18" s="31">
        <f>COUNTIF(TblJanvier[[#This Row],[1]:[31]],CléHeuresSupplémentaires)</f>
        <v>0</v>
      </c>
      <c r="AN18" s="32">
        <f>COUNTA(TblJanvier[[#This Row],[1]:[31]])</f>
        <v>0</v>
      </c>
      <c r="AO18" s="27"/>
    </row>
    <row r="19" spans="1:41" ht="15" customHeight="1">
      <c r="A19" s="20"/>
      <c r="B19" s="21"/>
      <c r="C19" s="28"/>
      <c r="D19" s="28"/>
      <c r="E19" s="28"/>
      <c r="F19" s="28"/>
      <c r="G19" s="28"/>
      <c r="H19" s="28"/>
      <c r="I19" s="28"/>
      <c r="J19" s="28"/>
      <c r="K19" s="28"/>
      <c r="L19" s="28"/>
      <c r="M19" s="28"/>
      <c r="N19" s="28"/>
      <c r="O19" s="28"/>
      <c r="P19" s="28"/>
      <c r="Q19" s="28"/>
      <c r="R19" s="28"/>
      <c r="S19" s="28"/>
      <c r="T19" s="28"/>
      <c r="U19" s="28"/>
      <c r="V19" s="28"/>
      <c r="W19" s="28"/>
      <c r="X19" s="28"/>
      <c r="Y19" s="28"/>
      <c r="Z19" s="28"/>
      <c r="AA19" s="28"/>
      <c r="AB19" s="28"/>
      <c r="AC19" s="28"/>
      <c r="AD19" s="28"/>
      <c r="AE19" s="28"/>
      <c r="AF19" s="28"/>
      <c r="AG19" s="28"/>
      <c r="AH19" s="33">
        <f>COUNTIF(TblJanvier[[#This Row],[1]:[31]],CléPrésent)</f>
        <v>0</v>
      </c>
      <c r="AI19" s="34">
        <f>COUNTIF(TblJanvier[[#This Row],[1]:[31]],CléAbsence)</f>
        <v>0</v>
      </c>
      <c r="AJ19" s="34">
        <f>COUNTIF(TblJanvier[[#This Row],[1]:[31]],CléCongé)</f>
        <v>0</v>
      </c>
      <c r="AK19" s="34">
        <f>COUNTIF(TblJanvier[[#This Row],[1]:[31]],CléMaladie)</f>
        <v>0</v>
      </c>
      <c r="AL19" s="34">
        <f>COUNTIF(TblJanvier[[#This Row],[1]:[31]],CléRécupération)</f>
        <v>0</v>
      </c>
      <c r="AM19" s="35">
        <f>COUNTIF(TblJanvier[[#This Row],[1]:[31]],CléHeuresSupplémentaires)</f>
        <v>0</v>
      </c>
      <c r="AN19" s="26">
        <f>COUNTA(TblJanvier[[#This Row],[1]:[31]])</f>
        <v>0</v>
      </c>
      <c r="AO19" s="27"/>
    </row>
    <row r="20" spans="1:41" ht="15" customHeight="1">
      <c r="A20" s="20"/>
      <c r="B20" s="21"/>
      <c r="C20" s="28"/>
      <c r="D20" s="28"/>
      <c r="E20" s="28"/>
      <c r="F20" s="28"/>
      <c r="G20" s="28"/>
      <c r="H20" s="28"/>
      <c r="I20" s="28"/>
      <c r="J20" s="28"/>
      <c r="K20" s="28"/>
      <c r="L20" s="28"/>
      <c r="M20" s="28"/>
      <c r="N20" s="28"/>
      <c r="O20" s="28"/>
      <c r="P20" s="28"/>
      <c r="Q20" s="28"/>
      <c r="R20" s="28"/>
      <c r="S20" s="28"/>
      <c r="T20" s="28"/>
      <c r="U20" s="28"/>
      <c r="V20" s="28"/>
      <c r="W20" s="28"/>
      <c r="X20" s="28"/>
      <c r="Y20" s="28"/>
      <c r="Z20" s="28"/>
      <c r="AA20" s="28"/>
      <c r="AB20" s="28"/>
      <c r="AC20" s="28"/>
      <c r="AD20" s="28"/>
      <c r="AE20" s="28"/>
      <c r="AF20" s="28"/>
      <c r="AG20" s="28"/>
      <c r="AH20" s="29">
        <f>COUNTIF(TblJanvier[[#This Row],[1]:[31]],CléPrésent)</f>
        <v>0</v>
      </c>
      <c r="AI20" s="30">
        <f>COUNTIF(TblJanvier[[#This Row],[1]:[31]],CléAbsence)</f>
        <v>0</v>
      </c>
      <c r="AJ20" s="30">
        <f>COUNTIF(TblJanvier[[#This Row],[1]:[31]],CléCongé)</f>
        <v>0</v>
      </c>
      <c r="AK20" s="30">
        <f>COUNTIF(TblJanvier[[#This Row],[1]:[31]],CléMaladie)</f>
        <v>0</v>
      </c>
      <c r="AL20" s="30">
        <f>COUNTIF(TblJanvier[[#This Row],[1]:[31]],CléRécupération)</f>
        <v>0</v>
      </c>
      <c r="AM20" s="31">
        <f>COUNTIF(TblJanvier[[#This Row],[1]:[31]],CléHeuresSupplémentaires)</f>
        <v>0</v>
      </c>
      <c r="AN20" s="32">
        <f>COUNTA(TblJanvier[[#This Row],[1]:[31]])</f>
        <v>0</v>
      </c>
      <c r="AO20" s="27"/>
    </row>
    <row r="21" spans="1:41" ht="15" customHeight="1">
      <c r="A21" s="20"/>
      <c r="B21" s="21"/>
      <c r="C21" s="28"/>
      <c r="D21" s="28"/>
      <c r="E21" s="28"/>
      <c r="F21" s="28"/>
      <c r="G21" s="28"/>
      <c r="H21" s="28"/>
      <c r="I21" s="28"/>
      <c r="J21" s="28"/>
      <c r="K21" s="28"/>
      <c r="L21" s="28"/>
      <c r="M21" s="28"/>
      <c r="N21" s="28"/>
      <c r="O21" s="28"/>
      <c r="P21" s="28"/>
      <c r="Q21" s="28"/>
      <c r="R21" s="28"/>
      <c r="S21" s="28"/>
      <c r="T21" s="28"/>
      <c r="U21" s="28"/>
      <c r="V21" s="28"/>
      <c r="W21" s="28"/>
      <c r="X21" s="28"/>
      <c r="Y21" s="28"/>
      <c r="Z21" s="28"/>
      <c r="AA21" s="28"/>
      <c r="AB21" s="28"/>
      <c r="AC21" s="28"/>
      <c r="AD21" s="28"/>
      <c r="AE21" s="28"/>
      <c r="AF21" s="28"/>
      <c r="AG21" s="28"/>
      <c r="AH21" s="33">
        <f>COUNTIF(TblJanvier[[#This Row],[1]:[31]],CléPrésent)</f>
        <v>0</v>
      </c>
      <c r="AI21" s="34">
        <f>COUNTIF(TblJanvier[[#This Row],[1]:[31]],CléAbsence)</f>
        <v>0</v>
      </c>
      <c r="AJ21" s="34">
        <f>COUNTIF(TblJanvier[[#This Row],[1]:[31]],CléCongé)</f>
        <v>0</v>
      </c>
      <c r="AK21" s="34">
        <f>COUNTIF(TblJanvier[[#This Row],[1]:[31]],CléMaladie)</f>
        <v>0</v>
      </c>
      <c r="AL21" s="34">
        <f>COUNTIF(TblJanvier[[#This Row],[1]:[31]],CléRécupération)</f>
        <v>0</v>
      </c>
      <c r="AM21" s="35">
        <f>COUNTIF(TblJanvier[[#This Row],[1]:[31]],CléHeuresSupplémentaires)</f>
        <v>0</v>
      </c>
      <c r="AN21" s="26">
        <f>COUNTA(TblJanvier[[#This Row],[1]:[31]])</f>
        <v>0</v>
      </c>
      <c r="AO21" s="27"/>
    </row>
    <row r="22" spans="1:41" ht="15" customHeight="1">
      <c r="A22" s="20"/>
      <c r="B22" s="21"/>
      <c r="C22" s="28"/>
      <c r="D22" s="28"/>
      <c r="E22" s="28"/>
      <c r="F22" s="28"/>
      <c r="G22" s="28"/>
      <c r="H22" s="28"/>
      <c r="I22" s="28"/>
      <c r="J22" s="28"/>
      <c r="K22" s="28"/>
      <c r="L22" s="28"/>
      <c r="M22" s="28"/>
      <c r="N22" s="28"/>
      <c r="O22" s="28"/>
      <c r="P22" s="28"/>
      <c r="Q22" s="28"/>
      <c r="R22" s="28"/>
      <c r="S22" s="28"/>
      <c r="T22" s="28"/>
      <c r="U22" s="28"/>
      <c r="V22" s="28"/>
      <c r="W22" s="28"/>
      <c r="X22" s="28"/>
      <c r="Y22" s="28"/>
      <c r="Z22" s="28"/>
      <c r="AA22" s="28"/>
      <c r="AB22" s="28"/>
      <c r="AC22" s="28"/>
      <c r="AD22" s="28"/>
      <c r="AE22" s="28"/>
      <c r="AF22" s="28"/>
      <c r="AG22" s="28"/>
      <c r="AH22" s="29">
        <f>COUNTIF(TblJanvier[[#This Row],[1]:[31]],CléPrésent)</f>
        <v>0</v>
      </c>
      <c r="AI22" s="30">
        <f>COUNTIF(TblJanvier[[#This Row],[1]:[31]],CléAbsence)</f>
        <v>0</v>
      </c>
      <c r="AJ22" s="30">
        <f>COUNTIF(TblJanvier[[#This Row],[1]:[31]],CléCongé)</f>
        <v>0</v>
      </c>
      <c r="AK22" s="30">
        <f>COUNTIF(TblJanvier[[#This Row],[1]:[31]],CléMaladie)</f>
        <v>0</v>
      </c>
      <c r="AL22" s="30">
        <f>COUNTIF(TblJanvier[[#This Row],[1]:[31]],CléRécupération)</f>
        <v>0</v>
      </c>
      <c r="AM22" s="31">
        <f>COUNTIF(TblJanvier[[#This Row],[1]:[31]],CléHeuresSupplémentaires)</f>
        <v>0</v>
      </c>
      <c r="AN22" s="32">
        <f>COUNTA(TblJanvier[[#This Row],[1]:[31]])</f>
        <v>0</v>
      </c>
      <c r="AO22" s="27"/>
    </row>
    <row r="23" spans="1:41" ht="15" customHeight="1">
      <c r="A23" s="20"/>
      <c r="B23" s="21"/>
      <c r="C23" s="28"/>
      <c r="D23" s="28"/>
      <c r="E23" s="28"/>
      <c r="F23" s="28"/>
      <c r="G23" s="28"/>
      <c r="H23" s="28"/>
      <c r="I23" s="28"/>
      <c r="J23" s="28"/>
      <c r="K23" s="28"/>
      <c r="L23" s="28"/>
      <c r="M23" s="28"/>
      <c r="N23" s="28"/>
      <c r="O23" s="28"/>
      <c r="P23" s="28"/>
      <c r="Q23" s="28"/>
      <c r="R23" s="28"/>
      <c r="S23" s="28"/>
      <c r="T23" s="28"/>
      <c r="U23" s="28"/>
      <c r="V23" s="28"/>
      <c r="W23" s="28"/>
      <c r="X23" s="28"/>
      <c r="Y23" s="28"/>
      <c r="Z23" s="28"/>
      <c r="AA23" s="28"/>
      <c r="AB23" s="28"/>
      <c r="AC23" s="28"/>
      <c r="AD23" s="28"/>
      <c r="AE23" s="28"/>
      <c r="AF23" s="28"/>
      <c r="AG23" s="28"/>
      <c r="AH23" s="33">
        <f>COUNTIF(TblJanvier[[#This Row],[1]:[31]],CléPrésent)</f>
        <v>0</v>
      </c>
      <c r="AI23" s="34">
        <f>COUNTIF(TblJanvier[[#This Row],[1]:[31]],CléAbsence)</f>
        <v>0</v>
      </c>
      <c r="AJ23" s="34">
        <f>COUNTIF(TblJanvier[[#This Row],[1]:[31]],CléCongé)</f>
        <v>0</v>
      </c>
      <c r="AK23" s="34">
        <f>COUNTIF(TblJanvier[[#This Row],[1]:[31]],CléMaladie)</f>
        <v>0</v>
      </c>
      <c r="AL23" s="34">
        <f>COUNTIF(TblJanvier[[#This Row],[1]:[31]],CléRécupération)</f>
        <v>0</v>
      </c>
      <c r="AM23" s="35">
        <f>COUNTIF(TblJanvier[[#This Row],[1]:[31]],CléHeuresSupplémentaires)</f>
        <v>0</v>
      </c>
      <c r="AN23" s="26">
        <f>COUNTA(TblJanvier[[#This Row],[1]:[31]])</f>
        <v>0</v>
      </c>
      <c r="AO23" s="27"/>
    </row>
    <row r="24" spans="1:41" ht="15" customHeight="1">
      <c r="A24" s="20"/>
      <c r="B24" s="21"/>
      <c r="C24" s="28"/>
      <c r="D24" s="28"/>
      <c r="E24" s="28"/>
      <c r="F24" s="28"/>
      <c r="G24" s="28"/>
      <c r="H24" s="28"/>
      <c r="I24" s="28"/>
      <c r="J24" s="28"/>
      <c r="K24" s="28"/>
      <c r="L24" s="28"/>
      <c r="M24" s="28"/>
      <c r="N24" s="28"/>
      <c r="O24" s="28"/>
      <c r="P24" s="28"/>
      <c r="Q24" s="28"/>
      <c r="R24" s="28"/>
      <c r="S24" s="28"/>
      <c r="T24" s="28"/>
      <c r="U24" s="28"/>
      <c r="V24" s="28"/>
      <c r="W24" s="28"/>
      <c r="X24" s="28"/>
      <c r="Y24" s="28"/>
      <c r="Z24" s="28"/>
      <c r="AA24" s="28"/>
      <c r="AB24" s="28"/>
      <c r="AC24" s="28"/>
      <c r="AD24" s="28"/>
      <c r="AE24" s="28"/>
      <c r="AF24" s="28"/>
      <c r="AG24" s="28"/>
      <c r="AH24" s="29">
        <f>COUNTIF(TblJanvier[[#This Row],[1]:[31]],CléPrésent)</f>
        <v>0</v>
      </c>
      <c r="AI24" s="30">
        <f>COUNTIF(TblJanvier[[#This Row],[1]:[31]],CléAbsence)</f>
        <v>0</v>
      </c>
      <c r="AJ24" s="30">
        <f>COUNTIF(TblJanvier[[#This Row],[1]:[31]],CléCongé)</f>
        <v>0</v>
      </c>
      <c r="AK24" s="30">
        <f>COUNTIF(TblJanvier[[#This Row],[1]:[31]],CléMaladie)</f>
        <v>0</v>
      </c>
      <c r="AL24" s="30">
        <f>COUNTIF(TblJanvier[[#This Row],[1]:[31]],CléRécupération)</f>
        <v>0</v>
      </c>
      <c r="AM24" s="31">
        <f>COUNTIF(TblJanvier[[#This Row],[1]:[31]],CléHeuresSupplémentaires)</f>
        <v>0</v>
      </c>
      <c r="AN24" s="32">
        <f>COUNTA(TblJanvier[[#This Row],[1]:[31]])</f>
        <v>0</v>
      </c>
      <c r="AO24" s="27"/>
    </row>
    <row r="25" spans="1:41" ht="15" customHeight="1">
      <c r="A25" s="20"/>
      <c r="B25" s="21"/>
      <c r="C25" s="28"/>
      <c r="D25" s="28"/>
      <c r="E25" s="28"/>
      <c r="F25" s="28"/>
      <c r="G25" s="28"/>
      <c r="H25" s="28"/>
      <c r="I25" s="28"/>
      <c r="J25" s="28"/>
      <c r="K25" s="28"/>
      <c r="L25" s="28"/>
      <c r="M25" s="28"/>
      <c r="N25" s="28"/>
      <c r="O25" s="28"/>
      <c r="P25" s="28"/>
      <c r="Q25" s="28"/>
      <c r="R25" s="28"/>
      <c r="S25" s="28"/>
      <c r="T25" s="28"/>
      <c r="U25" s="28"/>
      <c r="V25" s="28"/>
      <c r="W25" s="28"/>
      <c r="X25" s="28"/>
      <c r="Y25" s="28"/>
      <c r="Z25" s="28"/>
      <c r="AA25" s="28"/>
      <c r="AB25" s="28"/>
      <c r="AC25" s="28"/>
      <c r="AD25" s="28"/>
      <c r="AE25" s="28"/>
      <c r="AF25" s="28"/>
      <c r="AG25" s="28"/>
      <c r="AH25" s="33">
        <f>COUNTIF(TblJanvier[[#This Row],[1]:[31]],CléPrésent)</f>
        <v>0</v>
      </c>
      <c r="AI25" s="34">
        <f>COUNTIF(TblJanvier[[#This Row],[1]:[31]],CléAbsence)</f>
        <v>0</v>
      </c>
      <c r="AJ25" s="34">
        <f>COUNTIF(TblJanvier[[#This Row],[1]:[31]],CléCongé)</f>
        <v>0</v>
      </c>
      <c r="AK25" s="34">
        <f>COUNTIF(TblJanvier[[#This Row],[1]:[31]],CléMaladie)</f>
        <v>0</v>
      </c>
      <c r="AL25" s="34">
        <f>COUNTIF(TblJanvier[[#This Row],[1]:[31]],CléRécupération)</f>
        <v>0</v>
      </c>
      <c r="AM25" s="35">
        <f>COUNTIF(TblJanvier[[#This Row],[1]:[31]],CléHeuresSupplémentaires)</f>
        <v>0</v>
      </c>
      <c r="AN25" s="26">
        <f>COUNTA(TblJanvier[[#This Row],[1]:[31]])</f>
        <v>0</v>
      </c>
      <c r="AO25" s="27"/>
    </row>
    <row r="26" spans="1:41" ht="15" customHeight="1">
      <c r="A26" s="20"/>
      <c r="B26" s="21"/>
      <c r="C26" s="28"/>
      <c r="D26" s="28"/>
      <c r="E26" s="28"/>
      <c r="F26" s="28"/>
      <c r="G26" s="28"/>
      <c r="H26" s="28"/>
      <c r="I26" s="28"/>
      <c r="J26" s="28"/>
      <c r="K26" s="28"/>
      <c r="L26" s="28"/>
      <c r="M26" s="28"/>
      <c r="N26" s="28"/>
      <c r="O26" s="28"/>
      <c r="P26" s="28"/>
      <c r="Q26" s="28"/>
      <c r="R26" s="28"/>
      <c r="S26" s="28"/>
      <c r="T26" s="28"/>
      <c r="U26" s="28"/>
      <c r="V26" s="28"/>
      <c r="W26" s="28"/>
      <c r="X26" s="28"/>
      <c r="Y26" s="28"/>
      <c r="Z26" s="28"/>
      <c r="AA26" s="28"/>
      <c r="AB26" s="28"/>
      <c r="AC26" s="28"/>
      <c r="AD26" s="28"/>
      <c r="AE26" s="28"/>
      <c r="AF26" s="28"/>
      <c r="AG26" s="28"/>
      <c r="AH26" s="29">
        <f>COUNTIF(TblJanvier[[#This Row],[1]:[31]],CléPrésent)</f>
        <v>0</v>
      </c>
      <c r="AI26" s="30">
        <f>COUNTIF(TblJanvier[[#This Row],[1]:[31]],CléAbsence)</f>
        <v>0</v>
      </c>
      <c r="AJ26" s="30">
        <f>COUNTIF(TblJanvier[[#This Row],[1]:[31]],CléCongé)</f>
        <v>0</v>
      </c>
      <c r="AK26" s="30">
        <f>COUNTIF(TblJanvier[[#This Row],[1]:[31]],CléMaladie)</f>
        <v>0</v>
      </c>
      <c r="AL26" s="30">
        <f>COUNTIF(TblJanvier[[#This Row],[1]:[31]],CléRécupération)</f>
        <v>0</v>
      </c>
      <c r="AM26" s="31">
        <f>COUNTIF(TblJanvier[[#This Row],[1]:[31]],CléHeuresSupplémentaires)</f>
        <v>0</v>
      </c>
      <c r="AN26" s="32">
        <f>COUNTA(TblJanvier[[#This Row],[1]:[31]])</f>
        <v>0</v>
      </c>
      <c r="AO26" s="27"/>
    </row>
    <row r="27" spans="1:41" ht="15" customHeight="1">
      <c r="A27" s="20"/>
      <c r="B27" s="21"/>
      <c r="C27" s="28"/>
      <c r="D27" s="28"/>
      <c r="E27" s="28"/>
      <c r="F27" s="28"/>
      <c r="G27" s="28"/>
      <c r="H27" s="28"/>
      <c r="I27" s="28"/>
      <c r="J27" s="28"/>
      <c r="K27" s="28"/>
      <c r="L27" s="28"/>
      <c r="M27" s="28"/>
      <c r="N27" s="28"/>
      <c r="O27" s="28"/>
      <c r="P27" s="28"/>
      <c r="Q27" s="28"/>
      <c r="R27" s="28"/>
      <c r="S27" s="28"/>
      <c r="T27" s="28"/>
      <c r="U27" s="28"/>
      <c r="V27" s="28"/>
      <c r="W27" s="28"/>
      <c r="X27" s="28"/>
      <c r="Y27" s="28"/>
      <c r="Z27" s="28"/>
      <c r="AA27" s="28"/>
      <c r="AB27" s="28"/>
      <c r="AC27" s="28"/>
      <c r="AD27" s="28"/>
      <c r="AE27" s="28"/>
      <c r="AF27" s="28"/>
      <c r="AG27" s="28"/>
      <c r="AH27" s="33">
        <f>COUNTIF(TblJanvier[[#This Row],[1]:[31]],CléPrésent)</f>
        <v>0</v>
      </c>
      <c r="AI27" s="34">
        <f>COUNTIF(TblJanvier[[#This Row],[1]:[31]],CléAbsence)</f>
        <v>0</v>
      </c>
      <c r="AJ27" s="34">
        <f>COUNTIF(TblJanvier[[#This Row],[1]:[31]],CléCongé)</f>
        <v>0</v>
      </c>
      <c r="AK27" s="34">
        <f>COUNTIF(TblJanvier[[#This Row],[1]:[31]],CléMaladie)</f>
        <v>0</v>
      </c>
      <c r="AL27" s="34">
        <f>COUNTIF(TblJanvier[[#This Row],[1]:[31]],CléRécupération)</f>
        <v>0</v>
      </c>
      <c r="AM27" s="35">
        <f>COUNTIF(TblJanvier[[#This Row],[1]:[31]],CléHeuresSupplémentaires)</f>
        <v>0</v>
      </c>
      <c r="AN27" s="26">
        <f>COUNTA(TblJanvier[[#This Row],[1]:[31]])</f>
        <v>0</v>
      </c>
      <c r="AO27" s="27"/>
    </row>
    <row r="28" spans="1:41" ht="15" customHeight="1">
      <c r="A28" s="20"/>
      <c r="B28" s="21"/>
      <c r="C28" s="28"/>
      <c r="D28" s="28"/>
      <c r="E28" s="28"/>
      <c r="F28" s="28"/>
      <c r="G28" s="28"/>
      <c r="H28" s="28"/>
      <c r="I28" s="28"/>
      <c r="J28" s="28"/>
      <c r="K28" s="28"/>
      <c r="L28" s="28"/>
      <c r="M28" s="28"/>
      <c r="N28" s="28"/>
      <c r="O28" s="28"/>
      <c r="P28" s="28"/>
      <c r="Q28" s="28"/>
      <c r="R28" s="28"/>
      <c r="S28" s="28"/>
      <c r="T28" s="28"/>
      <c r="U28" s="28"/>
      <c r="V28" s="28"/>
      <c r="W28" s="28"/>
      <c r="X28" s="28"/>
      <c r="Y28" s="28"/>
      <c r="Z28" s="28"/>
      <c r="AA28" s="28"/>
      <c r="AB28" s="28"/>
      <c r="AC28" s="28"/>
      <c r="AD28" s="28"/>
      <c r="AE28" s="28"/>
      <c r="AF28" s="28"/>
      <c r="AG28" s="28"/>
      <c r="AH28" s="29">
        <f>COUNTIF(TblJanvier[[#This Row],[1]:[31]],CléPrésent)</f>
        <v>0</v>
      </c>
      <c r="AI28" s="30">
        <f>COUNTIF(TblJanvier[[#This Row],[1]:[31]],CléAbsence)</f>
        <v>0</v>
      </c>
      <c r="AJ28" s="30">
        <f>COUNTIF(TblJanvier[[#This Row],[1]:[31]],CléCongé)</f>
        <v>0</v>
      </c>
      <c r="AK28" s="30">
        <f>COUNTIF(TblJanvier[[#This Row],[1]:[31]],CléMaladie)</f>
        <v>0</v>
      </c>
      <c r="AL28" s="30">
        <f>COUNTIF(TblJanvier[[#This Row],[1]:[31]],CléRécupération)</f>
        <v>0</v>
      </c>
      <c r="AM28" s="31">
        <f>COUNTIF(TblJanvier[[#This Row],[1]:[31]],CléHeuresSupplémentaires)</f>
        <v>0</v>
      </c>
      <c r="AN28" s="32">
        <f>COUNTA(TblJanvier[[#This Row],[1]:[31]])</f>
        <v>0</v>
      </c>
      <c r="AO28" s="27"/>
    </row>
    <row r="29" spans="1:41" ht="15" customHeight="1">
      <c r="A29" s="36"/>
      <c r="B29" s="37"/>
      <c r="C29" s="38">
        <f>SUBTOTAL(103,TblJanvier[1])</f>
        <v>0</v>
      </c>
      <c r="D29" s="38">
        <f>SUBTOTAL(103,TblJanvier[2])</f>
        <v>0</v>
      </c>
      <c r="E29" s="38">
        <f>SUBTOTAL(103,TblJanvier[3])</f>
        <v>0</v>
      </c>
      <c r="F29" s="38">
        <f>SUBTOTAL(103,TblJanvier[4])</f>
        <v>0</v>
      </c>
      <c r="G29" s="38">
        <f>SUBTOTAL(103,TblJanvier[5])</f>
        <v>0</v>
      </c>
      <c r="H29" s="38">
        <f>SUBTOTAL(103,TblJanvier[6])</f>
        <v>0</v>
      </c>
      <c r="I29" s="38">
        <f>SUBTOTAL(103,TblJanvier[7])</f>
        <v>0</v>
      </c>
      <c r="J29" s="38">
        <f>SUBTOTAL(103,TblJanvier[8])</f>
        <v>0</v>
      </c>
      <c r="K29" s="38">
        <f>SUBTOTAL(103,TblJanvier[9])</f>
        <v>0</v>
      </c>
      <c r="L29" s="38">
        <f>SUBTOTAL(103,TblJanvier[10])</f>
        <v>0</v>
      </c>
      <c r="M29" s="38">
        <f>SUBTOTAL(103,TblJanvier[11])</f>
        <v>0</v>
      </c>
      <c r="N29" s="38">
        <f>SUBTOTAL(103,TblJanvier[12])</f>
        <v>0</v>
      </c>
      <c r="O29" s="38">
        <f>SUBTOTAL(103,TblJanvier[13])</f>
        <v>0</v>
      </c>
      <c r="P29" s="38">
        <f>SUBTOTAL(103,TblJanvier[14])</f>
        <v>0</v>
      </c>
      <c r="Q29" s="38">
        <f>SUBTOTAL(102,TblJanvier[15])</f>
        <v>0</v>
      </c>
      <c r="R29" s="38">
        <f>SUBTOTAL(103,TblJanvier[16])</f>
        <v>0</v>
      </c>
      <c r="S29" s="38">
        <f>SUBTOTAL(103,TblJanvier[17])</f>
        <v>0</v>
      </c>
      <c r="T29" s="38">
        <f>SUBTOTAL(103,TblJanvier[18])</f>
        <v>0</v>
      </c>
      <c r="U29" s="38">
        <f>SUBTOTAL(103,TblJanvier[19])</f>
        <v>0</v>
      </c>
      <c r="V29" s="38">
        <f>SUBTOTAL(103,TblJanvier[20])</f>
        <v>0</v>
      </c>
      <c r="W29" s="38">
        <f>SUBTOTAL(103,TblJanvier[21])</f>
        <v>0</v>
      </c>
      <c r="X29" s="38">
        <f>SUBTOTAL(103,TblJanvier[22])</f>
        <v>0</v>
      </c>
      <c r="Y29" s="38">
        <f>SUBTOTAL(103,TblJanvier[23])</f>
        <v>0</v>
      </c>
      <c r="Z29" s="38">
        <f>SUBTOTAL(103,TblJanvier[24])</f>
        <v>0</v>
      </c>
      <c r="AA29" s="38">
        <f>SUBTOTAL(103,TblJanvier[25])</f>
        <v>0</v>
      </c>
      <c r="AB29" s="38">
        <f>SUBTOTAL(103,TblJanvier[26])</f>
        <v>0</v>
      </c>
      <c r="AC29" s="38">
        <f>SUBTOTAL(103,TblJanvier[27])</f>
        <v>0</v>
      </c>
      <c r="AD29" s="38">
        <f>SUBTOTAL(103,TblJanvier[28])</f>
        <v>0</v>
      </c>
      <c r="AE29" s="38">
        <f>SUBTOTAL(103,TblJanvier[29])</f>
        <v>0</v>
      </c>
      <c r="AF29" s="38">
        <f>SUBTOTAL(103,TblJanvier[30])</f>
        <v>0</v>
      </c>
      <c r="AG29" s="38">
        <f>SUBTOTAL(103,TblJanvier[31])</f>
        <v>0</v>
      </c>
      <c r="AH29" s="39">
        <f>SUBTOTAL(109,TblJanvier[P])</f>
        <v>0</v>
      </c>
      <c r="AI29" s="40">
        <f>SUBTOTAL(109,TblJanvier[A])</f>
        <v>0</v>
      </c>
      <c r="AJ29" s="40">
        <f>SUBTOTAL(109,TblJanvier[C])</f>
        <v>0</v>
      </c>
      <c r="AK29" s="40">
        <f>SUBTOTAL(109,TblJanvier[M])</f>
        <v>0</v>
      </c>
      <c r="AL29" s="40">
        <f>SUBTOTAL(109,TblJanvier[R])</f>
        <v>0</v>
      </c>
      <c r="AM29" s="41">
        <f>SUBTOTAL(109,TblJanvier[H])</f>
        <v>0</v>
      </c>
      <c r="AN29" s="42"/>
      <c r="AO29" s="43"/>
    </row>
    <row r="30" spans="1:41" ht="15" customHeight="1">
      <c r="A30" s="1"/>
      <c r="Y30" s="1"/>
    </row>
    <row r="31" spans="1:41" ht="15" customHeight="1">
      <c r="A31" s="1"/>
    </row>
    <row r="32" spans="1:41" ht="15" customHeight="1">
      <c r="A32" s="1"/>
      <c r="Y32" s="1"/>
    </row>
    <row r="33" spans="1:1" ht="15" customHeight="1">
      <c r="A33" s="1"/>
    </row>
  </sheetData>
  <mergeCells count="5">
    <mergeCell ref="A8:A9"/>
    <mergeCell ref="B8:B9"/>
    <mergeCell ref="C8:AG10"/>
    <mergeCell ref="A10:A11"/>
    <mergeCell ref="B10:B11"/>
  </mergeCells>
  <conditionalFormatting sqref="AN13:AN28">
    <cfRule type="dataBar" priority="8">
      <dataBar>
        <cfvo type="min"/>
        <cfvo type="num" val="31"/>
        <color theme="4" tint="0.39997558519241921"/>
      </dataBar>
      <extLst>
        <ext xmlns:x14="http://schemas.microsoft.com/office/spreadsheetml/2009/9/main" uri="{B025F937-C7B1-47D3-B67F-A62EFF666E3E}">
          <x14:id>{EBD0B6BF-0DDF-4F0D-B794-41BB3BB006D7}</x14:id>
        </ext>
      </extLst>
    </cfRule>
  </conditionalFormatting>
  <conditionalFormatting sqref="C13:AG28">
    <cfRule type="expression" dxfId="92" priority="1" stopIfTrue="1">
      <formula>C13=CléHeuresSupplémentaires</formula>
    </cfRule>
    <cfRule type="expression" dxfId="91" priority="2" stopIfTrue="1">
      <formula>C13=CléRécupération</formula>
    </cfRule>
    <cfRule type="expression" dxfId="90" priority="3" stopIfTrue="1">
      <formula>C13=CléMaladie</formula>
    </cfRule>
    <cfRule type="expression" dxfId="89" priority="4" stopIfTrue="1">
      <formula>C13=CléCongé</formula>
    </cfRule>
    <cfRule type="expression" dxfId="88" priority="5" stopIfTrue="1">
      <formula>C13=CléAbsence</formula>
    </cfRule>
    <cfRule type="expression" dxfId="87" priority="7" stopIfTrue="1">
      <formula>C13=CléPrésent</formula>
    </cfRule>
  </conditionalFormatting>
  <conditionalFormatting sqref="G6">
    <cfRule type="expression" dxfId="86" priority="6">
      <formula>C13=CléAbsence</formula>
    </cfRule>
  </conditionalFormatting>
  <printOptions horizontalCentered="1"/>
  <pageMargins left="0.23622047244094491" right="0.23622047244094491" top="0.74803149606299213" bottom="0.74803149606299213" header="0.31496062992125984" footer="0.31496062992125984"/>
  <pageSetup paperSize="9" scale="56" orientation="landscape" r:id="rId1"/>
  <legacyDrawing r:id="rId2"/>
  <tableParts count="1">
    <tablePart r:id="rId3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EBD0B6BF-0DDF-4F0D-B794-41BB3BB006D7}">
            <x14:dataBar minLength="0" maxLength="100" border="1">
              <x14:cfvo type="autoMin"/>
              <x14:cfvo type="num">
                <xm:f>31</xm:f>
              </x14:cfvo>
              <x14:borderColor theme="4" tint="0.39997558519241921"/>
              <x14:negativeFillColor rgb="FFFF0000"/>
              <x14:axisColor rgb="FF000000"/>
            </x14:dataBar>
          </x14:cfRule>
          <xm:sqref>AN13:AN28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Spécimene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ABCDEF</dc:creator>
  <cp:lastModifiedBy>Lotfi GAMANE</cp:lastModifiedBy>
  <dcterms:created xsi:type="dcterms:W3CDTF">2020-03-22T19:19:50Z</dcterms:created>
  <dcterms:modified xsi:type="dcterms:W3CDTF">2020-03-23T16:18:45Z</dcterms:modified>
</cp:coreProperties>
</file>