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DELPHINE\Barreaux\"/>
    </mc:Choice>
  </mc:AlternateContent>
  <bookViews>
    <workbookView xWindow="0" yWindow="0" windowWidth="24000" windowHeight="9735"/>
  </bookViews>
  <sheets>
    <sheet name="Saisie" sheetId="1" r:id="rId1"/>
    <sheet name="Barrothèque2020" sheetId="2" r:id="rId2"/>
    <sheet name="liste_metal" sheetId="3" state="hidden" r:id="rId3"/>
  </sheets>
  <externalReferences>
    <externalReference r:id="rId4"/>
    <externalReference r:id="rId5"/>
  </externalReferences>
  <definedNames>
    <definedName name="Alliage">liste_metal!$F$2:$F$89</definedName>
    <definedName name="dateD1">'[1]Param &amp; Exec'!$C$34</definedName>
    <definedName name="dateF1">'[1]Param &amp; Exec'!$C$35</definedName>
    <definedName name="EV__LASTREFTIME__" hidden="1">"16/11/2007 14:21:20"</definedName>
    <definedName name="fami1">'[1]Param &amp; Exec'!$C$36</definedName>
    <definedName name="liste_metal">liste_metal!$F$2:$F$89</definedName>
    <definedName name="Type">#REF!</definedName>
    <definedName name="Type_de_barreau">[2]listes_choix!$B$4:$B$6</definedName>
    <definedName name="Z_AF6E1A22_B25A_4FA6_81B0_EFCB02561C1B_.wvu.Cols" localSheetId="2" hidden="1">liste_metal!$A:$D</definedName>
    <definedName name="Z_AF6E1A22_B25A_4FA6_81B0_EFCB02561C1B_.wvu.Rows" localSheetId="2" hidden="1">liste_metal!#REF!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2" l="1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</calcChain>
</file>

<file path=xl/sharedStrings.xml><?xml version="1.0" encoding="utf-8"?>
<sst xmlns="http://schemas.openxmlformats.org/spreadsheetml/2006/main" count="429" uniqueCount="291">
  <si>
    <t>Nom du
Barreau</t>
  </si>
  <si>
    <t>Type</t>
  </si>
  <si>
    <t>Photo</t>
  </si>
  <si>
    <t>Carcasse</t>
  </si>
  <si>
    <t>Moule / Tiroir</t>
  </si>
  <si>
    <t>Longueur utile
(en mm)</t>
  </si>
  <si>
    <t>Longueur totale
(en mm)</t>
  </si>
  <si>
    <t>Largeur
(en mm)</t>
  </si>
  <si>
    <t>Épaisseur
(en mm)</t>
  </si>
  <si>
    <t>Espace entre barreaux
(en mm)</t>
  </si>
  <si>
    <t>Encombrement maxi
(en mm)</t>
  </si>
  <si>
    <t>Volume
(en litre)</t>
  </si>
  <si>
    <t>Choix alliage métal
(ME-N….)</t>
  </si>
  <si>
    <t>Poids métal
(en kg)</t>
  </si>
  <si>
    <t>Variables</t>
  </si>
  <si>
    <t>INFORMATIONS</t>
  </si>
  <si>
    <t>UNITÉ</t>
  </si>
  <si>
    <t>Nom du Barreau</t>
  </si>
  <si>
    <t>mm</t>
  </si>
  <si>
    <t>Longueur totale</t>
  </si>
  <si>
    <t>Largeur</t>
  </si>
  <si>
    <t>Épaisseur</t>
  </si>
  <si>
    <t>Espace entre barreaux</t>
  </si>
  <si>
    <t>Volume</t>
  </si>
  <si>
    <t>litre</t>
  </si>
  <si>
    <t>VALEURS</t>
  </si>
  <si>
    <t>NOUVEAU BARREAU</t>
  </si>
  <si>
    <t>Référence</t>
  </si>
  <si>
    <t>Désignation Ref</t>
  </si>
  <si>
    <t>Masse volumique</t>
  </si>
  <si>
    <t>HASTELLOY X</t>
  </si>
  <si>
    <t>ME-N0001</t>
  </si>
  <si>
    <t>ALLOY X (INACTIF)</t>
  </si>
  <si>
    <t>SUPRA 50</t>
  </si>
  <si>
    <t>ME-N0002</t>
  </si>
  <si>
    <t>SUPRA 50 (INACTIF)</t>
  </si>
  <si>
    <t>CN7M</t>
  </si>
  <si>
    <t>ME-N0003</t>
  </si>
  <si>
    <t>ME-N0004</t>
  </si>
  <si>
    <t>CX2MW (ALLOY C22)</t>
  </si>
  <si>
    <t>HASTELLOY C22</t>
  </si>
  <si>
    <t>ME-N0005</t>
  </si>
  <si>
    <t>CW12MW (ALLOY C276)</t>
  </si>
  <si>
    <t>HASTELLOY C276</t>
  </si>
  <si>
    <t>ME-N0007</t>
  </si>
  <si>
    <t>S355K2G3</t>
  </si>
  <si>
    <t xml:space="preserve">S355K2G3 </t>
  </si>
  <si>
    <t>ME-N0010</t>
  </si>
  <si>
    <t>CoCr 5832-4</t>
  </si>
  <si>
    <t xml:space="preserve">INCOLOY 825 </t>
  </si>
  <si>
    <t>ME-N0009</t>
  </si>
  <si>
    <t>ME-N0011</t>
  </si>
  <si>
    <t>MONEL400 (INACTIF)</t>
  </si>
  <si>
    <t>ISO5832-4</t>
  </si>
  <si>
    <t>ME-N0012</t>
  </si>
  <si>
    <t>STELLITE 6</t>
  </si>
  <si>
    <t>MONEL 400</t>
  </si>
  <si>
    <t>ME-N0013</t>
  </si>
  <si>
    <t>GX2NiCrMoCu25-20-5 (UB6)</t>
  </si>
  <si>
    <t>ME-N0015</t>
  </si>
  <si>
    <t>URANUS 52N</t>
  </si>
  <si>
    <t>URANUS B6</t>
  </si>
  <si>
    <t>ME-N0017</t>
  </si>
  <si>
    <t>XC18 OU C22</t>
  </si>
  <si>
    <t>UE12</t>
  </si>
  <si>
    <t>ME-N0014</t>
  </si>
  <si>
    <t>ME-N0018</t>
  </si>
  <si>
    <t>XC38 OU C35</t>
  </si>
  <si>
    <t>ME-N0019</t>
  </si>
  <si>
    <t>XC48 OU C45</t>
  </si>
  <si>
    <t>XC10</t>
  </si>
  <si>
    <t>ME-N0016</t>
  </si>
  <si>
    <t>ME-N0020</t>
  </si>
  <si>
    <t>Z12CN25.20/310</t>
  </si>
  <si>
    <t>XC18</t>
  </si>
  <si>
    <t>ME-N0021</t>
  </si>
  <si>
    <t>Z12C13</t>
  </si>
  <si>
    <t>XC38</t>
  </si>
  <si>
    <t>ME-N0023</t>
  </si>
  <si>
    <t>Z120MC12</t>
  </si>
  <si>
    <t>XC48</t>
  </si>
  <si>
    <t>ME-N0026</t>
  </si>
  <si>
    <t>Z15CN17.03</t>
  </si>
  <si>
    <t>Z12CN25.20</t>
  </si>
  <si>
    <t>ME-N0027</t>
  </si>
  <si>
    <t>Z160CDV12</t>
  </si>
  <si>
    <t>ME-N0028</t>
  </si>
  <si>
    <t>Z2CNMD23.17 (INACTIF)</t>
  </si>
  <si>
    <t>Z120CM29.2</t>
  </si>
  <si>
    <t>ME-N0022</t>
  </si>
  <si>
    <t>ME-N0029</t>
  </si>
  <si>
    <t>Z20CN24.13 (INACTIF)</t>
  </si>
  <si>
    <t>ME-N0030</t>
  </si>
  <si>
    <t>Z20C13 (INACTIF)</t>
  </si>
  <si>
    <t xml:space="preserve">Z15CN17.03 </t>
  </si>
  <si>
    <t>ME-N0031</t>
  </si>
  <si>
    <t>Z200C12</t>
  </si>
  <si>
    <t>ME-N0032</t>
  </si>
  <si>
    <t>X22CrNi17</t>
  </si>
  <si>
    <t>Z2CNMD23.17</t>
  </si>
  <si>
    <t>ME-N0033</t>
  </si>
  <si>
    <t>Z3CN20.09 (INACTIF)</t>
  </si>
  <si>
    <t>Z20CN24.13</t>
  </si>
  <si>
    <t>ME-N0034</t>
  </si>
  <si>
    <t>Z30C13</t>
  </si>
  <si>
    <t>Z20C13</t>
  </si>
  <si>
    <t>ME-N0035</t>
  </si>
  <si>
    <t>Z38CDV5</t>
  </si>
  <si>
    <t>ME-N0036</t>
  </si>
  <si>
    <t>Z40CN25.20 (INACTIF)</t>
  </si>
  <si>
    <t>ME-N0037</t>
  </si>
  <si>
    <t>Z40C13 (INACTIF)</t>
  </si>
  <si>
    <t>Z3CN20.09</t>
  </si>
  <si>
    <t>ME-N0039</t>
  </si>
  <si>
    <t>APX4</t>
  </si>
  <si>
    <t>ME-N0040</t>
  </si>
  <si>
    <t>Z85WDCV6.5.4.2 (INACTIF)</t>
  </si>
  <si>
    <t>ME-N0041</t>
  </si>
  <si>
    <t>Z90CDV18</t>
  </si>
  <si>
    <t>Z40CN25.20</t>
  </si>
  <si>
    <t>ME-N0045</t>
  </si>
  <si>
    <t>14NC11 (INACTIF)</t>
  </si>
  <si>
    <t>Z40C13</t>
  </si>
  <si>
    <t>ME-N0048</t>
  </si>
  <si>
    <t>1.4468</t>
  </si>
  <si>
    <t>ME-N0049</t>
  </si>
  <si>
    <t>URANUS 45 N</t>
  </si>
  <si>
    <t>Z85WDCV6.5.4.2</t>
  </si>
  <si>
    <t>ME-N0050</t>
  </si>
  <si>
    <t>1.4552</t>
  </si>
  <si>
    <t>ME-N0051</t>
  </si>
  <si>
    <t>16NC6 OU 18NICR5-4</t>
  </si>
  <si>
    <t>100C6</t>
  </si>
  <si>
    <t>ME-N0042</t>
  </si>
  <si>
    <t>ME-N0052</t>
  </si>
  <si>
    <t>17.4PH</t>
  </si>
  <si>
    <t>100MCW4</t>
  </si>
  <si>
    <t>ME-N0043</t>
  </si>
  <si>
    <t>ME-N0053</t>
  </si>
  <si>
    <t>18CD4</t>
  </si>
  <si>
    <t>60WCV8</t>
  </si>
  <si>
    <t>ME-N0044</t>
  </si>
  <si>
    <t>ME-N0054</t>
  </si>
  <si>
    <t>20CDV12 (INACTIF)</t>
  </si>
  <si>
    <t>14NC11</t>
  </si>
  <si>
    <t>ME-N0055</t>
  </si>
  <si>
    <t>20M5-RCCM</t>
  </si>
  <si>
    <t>SANICRO 28</t>
  </si>
  <si>
    <t>ME-N0046</t>
  </si>
  <si>
    <t>ME-N0056</t>
  </si>
  <si>
    <t>25CD4 OU 25CRMO4</t>
  </si>
  <si>
    <t>ME-N0058</t>
  </si>
  <si>
    <t>304L</t>
  </si>
  <si>
    <t>URANUS 45</t>
  </si>
  <si>
    <t>ME-N0059</t>
  </si>
  <si>
    <t>316L</t>
  </si>
  <si>
    <t>ME-N0060</t>
  </si>
  <si>
    <t>316LA (INACTIF)</t>
  </si>
  <si>
    <t>16NC6</t>
  </si>
  <si>
    <t>ME-N0062</t>
  </si>
  <si>
    <t>1.4409</t>
  </si>
  <si>
    <t>ME-N0063</t>
  </si>
  <si>
    <t>32CDV13</t>
  </si>
  <si>
    <t>ME-N0065</t>
  </si>
  <si>
    <t>35CD4 OU 34CRMO4</t>
  </si>
  <si>
    <t>20CDV12</t>
  </si>
  <si>
    <t>ME-N0067</t>
  </si>
  <si>
    <t>35NCD16</t>
  </si>
  <si>
    <t>20M5</t>
  </si>
  <si>
    <t>ME-N0071</t>
  </si>
  <si>
    <t>40CMD8</t>
  </si>
  <si>
    <t>25CD4</t>
  </si>
  <si>
    <t>ME-N0074</t>
  </si>
  <si>
    <t>42CD4 OU 42CRMO4</t>
  </si>
  <si>
    <t>30CD12</t>
  </si>
  <si>
    <t>ME-N0057</t>
  </si>
  <si>
    <t>ME-N0075</t>
  </si>
  <si>
    <t>45SCD6</t>
  </si>
  <si>
    <t>ME-N0076</t>
  </si>
  <si>
    <t>50CV4</t>
  </si>
  <si>
    <t>ME-N0077</t>
  </si>
  <si>
    <t>NUANCE D 5832-1</t>
  </si>
  <si>
    <t>316LA</t>
  </si>
  <si>
    <t>ME-N0079</t>
  </si>
  <si>
    <t>M30NW 5832-9</t>
  </si>
  <si>
    <t>ME-N0080</t>
  </si>
  <si>
    <t>90MV8</t>
  </si>
  <si>
    <t>ME-N0082</t>
  </si>
  <si>
    <t>INCONEL 625</t>
  </si>
  <si>
    <t>35CD4</t>
  </si>
  <si>
    <t>ME-N0083</t>
  </si>
  <si>
    <t>58CRV4 (INACTIF)</t>
  </si>
  <si>
    <t>35NCDV7</t>
  </si>
  <si>
    <t>ME-N0066</t>
  </si>
  <si>
    <t>ME-N0084</t>
  </si>
  <si>
    <t>1.4517 (GX2CrNiMoCuN25-6-3-3)</t>
  </si>
  <si>
    <t>ME-N0085</t>
  </si>
  <si>
    <t>1.4309</t>
  </si>
  <si>
    <t>35NCD6</t>
  </si>
  <si>
    <t>ME-N0068</t>
  </si>
  <si>
    <t>ME-N0086</t>
  </si>
  <si>
    <t>NITRONIC 60 (INACTIF)</t>
  </si>
  <si>
    <t>40CAD6.12</t>
  </si>
  <si>
    <t>ME-N0070</t>
  </si>
  <si>
    <t>ME-N0088</t>
  </si>
  <si>
    <t>CoCr BAS CARBONE (INACTIF)</t>
  </si>
  <si>
    <t>ME-N0089</t>
  </si>
  <si>
    <t>GP280GH+QT</t>
  </si>
  <si>
    <t>40NCD16</t>
  </si>
  <si>
    <t>ME-N0072</t>
  </si>
  <si>
    <t>ME-N0090</t>
  </si>
  <si>
    <t>GX2CrNi19-11</t>
  </si>
  <si>
    <t>40NCD3</t>
  </si>
  <si>
    <t>ME-N0073</t>
  </si>
  <si>
    <t>ME-N0091</t>
  </si>
  <si>
    <t>ALLOY 59 / 2.4605 (INACTIF)</t>
  </si>
  <si>
    <t>42CD4</t>
  </si>
  <si>
    <t>ME-N0092</t>
  </si>
  <si>
    <t>Z3 CND 19-10</t>
  </si>
  <si>
    <t>ME-N0093</t>
  </si>
  <si>
    <t>Z100CD17</t>
  </si>
  <si>
    <t>ME-N0094</t>
  </si>
  <si>
    <t>ALLOY B2 (INACTIF)</t>
  </si>
  <si>
    <t>ISO5832-1 NUANCE D</t>
  </si>
  <si>
    <t>ME-N0096</t>
  </si>
  <si>
    <t>304L +12% DE FERRITE</t>
  </si>
  <si>
    <t>ISO5832-9 (M30NW)</t>
  </si>
  <si>
    <t>ME-N0097</t>
  </si>
  <si>
    <t>17.4PH SVT NF S94-090</t>
  </si>
  <si>
    <t>ME-N0098</t>
  </si>
  <si>
    <t>1.4458 INOX-AUSTENITIQUE</t>
  </si>
  <si>
    <t>30M5</t>
  </si>
  <si>
    <t>ME-N0081</t>
  </si>
  <si>
    <t>ME-N0099</t>
  </si>
  <si>
    <t>ISO 5832-4 SPECIAL PB</t>
  </si>
  <si>
    <t>ME-N0102</t>
  </si>
  <si>
    <t>ALLOY B3 (INACTIF)</t>
  </si>
  <si>
    <t>58CrV4</t>
  </si>
  <si>
    <t>ME-N0103</t>
  </si>
  <si>
    <t>FSX414 - METAL NEWDEV</t>
  </si>
  <si>
    <t>ME-N0104</t>
  </si>
  <si>
    <t>X46Cr13</t>
  </si>
  <si>
    <t>ME-N0105</t>
  </si>
  <si>
    <t>30NCD14 OU G30NiCrMo14</t>
  </si>
  <si>
    <t>GX2CRNi19-11</t>
  </si>
  <si>
    <t>ME-N0106</t>
  </si>
  <si>
    <t>1.4469</t>
  </si>
  <si>
    <t>HASTELLOY C4</t>
  </si>
  <si>
    <t>ME-N0087</t>
  </si>
  <si>
    <t>ME-N0107</t>
  </si>
  <si>
    <t>CuAl9Ni5Fe4-M- (INACTIF)</t>
  </si>
  <si>
    <t>CoCr BAS CARBONE</t>
  </si>
  <si>
    <t>ME-N0108</t>
  </si>
  <si>
    <t>CuZn39Pb3 - CW614N (INACTIF)</t>
  </si>
  <si>
    <t>ME-N0109</t>
  </si>
  <si>
    <t>45NiCrMo16</t>
  </si>
  <si>
    <t>ME-N0110</t>
  </si>
  <si>
    <t>1.4404</t>
  </si>
  <si>
    <t xml:space="preserve">ALLOY 59 / 2.4605 </t>
  </si>
  <si>
    <t>ME-N0111</t>
  </si>
  <si>
    <t>X40CrMo15</t>
  </si>
  <si>
    <t>Z3 CND 19-10M</t>
  </si>
  <si>
    <t>ME-N0112</t>
  </si>
  <si>
    <t>N-155 INACTIF)</t>
  </si>
  <si>
    <t>ME-N0113</t>
  </si>
  <si>
    <t>X3CrNiMo13-4</t>
  </si>
  <si>
    <t xml:space="preserve">HASTELLOY B2 </t>
  </si>
  <si>
    <t>ME-N0114</t>
  </si>
  <si>
    <t>ALLOY 20 (INACTIF)</t>
  </si>
  <si>
    <t>1.4309 &lt; 5% Ferrite</t>
  </si>
  <si>
    <t>ME-N0095</t>
  </si>
  <si>
    <t>ME-N0115</t>
  </si>
  <si>
    <t>30CrNiMo8</t>
  </si>
  <si>
    <t>304L &gt; 12% Ferrite</t>
  </si>
  <si>
    <t>ME-N0116</t>
  </si>
  <si>
    <t>304L RECYCLE JC DECAUX</t>
  </si>
  <si>
    <t>17.4PH svt NFS94-090</t>
  </si>
  <si>
    <t>ME-N0117</t>
  </si>
  <si>
    <t>GX120Mn13</t>
  </si>
  <si>
    <t>ME-N0118</t>
  </si>
  <si>
    <t>1.6220 (G20Mn5)</t>
  </si>
  <si>
    <t>ALLOY B3</t>
  </si>
  <si>
    <t>CuAl9Ni5Fe4-M-</t>
  </si>
  <si>
    <t>CuZn39Pb3 - CW614N</t>
  </si>
  <si>
    <t>-</t>
  </si>
  <si>
    <t>X35CrNiMo13-4</t>
  </si>
  <si>
    <t>Alloy 20</t>
  </si>
  <si>
    <t>G20Mn5</t>
  </si>
  <si>
    <t>BV</t>
  </si>
  <si>
    <t>3BV</t>
  </si>
  <si>
    <t>Nouvelle 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</si>
</sst>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4"/>
      <color theme="1"/>
      <name val="Calibri"/>
      <family val="2"/>
      <scheme val="minor"/>
    </font>
    <font>
      <sz val="12"/>
      <name val="Calibri"/>
      <family val="2"/>
    </font>
    <font>
      <sz val="11"/>
      <name val="Calibri"/>
      <family val="2"/>
      <scheme val="minor"/>
    </font>
    <font>
      <u/>
      <sz val="24"/>
      <color theme="5" tint="-0.249977111117893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E893"/>
        <bgColor indexed="64"/>
      </patternFill>
    </fill>
  </fills>
  <borders count="9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5" tint="0.39994506668294322"/>
      </left>
      <right style="thin">
        <color theme="5" tint="0.39994506668294322"/>
      </right>
      <top/>
      <bottom/>
      <diagonal/>
    </border>
    <border>
      <left/>
      <right style="thin">
        <color theme="5" tint="0.39994506668294322"/>
      </right>
      <top/>
      <bottom/>
      <diagonal/>
    </border>
    <border>
      <left style="thin">
        <color theme="5" tint="0.39994506668294322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9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 indent="1"/>
    </xf>
    <xf numFmtId="0" fontId="5" fillId="0" borderId="0" xfId="0" applyFont="1" applyAlignment="1">
      <alignment horizontal="left" vertical="top" inden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7" fillId="5" borderId="7" xfId="0" quotePrefix="1" applyFont="1" applyFill="1" applyBorder="1" applyAlignment="1">
      <alignment horizontal="center" vertical="distributed"/>
    </xf>
    <xf numFmtId="0" fontId="7" fillId="5" borderId="7" xfId="0" applyFont="1" applyFill="1" applyBorder="1" applyAlignment="1">
      <alignment horizontal="center" vertical="distributed"/>
    </xf>
    <xf numFmtId="0" fontId="7" fillId="0" borderId="8" xfId="0" quotePrefix="1" applyFont="1" applyFill="1" applyBorder="1" applyAlignment="1">
      <alignment horizontal="center" vertical="distributed"/>
    </xf>
    <xf numFmtId="0" fontId="7" fillId="0" borderId="8" xfId="0" applyFont="1" applyFill="1" applyBorder="1" applyAlignment="1">
      <alignment horizontal="center" vertical="distributed"/>
    </xf>
    <xf numFmtId="0" fontId="7" fillId="5" borderId="8" xfId="0" quotePrefix="1" applyFont="1" applyFill="1" applyBorder="1" applyAlignment="1">
      <alignment horizontal="center" vertical="distributed"/>
    </xf>
    <xf numFmtId="0" fontId="7" fillId="5" borderId="8" xfId="0" applyFont="1" applyFill="1" applyBorder="1" applyAlignment="1">
      <alignment horizontal="center" vertical="distributed"/>
    </xf>
    <xf numFmtId="0" fontId="7" fillId="5" borderId="8" xfId="0" quotePrefix="1" applyFont="1" applyFill="1" applyBorder="1" applyAlignment="1">
      <alignment horizontal="center" vertical="center" wrapText="1"/>
    </xf>
    <xf numFmtId="0" fontId="7" fillId="5" borderId="8" xfId="0" quotePrefix="1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 vertical="distributed"/>
    </xf>
    <xf numFmtId="0" fontId="0" fillId="0" borderId="0" xfId="0" applyFill="1" applyBorder="1" applyAlignment="1">
      <alignment horizontal="center" vertical="distributed"/>
    </xf>
    <xf numFmtId="0" fontId="4" fillId="0" borderId="4" xfId="0" applyFont="1" applyBorder="1" applyAlignment="1">
      <alignment horizontal="left" vertical="center" indent="1"/>
    </xf>
  </cellXfs>
  <cellStyles count="1">
    <cellStyle name="Normal" xfId="0" builtinId="0"/>
  </cellStyles>
  <dxfs count="23">
    <dxf>
      <font>
        <strike val="0"/>
        <outline val="0"/>
        <shadow val="0"/>
        <u val="none"/>
        <vertAlign val="baseline"/>
        <color auto="1"/>
        <name val="Calibri"/>
      </font>
      <alignment horizontal="left" vertical="center" textRotation="0" wrapText="0" indent="1" justifyLastLine="0" shrinkToFit="0" readingOrder="0"/>
      <border diagonalUp="0" diagonalDown="0" outline="0">
        <left style="thin">
          <color theme="5" tint="0.39994506668294322"/>
        </left>
        <right/>
        <top/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  <alignment horizontal="left" vertical="center" textRotation="0" wrapText="0" indent="1" justifyLastLine="0" shrinkToFit="0" readingOrder="0"/>
      <border diagonalUp="0" diagonalDown="0" outline="0">
        <left style="thin">
          <color theme="5" tint="0.39994506668294322"/>
        </left>
        <right style="thin">
          <color theme="5" tint="0.39994506668294322"/>
        </right>
        <top/>
        <bottom/>
      </border>
    </dxf>
    <dxf>
      <numFmt numFmtId="0" formatCode="General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numFmt numFmtId="0" formatCode="General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numFmt numFmtId="0" formatCode="General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border>
        <bottom style="thin">
          <color theme="9"/>
        </bottom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5" tint="0.39994506668294322"/>
        </left>
        <right style="thin">
          <color theme="5" tint="0.39994506668294322"/>
        </right>
        <top/>
        <bottom/>
      </border>
    </dxf>
    <dxf>
      <font>
        <strike val="0"/>
        <outline val="0"/>
        <shadow val="0"/>
        <u val="none"/>
        <vertAlign val="baseline"/>
        <color auto="1"/>
        <name val="Calibri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/>
        <right style="thin">
          <color theme="5" tint="0.39994506668294322"/>
        </right>
        <top/>
        <bottom/>
      </border>
    </dxf>
    <dxf>
      <border diagonalUp="0" diagonalDown="0">
        <left style="thin">
          <color theme="5" tint="0.39994506668294322"/>
        </left>
        <right style="thin">
          <color theme="5" tint="0.3999450666829432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ENIBILITE\CADENCES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Base%20Technique/Calcul%20poids%20de%20m&#233;tal%20avec%20choix%20allia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&amp; Exec"/>
      <sheetName val="Suivi_saisies_activités"/>
      <sheetName val="Equipe 1"/>
      <sheetName val="Equipe 2"/>
      <sheetName val="Equipe N"/>
      <sheetName val="Equipe Collage"/>
      <sheetName val="Query1"/>
      <sheetName val="Query2"/>
      <sheetName val="Query3"/>
      <sheetName val="liste_perso"/>
      <sheetName val="Query4"/>
    </sheetNames>
    <sheetDataSet>
      <sheetData sheetId="0">
        <row r="34">
          <cell r="C34">
            <v>20150101</v>
          </cell>
        </row>
        <row r="35">
          <cell r="C35">
            <v>20151231</v>
          </cell>
        </row>
        <row r="36">
          <cell r="C36" t="str">
            <v>'INDU', 'INS', 'MED', 'PEZ', 'PLA', 'TON', '9DIV'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calcul"/>
      <sheetName val="liste_metal"/>
      <sheetName val="listes_choix"/>
      <sheetName val="Suivi des modifications"/>
    </sheetNames>
    <sheetDataSet>
      <sheetData sheetId="0" refreshError="1"/>
      <sheetData sheetId="1"/>
      <sheetData sheetId="2">
        <row r="4">
          <cell r="B4" t="str">
            <v>-</v>
          </cell>
        </row>
        <row r="5">
          <cell r="B5" t="str">
            <v>Tige</v>
          </cell>
        </row>
        <row r="6">
          <cell r="B6" t="str">
            <v>Boulon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2:C13" totalsRowShown="0" headerRowDxfId="19" dataDxfId="20" tableBorderDxfId="22">
  <tableColumns count="3">
    <tableColumn id="1" name="INFORMATIONS" dataDxfId="21"/>
    <tableColumn id="2" name="UNITÉ" dataDxfId="1"/>
    <tableColumn id="3" name="VALEURS" dataDxfId="0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O21" totalsRowShown="0" headerRowDxfId="5" headerRowBorderDxfId="6">
  <autoFilter ref="A1:O21"/>
  <tableColumns count="15">
    <tableColumn id="1" name="Nom du_x000a_Barreau" dataDxfId="18"/>
    <tableColumn id="2" name="Type" dataDxfId="17"/>
    <tableColumn id="3" name="Photo" dataDxfId="16"/>
    <tableColumn id="4" name="Carcasse" dataDxfId="15"/>
    <tableColumn id="5" name="Moule / Tiroir" dataDxfId="14"/>
    <tableColumn id="6" name="Longueur utile_x000a_(en mm)" dataDxfId="4">
      <calculatedColumnFormula>Tableau2[[#This Row],[Longueur totale
(en mm)]]-15</calculatedColumnFormula>
    </tableColumn>
    <tableColumn id="7" name="Longueur totale_x000a_(en mm)" dataDxfId="13"/>
    <tableColumn id="8" name="Largeur_x000a_(en mm)" dataDxfId="12"/>
    <tableColumn id="9" name="Épaisseur_x000a_(en mm)" dataDxfId="11"/>
    <tableColumn id="10" name="Espace entre barreaux_x000a_(en mm)" dataDxfId="10"/>
    <tableColumn id="11" name="Encombrement maxi_x000a_(en mm)" dataDxfId="3">
      <calculatedColumnFormula>Tableau2[[#This Row],[Largeur
(en mm)]]+Tableau2[[#This Row],[Espace entre barreaux
(en mm)]]-10</calculatedColumnFormula>
    </tableColumn>
    <tableColumn id="12" name="Volume_x000a_(en litre)" dataDxfId="9"/>
    <tableColumn id="13" name="Choix alliage métal_x000a_(ME-N….)" dataDxfId="8"/>
    <tableColumn id="14" name="Poids métal_x000a_(en kg)" dataDxfId="2">
      <calculatedColumnFormula>SUMIFS(liste_metal!$H$2:$H$89,Alliage,Tableau2[[#This Row],[Choix alliage métal
(ME-N….)]])*Tableau2[[#This Row],[Volume
(en litre)]]</calculatedColumnFormula>
    </tableColumn>
    <tableColumn id="15" name="Variables" dataDxfId="7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1" width="33" customWidth="1"/>
    <col min="2" max="2" width="10" customWidth="1"/>
    <col min="3" max="3" width="38.42578125" customWidth="1"/>
  </cols>
  <sheetData>
    <row r="1" spans="1:14" ht="63.75" customHeight="1" x14ac:dyDescent="0.25">
      <c r="A1" s="5" t="s">
        <v>26</v>
      </c>
    </row>
    <row r="2" spans="1:14" ht="24.95" customHeight="1" x14ac:dyDescent="0.25">
      <c r="A2" s="6" t="s">
        <v>15</v>
      </c>
      <c r="B2" s="7" t="s">
        <v>16</v>
      </c>
      <c r="C2" s="8" t="s">
        <v>25</v>
      </c>
      <c r="M2" s="9"/>
      <c r="N2" s="9"/>
    </row>
    <row r="3" spans="1:14" ht="24.95" customHeight="1" x14ac:dyDescent="0.25">
      <c r="A3" s="2" t="s">
        <v>17</v>
      </c>
      <c r="B3" s="3"/>
      <c r="C3" s="30" t="s">
        <v>289</v>
      </c>
      <c r="M3" s="10"/>
      <c r="N3" s="10"/>
    </row>
    <row r="4" spans="1:14" ht="24.95" customHeight="1" x14ac:dyDescent="0.25">
      <c r="A4" s="4" t="s">
        <v>1</v>
      </c>
      <c r="B4" s="3"/>
      <c r="C4" s="3" t="s">
        <v>288</v>
      </c>
      <c r="M4" s="10"/>
      <c r="N4" s="10"/>
    </row>
    <row r="5" spans="1:14" ht="24.95" customHeight="1" x14ac:dyDescent="0.25">
      <c r="A5" s="4" t="s">
        <v>2</v>
      </c>
      <c r="B5" s="3"/>
      <c r="C5" s="30"/>
    </row>
    <row r="6" spans="1:14" ht="24.95" customHeight="1" x14ac:dyDescent="0.25">
      <c r="A6" s="4" t="s">
        <v>3</v>
      </c>
      <c r="B6" s="3"/>
      <c r="C6" s="30" t="s">
        <v>290</v>
      </c>
    </row>
    <row r="7" spans="1:14" ht="24.95" customHeight="1" x14ac:dyDescent="0.25">
      <c r="A7" s="2" t="s">
        <v>4</v>
      </c>
      <c r="B7" s="3"/>
      <c r="C7" s="30" t="s">
        <v>289</v>
      </c>
    </row>
    <row r="8" spans="1:14" ht="24.95" customHeight="1" x14ac:dyDescent="0.25">
      <c r="A8" s="2" t="s">
        <v>19</v>
      </c>
      <c r="B8" s="3" t="s">
        <v>18</v>
      </c>
      <c r="C8" s="30">
        <v>260</v>
      </c>
    </row>
    <row r="9" spans="1:14" ht="24.95" customHeight="1" x14ac:dyDescent="0.25">
      <c r="A9" s="2" t="s">
        <v>20</v>
      </c>
      <c r="B9" s="3" t="s">
        <v>18</v>
      </c>
      <c r="C9" s="30">
        <v>40</v>
      </c>
    </row>
    <row r="10" spans="1:14" ht="24.95" customHeight="1" x14ac:dyDescent="0.25">
      <c r="A10" s="2" t="s">
        <v>21</v>
      </c>
      <c r="B10" s="3" t="s">
        <v>18</v>
      </c>
      <c r="C10" s="30">
        <v>20</v>
      </c>
    </row>
    <row r="11" spans="1:14" ht="24.95" customHeight="1" x14ac:dyDescent="0.25">
      <c r="A11" s="2" t="s">
        <v>22</v>
      </c>
      <c r="B11" s="3" t="s">
        <v>18</v>
      </c>
      <c r="C11" s="30">
        <v>77</v>
      </c>
    </row>
    <row r="12" spans="1:14" ht="24.95" customHeight="1" x14ac:dyDescent="0.25">
      <c r="A12" s="2" t="s">
        <v>23</v>
      </c>
      <c r="B12" s="3" t="s">
        <v>24</v>
      </c>
      <c r="C12" s="30">
        <v>1.17</v>
      </c>
    </row>
    <row r="13" spans="1:14" ht="24.95" customHeight="1" x14ac:dyDescent="0.25">
      <c r="A13" s="4" t="s">
        <v>14</v>
      </c>
      <c r="B13" s="3"/>
      <c r="C13" s="30"/>
    </row>
  </sheetData>
  <dataValidations count="1">
    <dataValidation type="list" allowBlank="1" showInputMessage="1" showErrorMessage="1" sqref="C4">
      <formula1>"BH, BV, BP, Morceau, Réhausse"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A2" sqref="A2"/>
    </sheetView>
  </sheetViews>
  <sheetFormatPr baseColWidth="10" defaultRowHeight="50.1" customHeight="1" x14ac:dyDescent="0.25"/>
  <cols>
    <col min="1" max="1" width="16.5703125" style="10" customWidth="1"/>
    <col min="2" max="4" width="11.42578125" style="10"/>
    <col min="5" max="5" width="16.85546875" style="10" customWidth="1"/>
    <col min="6" max="6" width="14.85546875" style="10" customWidth="1"/>
    <col min="7" max="7" width="14.28515625" style="10" customWidth="1"/>
    <col min="8" max="8" width="13.5703125" style="10" customWidth="1"/>
    <col min="9" max="9" width="13.42578125" style="10" customWidth="1"/>
    <col min="10" max="10" width="14.42578125" style="10" customWidth="1"/>
    <col min="11" max="11" width="15.7109375" style="10" customWidth="1"/>
    <col min="12" max="12" width="13" style="10" customWidth="1"/>
    <col min="13" max="13" width="14.42578125" style="10" customWidth="1"/>
    <col min="14" max="14" width="11.42578125" style="10"/>
    <col min="15" max="15" width="25.85546875" style="10" customWidth="1"/>
    <col min="16" max="16384" width="11.42578125" style="10"/>
  </cols>
  <sheetData>
    <row r="1" spans="1:15" s="1" customFormat="1" ht="50.1" customHeight="1" x14ac:dyDescent="0.25">
      <c r="A1" s="12" t="s">
        <v>0</v>
      </c>
      <c r="B1" s="13" t="s">
        <v>1</v>
      </c>
      <c r="C1" s="13" t="s">
        <v>2</v>
      </c>
      <c r="D1" s="13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3" t="s">
        <v>14</v>
      </c>
    </row>
    <row r="2" spans="1:15" ht="50.1" customHeight="1" x14ac:dyDescent="0.25">
      <c r="A2" s="11"/>
      <c r="B2" s="11"/>
      <c r="C2" s="11"/>
      <c r="D2" s="11"/>
      <c r="E2" s="11"/>
      <c r="F2" s="11">
        <f>Tableau2[[#This Row],[Longueur totale
(en mm)]]-15</f>
        <v>-15</v>
      </c>
      <c r="G2" s="11"/>
      <c r="H2" s="11"/>
      <c r="I2" s="11"/>
      <c r="J2" s="11"/>
      <c r="K2" s="11">
        <f>Tableau2[[#This Row],[Largeur
(en mm)]]+Tableau2[[#This Row],[Espace entre barreaux
(en mm)]]-10</f>
        <v>-10</v>
      </c>
      <c r="L2" s="11"/>
      <c r="M2" s="11"/>
      <c r="N2" s="11">
        <f>SUMIFS(liste_metal!$H$2:$H$89,Alliage,Tableau2[[#This Row],[Choix alliage métal
(ME-N….)]])*Tableau2[[#This Row],[Volume
(en litre)]]</f>
        <v>0</v>
      </c>
      <c r="O2" s="11"/>
    </row>
    <row r="3" spans="1:15" ht="50.1" customHeight="1" x14ac:dyDescent="0.25">
      <c r="A3" s="11"/>
      <c r="B3" s="11"/>
      <c r="C3" s="11"/>
      <c r="D3" s="11"/>
      <c r="E3" s="11"/>
      <c r="F3" s="11">
        <f>Tableau2[[#This Row],[Longueur totale
(en mm)]]-15</f>
        <v>-15</v>
      </c>
      <c r="G3" s="11"/>
      <c r="H3" s="11"/>
      <c r="I3" s="11"/>
      <c r="J3" s="11"/>
      <c r="K3" s="11">
        <f>Tableau2[[#This Row],[Largeur
(en mm)]]+Tableau2[[#This Row],[Espace entre barreaux
(en mm)]]-10</f>
        <v>-10</v>
      </c>
      <c r="L3" s="11"/>
      <c r="M3" s="11"/>
      <c r="N3" s="11">
        <f>SUMIFS(liste_metal!$H$2:$H$89,Alliage,Tableau2[[#This Row],[Choix alliage métal
(ME-N….)]])*Tableau2[[#This Row],[Volume
(en litre)]]</f>
        <v>0</v>
      </c>
      <c r="O3" s="11"/>
    </row>
    <row r="4" spans="1:15" ht="50.1" customHeight="1" x14ac:dyDescent="0.25">
      <c r="A4" s="11"/>
      <c r="B4" s="11"/>
      <c r="C4" s="11"/>
      <c r="D4" s="11"/>
      <c r="E4" s="11"/>
      <c r="F4" s="11">
        <f>Tableau2[[#This Row],[Longueur totale
(en mm)]]-15</f>
        <v>-15</v>
      </c>
      <c r="G4" s="11"/>
      <c r="H4" s="11"/>
      <c r="I4" s="11"/>
      <c r="J4" s="11"/>
      <c r="K4" s="11">
        <f>Tableau2[[#This Row],[Largeur
(en mm)]]+Tableau2[[#This Row],[Espace entre barreaux
(en mm)]]-10</f>
        <v>-10</v>
      </c>
      <c r="L4" s="11"/>
      <c r="M4" s="11"/>
      <c r="N4" s="11">
        <f>SUMIFS(liste_metal!$H$2:$H$89,Alliage,Tableau2[[#This Row],[Choix alliage métal
(ME-N….)]])*Tableau2[[#This Row],[Volume
(en litre)]]</f>
        <v>0</v>
      </c>
      <c r="O4" s="11"/>
    </row>
    <row r="5" spans="1:15" ht="50.1" customHeight="1" x14ac:dyDescent="0.25">
      <c r="A5" s="11"/>
      <c r="B5" s="11"/>
      <c r="C5" s="11"/>
      <c r="D5" s="11"/>
      <c r="E5" s="11"/>
      <c r="F5" s="11">
        <f>Tableau2[[#This Row],[Longueur totale
(en mm)]]-15</f>
        <v>-15</v>
      </c>
      <c r="G5" s="11"/>
      <c r="H5" s="11"/>
      <c r="I5" s="11"/>
      <c r="J5" s="11"/>
      <c r="K5" s="11">
        <f>Tableau2[[#This Row],[Largeur
(en mm)]]+Tableau2[[#This Row],[Espace entre barreaux
(en mm)]]-10</f>
        <v>-10</v>
      </c>
      <c r="L5" s="11"/>
      <c r="M5" s="11"/>
      <c r="N5" s="11">
        <f>SUMIFS(liste_metal!$H$2:$H$89,Alliage,Tableau2[[#This Row],[Choix alliage métal
(ME-N….)]])*Tableau2[[#This Row],[Volume
(en litre)]]</f>
        <v>0</v>
      </c>
      <c r="O5" s="11"/>
    </row>
    <row r="6" spans="1:15" ht="50.1" customHeight="1" x14ac:dyDescent="0.25">
      <c r="A6" s="11"/>
      <c r="B6" s="11"/>
      <c r="C6" s="11"/>
      <c r="D6" s="11"/>
      <c r="E6" s="11"/>
      <c r="F6" s="11">
        <f>Tableau2[[#This Row],[Longueur totale
(en mm)]]-15</f>
        <v>-15</v>
      </c>
      <c r="G6" s="11"/>
      <c r="H6" s="11"/>
      <c r="I6" s="11"/>
      <c r="J6" s="11"/>
      <c r="K6" s="11">
        <f>Tableau2[[#This Row],[Largeur
(en mm)]]+Tableau2[[#This Row],[Espace entre barreaux
(en mm)]]-10</f>
        <v>-10</v>
      </c>
      <c r="L6" s="11"/>
      <c r="M6" s="11"/>
      <c r="N6" s="11">
        <f>SUMIFS(liste_metal!$H$2:$H$89,Alliage,Tableau2[[#This Row],[Choix alliage métal
(ME-N….)]])*Tableau2[[#This Row],[Volume
(en litre)]]</f>
        <v>0</v>
      </c>
      <c r="O6" s="11"/>
    </row>
    <row r="7" spans="1:15" ht="50.1" customHeight="1" x14ac:dyDescent="0.25">
      <c r="A7" s="11"/>
      <c r="B7" s="11"/>
      <c r="C7" s="11"/>
      <c r="D7" s="11"/>
      <c r="E7" s="11"/>
      <c r="F7" s="11">
        <f>Tableau2[[#This Row],[Longueur totale
(en mm)]]-15</f>
        <v>-15</v>
      </c>
      <c r="G7" s="11"/>
      <c r="H7" s="11"/>
      <c r="I7" s="11"/>
      <c r="J7" s="11"/>
      <c r="K7" s="11">
        <f>Tableau2[[#This Row],[Largeur
(en mm)]]+Tableau2[[#This Row],[Espace entre barreaux
(en mm)]]-10</f>
        <v>-10</v>
      </c>
      <c r="L7" s="11"/>
      <c r="M7" s="11"/>
      <c r="N7" s="11">
        <f>SUMIFS(liste_metal!$H$2:$H$89,Alliage,Tableau2[[#This Row],[Choix alliage métal
(ME-N….)]])*Tableau2[[#This Row],[Volume
(en litre)]]</f>
        <v>0</v>
      </c>
      <c r="O7" s="11"/>
    </row>
    <row r="8" spans="1:15" ht="50.1" customHeight="1" x14ac:dyDescent="0.25">
      <c r="A8" s="11"/>
      <c r="B8" s="11"/>
      <c r="C8" s="11"/>
      <c r="D8" s="11"/>
      <c r="E8" s="11"/>
      <c r="F8" s="11">
        <f>Tableau2[[#This Row],[Longueur totale
(en mm)]]-15</f>
        <v>-15</v>
      </c>
      <c r="G8" s="11"/>
      <c r="H8" s="11"/>
      <c r="I8" s="11"/>
      <c r="J8" s="11"/>
      <c r="K8" s="11">
        <f>Tableau2[[#This Row],[Largeur
(en mm)]]+Tableau2[[#This Row],[Espace entre barreaux
(en mm)]]-10</f>
        <v>-10</v>
      </c>
      <c r="L8" s="11"/>
      <c r="M8" s="11"/>
      <c r="N8" s="11">
        <f>SUMIFS(liste_metal!$H$2:$H$89,Alliage,Tableau2[[#This Row],[Choix alliage métal
(ME-N….)]])*Tableau2[[#This Row],[Volume
(en litre)]]</f>
        <v>0</v>
      </c>
      <c r="O8" s="11"/>
    </row>
    <row r="9" spans="1:15" ht="50.1" customHeight="1" x14ac:dyDescent="0.25">
      <c r="A9" s="11"/>
      <c r="B9" s="11"/>
      <c r="C9" s="11"/>
      <c r="D9" s="11"/>
      <c r="E9" s="11"/>
      <c r="F9" s="11">
        <f>Tableau2[[#This Row],[Longueur totale
(en mm)]]-15</f>
        <v>-15</v>
      </c>
      <c r="G9" s="11"/>
      <c r="H9" s="11"/>
      <c r="I9" s="11"/>
      <c r="J9" s="11"/>
      <c r="K9" s="11">
        <f>Tableau2[[#This Row],[Largeur
(en mm)]]+Tableau2[[#This Row],[Espace entre barreaux
(en mm)]]-10</f>
        <v>-10</v>
      </c>
      <c r="L9" s="11"/>
      <c r="M9" s="11"/>
      <c r="N9" s="11">
        <f>SUMIFS(liste_metal!$H$2:$H$89,Alliage,Tableau2[[#This Row],[Choix alliage métal
(ME-N….)]])*Tableau2[[#This Row],[Volume
(en litre)]]</f>
        <v>0</v>
      </c>
      <c r="O9" s="11"/>
    </row>
    <row r="10" spans="1:15" ht="50.1" customHeight="1" x14ac:dyDescent="0.25">
      <c r="A10" s="11"/>
      <c r="B10" s="11"/>
      <c r="C10" s="11"/>
      <c r="D10" s="11"/>
      <c r="E10" s="11"/>
      <c r="F10" s="11">
        <f>Tableau2[[#This Row],[Longueur totale
(en mm)]]-15</f>
        <v>-15</v>
      </c>
      <c r="G10" s="11"/>
      <c r="H10" s="11"/>
      <c r="I10" s="11"/>
      <c r="J10" s="11"/>
      <c r="K10" s="11">
        <f>Tableau2[[#This Row],[Largeur
(en mm)]]+Tableau2[[#This Row],[Espace entre barreaux
(en mm)]]-10</f>
        <v>-10</v>
      </c>
      <c r="L10" s="11"/>
      <c r="M10" s="11"/>
      <c r="N10" s="11">
        <f>SUMIFS(liste_metal!$H$2:$H$89,Alliage,Tableau2[[#This Row],[Choix alliage métal
(ME-N….)]])*Tableau2[[#This Row],[Volume
(en litre)]]</f>
        <v>0</v>
      </c>
      <c r="O10" s="11"/>
    </row>
    <row r="11" spans="1:15" ht="50.1" customHeight="1" x14ac:dyDescent="0.25">
      <c r="A11" s="11"/>
      <c r="B11" s="11"/>
      <c r="C11" s="11"/>
      <c r="D11" s="11"/>
      <c r="E11" s="11"/>
      <c r="F11" s="11">
        <f>Tableau2[[#This Row],[Longueur totale
(en mm)]]-15</f>
        <v>-15</v>
      </c>
      <c r="G11" s="11"/>
      <c r="H11" s="11"/>
      <c r="I11" s="11"/>
      <c r="J11" s="11"/>
      <c r="K11" s="11">
        <f>Tableau2[[#This Row],[Largeur
(en mm)]]+Tableau2[[#This Row],[Espace entre barreaux
(en mm)]]-10</f>
        <v>-10</v>
      </c>
      <c r="L11" s="11"/>
      <c r="M11" s="11"/>
      <c r="N11" s="11">
        <f>SUMIFS(liste_metal!$H$2:$H$89,Alliage,Tableau2[[#This Row],[Choix alliage métal
(ME-N….)]])*Tableau2[[#This Row],[Volume
(en litre)]]</f>
        <v>0</v>
      </c>
      <c r="O11" s="11"/>
    </row>
    <row r="12" spans="1:15" ht="50.1" customHeight="1" x14ac:dyDescent="0.25">
      <c r="A12" s="11"/>
      <c r="B12" s="11"/>
      <c r="C12" s="11"/>
      <c r="D12" s="11"/>
      <c r="E12" s="11"/>
      <c r="F12" s="11">
        <f>Tableau2[[#This Row],[Longueur totale
(en mm)]]-15</f>
        <v>-15</v>
      </c>
      <c r="G12" s="11"/>
      <c r="H12" s="11"/>
      <c r="I12" s="11"/>
      <c r="J12" s="11"/>
      <c r="K12" s="11">
        <f>Tableau2[[#This Row],[Largeur
(en mm)]]+Tableau2[[#This Row],[Espace entre barreaux
(en mm)]]-10</f>
        <v>-10</v>
      </c>
      <c r="L12" s="11"/>
      <c r="M12" s="11"/>
      <c r="N12" s="11">
        <f>SUMIFS(liste_metal!$H$2:$H$89,Alliage,Tableau2[[#This Row],[Choix alliage métal
(ME-N….)]])*Tableau2[[#This Row],[Volume
(en litre)]]</f>
        <v>0</v>
      </c>
      <c r="O12" s="11"/>
    </row>
    <row r="13" spans="1:15" ht="50.1" customHeight="1" x14ac:dyDescent="0.25">
      <c r="A13" s="11"/>
      <c r="B13" s="11"/>
      <c r="C13" s="11"/>
      <c r="D13" s="11"/>
      <c r="E13" s="11"/>
      <c r="F13" s="11">
        <f>Tableau2[[#This Row],[Longueur totale
(en mm)]]-15</f>
        <v>-15</v>
      </c>
      <c r="G13" s="11"/>
      <c r="H13" s="11"/>
      <c r="I13" s="11"/>
      <c r="J13" s="11"/>
      <c r="K13" s="11">
        <f>Tableau2[[#This Row],[Largeur
(en mm)]]+Tableau2[[#This Row],[Espace entre barreaux
(en mm)]]-10</f>
        <v>-10</v>
      </c>
      <c r="L13" s="11"/>
      <c r="M13" s="11"/>
      <c r="N13" s="11">
        <f>SUMIFS(liste_metal!$H$2:$H$89,Alliage,Tableau2[[#This Row],[Choix alliage métal
(ME-N….)]])*Tableau2[[#This Row],[Volume
(en litre)]]</f>
        <v>0</v>
      </c>
      <c r="O13" s="11"/>
    </row>
    <row r="14" spans="1:15" ht="50.1" customHeight="1" x14ac:dyDescent="0.25">
      <c r="A14" s="11"/>
      <c r="B14" s="11"/>
      <c r="C14" s="11"/>
      <c r="D14" s="11"/>
      <c r="E14" s="11"/>
      <c r="F14" s="11">
        <f>Tableau2[[#This Row],[Longueur totale
(en mm)]]-15</f>
        <v>-15</v>
      </c>
      <c r="G14" s="11"/>
      <c r="H14" s="11"/>
      <c r="I14" s="11"/>
      <c r="J14" s="11"/>
      <c r="K14" s="11">
        <f>Tableau2[[#This Row],[Largeur
(en mm)]]+Tableau2[[#This Row],[Espace entre barreaux
(en mm)]]-10</f>
        <v>-10</v>
      </c>
      <c r="L14" s="11"/>
      <c r="M14" s="11"/>
      <c r="N14" s="11">
        <f>SUMIFS(liste_metal!$H$2:$H$89,Alliage,Tableau2[[#This Row],[Choix alliage métal
(ME-N….)]])*Tableau2[[#This Row],[Volume
(en litre)]]</f>
        <v>0</v>
      </c>
      <c r="O14" s="11"/>
    </row>
    <row r="15" spans="1:15" ht="50.1" customHeight="1" x14ac:dyDescent="0.25">
      <c r="A15" s="11"/>
      <c r="B15" s="11"/>
      <c r="C15" s="11"/>
      <c r="D15" s="11"/>
      <c r="E15" s="11"/>
      <c r="F15" s="11">
        <f>Tableau2[[#This Row],[Longueur totale
(en mm)]]-15</f>
        <v>-15</v>
      </c>
      <c r="G15" s="11"/>
      <c r="H15" s="11"/>
      <c r="I15" s="11"/>
      <c r="J15" s="11"/>
      <c r="K15" s="11">
        <f>Tableau2[[#This Row],[Largeur
(en mm)]]+Tableau2[[#This Row],[Espace entre barreaux
(en mm)]]-10</f>
        <v>-10</v>
      </c>
      <c r="L15" s="11"/>
      <c r="M15" s="11"/>
      <c r="N15" s="11">
        <f>SUMIFS(liste_metal!$H$2:$H$89,Alliage,Tableau2[[#This Row],[Choix alliage métal
(ME-N….)]])*Tableau2[[#This Row],[Volume
(en litre)]]</f>
        <v>0</v>
      </c>
      <c r="O15" s="11"/>
    </row>
    <row r="16" spans="1:15" ht="50.1" customHeight="1" x14ac:dyDescent="0.25">
      <c r="A16" s="11"/>
      <c r="B16" s="11"/>
      <c r="C16" s="11"/>
      <c r="D16" s="11"/>
      <c r="E16" s="11"/>
      <c r="F16" s="11">
        <f>Tableau2[[#This Row],[Longueur totale
(en mm)]]-15</f>
        <v>-15</v>
      </c>
      <c r="G16" s="11"/>
      <c r="H16" s="11"/>
      <c r="I16" s="11"/>
      <c r="J16" s="11"/>
      <c r="K16" s="11">
        <f>Tableau2[[#This Row],[Largeur
(en mm)]]+Tableau2[[#This Row],[Espace entre barreaux
(en mm)]]-10</f>
        <v>-10</v>
      </c>
      <c r="L16" s="11"/>
      <c r="M16" s="11"/>
      <c r="N16" s="11">
        <f>SUMIFS(liste_metal!$H$2:$H$89,Alliage,Tableau2[[#This Row],[Choix alliage métal
(ME-N….)]])*Tableau2[[#This Row],[Volume
(en litre)]]</f>
        <v>0</v>
      </c>
      <c r="O16" s="11"/>
    </row>
    <row r="17" spans="1:15" ht="50.1" customHeight="1" x14ac:dyDescent="0.25">
      <c r="A17" s="11"/>
      <c r="B17" s="11"/>
      <c r="C17" s="11"/>
      <c r="D17" s="11"/>
      <c r="E17" s="11"/>
      <c r="F17" s="11">
        <f>Tableau2[[#This Row],[Longueur totale
(en mm)]]-15</f>
        <v>-15</v>
      </c>
      <c r="G17" s="11"/>
      <c r="H17" s="11"/>
      <c r="I17" s="11"/>
      <c r="J17" s="11"/>
      <c r="K17" s="11">
        <f>Tableau2[[#This Row],[Largeur
(en mm)]]+Tableau2[[#This Row],[Espace entre barreaux
(en mm)]]-10</f>
        <v>-10</v>
      </c>
      <c r="L17" s="11"/>
      <c r="M17" s="11"/>
      <c r="N17" s="11">
        <f>SUMIFS(liste_metal!$H$2:$H$89,Alliage,Tableau2[[#This Row],[Choix alliage métal
(ME-N….)]])*Tableau2[[#This Row],[Volume
(en litre)]]</f>
        <v>0</v>
      </c>
      <c r="O17" s="11"/>
    </row>
    <row r="18" spans="1:15" ht="50.1" customHeight="1" x14ac:dyDescent="0.25">
      <c r="A18" s="11"/>
      <c r="B18" s="11"/>
      <c r="C18" s="11"/>
      <c r="D18" s="11"/>
      <c r="E18" s="11"/>
      <c r="F18" s="11">
        <f>Tableau2[[#This Row],[Longueur totale
(en mm)]]-15</f>
        <v>-15</v>
      </c>
      <c r="G18" s="11"/>
      <c r="H18" s="11"/>
      <c r="I18" s="11"/>
      <c r="J18" s="11"/>
      <c r="K18" s="11">
        <f>Tableau2[[#This Row],[Largeur
(en mm)]]+Tableau2[[#This Row],[Espace entre barreaux
(en mm)]]-10</f>
        <v>-10</v>
      </c>
      <c r="L18" s="11"/>
      <c r="M18" s="11"/>
      <c r="N18" s="11">
        <f>SUMIFS(liste_metal!$H$2:$H$89,Alliage,Tableau2[[#This Row],[Choix alliage métal
(ME-N….)]])*Tableau2[[#This Row],[Volume
(en litre)]]</f>
        <v>0</v>
      </c>
      <c r="O18" s="11"/>
    </row>
    <row r="19" spans="1:15" ht="50.1" customHeight="1" x14ac:dyDescent="0.25">
      <c r="A19" s="11"/>
      <c r="B19" s="11"/>
      <c r="C19" s="11"/>
      <c r="D19" s="11"/>
      <c r="E19" s="11"/>
      <c r="F19" s="11">
        <f>Tableau2[[#This Row],[Longueur totale
(en mm)]]-15</f>
        <v>-15</v>
      </c>
      <c r="G19" s="11"/>
      <c r="H19" s="11"/>
      <c r="I19" s="11"/>
      <c r="J19" s="11"/>
      <c r="K19" s="11">
        <f>Tableau2[[#This Row],[Largeur
(en mm)]]+Tableau2[[#This Row],[Espace entre barreaux
(en mm)]]-10</f>
        <v>-10</v>
      </c>
      <c r="L19" s="11"/>
      <c r="M19" s="11"/>
      <c r="N19" s="11">
        <f>SUMIFS(liste_metal!$H$2:$H$89,Alliage,Tableau2[[#This Row],[Choix alliage métal
(ME-N….)]])*Tableau2[[#This Row],[Volume
(en litre)]]</f>
        <v>0</v>
      </c>
      <c r="O19" s="11"/>
    </row>
    <row r="20" spans="1:15" ht="50.1" customHeight="1" x14ac:dyDescent="0.25">
      <c r="A20" s="11"/>
      <c r="B20" s="11"/>
      <c r="C20" s="11"/>
      <c r="D20" s="11"/>
      <c r="E20" s="11"/>
      <c r="F20" s="11">
        <f>Tableau2[[#This Row],[Longueur totale
(en mm)]]-15</f>
        <v>-15</v>
      </c>
      <c r="G20" s="11"/>
      <c r="H20" s="11"/>
      <c r="I20" s="11"/>
      <c r="J20" s="11"/>
      <c r="K20" s="11">
        <f>Tableau2[[#This Row],[Largeur
(en mm)]]+Tableau2[[#This Row],[Espace entre barreaux
(en mm)]]-10</f>
        <v>-10</v>
      </c>
      <c r="L20" s="11"/>
      <c r="M20" s="11"/>
      <c r="N20" s="11">
        <f>SUMIFS(liste_metal!$H$2:$H$89,Alliage,Tableau2[[#This Row],[Choix alliage métal
(ME-N….)]])*Tableau2[[#This Row],[Volume
(en litre)]]</f>
        <v>0</v>
      </c>
      <c r="O20" s="11"/>
    </row>
    <row r="21" spans="1:15" ht="50.1" customHeight="1" x14ac:dyDescent="0.25">
      <c r="A21" s="11"/>
      <c r="B21" s="11"/>
      <c r="C21" s="11"/>
      <c r="D21" s="11"/>
      <c r="E21" s="11"/>
      <c r="F21" s="11">
        <f>Tableau2[[#This Row],[Longueur totale
(en mm)]]-15</f>
        <v>-15</v>
      </c>
      <c r="G21" s="11"/>
      <c r="H21" s="11"/>
      <c r="I21" s="11"/>
      <c r="J21" s="11"/>
      <c r="K21" s="11">
        <f>Tableau2[[#This Row],[Largeur
(en mm)]]+Tableau2[[#This Row],[Espace entre barreaux
(en mm)]]-10</f>
        <v>-10</v>
      </c>
      <c r="L21" s="11"/>
      <c r="M21" s="11"/>
      <c r="N21" s="11">
        <f>SUMIFS(liste_metal!$H$2:$H$89,Alliage,Tableau2[[#This Row],[Choix alliage métal
(ME-N….)]])*Tableau2[[#This Row],[Volume
(en litre)]]</f>
        <v>0</v>
      </c>
      <c r="O21" s="11"/>
    </row>
  </sheetData>
  <dataValidations count="1">
    <dataValidation type="list" allowBlank="1" showInputMessage="1" showErrorMessage="1" sqref="M2:M21">
      <formula1>Alliage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6"/>
  <sheetViews>
    <sheetView workbookViewId="0">
      <pane ySplit="1" topLeftCell="A80" activePane="bottomLeft" state="frozen"/>
      <selection activeCell="E1" sqref="E1"/>
      <selection pane="bottomLeft" activeCell="F2" sqref="F2:F89"/>
    </sheetView>
  </sheetViews>
  <sheetFormatPr baseColWidth="10" defaultRowHeight="15" x14ac:dyDescent="0.25"/>
  <cols>
    <col min="1" max="1" width="20.7109375" style="28" hidden="1" customWidth="1"/>
    <col min="2" max="2" width="24.5703125" style="28" hidden="1" customWidth="1"/>
    <col min="3" max="3" width="20.7109375" style="28" hidden="1" customWidth="1"/>
    <col min="4" max="4" width="21.85546875" style="28" hidden="1" customWidth="1"/>
    <col min="7" max="7" width="29.85546875" bestFit="1" customWidth="1"/>
    <col min="8" max="8" width="11.5703125" customWidth="1"/>
    <col min="256" max="259" width="0" hidden="1" customWidth="1"/>
    <col min="263" max="263" width="29.85546875" bestFit="1" customWidth="1"/>
    <col min="264" max="264" width="11.5703125" customWidth="1"/>
    <col min="512" max="515" width="0" hidden="1" customWidth="1"/>
    <col min="519" max="519" width="29.85546875" bestFit="1" customWidth="1"/>
    <col min="520" max="520" width="11.5703125" customWidth="1"/>
    <col min="768" max="771" width="0" hidden="1" customWidth="1"/>
    <col min="775" max="775" width="29.85546875" bestFit="1" customWidth="1"/>
    <col min="776" max="776" width="11.5703125" customWidth="1"/>
    <col min="1024" max="1027" width="0" hidden="1" customWidth="1"/>
    <col min="1031" max="1031" width="29.85546875" bestFit="1" customWidth="1"/>
    <col min="1032" max="1032" width="11.5703125" customWidth="1"/>
    <col min="1280" max="1283" width="0" hidden="1" customWidth="1"/>
    <col min="1287" max="1287" width="29.85546875" bestFit="1" customWidth="1"/>
    <col min="1288" max="1288" width="11.5703125" customWidth="1"/>
    <col min="1536" max="1539" width="0" hidden="1" customWidth="1"/>
    <col min="1543" max="1543" width="29.85546875" bestFit="1" customWidth="1"/>
    <col min="1544" max="1544" width="11.5703125" customWidth="1"/>
    <col min="1792" max="1795" width="0" hidden="1" customWidth="1"/>
    <col min="1799" max="1799" width="29.85546875" bestFit="1" customWidth="1"/>
    <col min="1800" max="1800" width="11.5703125" customWidth="1"/>
    <col min="2048" max="2051" width="0" hidden="1" customWidth="1"/>
    <col min="2055" max="2055" width="29.85546875" bestFit="1" customWidth="1"/>
    <col min="2056" max="2056" width="11.5703125" customWidth="1"/>
    <col min="2304" max="2307" width="0" hidden="1" customWidth="1"/>
    <col min="2311" max="2311" width="29.85546875" bestFit="1" customWidth="1"/>
    <col min="2312" max="2312" width="11.5703125" customWidth="1"/>
    <col min="2560" max="2563" width="0" hidden="1" customWidth="1"/>
    <col min="2567" max="2567" width="29.85546875" bestFit="1" customWidth="1"/>
    <col min="2568" max="2568" width="11.5703125" customWidth="1"/>
    <col min="2816" max="2819" width="0" hidden="1" customWidth="1"/>
    <col min="2823" max="2823" width="29.85546875" bestFit="1" customWidth="1"/>
    <col min="2824" max="2824" width="11.5703125" customWidth="1"/>
    <col min="3072" max="3075" width="0" hidden="1" customWidth="1"/>
    <col min="3079" max="3079" width="29.85546875" bestFit="1" customWidth="1"/>
    <col min="3080" max="3080" width="11.5703125" customWidth="1"/>
    <col min="3328" max="3331" width="0" hidden="1" customWidth="1"/>
    <col min="3335" max="3335" width="29.85546875" bestFit="1" customWidth="1"/>
    <col min="3336" max="3336" width="11.5703125" customWidth="1"/>
    <col min="3584" max="3587" width="0" hidden="1" customWidth="1"/>
    <col min="3591" max="3591" width="29.85546875" bestFit="1" customWidth="1"/>
    <col min="3592" max="3592" width="11.5703125" customWidth="1"/>
    <col min="3840" max="3843" width="0" hidden="1" customWidth="1"/>
    <col min="3847" max="3847" width="29.85546875" bestFit="1" customWidth="1"/>
    <col min="3848" max="3848" width="11.5703125" customWidth="1"/>
    <col min="4096" max="4099" width="0" hidden="1" customWidth="1"/>
    <col min="4103" max="4103" width="29.85546875" bestFit="1" customWidth="1"/>
    <col min="4104" max="4104" width="11.5703125" customWidth="1"/>
    <col min="4352" max="4355" width="0" hidden="1" customWidth="1"/>
    <col min="4359" max="4359" width="29.85546875" bestFit="1" customWidth="1"/>
    <col min="4360" max="4360" width="11.5703125" customWidth="1"/>
    <col min="4608" max="4611" width="0" hidden="1" customWidth="1"/>
    <col min="4615" max="4615" width="29.85546875" bestFit="1" customWidth="1"/>
    <col min="4616" max="4616" width="11.5703125" customWidth="1"/>
    <col min="4864" max="4867" width="0" hidden="1" customWidth="1"/>
    <col min="4871" max="4871" width="29.85546875" bestFit="1" customWidth="1"/>
    <col min="4872" max="4872" width="11.5703125" customWidth="1"/>
    <col min="5120" max="5123" width="0" hidden="1" customWidth="1"/>
    <col min="5127" max="5127" width="29.85546875" bestFit="1" customWidth="1"/>
    <col min="5128" max="5128" width="11.5703125" customWidth="1"/>
    <col min="5376" max="5379" width="0" hidden="1" customWidth="1"/>
    <col min="5383" max="5383" width="29.85546875" bestFit="1" customWidth="1"/>
    <col min="5384" max="5384" width="11.5703125" customWidth="1"/>
    <col min="5632" max="5635" width="0" hidden="1" customWidth="1"/>
    <col min="5639" max="5639" width="29.85546875" bestFit="1" customWidth="1"/>
    <col min="5640" max="5640" width="11.5703125" customWidth="1"/>
    <col min="5888" max="5891" width="0" hidden="1" customWidth="1"/>
    <col min="5895" max="5895" width="29.85546875" bestFit="1" customWidth="1"/>
    <col min="5896" max="5896" width="11.5703125" customWidth="1"/>
    <col min="6144" max="6147" width="0" hidden="1" customWidth="1"/>
    <col min="6151" max="6151" width="29.85546875" bestFit="1" customWidth="1"/>
    <col min="6152" max="6152" width="11.5703125" customWidth="1"/>
    <col min="6400" max="6403" width="0" hidden="1" customWidth="1"/>
    <col min="6407" max="6407" width="29.85546875" bestFit="1" customWidth="1"/>
    <col min="6408" max="6408" width="11.5703125" customWidth="1"/>
    <col min="6656" max="6659" width="0" hidden="1" customWidth="1"/>
    <col min="6663" max="6663" width="29.85546875" bestFit="1" customWidth="1"/>
    <col min="6664" max="6664" width="11.5703125" customWidth="1"/>
    <col min="6912" max="6915" width="0" hidden="1" customWidth="1"/>
    <col min="6919" max="6919" width="29.85546875" bestFit="1" customWidth="1"/>
    <col min="6920" max="6920" width="11.5703125" customWidth="1"/>
    <col min="7168" max="7171" width="0" hidden="1" customWidth="1"/>
    <col min="7175" max="7175" width="29.85546875" bestFit="1" customWidth="1"/>
    <col min="7176" max="7176" width="11.5703125" customWidth="1"/>
    <col min="7424" max="7427" width="0" hidden="1" customWidth="1"/>
    <col min="7431" max="7431" width="29.85546875" bestFit="1" customWidth="1"/>
    <col min="7432" max="7432" width="11.5703125" customWidth="1"/>
    <col min="7680" max="7683" width="0" hidden="1" customWidth="1"/>
    <col min="7687" max="7687" width="29.85546875" bestFit="1" customWidth="1"/>
    <col min="7688" max="7688" width="11.5703125" customWidth="1"/>
    <col min="7936" max="7939" width="0" hidden="1" customWidth="1"/>
    <col min="7943" max="7943" width="29.85546875" bestFit="1" customWidth="1"/>
    <col min="7944" max="7944" width="11.5703125" customWidth="1"/>
    <col min="8192" max="8195" width="0" hidden="1" customWidth="1"/>
    <col min="8199" max="8199" width="29.85546875" bestFit="1" customWidth="1"/>
    <col min="8200" max="8200" width="11.5703125" customWidth="1"/>
    <col min="8448" max="8451" width="0" hidden="1" customWidth="1"/>
    <col min="8455" max="8455" width="29.85546875" bestFit="1" customWidth="1"/>
    <col min="8456" max="8456" width="11.5703125" customWidth="1"/>
    <col min="8704" max="8707" width="0" hidden="1" customWidth="1"/>
    <col min="8711" max="8711" width="29.85546875" bestFit="1" customWidth="1"/>
    <col min="8712" max="8712" width="11.5703125" customWidth="1"/>
    <col min="8960" max="8963" width="0" hidden="1" customWidth="1"/>
    <col min="8967" max="8967" width="29.85546875" bestFit="1" customWidth="1"/>
    <col min="8968" max="8968" width="11.5703125" customWidth="1"/>
    <col min="9216" max="9219" width="0" hidden="1" customWidth="1"/>
    <col min="9223" max="9223" width="29.85546875" bestFit="1" customWidth="1"/>
    <col min="9224" max="9224" width="11.5703125" customWidth="1"/>
    <col min="9472" max="9475" width="0" hidden="1" customWidth="1"/>
    <col min="9479" max="9479" width="29.85546875" bestFit="1" customWidth="1"/>
    <col min="9480" max="9480" width="11.5703125" customWidth="1"/>
    <col min="9728" max="9731" width="0" hidden="1" customWidth="1"/>
    <col min="9735" max="9735" width="29.85546875" bestFit="1" customWidth="1"/>
    <col min="9736" max="9736" width="11.5703125" customWidth="1"/>
    <col min="9984" max="9987" width="0" hidden="1" customWidth="1"/>
    <col min="9991" max="9991" width="29.85546875" bestFit="1" customWidth="1"/>
    <col min="9992" max="9992" width="11.5703125" customWidth="1"/>
    <col min="10240" max="10243" width="0" hidden="1" customWidth="1"/>
    <col min="10247" max="10247" width="29.85546875" bestFit="1" customWidth="1"/>
    <col min="10248" max="10248" width="11.5703125" customWidth="1"/>
    <col min="10496" max="10499" width="0" hidden="1" customWidth="1"/>
    <col min="10503" max="10503" width="29.85546875" bestFit="1" customWidth="1"/>
    <col min="10504" max="10504" width="11.5703125" customWidth="1"/>
    <col min="10752" max="10755" width="0" hidden="1" customWidth="1"/>
    <col min="10759" max="10759" width="29.85546875" bestFit="1" customWidth="1"/>
    <col min="10760" max="10760" width="11.5703125" customWidth="1"/>
    <col min="11008" max="11011" width="0" hidden="1" customWidth="1"/>
    <col min="11015" max="11015" width="29.85546875" bestFit="1" customWidth="1"/>
    <col min="11016" max="11016" width="11.5703125" customWidth="1"/>
    <col min="11264" max="11267" width="0" hidden="1" customWidth="1"/>
    <col min="11271" max="11271" width="29.85546875" bestFit="1" customWidth="1"/>
    <col min="11272" max="11272" width="11.5703125" customWidth="1"/>
    <col min="11520" max="11523" width="0" hidden="1" customWidth="1"/>
    <col min="11527" max="11527" width="29.85546875" bestFit="1" customWidth="1"/>
    <col min="11528" max="11528" width="11.5703125" customWidth="1"/>
    <col min="11776" max="11779" width="0" hidden="1" customWidth="1"/>
    <col min="11783" max="11783" width="29.85546875" bestFit="1" customWidth="1"/>
    <col min="11784" max="11784" width="11.5703125" customWidth="1"/>
    <col min="12032" max="12035" width="0" hidden="1" customWidth="1"/>
    <col min="12039" max="12039" width="29.85546875" bestFit="1" customWidth="1"/>
    <col min="12040" max="12040" width="11.5703125" customWidth="1"/>
    <col min="12288" max="12291" width="0" hidden="1" customWidth="1"/>
    <col min="12295" max="12295" width="29.85546875" bestFit="1" customWidth="1"/>
    <col min="12296" max="12296" width="11.5703125" customWidth="1"/>
    <col min="12544" max="12547" width="0" hidden="1" customWidth="1"/>
    <col min="12551" max="12551" width="29.85546875" bestFit="1" customWidth="1"/>
    <col min="12552" max="12552" width="11.5703125" customWidth="1"/>
    <col min="12800" max="12803" width="0" hidden="1" customWidth="1"/>
    <col min="12807" max="12807" width="29.85546875" bestFit="1" customWidth="1"/>
    <col min="12808" max="12808" width="11.5703125" customWidth="1"/>
    <col min="13056" max="13059" width="0" hidden="1" customWidth="1"/>
    <col min="13063" max="13063" width="29.85546875" bestFit="1" customWidth="1"/>
    <col min="13064" max="13064" width="11.5703125" customWidth="1"/>
    <col min="13312" max="13315" width="0" hidden="1" customWidth="1"/>
    <col min="13319" max="13319" width="29.85546875" bestFit="1" customWidth="1"/>
    <col min="13320" max="13320" width="11.5703125" customWidth="1"/>
    <col min="13568" max="13571" width="0" hidden="1" customWidth="1"/>
    <col min="13575" max="13575" width="29.85546875" bestFit="1" customWidth="1"/>
    <col min="13576" max="13576" width="11.5703125" customWidth="1"/>
    <col min="13824" max="13827" width="0" hidden="1" customWidth="1"/>
    <col min="13831" max="13831" width="29.85546875" bestFit="1" customWidth="1"/>
    <col min="13832" max="13832" width="11.5703125" customWidth="1"/>
    <col min="14080" max="14083" width="0" hidden="1" customWidth="1"/>
    <col min="14087" max="14087" width="29.85546875" bestFit="1" customWidth="1"/>
    <col min="14088" max="14088" width="11.5703125" customWidth="1"/>
    <col min="14336" max="14339" width="0" hidden="1" customWidth="1"/>
    <col min="14343" max="14343" width="29.85546875" bestFit="1" customWidth="1"/>
    <col min="14344" max="14344" width="11.5703125" customWidth="1"/>
    <col min="14592" max="14595" width="0" hidden="1" customWidth="1"/>
    <col min="14599" max="14599" width="29.85546875" bestFit="1" customWidth="1"/>
    <col min="14600" max="14600" width="11.5703125" customWidth="1"/>
    <col min="14848" max="14851" width="0" hidden="1" customWidth="1"/>
    <col min="14855" max="14855" width="29.85546875" bestFit="1" customWidth="1"/>
    <col min="14856" max="14856" width="11.5703125" customWidth="1"/>
    <col min="15104" max="15107" width="0" hidden="1" customWidth="1"/>
    <col min="15111" max="15111" width="29.85546875" bestFit="1" customWidth="1"/>
    <col min="15112" max="15112" width="11.5703125" customWidth="1"/>
    <col min="15360" max="15363" width="0" hidden="1" customWidth="1"/>
    <col min="15367" max="15367" width="29.85546875" bestFit="1" customWidth="1"/>
    <col min="15368" max="15368" width="11.5703125" customWidth="1"/>
    <col min="15616" max="15619" width="0" hidden="1" customWidth="1"/>
    <col min="15623" max="15623" width="29.85546875" bestFit="1" customWidth="1"/>
    <col min="15624" max="15624" width="11.5703125" customWidth="1"/>
    <col min="15872" max="15875" width="0" hidden="1" customWidth="1"/>
    <col min="15879" max="15879" width="29.85546875" bestFit="1" customWidth="1"/>
    <col min="15880" max="15880" width="11.5703125" customWidth="1"/>
    <col min="16128" max="16131" width="0" hidden="1" customWidth="1"/>
    <col min="16135" max="16135" width="29.85546875" bestFit="1" customWidth="1"/>
    <col min="16136" max="16136" width="11.5703125" customWidth="1"/>
  </cols>
  <sheetData>
    <row r="1" spans="1:8" ht="29.25" customHeight="1" thickBot="1" x14ac:dyDescent="0.3">
      <c r="A1" s="14"/>
      <c r="B1" s="14"/>
      <c r="C1" s="14"/>
      <c r="D1" s="15"/>
      <c r="F1" t="s">
        <v>27</v>
      </c>
      <c r="G1" t="s">
        <v>28</v>
      </c>
      <c r="H1" s="16" t="s">
        <v>29</v>
      </c>
    </row>
    <row r="2" spans="1:8" x14ac:dyDescent="0.25">
      <c r="A2" s="17">
        <v>1</v>
      </c>
      <c r="B2" s="17" t="s">
        <v>30</v>
      </c>
      <c r="C2" s="17" t="s">
        <v>31</v>
      </c>
      <c r="D2" s="18">
        <v>8.9</v>
      </c>
      <c r="F2" t="s">
        <v>31</v>
      </c>
      <c r="G2" t="s">
        <v>32</v>
      </c>
      <c r="H2">
        <f>VLOOKUP(F2,$C$2:$D$107,2,FALSE)</f>
        <v>8.9</v>
      </c>
    </row>
    <row r="3" spans="1:8" x14ac:dyDescent="0.25">
      <c r="A3" s="19">
        <v>2</v>
      </c>
      <c r="B3" s="19" t="s">
        <v>33</v>
      </c>
      <c r="C3" s="19" t="s">
        <v>34</v>
      </c>
      <c r="D3" s="20">
        <v>8.1999999999999993</v>
      </c>
      <c r="F3" t="s">
        <v>34</v>
      </c>
      <c r="G3" t="s">
        <v>35</v>
      </c>
      <c r="H3">
        <f t="shared" ref="H3:H66" si="0">VLOOKUP(F3,$C$2:$D$107,2,FALSE)</f>
        <v>8.1999999999999993</v>
      </c>
    </row>
    <row r="4" spans="1:8" x14ac:dyDescent="0.25">
      <c r="A4" s="17">
        <v>3</v>
      </c>
      <c r="B4" s="21" t="s">
        <v>36</v>
      </c>
      <c r="C4" s="21" t="s">
        <v>37</v>
      </c>
      <c r="D4" s="22">
        <v>7.95</v>
      </c>
      <c r="F4" t="s">
        <v>38</v>
      </c>
      <c r="G4" t="s">
        <v>39</v>
      </c>
      <c r="H4">
        <f t="shared" si="0"/>
        <v>9</v>
      </c>
    </row>
    <row r="5" spans="1:8" x14ac:dyDescent="0.25">
      <c r="A5" s="19">
        <v>4</v>
      </c>
      <c r="B5" s="19" t="s">
        <v>40</v>
      </c>
      <c r="C5" s="19" t="s">
        <v>38</v>
      </c>
      <c r="D5" s="20">
        <v>9</v>
      </c>
      <c r="F5" t="s">
        <v>41</v>
      </c>
      <c r="G5" t="s">
        <v>42</v>
      </c>
      <c r="H5">
        <f t="shared" si="0"/>
        <v>8.9</v>
      </c>
    </row>
    <row r="6" spans="1:8" x14ac:dyDescent="0.25">
      <c r="A6" s="17">
        <v>5</v>
      </c>
      <c r="B6" s="21" t="s">
        <v>43</v>
      </c>
      <c r="C6" s="21" t="s">
        <v>41</v>
      </c>
      <c r="D6" s="22">
        <v>8.9</v>
      </c>
      <c r="F6" t="s">
        <v>44</v>
      </c>
      <c r="G6" t="s">
        <v>45</v>
      </c>
      <c r="H6">
        <f t="shared" si="0"/>
        <v>7.85</v>
      </c>
    </row>
    <row r="7" spans="1:8" x14ac:dyDescent="0.25">
      <c r="A7" s="19">
        <v>7</v>
      </c>
      <c r="B7" s="20" t="s">
        <v>46</v>
      </c>
      <c r="C7" s="19" t="s">
        <v>44</v>
      </c>
      <c r="D7" s="20">
        <v>7.85</v>
      </c>
      <c r="F7" t="s">
        <v>47</v>
      </c>
      <c r="G7" t="s">
        <v>48</v>
      </c>
      <c r="H7">
        <f t="shared" si="0"/>
        <v>8.3000000000000007</v>
      </c>
    </row>
    <row r="8" spans="1:8" x14ac:dyDescent="0.25">
      <c r="A8" s="21">
        <v>9</v>
      </c>
      <c r="B8" s="21" t="s">
        <v>49</v>
      </c>
      <c r="C8" s="21" t="s">
        <v>50</v>
      </c>
      <c r="D8" s="22">
        <v>8.5</v>
      </c>
      <c r="F8" t="s">
        <v>51</v>
      </c>
      <c r="G8" t="s">
        <v>52</v>
      </c>
      <c r="H8">
        <f t="shared" si="0"/>
        <v>8.8000000000000007</v>
      </c>
    </row>
    <row r="9" spans="1:8" x14ac:dyDescent="0.25">
      <c r="A9" s="19">
        <v>10</v>
      </c>
      <c r="B9" s="19" t="s">
        <v>53</v>
      </c>
      <c r="C9" s="19" t="s">
        <v>47</v>
      </c>
      <c r="D9" s="20">
        <v>8.3000000000000007</v>
      </c>
      <c r="F9" t="s">
        <v>54</v>
      </c>
      <c r="G9" t="s">
        <v>55</v>
      </c>
      <c r="H9">
        <f t="shared" si="0"/>
        <v>8.3000000000000007</v>
      </c>
    </row>
    <row r="10" spans="1:8" x14ac:dyDescent="0.25">
      <c r="A10" s="21">
        <v>11</v>
      </c>
      <c r="B10" s="22" t="s">
        <v>56</v>
      </c>
      <c r="C10" s="21" t="s">
        <v>51</v>
      </c>
      <c r="D10" s="22">
        <v>8.8000000000000007</v>
      </c>
      <c r="F10" t="s">
        <v>57</v>
      </c>
      <c r="G10" t="s">
        <v>58</v>
      </c>
      <c r="H10">
        <f t="shared" si="0"/>
        <v>7.9</v>
      </c>
    </row>
    <row r="11" spans="1:8" x14ac:dyDescent="0.25">
      <c r="A11" s="19">
        <v>12</v>
      </c>
      <c r="B11" s="19" t="s">
        <v>55</v>
      </c>
      <c r="C11" s="19" t="s">
        <v>54</v>
      </c>
      <c r="D11" s="20">
        <v>8.3000000000000007</v>
      </c>
      <c r="F11" t="s">
        <v>59</v>
      </c>
      <c r="G11" t="s">
        <v>60</v>
      </c>
      <c r="H11">
        <f t="shared" si="0"/>
        <v>7.9</v>
      </c>
    </row>
    <row r="12" spans="1:8" x14ac:dyDescent="0.25">
      <c r="A12" s="21">
        <v>13</v>
      </c>
      <c r="B12" s="21" t="s">
        <v>61</v>
      </c>
      <c r="C12" s="21" t="s">
        <v>57</v>
      </c>
      <c r="D12" s="22">
        <v>7.9</v>
      </c>
      <c r="F12" t="s">
        <v>62</v>
      </c>
      <c r="G12" t="s">
        <v>63</v>
      </c>
      <c r="H12">
        <f t="shared" si="0"/>
        <v>7.85</v>
      </c>
    </row>
    <row r="13" spans="1:8" x14ac:dyDescent="0.25">
      <c r="A13" s="19">
        <v>14</v>
      </c>
      <c r="B13" s="19" t="s">
        <v>64</v>
      </c>
      <c r="C13" s="19" t="s">
        <v>65</v>
      </c>
      <c r="D13" s="20">
        <v>8.8000000000000007</v>
      </c>
      <c r="F13" t="s">
        <v>66</v>
      </c>
      <c r="G13" t="s">
        <v>67</v>
      </c>
      <c r="H13">
        <f t="shared" si="0"/>
        <v>7.85</v>
      </c>
    </row>
    <row r="14" spans="1:8" x14ac:dyDescent="0.25">
      <c r="A14" s="21">
        <v>15</v>
      </c>
      <c r="B14" s="21" t="s">
        <v>60</v>
      </c>
      <c r="C14" s="21" t="s">
        <v>59</v>
      </c>
      <c r="D14" s="22">
        <v>7.9</v>
      </c>
      <c r="F14" t="s">
        <v>68</v>
      </c>
      <c r="G14" t="s">
        <v>69</v>
      </c>
      <c r="H14">
        <f t="shared" si="0"/>
        <v>7.85</v>
      </c>
    </row>
    <row r="15" spans="1:8" x14ac:dyDescent="0.25">
      <c r="A15" s="19">
        <v>16</v>
      </c>
      <c r="B15" s="19" t="s">
        <v>70</v>
      </c>
      <c r="C15" s="19" t="s">
        <v>71</v>
      </c>
      <c r="D15" s="20">
        <v>7.85</v>
      </c>
      <c r="F15" t="s">
        <v>72</v>
      </c>
      <c r="G15" t="s">
        <v>73</v>
      </c>
      <c r="H15">
        <f t="shared" si="0"/>
        <v>7.9</v>
      </c>
    </row>
    <row r="16" spans="1:8" x14ac:dyDescent="0.25">
      <c r="A16" s="21">
        <v>17</v>
      </c>
      <c r="B16" s="23" t="s">
        <v>74</v>
      </c>
      <c r="C16" s="23" t="s">
        <v>62</v>
      </c>
      <c r="D16" s="22">
        <v>7.85</v>
      </c>
      <c r="F16" t="s">
        <v>75</v>
      </c>
      <c r="G16" t="s">
        <v>76</v>
      </c>
      <c r="H16">
        <f t="shared" si="0"/>
        <v>7.75</v>
      </c>
    </row>
    <row r="17" spans="1:8" x14ac:dyDescent="0.25">
      <c r="A17" s="19">
        <v>18</v>
      </c>
      <c r="B17" s="19" t="s">
        <v>77</v>
      </c>
      <c r="C17" s="19" t="s">
        <v>66</v>
      </c>
      <c r="D17" s="20">
        <v>7.85</v>
      </c>
      <c r="F17" t="s">
        <v>78</v>
      </c>
      <c r="G17" t="s">
        <v>79</v>
      </c>
      <c r="H17">
        <f t="shared" si="0"/>
        <v>7.8</v>
      </c>
    </row>
    <row r="18" spans="1:8" x14ac:dyDescent="0.25">
      <c r="A18" s="21">
        <v>19</v>
      </c>
      <c r="B18" s="21" t="s">
        <v>80</v>
      </c>
      <c r="C18" s="21" t="s">
        <v>68</v>
      </c>
      <c r="D18" s="22">
        <v>7.85</v>
      </c>
      <c r="F18" t="s">
        <v>81</v>
      </c>
      <c r="G18" t="s">
        <v>82</v>
      </c>
      <c r="H18">
        <f t="shared" si="0"/>
        <v>7.7</v>
      </c>
    </row>
    <row r="19" spans="1:8" x14ac:dyDescent="0.25">
      <c r="A19" s="19">
        <v>20</v>
      </c>
      <c r="B19" s="19" t="s">
        <v>83</v>
      </c>
      <c r="C19" s="19" t="s">
        <v>72</v>
      </c>
      <c r="D19" s="20">
        <v>7.9</v>
      </c>
      <c r="F19" t="s">
        <v>84</v>
      </c>
      <c r="G19" t="s">
        <v>85</v>
      </c>
      <c r="H19">
        <f t="shared" si="0"/>
        <v>7.8</v>
      </c>
    </row>
    <row r="20" spans="1:8" x14ac:dyDescent="0.25">
      <c r="A20" s="21">
        <v>21</v>
      </c>
      <c r="B20" s="21" t="s">
        <v>76</v>
      </c>
      <c r="C20" s="21" t="s">
        <v>75</v>
      </c>
      <c r="D20" s="22">
        <v>7.75</v>
      </c>
      <c r="F20" t="s">
        <v>86</v>
      </c>
      <c r="G20" t="s">
        <v>87</v>
      </c>
      <c r="H20">
        <f t="shared" si="0"/>
        <v>7.95</v>
      </c>
    </row>
    <row r="21" spans="1:8" x14ac:dyDescent="0.25">
      <c r="A21" s="19">
        <v>22</v>
      </c>
      <c r="B21" s="20" t="s">
        <v>88</v>
      </c>
      <c r="C21" s="20" t="s">
        <v>89</v>
      </c>
      <c r="D21" s="20">
        <v>7.95</v>
      </c>
      <c r="F21" t="s">
        <v>90</v>
      </c>
      <c r="G21" t="s">
        <v>91</v>
      </c>
      <c r="H21">
        <f t="shared" si="0"/>
        <v>7.9</v>
      </c>
    </row>
    <row r="22" spans="1:8" x14ac:dyDescent="0.25">
      <c r="A22" s="21">
        <v>23</v>
      </c>
      <c r="B22" s="21" t="s">
        <v>79</v>
      </c>
      <c r="C22" s="21" t="s">
        <v>78</v>
      </c>
      <c r="D22" s="22">
        <v>7.8</v>
      </c>
      <c r="F22" t="s">
        <v>92</v>
      </c>
      <c r="G22" t="s">
        <v>93</v>
      </c>
      <c r="H22">
        <f t="shared" si="0"/>
        <v>7.75</v>
      </c>
    </row>
    <row r="23" spans="1:8" x14ac:dyDescent="0.25">
      <c r="A23" s="19">
        <v>26</v>
      </c>
      <c r="B23" s="19" t="s">
        <v>94</v>
      </c>
      <c r="C23" s="19" t="s">
        <v>81</v>
      </c>
      <c r="D23" s="20">
        <v>7.7</v>
      </c>
      <c r="F23" t="s">
        <v>95</v>
      </c>
      <c r="G23" t="s">
        <v>96</v>
      </c>
      <c r="H23">
        <f t="shared" si="0"/>
        <v>7.75</v>
      </c>
    </row>
    <row r="24" spans="1:8" x14ac:dyDescent="0.25">
      <c r="A24" s="21">
        <v>27</v>
      </c>
      <c r="B24" s="21" t="s">
        <v>85</v>
      </c>
      <c r="C24" s="21" t="s">
        <v>84</v>
      </c>
      <c r="D24" s="22">
        <v>7.8</v>
      </c>
      <c r="F24" t="s">
        <v>97</v>
      </c>
      <c r="G24" t="s">
        <v>98</v>
      </c>
      <c r="H24">
        <f t="shared" si="0"/>
        <v>7.7</v>
      </c>
    </row>
    <row r="25" spans="1:8" x14ac:dyDescent="0.25">
      <c r="A25" s="19">
        <v>28</v>
      </c>
      <c r="B25" s="19" t="s">
        <v>99</v>
      </c>
      <c r="C25" s="19" t="s">
        <v>86</v>
      </c>
      <c r="D25" s="20">
        <v>7.95</v>
      </c>
      <c r="F25" t="s">
        <v>100</v>
      </c>
      <c r="G25" t="s">
        <v>101</v>
      </c>
      <c r="H25">
        <f t="shared" si="0"/>
        <v>7.9</v>
      </c>
    </row>
    <row r="26" spans="1:8" x14ac:dyDescent="0.25">
      <c r="A26" s="21">
        <v>29</v>
      </c>
      <c r="B26" s="21" t="s">
        <v>102</v>
      </c>
      <c r="C26" s="21" t="s">
        <v>90</v>
      </c>
      <c r="D26" s="22">
        <v>7.9</v>
      </c>
      <c r="F26" t="s">
        <v>103</v>
      </c>
      <c r="G26" t="s">
        <v>104</v>
      </c>
      <c r="H26">
        <f t="shared" si="0"/>
        <v>7.75</v>
      </c>
    </row>
    <row r="27" spans="1:8" x14ac:dyDescent="0.25">
      <c r="A27" s="19">
        <v>30</v>
      </c>
      <c r="B27" s="19" t="s">
        <v>105</v>
      </c>
      <c r="C27" s="19" t="s">
        <v>92</v>
      </c>
      <c r="D27" s="20">
        <v>7.75</v>
      </c>
      <c r="F27" t="s">
        <v>106</v>
      </c>
      <c r="G27" t="s">
        <v>107</v>
      </c>
      <c r="H27">
        <f t="shared" si="0"/>
        <v>7.9</v>
      </c>
    </row>
    <row r="28" spans="1:8" x14ac:dyDescent="0.25">
      <c r="A28" s="21">
        <v>31</v>
      </c>
      <c r="B28" s="21" t="s">
        <v>96</v>
      </c>
      <c r="C28" s="21" t="s">
        <v>95</v>
      </c>
      <c r="D28" s="22">
        <v>7.75</v>
      </c>
      <c r="F28" t="s">
        <v>108</v>
      </c>
      <c r="G28" t="s">
        <v>109</v>
      </c>
      <c r="H28">
        <f t="shared" si="0"/>
        <v>7.9</v>
      </c>
    </row>
    <row r="29" spans="1:8" x14ac:dyDescent="0.25">
      <c r="A29" s="19">
        <v>32</v>
      </c>
      <c r="B29" s="19" t="s">
        <v>98</v>
      </c>
      <c r="C29" s="19" t="s">
        <v>97</v>
      </c>
      <c r="D29" s="20">
        <v>7.7</v>
      </c>
      <c r="F29" t="s">
        <v>110</v>
      </c>
      <c r="G29" t="s">
        <v>111</v>
      </c>
      <c r="H29">
        <f t="shared" si="0"/>
        <v>7.75</v>
      </c>
    </row>
    <row r="30" spans="1:8" x14ac:dyDescent="0.25">
      <c r="A30" s="21">
        <v>33</v>
      </c>
      <c r="B30" s="21" t="s">
        <v>112</v>
      </c>
      <c r="C30" s="21" t="s">
        <v>100</v>
      </c>
      <c r="D30" s="22">
        <v>7.9</v>
      </c>
      <c r="F30" t="s">
        <v>113</v>
      </c>
      <c r="G30" t="s">
        <v>114</v>
      </c>
      <c r="H30">
        <f t="shared" si="0"/>
        <v>7.7</v>
      </c>
    </row>
    <row r="31" spans="1:8" x14ac:dyDescent="0.25">
      <c r="A31" s="19">
        <v>34</v>
      </c>
      <c r="B31" s="19" t="s">
        <v>104</v>
      </c>
      <c r="C31" s="19" t="s">
        <v>103</v>
      </c>
      <c r="D31" s="20">
        <v>7.75</v>
      </c>
      <c r="F31" t="s">
        <v>115</v>
      </c>
      <c r="G31" t="s">
        <v>116</v>
      </c>
      <c r="H31">
        <f t="shared" si="0"/>
        <v>7.85</v>
      </c>
    </row>
    <row r="32" spans="1:8" x14ac:dyDescent="0.25">
      <c r="A32" s="21">
        <v>35</v>
      </c>
      <c r="B32" s="22" t="s">
        <v>107</v>
      </c>
      <c r="C32" s="22" t="s">
        <v>106</v>
      </c>
      <c r="D32" s="22">
        <v>7.9</v>
      </c>
      <c r="F32" t="s">
        <v>117</v>
      </c>
      <c r="G32" t="s">
        <v>118</v>
      </c>
      <c r="H32">
        <f t="shared" si="0"/>
        <v>7.7</v>
      </c>
    </row>
    <row r="33" spans="1:8" x14ac:dyDescent="0.25">
      <c r="A33" s="19">
        <v>36</v>
      </c>
      <c r="B33" s="19" t="s">
        <v>119</v>
      </c>
      <c r="C33" s="19" t="s">
        <v>108</v>
      </c>
      <c r="D33" s="20">
        <v>7.9</v>
      </c>
      <c r="F33" t="s">
        <v>120</v>
      </c>
      <c r="G33" t="s">
        <v>121</v>
      </c>
      <c r="H33">
        <f t="shared" si="0"/>
        <v>7.85</v>
      </c>
    </row>
    <row r="34" spans="1:8" x14ac:dyDescent="0.25">
      <c r="A34" s="21">
        <v>37</v>
      </c>
      <c r="B34" s="21" t="s">
        <v>122</v>
      </c>
      <c r="C34" s="21" t="s">
        <v>110</v>
      </c>
      <c r="D34" s="22">
        <v>7.75</v>
      </c>
      <c r="F34" t="s">
        <v>123</v>
      </c>
      <c r="G34" t="s">
        <v>124</v>
      </c>
      <c r="H34">
        <f t="shared" si="0"/>
        <v>7.8</v>
      </c>
    </row>
    <row r="35" spans="1:8" x14ac:dyDescent="0.25">
      <c r="A35" s="19">
        <v>39</v>
      </c>
      <c r="B35" s="19" t="s">
        <v>114</v>
      </c>
      <c r="C35" s="19" t="s">
        <v>113</v>
      </c>
      <c r="D35" s="20">
        <v>7.7</v>
      </c>
      <c r="F35" t="s">
        <v>125</v>
      </c>
      <c r="G35" t="s">
        <v>126</v>
      </c>
      <c r="H35">
        <f t="shared" si="0"/>
        <v>7.8</v>
      </c>
    </row>
    <row r="36" spans="1:8" x14ac:dyDescent="0.25">
      <c r="A36" s="21">
        <v>40</v>
      </c>
      <c r="B36" s="21" t="s">
        <v>127</v>
      </c>
      <c r="C36" s="21" t="s">
        <v>115</v>
      </c>
      <c r="D36" s="22">
        <v>7.85</v>
      </c>
      <c r="F36" t="s">
        <v>128</v>
      </c>
      <c r="G36" t="s">
        <v>129</v>
      </c>
      <c r="H36">
        <f t="shared" si="0"/>
        <v>7.88</v>
      </c>
    </row>
    <row r="37" spans="1:8" x14ac:dyDescent="0.25">
      <c r="A37" s="19">
        <v>41</v>
      </c>
      <c r="B37" s="19" t="s">
        <v>118</v>
      </c>
      <c r="C37" s="19" t="s">
        <v>117</v>
      </c>
      <c r="D37" s="20">
        <v>7.7</v>
      </c>
      <c r="F37" t="s">
        <v>130</v>
      </c>
      <c r="G37" t="s">
        <v>131</v>
      </c>
      <c r="H37">
        <f t="shared" si="0"/>
        <v>7.85</v>
      </c>
    </row>
    <row r="38" spans="1:8" x14ac:dyDescent="0.25">
      <c r="A38" s="21">
        <v>42</v>
      </c>
      <c r="B38" s="21" t="s">
        <v>132</v>
      </c>
      <c r="C38" s="21" t="s">
        <v>133</v>
      </c>
      <c r="D38" s="22">
        <v>7.85</v>
      </c>
      <c r="F38" t="s">
        <v>134</v>
      </c>
      <c r="G38" t="s">
        <v>135</v>
      </c>
      <c r="H38">
        <f t="shared" si="0"/>
        <v>7.8</v>
      </c>
    </row>
    <row r="39" spans="1:8" x14ac:dyDescent="0.25">
      <c r="A39" s="19">
        <v>43</v>
      </c>
      <c r="B39" s="19" t="s">
        <v>136</v>
      </c>
      <c r="C39" s="19" t="s">
        <v>137</v>
      </c>
      <c r="D39" s="20">
        <v>7.85</v>
      </c>
      <c r="F39" t="s">
        <v>138</v>
      </c>
      <c r="G39" t="s">
        <v>139</v>
      </c>
      <c r="H39">
        <f t="shared" si="0"/>
        <v>7.85</v>
      </c>
    </row>
    <row r="40" spans="1:8" x14ac:dyDescent="0.25">
      <c r="A40" s="21">
        <v>44</v>
      </c>
      <c r="B40" s="21" t="s">
        <v>140</v>
      </c>
      <c r="C40" s="21" t="s">
        <v>141</v>
      </c>
      <c r="D40" s="22">
        <v>7.85</v>
      </c>
      <c r="F40" t="s">
        <v>142</v>
      </c>
      <c r="G40" t="s">
        <v>143</v>
      </c>
      <c r="H40">
        <f t="shared" si="0"/>
        <v>7.85</v>
      </c>
    </row>
    <row r="41" spans="1:8" x14ac:dyDescent="0.25">
      <c r="A41" s="19">
        <v>45</v>
      </c>
      <c r="B41" s="19" t="s">
        <v>144</v>
      </c>
      <c r="C41" s="19" t="s">
        <v>120</v>
      </c>
      <c r="D41" s="20">
        <v>7.85</v>
      </c>
      <c r="F41" t="s">
        <v>145</v>
      </c>
      <c r="G41" t="s">
        <v>146</v>
      </c>
      <c r="H41">
        <f t="shared" si="0"/>
        <v>7.8</v>
      </c>
    </row>
    <row r="42" spans="1:8" x14ac:dyDescent="0.25">
      <c r="A42" s="21">
        <v>46</v>
      </c>
      <c r="B42" s="21" t="s">
        <v>147</v>
      </c>
      <c r="C42" s="21" t="s">
        <v>148</v>
      </c>
      <c r="D42" s="22">
        <v>7.9</v>
      </c>
      <c r="F42" t="s">
        <v>149</v>
      </c>
      <c r="G42" t="s">
        <v>150</v>
      </c>
      <c r="H42">
        <f t="shared" si="0"/>
        <v>7.85</v>
      </c>
    </row>
    <row r="43" spans="1:8" x14ac:dyDescent="0.25">
      <c r="A43" s="19">
        <v>48</v>
      </c>
      <c r="B43" s="19" t="s">
        <v>124</v>
      </c>
      <c r="C43" s="19" t="s">
        <v>123</v>
      </c>
      <c r="D43" s="20">
        <v>7.8</v>
      </c>
      <c r="F43" t="s">
        <v>151</v>
      </c>
      <c r="G43" t="s">
        <v>152</v>
      </c>
      <c r="H43">
        <f t="shared" si="0"/>
        <v>7.9</v>
      </c>
    </row>
    <row r="44" spans="1:8" x14ac:dyDescent="0.25">
      <c r="A44" s="21">
        <v>49</v>
      </c>
      <c r="B44" s="21" t="s">
        <v>153</v>
      </c>
      <c r="C44" s="21" t="s">
        <v>125</v>
      </c>
      <c r="D44" s="22">
        <v>7.8</v>
      </c>
      <c r="F44" t="s">
        <v>154</v>
      </c>
      <c r="G44" t="s">
        <v>155</v>
      </c>
      <c r="H44">
        <f t="shared" si="0"/>
        <v>7.94</v>
      </c>
    </row>
    <row r="45" spans="1:8" x14ac:dyDescent="0.25">
      <c r="A45" s="19">
        <v>50</v>
      </c>
      <c r="B45" s="19" t="s">
        <v>129</v>
      </c>
      <c r="C45" s="19" t="s">
        <v>128</v>
      </c>
      <c r="D45" s="20">
        <v>7.88</v>
      </c>
      <c r="F45" t="s">
        <v>156</v>
      </c>
      <c r="G45" t="s">
        <v>157</v>
      </c>
      <c r="H45">
        <f t="shared" si="0"/>
        <v>7.94</v>
      </c>
    </row>
    <row r="46" spans="1:8" x14ac:dyDescent="0.25">
      <c r="A46" s="21">
        <v>51</v>
      </c>
      <c r="B46" s="21" t="s">
        <v>158</v>
      </c>
      <c r="C46" s="21" t="s">
        <v>130</v>
      </c>
      <c r="D46" s="22">
        <v>7.85</v>
      </c>
      <c r="F46" t="s">
        <v>159</v>
      </c>
      <c r="G46" t="s">
        <v>160</v>
      </c>
      <c r="H46">
        <f t="shared" si="0"/>
        <v>7.9</v>
      </c>
    </row>
    <row r="47" spans="1:8" x14ac:dyDescent="0.25">
      <c r="A47" s="19">
        <v>52</v>
      </c>
      <c r="B47" s="19" t="s">
        <v>135</v>
      </c>
      <c r="C47" s="19" t="s">
        <v>134</v>
      </c>
      <c r="D47" s="20">
        <v>7.8</v>
      </c>
      <c r="F47" t="s">
        <v>161</v>
      </c>
      <c r="G47" t="s">
        <v>162</v>
      </c>
      <c r="H47">
        <f t="shared" si="0"/>
        <v>7.85</v>
      </c>
    </row>
    <row r="48" spans="1:8" x14ac:dyDescent="0.25">
      <c r="A48" s="21">
        <v>53</v>
      </c>
      <c r="B48" s="21" t="s">
        <v>139</v>
      </c>
      <c r="C48" s="21" t="s">
        <v>138</v>
      </c>
      <c r="D48" s="22">
        <v>7.85</v>
      </c>
      <c r="F48" t="s">
        <v>163</v>
      </c>
      <c r="G48" t="s">
        <v>164</v>
      </c>
      <c r="H48">
        <f t="shared" si="0"/>
        <v>7.85</v>
      </c>
    </row>
    <row r="49" spans="1:8" x14ac:dyDescent="0.25">
      <c r="A49" s="19">
        <v>54</v>
      </c>
      <c r="B49" s="19" t="s">
        <v>165</v>
      </c>
      <c r="C49" s="19" t="s">
        <v>142</v>
      </c>
      <c r="D49" s="20">
        <v>7.85</v>
      </c>
      <c r="F49" t="s">
        <v>166</v>
      </c>
      <c r="G49" t="s">
        <v>167</v>
      </c>
      <c r="H49">
        <f t="shared" si="0"/>
        <v>7.85</v>
      </c>
    </row>
    <row r="50" spans="1:8" x14ac:dyDescent="0.25">
      <c r="A50" s="21">
        <v>55</v>
      </c>
      <c r="B50" s="21" t="s">
        <v>168</v>
      </c>
      <c r="C50" s="21" t="s">
        <v>145</v>
      </c>
      <c r="D50" s="22">
        <v>7.8</v>
      </c>
      <c r="F50" t="s">
        <v>169</v>
      </c>
      <c r="G50" t="s">
        <v>170</v>
      </c>
      <c r="H50">
        <f t="shared" si="0"/>
        <v>7.85</v>
      </c>
    </row>
    <row r="51" spans="1:8" x14ac:dyDescent="0.25">
      <c r="A51" s="19">
        <v>56</v>
      </c>
      <c r="B51" s="19" t="s">
        <v>171</v>
      </c>
      <c r="C51" s="19" t="s">
        <v>149</v>
      </c>
      <c r="D51" s="20">
        <v>7.85</v>
      </c>
      <c r="F51" t="s">
        <v>172</v>
      </c>
      <c r="G51" t="s">
        <v>173</v>
      </c>
      <c r="H51">
        <f t="shared" si="0"/>
        <v>7.85</v>
      </c>
    </row>
    <row r="52" spans="1:8" x14ac:dyDescent="0.25">
      <c r="A52" s="21">
        <v>57</v>
      </c>
      <c r="B52" s="21" t="s">
        <v>174</v>
      </c>
      <c r="C52" s="21" t="s">
        <v>175</v>
      </c>
      <c r="D52" s="22">
        <v>7.85</v>
      </c>
      <c r="F52" t="s">
        <v>176</v>
      </c>
      <c r="G52" t="s">
        <v>177</v>
      </c>
      <c r="H52">
        <f t="shared" si="0"/>
        <v>7.85</v>
      </c>
    </row>
    <row r="53" spans="1:8" x14ac:dyDescent="0.25">
      <c r="A53" s="19">
        <v>58</v>
      </c>
      <c r="B53" s="19" t="s">
        <v>152</v>
      </c>
      <c r="C53" s="19" t="s">
        <v>151</v>
      </c>
      <c r="D53" s="20">
        <v>7.9</v>
      </c>
      <c r="F53" t="s">
        <v>178</v>
      </c>
      <c r="G53" t="s">
        <v>179</v>
      </c>
      <c r="H53">
        <f t="shared" si="0"/>
        <v>7.85</v>
      </c>
    </row>
    <row r="54" spans="1:8" x14ac:dyDescent="0.25">
      <c r="A54" s="21">
        <v>59</v>
      </c>
      <c r="B54" s="21" t="s">
        <v>155</v>
      </c>
      <c r="C54" s="21" t="s">
        <v>154</v>
      </c>
      <c r="D54" s="22">
        <v>7.94</v>
      </c>
      <c r="F54" t="s">
        <v>180</v>
      </c>
      <c r="G54" t="s">
        <v>181</v>
      </c>
      <c r="H54">
        <f t="shared" si="0"/>
        <v>7.95</v>
      </c>
    </row>
    <row r="55" spans="1:8" x14ac:dyDescent="0.25">
      <c r="A55" s="19">
        <v>60</v>
      </c>
      <c r="B55" s="19" t="s">
        <v>182</v>
      </c>
      <c r="C55" s="19" t="s">
        <v>156</v>
      </c>
      <c r="D55" s="20">
        <v>7.94</v>
      </c>
      <c r="F55" t="s">
        <v>183</v>
      </c>
      <c r="G55" t="s">
        <v>184</v>
      </c>
      <c r="H55">
        <f t="shared" si="0"/>
        <v>7.9</v>
      </c>
    </row>
    <row r="56" spans="1:8" x14ac:dyDescent="0.25">
      <c r="A56" s="22">
        <v>62</v>
      </c>
      <c r="B56" s="22" t="s">
        <v>160</v>
      </c>
      <c r="C56" s="22" t="s">
        <v>159</v>
      </c>
      <c r="D56" s="22">
        <v>7.9</v>
      </c>
      <c r="F56" t="s">
        <v>185</v>
      </c>
      <c r="G56" t="s">
        <v>186</v>
      </c>
      <c r="H56">
        <f t="shared" si="0"/>
        <v>7.85</v>
      </c>
    </row>
    <row r="57" spans="1:8" x14ac:dyDescent="0.25">
      <c r="A57" s="19">
        <v>63</v>
      </c>
      <c r="B57" s="19" t="s">
        <v>162</v>
      </c>
      <c r="C57" s="19" t="s">
        <v>161</v>
      </c>
      <c r="D57" s="20">
        <v>7.85</v>
      </c>
      <c r="F57" t="s">
        <v>187</v>
      </c>
      <c r="G57" t="s">
        <v>188</v>
      </c>
      <c r="H57">
        <f t="shared" si="0"/>
        <v>8.5</v>
      </c>
    </row>
    <row r="58" spans="1:8" x14ac:dyDescent="0.25">
      <c r="A58" s="24">
        <v>65</v>
      </c>
      <c r="B58" s="24" t="s">
        <v>189</v>
      </c>
      <c r="C58" s="24" t="s">
        <v>163</v>
      </c>
      <c r="D58" s="25">
        <v>7.85</v>
      </c>
      <c r="F58" t="s">
        <v>190</v>
      </c>
      <c r="G58" t="s">
        <v>191</v>
      </c>
      <c r="H58">
        <f t="shared" si="0"/>
        <v>7.85</v>
      </c>
    </row>
    <row r="59" spans="1:8" x14ac:dyDescent="0.25">
      <c r="A59" s="19">
        <v>66</v>
      </c>
      <c r="B59" s="19" t="s">
        <v>192</v>
      </c>
      <c r="C59" s="19" t="s">
        <v>193</v>
      </c>
      <c r="D59" s="20">
        <v>7.85</v>
      </c>
      <c r="F59" t="s">
        <v>194</v>
      </c>
      <c r="G59" t="s">
        <v>195</v>
      </c>
      <c r="H59">
        <f t="shared" si="0"/>
        <v>7.7</v>
      </c>
    </row>
    <row r="60" spans="1:8" x14ac:dyDescent="0.25">
      <c r="A60" s="24">
        <v>67</v>
      </c>
      <c r="B60" s="21" t="s">
        <v>167</v>
      </c>
      <c r="C60" s="21" t="s">
        <v>166</v>
      </c>
      <c r="D60" s="22">
        <v>7.85</v>
      </c>
      <c r="F60" t="s">
        <v>196</v>
      </c>
      <c r="G60" t="s">
        <v>197</v>
      </c>
      <c r="H60">
        <f t="shared" si="0"/>
        <v>7.88</v>
      </c>
    </row>
    <row r="61" spans="1:8" x14ac:dyDescent="0.25">
      <c r="A61" s="19">
        <v>68</v>
      </c>
      <c r="B61" s="19" t="s">
        <v>198</v>
      </c>
      <c r="C61" s="19" t="s">
        <v>199</v>
      </c>
      <c r="D61" s="20">
        <v>7.85</v>
      </c>
      <c r="F61" t="s">
        <v>200</v>
      </c>
      <c r="G61" t="s">
        <v>201</v>
      </c>
      <c r="H61">
        <f t="shared" si="0"/>
        <v>7.88</v>
      </c>
    </row>
    <row r="62" spans="1:8" x14ac:dyDescent="0.25">
      <c r="A62" s="21">
        <v>70</v>
      </c>
      <c r="B62" s="21" t="s">
        <v>202</v>
      </c>
      <c r="C62" s="21" t="s">
        <v>203</v>
      </c>
      <c r="D62" s="22">
        <v>7.85</v>
      </c>
      <c r="F62" t="s">
        <v>204</v>
      </c>
      <c r="G62" t="s">
        <v>205</v>
      </c>
      <c r="H62">
        <f t="shared" si="0"/>
        <v>8.3000000000000007</v>
      </c>
    </row>
    <row r="63" spans="1:8" x14ac:dyDescent="0.25">
      <c r="A63" s="19">
        <v>71</v>
      </c>
      <c r="B63" s="19" t="s">
        <v>170</v>
      </c>
      <c r="C63" s="19" t="s">
        <v>169</v>
      </c>
      <c r="D63" s="20">
        <v>7.85</v>
      </c>
      <c r="F63" t="s">
        <v>206</v>
      </c>
      <c r="G63" t="s">
        <v>207</v>
      </c>
      <c r="H63">
        <f t="shared" si="0"/>
        <v>7.8</v>
      </c>
    </row>
    <row r="64" spans="1:8" x14ac:dyDescent="0.25">
      <c r="A64" s="21">
        <v>72</v>
      </c>
      <c r="B64" s="21" t="s">
        <v>208</v>
      </c>
      <c r="C64" s="21" t="s">
        <v>209</v>
      </c>
      <c r="D64" s="22">
        <v>7.85</v>
      </c>
      <c r="F64" t="s">
        <v>210</v>
      </c>
      <c r="G64" t="s">
        <v>211</v>
      </c>
      <c r="H64">
        <f t="shared" si="0"/>
        <v>7.88</v>
      </c>
    </row>
    <row r="65" spans="1:8" x14ac:dyDescent="0.25">
      <c r="A65" s="19">
        <v>73</v>
      </c>
      <c r="B65" s="19" t="s">
        <v>212</v>
      </c>
      <c r="C65" s="19" t="s">
        <v>213</v>
      </c>
      <c r="D65" s="20">
        <v>7.85</v>
      </c>
      <c r="F65" t="s">
        <v>214</v>
      </c>
      <c r="G65" t="s">
        <v>215</v>
      </c>
      <c r="H65">
        <f t="shared" si="0"/>
        <v>8.6</v>
      </c>
    </row>
    <row r="66" spans="1:8" x14ac:dyDescent="0.25">
      <c r="A66" s="21">
        <v>74</v>
      </c>
      <c r="B66" s="21" t="s">
        <v>216</v>
      </c>
      <c r="C66" s="21" t="s">
        <v>172</v>
      </c>
      <c r="D66" s="22">
        <v>7.85</v>
      </c>
      <c r="F66" t="s">
        <v>217</v>
      </c>
      <c r="G66" t="s">
        <v>218</v>
      </c>
      <c r="H66">
        <f t="shared" si="0"/>
        <v>7.9</v>
      </c>
    </row>
    <row r="67" spans="1:8" x14ac:dyDescent="0.25">
      <c r="A67" s="19">
        <v>75</v>
      </c>
      <c r="B67" s="19" t="s">
        <v>177</v>
      </c>
      <c r="C67" s="19" t="s">
        <v>176</v>
      </c>
      <c r="D67" s="20">
        <v>7.85</v>
      </c>
      <c r="F67" t="s">
        <v>219</v>
      </c>
      <c r="G67" t="s">
        <v>220</v>
      </c>
      <c r="H67">
        <f t="shared" ref="H67:H89" si="1">VLOOKUP(F67,$C$2:$D$107,2,FALSE)</f>
        <v>7.7</v>
      </c>
    </row>
    <row r="68" spans="1:8" x14ac:dyDescent="0.25">
      <c r="A68" s="21">
        <v>76</v>
      </c>
      <c r="B68" s="21" t="s">
        <v>179</v>
      </c>
      <c r="C68" s="21" t="s">
        <v>178</v>
      </c>
      <c r="D68" s="22">
        <v>7.85</v>
      </c>
      <c r="F68" t="s">
        <v>221</v>
      </c>
      <c r="G68" t="s">
        <v>222</v>
      </c>
      <c r="H68">
        <f t="shared" si="1"/>
        <v>8.9</v>
      </c>
    </row>
    <row r="69" spans="1:8" x14ac:dyDescent="0.25">
      <c r="A69" s="19">
        <v>77</v>
      </c>
      <c r="B69" s="19" t="s">
        <v>223</v>
      </c>
      <c r="C69" s="19" t="s">
        <v>180</v>
      </c>
      <c r="D69" s="20">
        <v>7.95</v>
      </c>
      <c r="F69" t="s">
        <v>224</v>
      </c>
      <c r="G69" t="s">
        <v>225</v>
      </c>
      <c r="H69">
        <f t="shared" si="1"/>
        <v>7.9</v>
      </c>
    </row>
    <row r="70" spans="1:8" x14ac:dyDescent="0.25">
      <c r="A70" s="21">
        <v>79</v>
      </c>
      <c r="B70" s="21" t="s">
        <v>226</v>
      </c>
      <c r="C70" s="21" t="s">
        <v>183</v>
      </c>
      <c r="D70" s="22">
        <v>7.9</v>
      </c>
      <c r="F70" t="s">
        <v>227</v>
      </c>
      <c r="G70" t="s">
        <v>228</v>
      </c>
      <c r="H70">
        <f t="shared" si="1"/>
        <v>7.8</v>
      </c>
    </row>
    <row r="71" spans="1:8" x14ac:dyDescent="0.25">
      <c r="A71" s="19">
        <v>80</v>
      </c>
      <c r="B71" s="19" t="s">
        <v>186</v>
      </c>
      <c r="C71" s="19" t="s">
        <v>185</v>
      </c>
      <c r="D71" s="20">
        <v>7.85</v>
      </c>
      <c r="F71" t="s">
        <v>229</v>
      </c>
      <c r="G71" t="s">
        <v>230</v>
      </c>
      <c r="H71">
        <f t="shared" si="1"/>
        <v>8</v>
      </c>
    </row>
    <row r="72" spans="1:8" x14ac:dyDescent="0.25">
      <c r="A72" s="21">
        <v>81</v>
      </c>
      <c r="B72" s="21" t="s">
        <v>231</v>
      </c>
      <c r="C72" s="21" t="s">
        <v>232</v>
      </c>
      <c r="D72" s="22">
        <v>7.85</v>
      </c>
      <c r="F72" t="s">
        <v>233</v>
      </c>
      <c r="G72" t="s">
        <v>234</v>
      </c>
      <c r="H72">
        <f t="shared" si="1"/>
        <v>8.3000000000000007</v>
      </c>
    </row>
    <row r="73" spans="1:8" x14ac:dyDescent="0.25">
      <c r="A73" s="19">
        <v>82</v>
      </c>
      <c r="B73" s="19" t="s">
        <v>188</v>
      </c>
      <c r="C73" s="19" t="s">
        <v>187</v>
      </c>
      <c r="D73" s="20">
        <v>8.5</v>
      </c>
      <c r="F73" t="s">
        <v>235</v>
      </c>
      <c r="G73" t="s">
        <v>236</v>
      </c>
      <c r="H73">
        <f t="shared" si="1"/>
        <v>8.9</v>
      </c>
    </row>
    <row r="74" spans="1:8" x14ac:dyDescent="0.25">
      <c r="A74" s="21">
        <v>83</v>
      </c>
      <c r="B74" s="21" t="s">
        <v>237</v>
      </c>
      <c r="C74" s="21" t="s">
        <v>190</v>
      </c>
      <c r="D74" s="22">
        <v>7.85</v>
      </c>
      <c r="F74" t="s">
        <v>238</v>
      </c>
      <c r="G74" t="s">
        <v>239</v>
      </c>
      <c r="H74">
        <f t="shared" si="1"/>
        <v>8</v>
      </c>
    </row>
    <row r="75" spans="1:8" x14ac:dyDescent="0.25">
      <c r="A75" s="19">
        <v>84</v>
      </c>
      <c r="B75" s="19">
        <v>1.4517</v>
      </c>
      <c r="C75" s="19" t="s">
        <v>194</v>
      </c>
      <c r="D75" s="20">
        <v>7.7</v>
      </c>
      <c r="F75" t="s">
        <v>240</v>
      </c>
      <c r="G75" t="s">
        <v>241</v>
      </c>
      <c r="H75">
        <f t="shared" si="1"/>
        <v>7.9</v>
      </c>
    </row>
    <row r="76" spans="1:8" x14ac:dyDescent="0.25">
      <c r="A76" s="21">
        <v>85</v>
      </c>
      <c r="B76" s="21" t="s">
        <v>197</v>
      </c>
      <c r="C76" s="21" t="s">
        <v>196</v>
      </c>
      <c r="D76" s="22">
        <v>7.88</v>
      </c>
      <c r="F76" t="s">
        <v>242</v>
      </c>
      <c r="G76" t="s">
        <v>243</v>
      </c>
      <c r="H76">
        <f t="shared" si="1"/>
        <v>7.85</v>
      </c>
    </row>
    <row r="77" spans="1:8" x14ac:dyDescent="0.25">
      <c r="A77" s="19">
        <v>86</v>
      </c>
      <c r="B77" s="19" t="s">
        <v>244</v>
      </c>
      <c r="C77" s="19" t="s">
        <v>200</v>
      </c>
      <c r="D77" s="20">
        <v>7.88</v>
      </c>
      <c r="F77" t="s">
        <v>245</v>
      </c>
      <c r="G77" t="s">
        <v>246</v>
      </c>
      <c r="H77">
        <f t="shared" si="1"/>
        <v>7.7</v>
      </c>
    </row>
    <row r="78" spans="1:8" x14ac:dyDescent="0.25">
      <c r="A78" s="21">
        <v>87</v>
      </c>
      <c r="B78" s="21" t="s">
        <v>247</v>
      </c>
      <c r="C78" s="21" t="s">
        <v>248</v>
      </c>
      <c r="D78" s="22">
        <v>8.9</v>
      </c>
      <c r="F78" t="s">
        <v>249</v>
      </c>
      <c r="G78" t="s">
        <v>250</v>
      </c>
      <c r="H78">
        <f t="shared" si="1"/>
        <v>7.6</v>
      </c>
    </row>
    <row r="79" spans="1:8" x14ac:dyDescent="0.25">
      <c r="A79" s="19">
        <v>88</v>
      </c>
      <c r="B79" s="19" t="s">
        <v>251</v>
      </c>
      <c r="C79" s="19" t="s">
        <v>204</v>
      </c>
      <c r="D79" s="20">
        <v>8.3000000000000007</v>
      </c>
      <c r="F79" t="s">
        <v>252</v>
      </c>
      <c r="G79" t="s">
        <v>253</v>
      </c>
      <c r="H79">
        <f t="shared" si="1"/>
        <v>8.4</v>
      </c>
    </row>
    <row r="80" spans="1:8" x14ac:dyDescent="0.25">
      <c r="A80" s="21">
        <v>89</v>
      </c>
      <c r="B80" s="21" t="s">
        <v>207</v>
      </c>
      <c r="C80" s="21" t="s">
        <v>206</v>
      </c>
      <c r="D80" s="22">
        <v>7.8</v>
      </c>
      <c r="F80" t="s">
        <v>254</v>
      </c>
      <c r="G80" t="s">
        <v>255</v>
      </c>
      <c r="H80">
        <f t="shared" si="1"/>
        <v>7.8</v>
      </c>
    </row>
    <row r="81" spans="1:8" x14ac:dyDescent="0.25">
      <c r="A81" s="19">
        <v>90</v>
      </c>
      <c r="B81" s="19" t="s">
        <v>197</v>
      </c>
      <c r="C81" s="19" t="s">
        <v>210</v>
      </c>
      <c r="D81" s="20">
        <v>7.88</v>
      </c>
      <c r="F81" t="s">
        <v>256</v>
      </c>
      <c r="G81" t="s">
        <v>257</v>
      </c>
      <c r="H81">
        <f t="shared" si="1"/>
        <v>7.8</v>
      </c>
    </row>
    <row r="82" spans="1:8" x14ac:dyDescent="0.25">
      <c r="A82" s="21">
        <v>91</v>
      </c>
      <c r="B82" s="21" t="s">
        <v>258</v>
      </c>
      <c r="C82" s="21" t="s">
        <v>214</v>
      </c>
      <c r="D82" s="22">
        <v>8.6</v>
      </c>
      <c r="F82" t="s">
        <v>259</v>
      </c>
      <c r="G82" t="s">
        <v>260</v>
      </c>
      <c r="H82">
        <f t="shared" si="1"/>
        <v>7.7</v>
      </c>
    </row>
    <row r="83" spans="1:8" x14ac:dyDescent="0.25">
      <c r="A83" s="19">
        <v>92</v>
      </c>
      <c r="B83" s="19" t="s">
        <v>261</v>
      </c>
      <c r="C83" s="19" t="s">
        <v>217</v>
      </c>
      <c r="D83" s="20">
        <v>7.9</v>
      </c>
      <c r="F83" t="s">
        <v>262</v>
      </c>
      <c r="G83" t="s">
        <v>263</v>
      </c>
      <c r="H83" t="str">
        <f t="shared" si="1"/>
        <v>-</v>
      </c>
    </row>
    <row r="84" spans="1:8" x14ac:dyDescent="0.25">
      <c r="A84" s="21">
        <v>93</v>
      </c>
      <c r="B84" s="21" t="s">
        <v>220</v>
      </c>
      <c r="C84" s="21" t="s">
        <v>219</v>
      </c>
      <c r="D84" s="22">
        <v>7.7</v>
      </c>
      <c r="F84" t="s">
        <v>264</v>
      </c>
      <c r="G84" t="s">
        <v>265</v>
      </c>
      <c r="H84">
        <f t="shared" si="1"/>
        <v>7.7</v>
      </c>
    </row>
    <row r="85" spans="1:8" x14ac:dyDescent="0.25">
      <c r="A85" s="19">
        <v>94</v>
      </c>
      <c r="B85" s="20" t="s">
        <v>266</v>
      </c>
      <c r="C85" s="20" t="s">
        <v>221</v>
      </c>
      <c r="D85" s="20">
        <v>8.9</v>
      </c>
      <c r="F85" t="s">
        <v>267</v>
      </c>
      <c r="G85" t="s">
        <v>268</v>
      </c>
      <c r="H85">
        <f t="shared" si="1"/>
        <v>8</v>
      </c>
    </row>
    <row r="86" spans="1:8" x14ac:dyDescent="0.25">
      <c r="A86" s="21">
        <v>95</v>
      </c>
      <c r="B86" s="21" t="s">
        <v>269</v>
      </c>
      <c r="C86" s="22" t="s">
        <v>270</v>
      </c>
      <c r="D86" s="22">
        <v>7.88</v>
      </c>
      <c r="F86" t="s">
        <v>271</v>
      </c>
      <c r="G86" t="s">
        <v>272</v>
      </c>
      <c r="H86">
        <f t="shared" si="1"/>
        <v>7.85</v>
      </c>
    </row>
    <row r="87" spans="1:8" x14ac:dyDescent="0.25">
      <c r="A87" s="19">
        <v>96</v>
      </c>
      <c r="B87" s="19" t="s">
        <v>273</v>
      </c>
      <c r="C87" s="19" t="s">
        <v>224</v>
      </c>
      <c r="D87" s="20">
        <v>7.9</v>
      </c>
      <c r="F87" t="s">
        <v>274</v>
      </c>
      <c r="G87" t="s">
        <v>275</v>
      </c>
      <c r="H87">
        <f t="shared" si="1"/>
        <v>7.9</v>
      </c>
    </row>
    <row r="88" spans="1:8" x14ac:dyDescent="0.25">
      <c r="A88" s="21">
        <v>97</v>
      </c>
      <c r="B88" s="21" t="s">
        <v>276</v>
      </c>
      <c r="C88" s="21" t="s">
        <v>227</v>
      </c>
      <c r="D88" s="22">
        <v>7.8</v>
      </c>
      <c r="F88" t="s">
        <v>277</v>
      </c>
      <c r="G88" t="s">
        <v>278</v>
      </c>
      <c r="H88">
        <f t="shared" si="1"/>
        <v>7.9</v>
      </c>
    </row>
    <row r="89" spans="1:8" x14ac:dyDescent="0.25">
      <c r="A89" s="19">
        <v>98</v>
      </c>
      <c r="B89" s="20">
        <v>1.4458</v>
      </c>
      <c r="C89" s="20" t="s">
        <v>229</v>
      </c>
      <c r="D89" s="20">
        <v>8</v>
      </c>
      <c r="F89" t="s">
        <v>279</v>
      </c>
      <c r="G89" t="s">
        <v>280</v>
      </c>
      <c r="H89">
        <f t="shared" si="1"/>
        <v>7.8</v>
      </c>
    </row>
    <row r="90" spans="1:8" x14ac:dyDescent="0.25">
      <c r="A90" s="21">
        <v>99</v>
      </c>
      <c r="B90" s="22" t="s">
        <v>234</v>
      </c>
      <c r="C90" s="22" t="s">
        <v>233</v>
      </c>
      <c r="D90" s="22">
        <v>8.3000000000000007</v>
      </c>
    </row>
    <row r="91" spans="1:8" x14ac:dyDescent="0.25">
      <c r="A91" s="20">
        <v>102</v>
      </c>
      <c r="B91" s="20" t="s">
        <v>281</v>
      </c>
      <c r="C91" s="20" t="s">
        <v>235</v>
      </c>
      <c r="D91" s="20">
        <v>8.9</v>
      </c>
    </row>
    <row r="92" spans="1:8" x14ac:dyDescent="0.25">
      <c r="A92" s="20">
        <v>103</v>
      </c>
      <c r="B92" s="26" t="s">
        <v>239</v>
      </c>
      <c r="C92" s="27" t="s">
        <v>238</v>
      </c>
      <c r="D92" s="20">
        <v>8</v>
      </c>
    </row>
    <row r="93" spans="1:8" x14ac:dyDescent="0.25">
      <c r="A93" s="22">
        <v>104</v>
      </c>
      <c r="B93" s="22" t="s">
        <v>241</v>
      </c>
      <c r="C93" s="22" t="s">
        <v>240</v>
      </c>
      <c r="D93" s="22">
        <v>7.9</v>
      </c>
    </row>
    <row r="94" spans="1:8" x14ac:dyDescent="0.25">
      <c r="A94" s="22">
        <v>105</v>
      </c>
      <c r="B94" t="s">
        <v>243</v>
      </c>
      <c r="C94" s="22" t="s">
        <v>242</v>
      </c>
      <c r="D94" s="22">
        <v>7.85</v>
      </c>
    </row>
    <row r="95" spans="1:8" x14ac:dyDescent="0.25">
      <c r="A95" s="20">
        <v>106</v>
      </c>
      <c r="B95" s="20" t="s">
        <v>246</v>
      </c>
      <c r="C95" s="20" t="s">
        <v>245</v>
      </c>
      <c r="D95" s="20">
        <v>7.7</v>
      </c>
    </row>
    <row r="96" spans="1:8" x14ac:dyDescent="0.25">
      <c r="A96" s="22">
        <v>107</v>
      </c>
      <c r="B96" s="22" t="s">
        <v>282</v>
      </c>
      <c r="C96" s="22" t="s">
        <v>249</v>
      </c>
      <c r="D96" s="22">
        <v>7.6</v>
      </c>
    </row>
    <row r="97" spans="1:8" x14ac:dyDescent="0.25">
      <c r="A97" s="20">
        <v>108</v>
      </c>
      <c r="B97" s="20" t="s">
        <v>283</v>
      </c>
      <c r="C97" s="20" t="s">
        <v>252</v>
      </c>
      <c r="D97" s="20">
        <v>8.4</v>
      </c>
    </row>
    <row r="98" spans="1:8" x14ac:dyDescent="0.25">
      <c r="A98" s="22">
        <v>109</v>
      </c>
      <c r="B98" s="22" t="s">
        <v>255</v>
      </c>
      <c r="C98" s="22" t="s">
        <v>254</v>
      </c>
      <c r="D98" s="22">
        <v>7.8</v>
      </c>
    </row>
    <row r="99" spans="1:8" x14ac:dyDescent="0.25">
      <c r="A99" s="20">
        <v>110</v>
      </c>
      <c r="B99" s="20" t="s">
        <v>257</v>
      </c>
      <c r="C99" s="20" t="s">
        <v>256</v>
      </c>
      <c r="D99" s="20">
        <v>7.8</v>
      </c>
    </row>
    <row r="100" spans="1:8" x14ac:dyDescent="0.25">
      <c r="A100" s="22">
        <v>111</v>
      </c>
      <c r="B100" s="22" t="s">
        <v>260</v>
      </c>
      <c r="C100" s="22" t="s">
        <v>259</v>
      </c>
      <c r="D100" s="22">
        <v>7.7</v>
      </c>
    </row>
    <row r="101" spans="1:8" x14ac:dyDescent="0.25">
      <c r="A101" s="20">
        <v>112</v>
      </c>
      <c r="B101" t="s">
        <v>263</v>
      </c>
      <c r="C101" s="20" t="s">
        <v>262</v>
      </c>
      <c r="D101" s="20" t="s">
        <v>284</v>
      </c>
    </row>
    <row r="102" spans="1:8" x14ac:dyDescent="0.25">
      <c r="A102" s="20">
        <v>113</v>
      </c>
      <c r="B102" s="20" t="s">
        <v>285</v>
      </c>
      <c r="C102" s="20" t="s">
        <v>264</v>
      </c>
      <c r="D102" s="20">
        <v>7.7</v>
      </c>
    </row>
    <row r="103" spans="1:8" x14ac:dyDescent="0.25">
      <c r="A103" s="22">
        <v>114</v>
      </c>
      <c r="B103" s="22" t="s">
        <v>286</v>
      </c>
      <c r="C103" s="22" t="s">
        <v>267</v>
      </c>
      <c r="D103" s="22">
        <v>8</v>
      </c>
    </row>
    <row r="104" spans="1:8" x14ac:dyDescent="0.25">
      <c r="A104" s="20">
        <v>115</v>
      </c>
      <c r="B104" s="20" t="s">
        <v>272</v>
      </c>
      <c r="C104" s="20" t="s">
        <v>271</v>
      </c>
      <c r="D104" s="20">
        <v>7.85</v>
      </c>
    </row>
    <row r="105" spans="1:8" x14ac:dyDescent="0.25">
      <c r="A105" s="20">
        <v>116</v>
      </c>
      <c r="B105" s="28" t="s">
        <v>275</v>
      </c>
      <c r="C105" s="22" t="s">
        <v>274</v>
      </c>
      <c r="D105" s="28">
        <v>7.9</v>
      </c>
    </row>
    <row r="106" spans="1:8" x14ac:dyDescent="0.25">
      <c r="A106" s="22">
        <v>117</v>
      </c>
      <c r="B106" s="22" t="s">
        <v>278</v>
      </c>
      <c r="C106" s="22" t="s">
        <v>277</v>
      </c>
      <c r="D106" s="22">
        <v>7.9</v>
      </c>
    </row>
    <row r="107" spans="1:8" x14ac:dyDescent="0.25">
      <c r="A107" s="21">
        <v>118</v>
      </c>
      <c r="B107" s="21" t="s">
        <v>287</v>
      </c>
      <c r="C107" s="21" t="s">
        <v>279</v>
      </c>
      <c r="D107" s="22">
        <v>7.8</v>
      </c>
    </row>
    <row r="108" spans="1:8" x14ac:dyDescent="0.25">
      <c r="A108" s="29"/>
      <c r="C108" s="29"/>
    </row>
    <row r="109" spans="1:8" x14ac:dyDescent="0.25">
      <c r="A109" s="29"/>
      <c r="C109" s="29"/>
    </row>
    <row r="110" spans="1:8" s="28" customFormat="1" x14ac:dyDescent="0.25">
      <c r="A110" s="29"/>
      <c r="C110" s="29"/>
      <c r="E110"/>
      <c r="F110"/>
      <c r="G110"/>
      <c r="H110"/>
    </row>
    <row r="111" spans="1:8" s="28" customFormat="1" x14ac:dyDescent="0.25">
      <c r="A111" s="29"/>
      <c r="C111" s="29"/>
      <c r="E111"/>
      <c r="F111"/>
      <c r="G111"/>
      <c r="H111"/>
    </row>
    <row r="112" spans="1:8" s="28" customFormat="1" x14ac:dyDescent="0.25">
      <c r="A112" s="29"/>
      <c r="C112" s="29"/>
      <c r="E112"/>
      <c r="F112"/>
      <c r="G112"/>
      <c r="H112"/>
    </row>
    <row r="113" spans="1:8" s="28" customFormat="1" x14ac:dyDescent="0.25">
      <c r="A113" s="29"/>
      <c r="C113" s="29"/>
      <c r="E113"/>
      <c r="F113"/>
      <c r="G113"/>
      <c r="H113"/>
    </row>
    <row r="114" spans="1:8" s="28" customFormat="1" x14ac:dyDescent="0.25">
      <c r="A114" s="29"/>
      <c r="C114" s="29"/>
      <c r="E114"/>
      <c r="F114"/>
      <c r="G114"/>
      <c r="H114"/>
    </row>
    <row r="115" spans="1:8" s="28" customFormat="1" x14ac:dyDescent="0.25">
      <c r="A115" s="29"/>
      <c r="C115" s="29"/>
      <c r="E115"/>
      <c r="F115"/>
      <c r="G115"/>
      <c r="H115"/>
    </row>
    <row r="116" spans="1:8" s="28" customFormat="1" x14ac:dyDescent="0.25">
      <c r="A116" s="29"/>
      <c r="C116" s="29"/>
      <c r="E116"/>
      <c r="F116"/>
      <c r="G116"/>
      <c r="H116"/>
    </row>
    <row r="117" spans="1:8" s="28" customFormat="1" x14ac:dyDescent="0.25">
      <c r="A117" s="29"/>
      <c r="C117" s="29"/>
      <c r="E117"/>
      <c r="F117"/>
      <c r="G117"/>
      <c r="H117"/>
    </row>
    <row r="118" spans="1:8" s="28" customFormat="1" x14ac:dyDescent="0.25">
      <c r="A118" s="29"/>
      <c r="C118" s="29"/>
      <c r="E118"/>
      <c r="F118"/>
      <c r="G118"/>
      <c r="H118"/>
    </row>
    <row r="119" spans="1:8" s="28" customFormat="1" x14ac:dyDescent="0.25">
      <c r="A119" s="29"/>
      <c r="C119" s="29"/>
      <c r="E119"/>
      <c r="F119"/>
      <c r="G119"/>
      <c r="H119"/>
    </row>
    <row r="120" spans="1:8" s="28" customFormat="1" x14ac:dyDescent="0.25">
      <c r="A120" s="29"/>
      <c r="C120" s="29"/>
      <c r="E120"/>
      <c r="F120"/>
      <c r="G120"/>
      <c r="H120"/>
    </row>
    <row r="121" spans="1:8" s="28" customFormat="1" x14ac:dyDescent="0.25">
      <c r="A121" s="29"/>
      <c r="C121" s="29"/>
      <c r="E121"/>
      <c r="F121"/>
      <c r="G121"/>
      <c r="H121"/>
    </row>
    <row r="122" spans="1:8" s="28" customFormat="1" x14ac:dyDescent="0.25">
      <c r="A122" s="29"/>
      <c r="C122" s="29"/>
      <c r="E122"/>
      <c r="F122"/>
      <c r="G122"/>
      <c r="H122"/>
    </row>
    <row r="123" spans="1:8" s="28" customFormat="1" x14ac:dyDescent="0.25">
      <c r="A123" s="29"/>
      <c r="C123" s="29"/>
      <c r="E123"/>
      <c r="F123"/>
      <c r="G123"/>
      <c r="H123"/>
    </row>
    <row r="124" spans="1:8" s="28" customFormat="1" x14ac:dyDescent="0.25">
      <c r="A124" s="29"/>
      <c r="C124" s="29"/>
      <c r="E124"/>
      <c r="F124"/>
      <c r="G124"/>
      <c r="H124"/>
    </row>
    <row r="125" spans="1:8" s="28" customFormat="1" x14ac:dyDescent="0.25">
      <c r="A125" s="29"/>
      <c r="C125" s="29"/>
      <c r="E125"/>
      <c r="F125"/>
      <c r="G125"/>
      <c r="H125"/>
    </row>
    <row r="126" spans="1:8" s="28" customFormat="1" x14ac:dyDescent="0.25">
      <c r="A126" s="29"/>
      <c r="C126" s="29"/>
      <c r="E126"/>
      <c r="F126"/>
      <c r="G126"/>
      <c r="H126"/>
    </row>
    <row r="127" spans="1:8" s="28" customFormat="1" x14ac:dyDescent="0.25">
      <c r="A127" s="29"/>
      <c r="C127" s="29"/>
      <c r="E127"/>
      <c r="F127"/>
      <c r="G127"/>
      <c r="H127"/>
    </row>
    <row r="128" spans="1:8" s="28" customFormat="1" x14ac:dyDescent="0.25">
      <c r="A128" s="29"/>
      <c r="C128" s="29"/>
      <c r="E128"/>
      <c r="F128"/>
      <c r="G128"/>
      <c r="H128"/>
    </row>
    <row r="129" spans="1:8" s="28" customFormat="1" x14ac:dyDescent="0.25">
      <c r="A129" s="29"/>
      <c r="C129" s="29"/>
      <c r="E129"/>
      <c r="F129"/>
      <c r="G129"/>
      <c r="H129"/>
    </row>
    <row r="130" spans="1:8" s="28" customFormat="1" x14ac:dyDescent="0.25">
      <c r="A130" s="29"/>
      <c r="C130" s="29"/>
      <c r="E130"/>
      <c r="F130"/>
      <c r="G130"/>
      <c r="H130"/>
    </row>
    <row r="131" spans="1:8" s="28" customFormat="1" x14ac:dyDescent="0.25">
      <c r="A131" s="29"/>
      <c r="C131" s="29"/>
      <c r="E131"/>
      <c r="F131"/>
      <c r="G131"/>
      <c r="H131"/>
    </row>
    <row r="132" spans="1:8" s="28" customFormat="1" x14ac:dyDescent="0.25">
      <c r="A132" s="29"/>
      <c r="C132" s="29"/>
      <c r="E132"/>
      <c r="F132"/>
      <c r="G132"/>
      <c r="H132"/>
    </row>
    <row r="133" spans="1:8" s="28" customFormat="1" x14ac:dyDescent="0.25">
      <c r="A133" s="29"/>
      <c r="C133" s="29"/>
      <c r="E133"/>
      <c r="F133"/>
      <c r="G133"/>
      <c r="H133"/>
    </row>
    <row r="134" spans="1:8" s="28" customFormat="1" x14ac:dyDescent="0.25">
      <c r="A134" s="29"/>
      <c r="C134" s="29"/>
      <c r="E134"/>
      <c r="F134"/>
      <c r="G134"/>
      <c r="H134"/>
    </row>
    <row r="135" spans="1:8" s="28" customFormat="1" x14ac:dyDescent="0.25">
      <c r="A135" s="29"/>
      <c r="C135" s="29"/>
      <c r="E135"/>
      <c r="F135"/>
      <c r="G135"/>
      <c r="H135"/>
    </row>
    <row r="136" spans="1:8" s="28" customFormat="1" x14ac:dyDescent="0.25">
      <c r="A136" s="29"/>
      <c r="C136" s="29"/>
      <c r="E136"/>
      <c r="F136"/>
      <c r="G136"/>
      <c r="H13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</vt:lpstr>
      <vt:lpstr>Barrothèque2020</vt:lpstr>
      <vt:lpstr>liste_metal</vt:lpstr>
      <vt:lpstr>Alliage</vt:lpstr>
      <vt:lpstr>liste_metal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BROUSSARD</dc:creator>
  <cp:lastModifiedBy>Delphine BROUSSARD</cp:lastModifiedBy>
  <dcterms:created xsi:type="dcterms:W3CDTF">2020-08-31T08:38:55Z</dcterms:created>
  <dcterms:modified xsi:type="dcterms:W3CDTF">2020-08-31T09:08:27Z</dcterms:modified>
</cp:coreProperties>
</file>