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20" windowWidth="28455" windowHeight="12525"/>
  </bookViews>
  <sheets>
    <sheet name="MODIFS" sheetId="1" r:id="rId1"/>
    <sheet name="Feuil2" sheetId="2" r:id="rId2"/>
  </sheets>
  <definedNames>
    <definedName name="_xlnm._FilterDatabase" localSheetId="0" hidden="1">MODIFS!$A$2:$M$15</definedName>
    <definedName name="_xlnm.Print_Area" localSheetId="0">MODIFS!$B$2:$M$15</definedName>
  </definedNames>
  <calcPr calcId="124519"/>
</workbook>
</file>

<file path=xl/calcChain.xml><?xml version="1.0" encoding="utf-8"?>
<calcChain xmlns="http://schemas.openxmlformats.org/spreadsheetml/2006/main">
  <c r="L15" i="1"/>
  <c r="K15"/>
  <c r="E15"/>
  <c r="L14"/>
  <c r="K14"/>
  <c r="E14"/>
  <c r="L13"/>
  <c r="K13"/>
  <c r="E13"/>
  <c r="L12"/>
  <c r="K12"/>
  <c r="E12"/>
  <c r="L11"/>
  <c r="K11"/>
  <c r="E11"/>
  <c r="L10"/>
  <c r="K10"/>
  <c r="E10"/>
  <c r="L9"/>
  <c r="K9"/>
  <c r="E9"/>
  <c r="L8"/>
  <c r="K8"/>
  <c r="E8"/>
  <c r="L7"/>
  <c r="K7"/>
  <c r="E7"/>
  <c r="L6"/>
  <c r="K6"/>
  <c r="E6"/>
  <c r="L5"/>
  <c r="K5"/>
  <c r="E5"/>
  <c r="L4"/>
  <c r="K4"/>
  <c r="E4"/>
  <c r="L3"/>
  <c r="K3"/>
  <c r="E3"/>
  <c r="A2"/>
  <c r="C1" s="1"/>
</calcChain>
</file>

<file path=xl/sharedStrings.xml><?xml version="1.0" encoding="utf-8"?>
<sst xmlns="http://schemas.openxmlformats.org/spreadsheetml/2006/main" count="29" uniqueCount="20">
  <si>
    <t>DATE</t>
  </si>
  <si>
    <t>COMPTE</t>
  </si>
  <si>
    <t>TACHE</t>
  </si>
  <si>
    <t>DESIGNATION TACHE</t>
  </si>
  <si>
    <t>NB
HEURES</t>
  </si>
  <si>
    <t>DESIGNATION DE LA MODIF</t>
  </si>
  <si>
    <t>FICHE
MODIF
FAITE ?</t>
  </si>
  <si>
    <t>DEVIS
VALIDE
O / N</t>
  </si>
  <si>
    <t>HEURES
VENDUES
RA</t>
  </si>
  <si>
    <t>HEURES
PASSEES
SUR CE TS OU TACHE</t>
  </si>
  <si>
    <t>RE-INJECTION
HEURES
VENDUES
(HV2 TS)</t>
  </si>
  <si>
    <t>ORIGINE MODIF</t>
  </si>
  <si>
    <t>ETAPES
VALIDATION
TS</t>
  </si>
  <si>
    <t>RE-EQUILIBRAGE D'HEURES</t>
  </si>
  <si>
    <t>-</t>
  </si>
  <si>
    <t>MAJ DE L'ESTIMATION DE TEMPS</t>
  </si>
  <si>
    <t>A DEMANDER</t>
  </si>
  <si>
    <t>ANNULE</t>
  </si>
  <si>
    <t>EN COURS</t>
  </si>
  <si>
    <t>NON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</si>
</sst>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00206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left" vertical="center" shrinkToFit="1"/>
    </xf>
    <xf numFmtId="0" fontId="0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shrinkToFit="1"/>
    </xf>
    <xf numFmtId="0" fontId="0" fillId="0" borderId="2" xfId="0" applyNumberFormat="1" applyFont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0" fontId="4" fillId="3" borderId="2" xfId="0" applyNumberFormat="1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2" borderId="6" xfId="0" applyFill="1" applyBorder="1" applyAlignment="1">
      <alignment horizontal="left" vertical="center" shrinkToFit="1"/>
    </xf>
    <xf numFmtId="0" fontId="0" fillId="0" borderId="6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left" vertical="center" shrinkToFit="1"/>
    </xf>
    <xf numFmtId="14" fontId="0" fillId="0" borderId="6" xfId="0" applyNumberFormat="1" applyFill="1" applyBorder="1" applyAlignment="1">
      <alignment horizontal="center" vertical="center"/>
    </xf>
    <xf numFmtId="0" fontId="0" fillId="0" borderId="6" xfId="0" applyNumberFormat="1" applyFill="1" applyBorder="1" applyAlignment="1">
      <alignment horizontal="center" vertical="center"/>
    </xf>
    <xf numFmtId="0" fontId="0" fillId="2" borderId="8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2" borderId="8" xfId="0" applyFill="1" applyBorder="1" applyAlignment="1">
      <alignment horizontal="left" vertical="center" shrinkToFit="1"/>
    </xf>
    <xf numFmtId="0" fontId="0" fillId="0" borderId="8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left" vertical="center" shrinkToFit="1"/>
    </xf>
    <xf numFmtId="14" fontId="0" fillId="0" borderId="8" xfId="0" applyNumberFormat="1" applyFill="1" applyBorder="1" applyAlignment="1">
      <alignment horizontal="center" vertical="center"/>
    </xf>
    <xf numFmtId="0" fontId="0" fillId="0" borderId="8" xfId="0" applyNumberForma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8" xfId="0" applyBorder="1" applyAlignment="1">
      <alignment horizontal="left" vertical="center" shrinkToFit="1"/>
    </xf>
    <xf numFmtId="0" fontId="0" fillId="0" borderId="8" xfId="0" applyNumberFormat="1" applyFont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</cellXfs>
  <cellStyles count="2">
    <cellStyle name="Normal" xfId="0" builtinId="0"/>
    <cellStyle name="Normal 2" xfId="1"/>
  </cellStyles>
  <dxfs count="12"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8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9" tint="-0.24994659260841701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>
    <tabColor rgb="FFFF0000"/>
  </sheetPr>
  <dimension ref="A1:O15"/>
  <sheetViews>
    <sheetView showGridLines="0" tabSelected="1" view="pageBreakPreview" zoomScaleSheetLayoutView="100" workbookViewId="0">
      <pane ySplit="2" topLeftCell="A3" activePane="bottomLeft" state="frozenSplit"/>
      <selection pane="bottomLeft" activeCell="M3" sqref="M3"/>
    </sheetView>
  </sheetViews>
  <sheetFormatPr baseColWidth="10" defaultRowHeight="15"/>
  <cols>
    <col min="1" max="1" width="14.7109375" style="1" customWidth="1"/>
    <col min="2" max="2" width="11.5703125" style="2" customWidth="1"/>
    <col min="3" max="3" width="11" style="1" customWidth="1"/>
    <col min="4" max="4" width="13.140625" style="4" bestFit="1" customWidth="1"/>
    <col min="5" max="5" width="59" style="5" customWidth="1"/>
    <col min="6" max="6" width="7.85546875" style="6" bestFit="1" customWidth="1"/>
    <col min="7" max="7" width="38.28515625" style="5" customWidth="1"/>
    <col min="8" max="8" width="7.28515625" style="2" bestFit="1" customWidth="1"/>
    <col min="9" max="9" width="13.5703125" style="7" customWidth="1"/>
    <col min="10" max="11" width="10.7109375" style="7" bestFit="1" customWidth="1"/>
    <col min="12" max="12" width="13.140625" style="7" bestFit="1" customWidth="1"/>
    <col min="13" max="13" width="39.42578125" style="1" customWidth="1"/>
    <col min="14" max="14" width="2.140625" style="1" customWidth="1"/>
    <col min="15" max="15" width="15.140625" style="1" customWidth="1"/>
    <col min="16" max="16384" width="11.42578125" style="1"/>
  </cols>
  <sheetData>
    <row r="1" spans="1:15" ht="25.5" customHeight="1" thickBot="1">
      <c r="C1" s="3" t="e">
        <f>A2+107</f>
        <v>#NAME?</v>
      </c>
    </row>
    <row r="2" spans="1:15" s="17" customFormat="1" ht="60.75" thickBot="1">
      <c r="A2" s="8" t="e">
        <f>MAX(ModifsOrdreSaisie)</f>
        <v>#NAME?</v>
      </c>
      <c r="B2" s="9" t="s">
        <v>0</v>
      </c>
      <c r="C2" s="10" t="s">
        <v>1</v>
      </c>
      <c r="D2" s="11" t="s">
        <v>2</v>
      </c>
      <c r="E2" s="12" t="s">
        <v>3</v>
      </c>
      <c r="F2" s="13" t="s">
        <v>4</v>
      </c>
      <c r="G2" s="12" t="s">
        <v>5</v>
      </c>
      <c r="H2" s="14" t="s">
        <v>6</v>
      </c>
      <c r="I2" s="15" t="s">
        <v>7</v>
      </c>
      <c r="J2" s="15" t="s">
        <v>8</v>
      </c>
      <c r="K2" s="15" t="s">
        <v>9</v>
      </c>
      <c r="L2" s="15" t="s">
        <v>10</v>
      </c>
      <c r="M2" s="16" t="s">
        <v>11</v>
      </c>
      <c r="O2" s="18" t="s">
        <v>12</v>
      </c>
    </row>
    <row r="3" spans="1:15">
      <c r="B3" s="19">
        <v>43560</v>
      </c>
      <c r="C3" s="20">
        <v>319209</v>
      </c>
      <c r="D3" s="21">
        <v>700</v>
      </c>
      <c r="E3" s="22" t="e">
        <f t="shared" ref="E3:E6" si="0">IF(D3="","",VLOOKUP(CONCATENATE(C3,D3),TacheListe2,3,FALSE))</f>
        <v>#NAME?</v>
      </c>
      <c r="F3" s="23">
        <v>-14.5</v>
      </c>
      <c r="G3" s="24" t="s">
        <v>13</v>
      </c>
      <c r="H3" s="25" t="s">
        <v>14</v>
      </c>
      <c r="I3" s="26"/>
      <c r="J3" s="26"/>
      <c r="K3" s="27" t="e">
        <f t="shared" ref="K3:K6" si="1">IF(B3="","",SUMIFS(TacheHp,TacheCompte,C3,TacheNumeroTache,D3))</f>
        <v>#NAME?</v>
      </c>
      <c r="L3" s="27" t="str">
        <f t="shared" ref="L3:L6" si="2">IF(B3="","",IF(I3="OUI",J3,"0"))</f>
        <v>0</v>
      </c>
      <c r="M3" s="28" t="s">
        <v>15</v>
      </c>
      <c r="O3" s="29" t="s">
        <v>16</v>
      </c>
    </row>
    <row r="4" spans="1:15">
      <c r="B4" s="30">
        <v>43560</v>
      </c>
      <c r="C4" s="31">
        <v>319209</v>
      </c>
      <c r="D4" s="32">
        <v>701</v>
      </c>
      <c r="E4" s="33" t="e">
        <f t="shared" si="0"/>
        <v>#NAME?</v>
      </c>
      <c r="F4" s="34">
        <v>5.25</v>
      </c>
      <c r="G4" s="35" t="s">
        <v>13</v>
      </c>
      <c r="H4" s="36" t="s">
        <v>14</v>
      </c>
      <c r="I4" s="37"/>
      <c r="J4" s="37"/>
      <c r="K4" s="27" t="e">
        <f t="shared" si="1"/>
        <v>#NAME?</v>
      </c>
      <c r="L4" s="27" t="str">
        <f t="shared" si="2"/>
        <v>0</v>
      </c>
      <c r="M4" s="38" t="s">
        <v>15</v>
      </c>
      <c r="O4" s="39" t="s">
        <v>17</v>
      </c>
    </row>
    <row r="5" spans="1:15">
      <c r="B5" s="30">
        <v>43560</v>
      </c>
      <c r="C5" s="31">
        <v>319209</v>
      </c>
      <c r="D5" s="32">
        <v>702</v>
      </c>
      <c r="E5" s="33" t="e">
        <f t="shared" si="0"/>
        <v>#NAME?</v>
      </c>
      <c r="F5" s="34">
        <v>-10</v>
      </c>
      <c r="G5" s="35" t="s">
        <v>13</v>
      </c>
      <c r="H5" s="36" t="s">
        <v>14</v>
      </c>
      <c r="I5" s="37"/>
      <c r="J5" s="37"/>
      <c r="K5" s="27" t="e">
        <f t="shared" si="1"/>
        <v>#NAME?</v>
      </c>
      <c r="L5" s="27" t="str">
        <f t="shared" si="2"/>
        <v>0</v>
      </c>
      <c r="M5" s="38" t="s">
        <v>15</v>
      </c>
      <c r="O5" s="40" t="s">
        <v>18</v>
      </c>
    </row>
    <row r="6" spans="1:15" ht="15" customHeight="1">
      <c r="B6" s="30">
        <v>43560</v>
      </c>
      <c r="C6" s="31">
        <v>319209</v>
      </c>
      <c r="D6" s="32">
        <v>703</v>
      </c>
      <c r="E6" s="33" t="e">
        <f t="shared" si="0"/>
        <v>#NAME?</v>
      </c>
      <c r="F6" s="34">
        <v>-10</v>
      </c>
      <c r="G6" s="35" t="s">
        <v>13</v>
      </c>
      <c r="H6" s="36" t="s">
        <v>14</v>
      </c>
      <c r="I6" s="37"/>
      <c r="J6" s="37"/>
      <c r="K6" s="27" t="e">
        <f t="shared" si="1"/>
        <v>#NAME?</v>
      </c>
      <c r="L6" s="27" t="str">
        <f t="shared" si="2"/>
        <v>0</v>
      </c>
      <c r="M6" s="38" t="s">
        <v>15</v>
      </c>
      <c r="O6" s="40" t="s">
        <v>19</v>
      </c>
    </row>
    <row r="7" spans="1:15">
      <c r="A7" s="38"/>
      <c r="B7" s="43"/>
      <c r="C7" s="38"/>
      <c r="D7" s="32"/>
      <c r="E7" s="33" t="str">
        <f t="shared" ref="E7:E15" si="3">IF(D7="","",VLOOKUP(CONCATENATE(C7,D7),TacheListe2,3,FALSE))</f>
        <v/>
      </c>
      <c r="F7" s="42"/>
      <c r="G7" s="41"/>
      <c r="H7" s="44"/>
      <c r="I7" s="45"/>
      <c r="J7" s="45"/>
      <c r="K7" s="27" t="str">
        <f t="shared" ref="K7:K15" si="4">IF(B7="","",SUMIFS(TacheHp,TacheCompte,C7,TacheNumeroTache,D7))</f>
        <v/>
      </c>
      <c r="L7" s="27" t="str">
        <f t="shared" ref="L7:L15" si="5">IF(B7="","",IF(I7="OUI",J7,"0"))</f>
        <v/>
      </c>
      <c r="M7" s="38"/>
    </row>
    <row r="8" spans="1:15">
      <c r="A8" s="38"/>
      <c r="B8" s="43"/>
      <c r="C8" s="38"/>
      <c r="D8" s="32"/>
      <c r="E8" s="33" t="str">
        <f t="shared" si="3"/>
        <v/>
      </c>
      <c r="F8" s="42"/>
      <c r="G8" s="41"/>
      <c r="H8" s="44"/>
      <c r="I8" s="45"/>
      <c r="J8" s="45"/>
      <c r="K8" s="27" t="str">
        <f t="shared" si="4"/>
        <v/>
      </c>
      <c r="L8" s="27" t="str">
        <f t="shared" si="5"/>
        <v/>
      </c>
      <c r="M8" s="38"/>
    </row>
    <row r="9" spans="1:15">
      <c r="A9" s="38"/>
      <c r="B9" s="43"/>
      <c r="C9" s="38"/>
      <c r="D9" s="32"/>
      <c r="E9" s="33" t="str">
        <f t="shared" si="3"/>
        <v/>
      </c>
      <c r="F9" s="42"/>
      <c r="G9" s="41"/>
      <c r="H9" s="44"/>
      <c r="I9" s="45"/>
      <c r="J9" s="45"/>
      <c r="K9" s="27" t="str">
        <f t="shared" si="4"/>
        <v/>
      </c>
      <c r="L9" s="27" t="str">
        <f t="shared" si="5"/>
        <v/>
      </c>
      <c r="M9" s="38"/>
    </row>
    <row r="10" spans="1:15">
      <c r="A10" s="38"/>
      <c r="B10" s="43"/>
      <c r="C10" s="38"/>
      <c r="D10" s="32"/>
      <c r="E10" s="33" t="str">
        <f t="shared" si="3"/>
        <v/>
      </c>
      <c r="F10" s="42"/>
      <c r="G10" s="41"/>
      <c r="H10" s="44"/>
      <c r="I10" s="45"/>
      <c r="J10" s="45"/>
      <c r="K10" s="27" t="str">
        <f t="shared" si="4"/>
        <v/>
      </c>
      <c r="L10" s="27" t="str">
        <f t="shared" si="5"/>
        <v/>
      </c>
      <c r="M10" s="38"/>
    </row>
    <row r="11" spans="1:15">
      <c r="A11" s="38"/>
      <c r="B11" s="43"/>
      <c r="C11" s="38"/>
      <c r="D11" s="32"/>
      <c r="E11" s="33" t="str">
        <f t="shared" si="3"/>
        <v/>
      </c>
      <c r="F11" s="42"/>
      <c r="G11" s="41"/>
      <c r="H11" s="44"/>
      <c r="I11" s="45"/>
      <c r="J11" s="45"/>
      <c r="K11" s="27" t="str">
        <f t="shared" si="4"/>
        <v/>
      </c>
      <c r="L11" s="27" t="str">
        <f t="shared" si="5"/>
        <v/>
      </c>
      <c r="M11" s="38"/>
    </row>
    <row r="12" spans="1:15">
      <c r="A12" s="38"/>
      <c r="B12" s="43"/>
      <c r="C12" s="38"/>
      <c r="D12" s="32"/>
      <c r="E12" s="33" t="str">
        <f t="shared" si="3"/>
        <v/>
      </c>
      <c r="F12" s="42"/>
      <c r="G12" s="41"/>
      <c r="H12" s="44"/>
      <c r="I12" s="45"/>
      <c r="J12" s="45"/>
      <c r="K12" s="27" t="str">
        <f t="shared" si="4"/>
        <v/>
      </c>
      <c r="L12" s="27" t="str">
        <f t="shared" si="5"/>
        <v/>
      </c>
      <c r="M12" s="38"/>
    </row>
    <row r="13" spans="1:15">
      <c r="A13" s="38"/>
      <c r="B13" s="43"/>
      <c r="C13" s="38"/>
      <c r="D13" s="32"/>
      <c r="E13" s="33" t="str">
        <f t="shared" si="3"/>
        <v/>
      </c>
      <c r="F13" s="42"/>
      <c r="G13" s="41"/>
      <c r="H13" s="44"/>
      <c r="I13" s="45"/>
      <c r="J13" s="45"/>
      <c r="K13" s="27" t="str">
        <f t="shared" si="4"/>
        <v/>
      </c>
      <c r="L13" s="27" t="str">
        <f t="shared" si="5"/>
        <v/>
      </c>
      <c r="M13" s="38"/>
    </row>
    <row r="14" spans="1:15">
      <c r="A14" s="38"/>
      <c r="B14" s="43"/>
      <c r="C14" s="38"/>
      <c r="D14" s="32"/>
      <c r="E14" s="33" t="str">
        <f t="shared" si="3"/>
        <v/>
      </c>
      <c r="F14" s="42"/>
      <c r="G14" s="41"/>
      <c r="H14" s="44"/>
      <c r="I14" s="45"/>
      <c r="J14" s="45"/>
      <c r="K14" s="27" t="str">
        <f t="shared" si="4"/>
        <v/>
      </c>
      <c r="L14" s="27" t="str">
        <f t="shared" si="5"/>
        <v/>
      </c>
      <c r="M14" s="38"/>
    </row>
    <row r="15" spans="1:15">
      <c r="A15" s="38"/>
      <c r="B15" s="43"/>
      <c r="C15" s="38"/>
      <c r="D15" s="32"/>
      <c r="E15" s="33" t="str">
        <f t="shared" si="3"/>
        <v/>
      </c>
      <c r="F15" s="42"/>
      <c r="G15" s="41"/>
      <c r="H15" s="44"/>
      <c r="I15" s="45"/>
      <c r="J15" s="45"/>
      <c r="K15" s="27" t="str">
        <f t="shared" si="4"/>
        <v/>
      </c>
      <c r="L15" s="27" t="str">
        <f t="shared" si="5"/>
        <v/>
      </c>
      <c r="M15" s="38"/>
    </row>
  </sheetData>
  <autoFilter ref="A2:M15"/>
  <conditionalFormatting sqref="I2">
    <cfRule type="cellIs" dxfId="11" priority="1023" operator="equal">
      <formula>"EN COURS"</formula>
    </cfRule>
    <cfRule type="cellIs" dxfId="10" priority="1024" operator="equal">
      <formula>"OUI"</formula>
    </cfRule>
    <cfRule type="cellIs" dxfId="9" priority="1025" operator="equal">
      <formula>"NON"</formula>
    </cfRule>
    <cfRule type="cellIs" dxfId="8" priority="1026" operator="equal">
      <formula>"S.O."</formula>
    </cfRule>
    <cfRule type="cellIs" dxfId="7" priority="1027" operator="equal">
      <formula>"ANNULE"</formula>
    </cfRule>
  </conditionalFormatting>
  <conditionalFormatting sqref="I1:I1048576">
    <cfRule type="cellIs" dxfId="6" priority="1016" operator="equal">
      <formula>"A DEMANDER"</formula>
    </cfRule>
    <cfRule type="cellIs" dxfId="5" priority="1017" operator="equal">
      <formula>"PAS UN TS"</formula>
    </cfRule>
    <cfRule type="cellIs" dxfId="4" priority="1018" operator="equal">
      <formula>"ANNULE"</formula>
    </cfRule>
    <cfRule type="cellIs" dxfId="3" priority="1019" operator="equal">
      <formula>"S.O."</formula>
    </cfRule>
    <cfRule type="cellIs" dxfId="2" priority="1020" operator="equal">
      <formula>"EN COURS"</formula>
    </cfRule>
    <cfRule type="cellIs" dxfId="1" priority="1021" operator="equal">
      <formula>"NON"</formula>
    </cfRule>
    <cfRule type="cellIs" dxfId="0" priority="1022" operator="equal">
      <formula>"OUI"</formula>
    </cfRule>
  </conditionalFormatting>
  <dataValidations disablePrompts="1" count="2">
    <dataValidation type="list" allowBlank="1" showInputMessage="1" showErrorMessage="1" sqref="M16:M1048576">
      <formula1>#REF!</formula1>
    </dataValidation>
    <dataValidation type="list" allowBlank="1" showInputMessage="1" showErrorMessage="1" sqref="I3:I15">
      <formula1>ModifsEtapValidTs</formula1>
    </dataValidation>
  </dataValidations>
  <pageMargins left="0.7" right="0.7" top="0.75" bottom="0.75" header="0.3" footer="0.3"/>
  <pageSetup paperSize="9" scale="3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E16" sqref="E1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MODIFS</vt:lpstr>
      <vt:lpstr>Feuil2</vt:lpstr>
      <vt:lpstr>MODIFS!Zone_d_impression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2020-02-19T17:05:41Z</dcterms:created>
  <dcterms:modified xsi:type="dcterms:W3CDTF">2020-02-19T17:09:41Z</dcterms:modified>
</cp:coreProperties>
</file>