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7D5E5DBE-B8A8-4F2A-8ACE-B828B092B6BE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SAISIE" sheetId="1" r:id="rId1"/>
    <sheet name="Feuil2" sheetId="3" state="hidden" r:id="rId2"/>
    <sheet name="Gestion Stock" sheetId="4" r:id="rId3"/>
    <sheet name="Référence" sheetId="2" r:id="rId4"/>
  </sheets>
  <definedNames>
    <definedName name="Clients">Référence!$D$2:$D$9</definedName>
    <definedName name="Marque">Référence!$B$2:$B$91</definedName>
    <definedName name="Ref">Référence!$A$2:$A$91</definedName>
    <definedName name="Segment_Clients">#N/A</definedName>
    <definedName name="Segment_Références">#N/A</definedName>
    <definedName name="Segment_Techniciens">#N/A</definedName>
    <definedName name="Technicien">Référence!$C$2:$C$20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3" i="1" l="1"/>
  <c r="H23" i="1"/>
  <c r="C24" i="1"/>
  <c r="H24" i="1"/>
  <c r="D4" i="1"/>
  <c r="H25" i="1" l="1"/>
  <c r="H26" i="1"/>
  <c r="H27" i="1"/>
  <c r="H28" i="1"/>
  <c r="E72" i="4" l="1"/>
  <c r="F72" i="4" s="1"/>
  <c r="H72" i="4" s="1"/>
  <c r="E3" i="4"/>
  <c r="E5" i="4"/>
  <c r="F5" i="4" s="1"/>
  <c r="E4" i="4"/>
  <c r="F4" i="4" s="1"/>
  <c r="H4" i="4" s="1"/>
  <c r="E6" i="4"/>
  <c r="F6" i="4" s="1"/>
  <c r="H6" i="4" s="1"/>
  <c r="E7" i="4"/>
  <c r="F7" i="4" s="1"/>
  <c r="H7" i="4" s="1"/>
  <c r="E8" i="4"/>
  <c r="F8" i="4" s="1"/>
  <c r="H8" i="4" s="1"/>
  <c r="E9" i="4"/>
  <c r="F9" i="4" s="1"/>
  <c r="H9" i="4" s="1"/>
  <c r="E10" i="4"/>
  <c r="F10" i="4" s="1"/>
  <c r="H10" i="4" s="1"/>
  <c r="E11" i="4"/>
  <c r="F11" i="4" s="1"/>
  <c r="H11" i="4" s="1"/>
  <c r="E12" i="4"/>
  <c r="F12" i="4" s="1"/>
  <c r="H12" i="4" s="1"/>
  <c r="E13" i="4"/>
  <c r="F13" i="4" s="1"/>
  <c r="H13" i="4" s="1"/>
  <c r="E14" i="4"/>
  <c r="F14" i="4" s="1"/>
  <c r="H14" i="4" s="1"/>
  <c r="E15" i="4"/>
  <c r="F15" i="4" s="1"/>
  <c r="H15" i="4" s="1"/>
  <c r="E16" i="4"/>
  <c r="F16" i="4" s="1"/>
  <c r="H16" i="4" s="1"/>
  <c r="E17" i="4"/>
  <c r="F17" i="4" s="1"/>
  <c r="H17" i="4" s="1"/>
  <c r="E18" i="4"/>
  <c r="F18" i="4" s="1"/>
  <c r="H18" i="4" s="1"/>
  <c r="E19" i="4"/>
  <c r="F19" i="4" s="1"/>
  <c r="H19" i="4" s="1"/>
  <c r="E20" i="4"/>
  <c r="F20" i="4" s="1"/>
  <c r="H20" i="4" s="1"/>
  <c r="E21" i="4"/>
  <c r="F21" i="4" s="1"/>
  <c r="H21" i="4" s="1"/>
  <c r="E23" i="4"/>
  <c r="F23" i="4" s="1"/>
  <c r="H23" i="4" s="1"/>
  <c r="E24" i="4"/>
  <c r="F24" i="4" s="1"/>
  <c r="H24" i="4" s="1"/>
  <c r="E25" i="4"/>
  <c r="F25" i="4" s="1"/>
  <c r="H25" i="4" s="1"/>
  <c r="E26" i="4"/>
  <c r="F26" i="4" s="1"/>
  <c r="H26" i="4" s="1"/>
  <c r="E27" i="4"/>
  <c r="F27" i="4" s="1"/>
  <c r="H27" i="4" s="1"/>
  <c r="E28" i="4"/>
  <c r="F28" i="4" s="1"/>
  <c r="H28" i="4" s="1"/>
  <c r="E29" i="4"/>
  <c r="F29" i="4" s="1"/>
  <c r="H29" i="4" s="1"/>
  <c r="E30" i="4"/>
  <c r="F30" i="4" s="1"/>
  <c r="H30" i="4" s="1"/>
  <c r="E31" i="4"/>
  <c r="F31" i="4" s="1"/>
  <c r="H31" i="4" s="1"/>
  <c r="E32" i="4"/>
  <c r="F32" i="4" s="1"/>
  <c r="H32" i="4" s="1"/>
  <c r="E33" i="4"/>
  <c r="F33" i="4" s="1"/>
  <c r="H33" i="4" s="1"/>
  <c r="E34" i="4"/>
  <c r="F34" i="4" s="1"/>
  <c r="H34" i="4" s="1"/>
  <c r="E35" i="4"/>
  <c r="F35" i="4" s="1"/>
  <c r="H35" i="4" s="1"/>
  <c r="E36" i="4"/>
  <c r="F36" i="4" s="1"/>
  <c r="H36" i="4" s="1"/>
  <c r="E37" i="4"/>
  <c r="F37" i="4" s="1"/>
  <c r="H37" i="4" s="1"/>
  <c r="E38" i="4"/>
  <c r="F38" i="4" s="1"/>
  <c r="H38" i="4" s="1"/>
  <c r="E39" i="4"/>
  <c r="F39" i="4" s="1"/>
  <c r="H39" i="4" s="1"/>
  <c r="E40" i="4"/>
  <c r="F40" i="4" s="1"/>
  <c r="H40" i="4" s="1"/>
  <c r="E41" i="4"/>
  <c r="F41" i="4" s="1"/>
  <c r="H41" i="4" s="1"/>
  <c r="E42" i="4"/>
  <c r="F42" i="4" s="1"/>
  <c r="H42" i="4" s="1"/>
  <c r="E43" i="4"/>
  <c r="F43" i="4" s="1"/>
  <c r="H43" i="4" s="1"/>
  <c r="E44" i="4"/>
  <c r="F44" i="4" s="1"/>
  <c r="H44" i="4" s="1"/>
  <c r="E45" i="4"/>
  <c r="F45" i="4" s="1"/>
  <c r="H45" i="4" s="1"/>
  <c r="E46" i="4"/>
  <c r="F46" i="4" s="1"/>
  <c r="H46" i="4" s="1"/>
  <c r="E47" i="4"/>
  <c r="F47" i="4" s="1"/>
  <c r="H47" i="4" s="1"/>
  <c r="E49" i="4"/>
  <c r="F49" i="4" s="1"/>
  <c r="H49" i="4" s="1"/>
  <c r="E50" i="4"/>
  <c r="F50" i="4" s="1"/>
  <c r="H50" i="4" s="1"/>
  <c r="E51" i="4"/>
  <c r="F51" i="4" s="1"/>
  <c r="H51" i="4" s="1"/>
  <c r="E52" i="4"/>
  <c r="F52" i="4" s="1"/>
  <c r="H52" i="4" s="1"/>
  <c r="E53" i="4"/>
  <c r="F53" i="4" s="1"/>
  <c r="H53" i="4" s="1"/>
  <c r="E54" i="4"/>
  <c r="F54" i="4" s="1"/>
  <c r="H54" i="4" s="1"/>
  <c r="E55" i="4"/>
  <c r="F55" i="4" s="1"/>
  <c r="H55" i="4" s="1"/>
  <c r="E56" i="4"/>
  <c r="F56" i="4" s="1"/>
  <c r="H56" i="4" s="1"/>
  <c r="E57" i="4"/>
  <c r="F57" i="4" s="1"/>
  <c r="H57" i="4" s="1"/>
  <c r="E58" i="4"/>
  <c r="F58" i="4" s="1"/>
  <c r="H58" i="4" s="1"/>
  <c r="E59" i="4"/>
  <c r="F59" i="4" s="1"/>
  <c r="H59" i="4" s="1"/>
  <c r="E61" i="4"/>
  <c r="F61" i="4" s="1"/>
  <c r="H61" i="4" s="1"/>
  <c r="E62" i="4"/>
  <c r="F62" i="4" s="1"/>
  <c r="H62" i="4" s="1"/>
  <c r="E63" i="4"/>
  <c r="F63" i="4" s="1"/>
  <c r="H63" i="4" s="1"/>
  <c r="E64" i="4"/>
  <c r="F64" i="4" s="1"/>
  <c r="H64" i="4" s="1"/>
  <c r="E65" i="4"/>
  <c r="F65" i="4" s="1"/>
  <c r="H65" i="4" s="1"/>
  <c r="E66" i="4"/>
  <c r="F66" i="4" s="1"/>
  <c r="H66" i="4" s="1"/>
  <c r="E67" i="4"/>
  <c r="F67" i="4" s="1"/>
  <c r="H67" i="4" s="1"/>
  <c r="E68" i="4"/>
  <c r="F68" i="4" s="1"/>
  <c r="H68" i="4" s="1"/>
  <c r="E69" i="4"/>
  <c r="F69" i="4" s="1"/>
  <c r="H69" i="4" s="1"/>
  <c r="E70" i="4"/>
  <c r="F70" i="4" s="1"/>
  <c r="H70" i="4" s="1"/>
  <c r="E71" i="4"/>
  <c r="F71" i="4" s="1"/>
  <c r="H71" i="4" s="1"/>
  <c r="E73" i="4"/>
  <c r="F73" i="4" s="1"/>
  <c r="H73" i="4" s="1"/>
  <c r="E74" i="4"/>
  <c r="F74" i="4" s="1"/>
  <c r="H74" i="4" s="1"/>
  <c r="E75" i="4"/>
  <c r="F75" i="4" s="1"/>
  <c r="H75" i="4" s="1"/>
  <c r="E76" i="4"/>
  <c r="F76" i="4" s="1"/>
  <c r="H76" i="4" s="1"/>
  <c r="E77" i="4"/>
  <c r="F77" i="4" s="1"/>
  <c r="H77" i="4" s="1"/>
  <c r="E78" i="4"/>
  <c r="F78" i="4" s="1"/>
  <c r="H78" i="4" s="1"/>
  <c r="E79" i="4"/>
  <c r="F79" i="4" s="1"/>
  <c r="H79" i="4" s="1"/>
  <c r="E80" i="4"/>
  <c r="F80" i="4" s="1"/>
  <c r="H80" i="4" s="1"/>
  <c r="E81" i="4"/>
  <c r="F81" i="4" s="1"/>
  <c r="H81" i="4" s="1"/>
  <c r="E82" i="4"/>
  <c r="F82" i="4" s="1"/>
  <c r="H82" i="4" s="1"/>
  <c r="E83" i="4"/>
  <c r="F83" i="4" s="1"/>
  <c r="H83" i="4" s="1"/>
  <c r="E84" i="4"/>
  <c r="F84" i="4" s="1"/>
  <c r="H84" i="4" s="1"/>
  <c r="E85" i="4"/>
  <c r="F85" i="4" s="1"/>
  <c r="H85" i="4" s="1"/>
  <c r="E86" i="4"/>
  <c r="F86" i="4" s="1"/>
  <c r="H86" i="4" s="1"/>
  <c r="E87" i="4"/>
  <c r="F87" i="4" s="1"/>
  <c r="H87" i="4" s="1"/>
  <c r="E88" i="4"/>
  <c r="F88" i="4" s="1"/>
  <c r="H88" i="4" s="1"/>
  <c r="E89" i="4"/>
  <c r="F89" i="4" s="1"/>
  <c r="H89" i="4" s="1"/>
  <c r="E90" i="4"/>
  <c r="F90" i="4" s="1"/>
  <c r="H90" i="4" s="1"/>
  <c r="H5" i="4" l="1"/>
  <c r="F3" i="4"/>
  <c r="H3" i="4" s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E3" i="3"/>
  <c r="F3" i="3" s="1"/>
  <c r="H3" i="3" s="1"/>
  <c r="E4" i="3"/>
  <c r="F4" i="3" s="1"/>
  <c r="H4" i="3" s="1"/>
  <c r="E5" i="3"/>
  <c r="F5" i="3" s="1"/>
  <c r="H5" i="3" s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9" i="3"/>
  <c r="E50" i="3"/>
  <c r="E51" i="3"/>
  <c r="E52" i="3"/>
  <c r="E53" i="3"/>
  <c r="E54" i="3"/>
  <c r="E55" i="3"/>
  <c r="E56" i="3"/>
  <c r="E57" i="3"/>
  <c r="E58" i="3"/>
  <c r="E59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2" i="4"/>
  <c r="F2" i="4" s="1"/>
  <c r="H2" i="4" s="1"/>
  <c r="E2" i="3" l="1"/>
  <c r="F2" i="3" s="1"/>
  <c r="H2" i="3" s="1"/>
  <c r="E60" i="4" l="1"/>
  <c r="F60" i="4" s="1"/>
  <c r="H60" i="4" s="1"/>
  <c r="E60" i="3"/>
  <c r="E22" i="4"/>
  <c r="F22" i="4" s="1"/>
  <c r="H22" i="4" s="1"/>
  <c r="E22" i="3"/>
  <c r="E48" i="3"/>
  <c r="E48" i="4"/>
  <c r="F48" i="4" s="1"/>
  <c r="H48" i="4" s="1"/>
  <c r="G9" i="1" a="1"/>
  <c r="H14" i="1" a="1"/>
  <c r="G10" i="1" a="1"/>
  <c r="H16" i="1" a="1"/>
  <c r="I11" i="1" a="1"/>
  <c r="J22" i="4" a="1"/>
  <c r="J16" i="4" a="1"/>
  <c r="G11" i="1" a="1"/>
  <c r="I9" i="1" a="1"/>
  <c r="G14" i="1" a="1"/>
  <c r="I8" i="1" a="1"/>
  <c r="J17" i="4" a="1"/>
  <c r="I14" i="1" a="1"/>
  <c r="I13" i="1" a="1"/>
  <c r="H12" i="1" a="1"/>
  <c r="G7" i="1" a="1"/>
  <c r="G16" i="1" a="1"/>
  <c r="J24" i="4" a="1"/>
  <c r="G15" i="1" a="1"/>
  <c r="I15" i="1" a="1"/>
  <c r="H15" i="1" a="1"/>
  <c r="I6" i="1" a="1"/>
  <c r="H9" i="1" a="1"/>
  <c r="J19" i="4" a="1"/>
  <c r="H13" i="1" a="1"/>
  <c r="I16" i="1" a="1"/>
  <c r="H10" i="1" a="1"/>
  <c r="J23" i="4" a="1"/>
  <c r="G12" i="1" a="1"/>
  <c r="H8" i="1" a="1"/>
  <c r="J20" i="4" a="1"/>
  <c r="H11" i="1" a="1"/>
  <c r="J21" i="4" a="1"/>
  <c r="G13" i="1" a="1"/>
  <c r="I7" i="1" a="1"/>
  <c r="H7" i="1" a="1"/>
  <c r="G6" i="1" a="1"/>
  <c r="G8" i="1" a="1"/>
  <c r="J18" i="4" a="1"/>
  <c r="H6" i="1" a="1"/>
  <c r="I12" i="1" a="1"/>
  <c r="I10" i="1" a="1"/>
  <c r="I15" i="1" l="1"/>
  <c r="I13" i="1"/>
  <c r="I11" i="1"/>
  <c r="I10" i="1"/>
  <c r="I8" i="1"/>
  <c r="I16" i="1"/>
  <c r="I14" i="1"/>
  <c r="I12" i="1"/>
  <c r="I9" i="1"/>
  <c r="I7" i="1"/>
  <c r="G16" i="1"/>
  <c r="G15" i="1"/>
  <c r="G14" i="1"/>
  <c r="G13" i="1"/>
  <c r="G12" i="1"/>
  <c r="G11" i="1"/>
  <c r="G10" i="1"/>
  <c r="G9" i="1"/>
  <c r="G8" i="1"/>
  <c r="G7" i="1"/>
  <c r="H16" i="1"/>
  <c r="H15" i="1"/>
  <c r="H14" i="1"/>
  <c r="H13" i="1"/>
  <c r="H12" i="1"/>
  <c r="H11" i="1"/>
  <c r="H10" i="1"/>
  <c r="H9" i="1"/>
  <c r="H8" i="1"/>
  <c r="H7" i="1"/>
  <c r="G6" i="1"/>
  <c r="J17" i="4"/>
  <c r="J19" i="4"/>
  <c r="J21" i="4"/>
  <c r="J23" i="4"/>
  <c r="J16" i="4"/>
  <c r="J18" i="4"/>
  <c r="J20" i="4"/>
  <c r="J22" i="4"/>
  <c r="J24" i="4"/>
  <c r="H6" i="1"/>
  <c r="I6" i="1"/>
</calcChain>
</file>

<file path=xl/sharedStrings.xml><?xml version="1.0" encoding="utf-8"?>
<sst xmlns="http://schemas.openxmlformats.org/spreadsheetml/2006/main" count="888" uniqueCount="198">
  <si>
    <t>Date</t>
  </si>
  <si>
    <t>Entrée</t>
  </si>
  <si>
    <t>Sortie</t>
  </si>
  <si>
    <t>Techniciens</t>
  </si>
  <si>
    <t>Clients</t>
  </si>
  <si>
    <t>Mouvement</t>
  </si>
  <si>
    <t>B</t>
  </si>
  <si>
    <t>Toto</t>
  </si>
  <si>
    <t>D</t>
  </si>
  <si>
    <t>Lulu</t>
  </si>
  <si>
    <t>A</t>
  </si>
  <si>
    <t>Référence</t>
  </si>
  <si>
    <t>Stock Initial</t>
  </si>
  <si>
    <t>Stock Actuel</t>
  </si>
  <si>
    <t>Stock Mini</t>
  </si>
  <si>
    <t>Alerte</t>
  </si>
  <si>
    <t>C</t>
  </si>
  <si>
    <t>REFERENCES</t>
  </si>
  <si>
    <t>NUG 34040</t>
  </si>
  <si>
    <t>NUGELEC</t>
  </si>
  <si>
    <t>NUG 32063</t>
  </si>
  <si>
    <t>ESSER</t>
  </si>
  <si>
    <t>NUG 31186</t>
  </si>
  <si>
    <t>FACERT CC</t>
  </si>
  <si>
    <t>NUG 31182</t>
  </si>
  <si>
    <t>NUG 31183</t>
  </si>
  <si>
    <t>NUG 31312</t>
  </si>
  <si>
    <t>NUG 38271</t>
  </si>
  <si>
    <t>NUG 30081</t>
  </si>
  <si>
    <t>NUG 31270</t>
  </si>
  <si>
    <t>NUG 31261</t>
  </si>
  <si>
    <t>NUG 31272</t>
  </si>
  <si>
    <t>NUG 31263</t>
  </si>
  <si>
    <t>NUG 31273</t>
  </si>
  <si>
    <t>NUG 30344</t>
  </si>
  <si>
    <t xml:space="preserve"> NUG 30454</t>
  </si>
  <si>
    <t>471OJ1</t>
  </si>
  <si>
    <t>NEUTRONIC</t>
  </si>
  <si>
    <t>471OR1</t>
  </si>
  <si>
    <t>471OV3</t>
  </si>
  <si>
    <t>BBGCO216</t>
  </si>
  <si>
    <t>FINSECUR</t>
  </si>
  <si>
    <t>SEXTANT-DOC-DAAF</t>
  </si>
  <si>
    <t>DOF 49</t>
  </si>
  <si>
    <t>DAAF</t>
  </si>
  <si>
    <t>MODEL EI603TYC</t>
  </si>
  <si>
    <t>NUG 30254 A</t>
  </si>
  <si>
    <t>NUG 30254 C</t>
  </si>
  <si>
    <t>NUG 30252</t>
  </si>
  <si>
    <t>NUG 30267</t>
  </si>
  <si>
    <t>PAJ 30216</t>
  </si>
  <si>
    <t>PAJ 30213</t>
  </si>
  <si>
    <t>NUG 30246</t>
  </si>
  <si>
    <t>NUG 30253</t>
  </si>
  <si>
    <t>CHUBB</t>
  </si>
  <si>
    <t>DVAF</t>
  </si>
  <si>
    <t>NUG 31330</t>
  </si>
  <si>
    <t>SEXTANT-DASF</t>
  </si>
  <si>
    <t>NUG 30312</t>
  </si>
  <si>
    <t>NUG 30325</t>
  </si>
  <si>
    <t>PAJ 30316</t>
  </si>
  <si>
    <t>NUG 30316</t>
  </si>
  <si>
    <t>NUG 30491</t>
  </si>
  <si>
    <t>NUG 30065</t>
  </si>
  <si>
    <t>NUG 30360</t>
  </si>
  <si>
    <t>NUG 38224</t>
  </si>
  <si>
    <t>NUG 38435</t>
  </si>
  <si>
    <t>NUG 38119</t>
  </si>
  <si>
    <t>NUG 30286</t>
  </si>
  <si>
    <t>NUG 30349</t>
  </si>
  <si>
    <t>PAJ 30025</t>
  </si>
  <si>
    <t>NUG 31650</t>
  </si>
  <si>
    <t>NUG 31530</t>
  </si>
  <si>
    <t>NUG 31641</t>
  </si>
  <si>
    <t>NUG 30155</t>
  </si>
  <si>
    <t>NUG 30450</t>
  </si>
  <si>
    <t>NUG 30451</t>
  </si>
  <si>
    <t>PAJ 30227</t>
  </si>
  <si>
    <t>PAJ 30225</t>
  </si>
  <si>
    <t>PAJ 30200</t>
  </si>
  <si>
    <t>NUG 30256</t>
  </si>
  <si>
    <t>NUG 30255</t>
  </si>
  <si>
    <t>MATERIEL NUGELEC</t>
  </si>
  <si>
    <t>NUG 30496</t>
  </si>
  <si>
    <t>NUG 30492</t>
  </si>
  <si>
    <t>CCT57371</t>
  </si>
  <si>
    <t>SCHNEIDER</t>
  </si>
  <si>
    <t>NUG 31305</t>
  </si>
  <si>
    <t>NUG 31309</t>
  </si>
  <si>
    <t>NUG 31306</t>
  </si>
  <si>
    <t>PAJ 30247</t>
  </si>
  <si>
    <t>SBMa</t>
  </si>
  <si>
    <t>TT4PL-RF</t>
  </si>
  <si>
    <t>PAJ 31038</t>
  </si>
  <si>
    <t>NUG 30194</t>
  </si>
  <si>
    <t>Momo</t>
  </si>
  <si>
    <t>Ludo</t>
  </si>
  <si>
    <t>Marques</t>
  </si>
  <si>
    <t>Références</t>
  </si>
  <si>
    <t>Technicien</t>
  </si>
  <si>
    <t>Client</t>
  </si>
  <si>
    <t>Marque</t>
  </si>
  <si>
    <t>E</t>
  </si>
  <si>
    <t>F</t>
  </si>
  <si>
    <t>G</t>
  </si>
  <si>
    <t>Désignations</t>
  </si>
  <si>
    <t>MARQUE</t>
  </si>
  <si>
    <t>DESIGNATION</t>
  </si>
  <si>
    <t>SENSEA.CM.MODULE MD1 1 LIGNE</t>
  </si>
  <si>
    <t>MAINT.BAT.CN. 600mAh ECOSAFE</t>
  </si>
  <si>
    <t>5 DEFAUTS SAT</t>
  </si>
  <si>
    <t>12V 4PB21</t>
  </si>
  <si>
    <t>DISPOSITIF ADAPTATEUR DE COMMANDE</t>
  </si>
  <si>
    <t>VENT. ISSUE SECOURS</t>
  </si>
  <si>
    <t>SIRENE CLASSIC C 105 Db</t>
  </si>
  <si>
    <t>CLAPET DE PROTECTION POUR DM3000</t>
  </si>
  <si>
    <t xml:space="preserve">MODULE DE LIGNE CMS </t>
  </si>
  <si>
    <t>MD VA3000</t>
  </si>
  <si>
    <t>DETECTEUR LINEAIRE DE FUMEE CONVENTIONNEL</t>
  </si>
  <si>
    <t>SIRENE DSB3000 CLASS B 90 Db</t>
  </si>
  <si>
    <t>SIRENE DSME 3000 MESSAGE ENREGISTRE</t>
  </si>
  <si>
    <t>DAGS 3000RL SONNE ET LUMINEUX</t>
  </si>
  <si>
    <t>SOLISTA LX WALL DIF LUM LED ROUGE MURAL</t>
  </si>
  <si>
    <t>SOLISTA DSB3000 LXS DIF SON LUM SOLISTA LX LED ROUGE</t>
  </si>
  <si>
    <t>BAAS Sa PLANETE</t>
  </si>
  <si>
    <t>BAAS Sa PLANETE AVEC FLASH</t>
  </si>
  <si>
    <t>AVERTISSEUR LUMINEUX AUTONOME PLANETE</t>
  </si>
  <si>
    <t>TABLEAU DE SYNTHESE INCENDIE</t>
  </si>
  <si>
    <t>TABLEAU REPORT 8 BOUCLES INCENDIE</t>
  </si>
  <si>
    <t>BOITIER DE SYNTHESE CHSI</t>
  </si>
  <si>
    <t>CMSI ET/MT CARTE CMSIB 8 BOUCLES</t>
  </si>
  <si>
    <t>TABLEAU REPORT DE POINT AFFICHEUR</t>
  </si>
  <si>
    <t>CMSI ET/MT CARTE US 8 LIGNES</t>
  </si>
  <si>
    <t>CMSI ET/MT CARTE 4 VOIES</t>
  </si>
  <si>
    <t>MC.SENSEA EC</t>
  </si>
  <si>
    <t>SENSEA. EC CARTE DE BOUCLES (V1,5.30)</t>
  </si>
  <si>
    <t>MAINT CARTE GESTION POUR TSM EVO</t>
  </si>
  <si>
    <t>CARTE ALIM. CMSI TSM ET CONSIGNAT</t>
  </si>
  <si>
    <t>DETECTEUR DE FUMEE ADRESSABLE</t>
  </si>
  <si>
    <t>DETECTEUR COMBINEE ADRESSABLE</t>
  </si>
  <si>
    <t>DETECTEUR THERMOVELOCIMETRIQUE</t>
  </si>
  <si>
    <t>DETECTEUR OPTIQUE DE FUMEE CONVENTIONNEL</t>
  </si>
  <si>
    <t>DETECTEUR COMBINE OPTIQUE THERMIQUE</t>
  </si>
  <si>
    <t>SOCLE DET. STD. S3000</t>
  </si>
  <si>
    <t>SOCLE DET. ADR. S3000</t>
  </si>
  <si>
    <t>EMBASE ETANCHE IP65 SOLISTA LX</t>
  </si>
  <si>
    <t>DM ETANCHE SANS VOYANT</t>
  </si>
  <si>
    <t>DM MEMBRANE SANS VOYANT</t>
  </si>
  <si>
    <t>DM MEMBRANE AVEC VOYANT</t>
  </si>
  <si>
    <t>COFFRET MEMBRANE DEFORMABLE</t>
  </si>
  <si>
    <t>IND. ACTION LUMINEUX SAILLIE</t>
  </si>
  <si>
    <t>DETECTEUR CHALEUR</t>
  </si>
  <si>
    <t>DETECTEUR OPTIQUE ADRESSABLE</t>
  </si>
  <si>
    <t>DETECTEUR OPTIQUE CONVENTIONNEL</t>
  </si>
  <si>
    <t>TYPE1 TSM CARTE ADRESS</t>
  </si>
  <si>
    <t xml:space="preserve">DM MEMBRANE DEFORMABLE SAILLIE </t>
  </si>
  <si>
    <t>MEMBRANE DEFORMABLE SAILLIE AVEC VOYANT</t>
  </si>
  <si>
    <t>CMSI ET/MT CARTE 10 REL</t>
  </si>
  <si>
    <t>CMSI ET/MT O.D. AVEC CP</t>
  </si>
  <si>
    <t>TH VELO STANDARD DTVS 3000</t>
  </si>
  <si>
    <t>SOCLE ADRESSABLE PROFIL BAS</t>
  </si>
  <si>
    <t>SOCLE ADRESSABLE ISOLATEUR COURT CIRCUIT</t>
  </si>
  <si>
    <t>SOCLE CONVENTIONNEL PROFIL BAS</t>
  </si>
  <si>
    <t>MAINT.DET.S2000 OPTIQUE ADRESSABLE</t>
  </si>
  <si>
    <t>SOCLE ETANCHE POUR MATERIEL 2000</t>
  </si>
  <si>
    <t>GRILLE PROTECTION POUR DETECTEUR INCENDIE</t>
  </si>
  <si>
    <t>DETECTEUR AVERTISSEUR DE FUMEE</t>
  </si>
  <si>
    <t>DISPOSITIF SONORE ALARME FEU</t>
  </si>
  <si>
    <t>DECLENCHEUR MANUEL ALARME CONV.TYPE A/EXTERIEUR</t>
  </si>
  <si>
    <t xml:space="preserve">PROTECTION POUR DETECTEUR IQ8 QUAD </t>
  </si>
  <si>
    <t>MD 4L CMSI/8000</t>
  </si>
  <si>
    <t>SOCLE POUR DECLANCHEUR MANUEL IQ8MCP</t>
  </si>
  <si>
    <t>DECLENCHEUR MANUELBADRESSABLE</t>
  </si>
  <si>
    <t>MEMBRANE DEFORMABLE POUR DECLENCHEUR MANUEL IQ8MCP</t>
  </si>
  <si>
    <t>DECLENCHEUR MANUEL IQ8MCP BOITIER ROUGE</t>
  </si>
  <si>
    <t>DIFFUSEUR VISUEL ALARME FEU FLASH ROUGE BASE COURTE</t>
  </si>
  <si>
    <t>DETECTEUR CHALEUR THERMOVELOCIMETRIQUE IQ8QUAD</t>
  </si>
  <si>
    <t>MODULE 4 FONCTIONS POUR CMSI 8000</t>
  </si>
  <si>
    <t>CARTE BUS CMSI 8000</t>
  </si>
  <si>
    <t>ADAPTATEUR DE MONTAGE POUR DECLENCHEUR MANUEL</t>
  </si>
  <si>
    <t>MICROMODULE ESSERBUS</t>
  </si>
  <si>
    <t>TRANNSPONDEUR ESSERBUS 4 ENTREES/2 SORTIES</t>
  </si>
  <si>
    <t>AVERTISSEUR SONORE CLASSE C 105dB</t>
  </si>
  <si>
    <t>COUVERCLE PLASTIQUE TRANSPARENT POUR DECLENCHEURS MANUELS</t>
  </si>
  <si>
    <t>DVAF SOLISTA ROUGE MUR SOCLE HAUT</t>
  </si>
  <si>
    <t>DIFFUSEUR SONORE ALARME FEU</t>
  </si>
  <si>
    <t>TYPE 3 BAAS MA</t>
  </si>
  <si>
    <t>TYPE 4 A PILE LUMINEUX RADIO</t>
  </si>
  <si>
    <t>DETECTEUR PONCTUEL DE FUMEE OX-8</t>
  </si>
  <si>
    <t>SOCLE POUR DETECTEUR OX-8</t>
  </si>
  <si>
    <t xml:space="preserve">DIFFUSEUR SONORE </t>
  </si>
  <si>
    <t>DECLENCHEUR MANUEL 1 CONTACT JAUNE</t>
  </si>
  <si>
    <t>DECLENCHEUR MANUEL 1 CONTACT ROUGE</t>
  </si>
  <si>
    <t>DECLENCHEUR MANUEL 1 CONTACT VERT</t>
  </si>
  <si>
    <t>TABLEAU ALARME TYPE 4 A PILE SONORE ET VISUEL</t>
  </si>
  <si>
    <t>INCENDIE</t>
  </si>
  <si>
    <t>Mouvements</t>
  </si>
  <si>
    <t>STOCK Mini : Passer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</si>
</sst>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6"/>
      <color rgb="FFFF0000"/>
      <name val="Calibri"/>
      <family val="2"/>
    </font>
    <font>
      <b/>
      <sz val="2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2" fillId="0" borderId="0" xfId="0" applyNumberFormat="1" applyFont="1" applyAlignment="1">
      <alignment horizontal="center"/>
    </xf>
    <xf numFmtId="0" fontId="0" fillId="3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Fill="1" applyBorder="1"/>
    <xf numFmtId="0" fontId="2" fillId="3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5" borderId="1" xfId="0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4" fillId="0" borderId="0" xfId="0" applyFont="1" applyBorder="1"/>
    <xf numFmtId="0" fontId="0" fillId="5" borderId="0" xfId="0" applyFill="1" applyBorder="1"/>
    <xf numFmtId="0" fontId="0" fillId="0" borderId="0" xfId="0" applyFill="1" applyBorder="1" applyAlignment="1">
      <alignment horizontal="left"/>
    </xf>
    <xf numFmtId="0" fontId="2" fillId="7" borderId="1" xfId="0" applyFont="1" applyFill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9</xdr:row>
          <xdr:rowOff>104775</xdr:rowOff>
        </xdr:from>
        <xdr:to>
          <xdr:col>4</xdr:col>
          <xdr:colOff>609600</xdr:colOff>
          <xdr:row>12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5</xdr:row>
          <xdr:rowOff>57150</xdr:rowOff>
        </xdr:from>
        <xdr:to>
          <xdr:col>4</xdr:col>
          <xdr:colOff>581025</xdr:colOff>
          <xdr:row>7</xdr:row>
          <xdr:rowOff>85725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962025</xdr:colOff>
      <xdr:row>11</xdr:row>
      <xdr:rowOff>76200</xdr:rowOff>
    </xdr:from>
    <xdr:to>
      <xdr:col>9</xdr:col>
      <xdr:colOff>619125</xdr:colOff>
      <xdr:row>17</xdr:row>
      <xdr:rowOff>142875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29625E4-D20A-4D53-9D58-61D12D502164}"/>
            </a:ext>
          </a:extLst>
        </xdr:cNvPr>
        <xdr:cNvSpPr/>
      </xdr:nvSpPr>
      <xdr:spPr>
        <a:xfrm>
          <a:off x="8658225" y="2257425"/>
          <a:ext cx="2971800" cy="1209675"/>
        </a:xfrm>
        <a:prstGeom prst="wedgeRoundRectCallout">
          <a:avLst>
            <a:gd name="adj1" fmla="val -243910"/>
            <a:gd name="adj2" fmla="val 12653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Comment faire pour que ma "rechercheV" en D4, s'affiche en clair</a:t>
          </a:r>
          <a:r>
            <a:rPr lang="fr-FR" sz="1400" baseline="0"/>
            <a:t> en C23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6" displayName="Tableau6" ref="A22:H28" totalsRowShown="0" headerRowDxfId="20" dataDxfId="19">
  <autoFilter ref="A22:H28" xr:uid="{00000000-0009-0000-0100-000003000000}"/>
  <tableColumns count="8">
    <tableColumn id="1" xr3:uid="{00000000-0010-0000-0000-000001000000}" name="Date" dataDxfId="18" totalsRowDxfId="17"/>
    <tableColumn id="2" xr3:uid="{00000000-0010-0000-0000-000002000000}" name="Références" dataDxfId="16" totalsRowDxfId="15"/>
    <tableColumn id="8" xr3:uid="{00000000-0010-0000-0000-000008000000}" name="Marques" dataDxfId="14" totalsRowDxfId="13"/>
    <tableColumn id="3" xr3:uid="{00000000-0010-0000-0000-000003000000}" name="Entrée" dataDxfId="12" totalsRowDxfId="11"/>
    <tableColumn id="4" xr3:uid="{00000000-0010-0000-0000-000004000000}" name="Sortie" dataDxfId="10" totalsRowDxfId="9"/>
    <tableColumn id="5" xr3:uid="{00000000-0010-0000-0000-000005000000}" name="Techniciens" dataDxfId="8" totalsRowDxfId="7"/>
    <tableColumn id="6" xr3:uid="{00000000-0010-0000-0000-000006000000}" name="Clients" dataDxfId="6" totalsRowDxfId="5"/>
    <tableColumn id="7" xr3:uid="{00000000-0010-0000-0000-000007000000}" name="Mouvement" dataDxfId="4">
      <calculatedColumnFormula>Tableau6[[#This Row],[Entrée]]-Tableau6[[#This Row],[Sortie]]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:K114"/>
  <sheetViews>
    <sheetView tabSelected="1" workbookViewId="0">
      <selection activeCell="J24" sqref="J24"/>
    </sheetView>
  </sheetViews>
  <sheetFormatPr baseColWidth="10" defaultRowHeight="15" x14ac:dyDescent="0.25"/>
  <cols>
    <col min="2" max="2" width="19.140625" bestFit="1" customWidth="1"/>
    <col min="3" max="3" width="18.28515625" customWidth="1"/>
    <col min="7" max="7" width="15.7109375" bestFit="1" customWidth="1"/>
    <col min="8" max="8" width="16.5703125" bestFit="1" customWidth="1"/>
    <col min="9" max="9" width="49.7109375" customWidth="1"/>
    <col min="10" max="11" width="18.28515625" bestFit="1" customWidth="1"/>
    <col min="12" max="12" width="59.85546875" bestFit="1" customWidth="1"/>
    <col min="14" max="14" width="12" bestFit="1" customWidth="1"/>
  </cols>
  <sheetData>
    <row r="1" spans="2:10" x14ac:dyDescent="0.25">
      <c r="B1" s="43" t="s">
        <v>195</v>
      </c>
      <c r="C1" s="44"/>
      <c r="D1" s="44"/>
      <c r="E1" s="44"/>
    </row>
    <row r="2" spans="2:10" ht="15.75" thickBot="1" x14ac:dyDescent="0.3">
      <c r="B2" s="44"/>
      <c r="C2" s="44"/>
      <c r="D2" s="44"/>
      <c r="E2" s="44"/>
      <c r="J2" s="35"/>
    </row>
    <row r="3" spans="2:10" ht="15.75" thickTop="1" x14ac:dyDescent="0.25">
      <c r="B3" s="15" t="s">
        <v>11</v>
      </c>
      <c r="C3" s="11"/>
      <c r="D3" s="15" t="s">
        <v>101</v>
      </c>
      <c r="E3" s="13"/>
      <c r="F3" s="35"/>
      <c r="G3" s="45" t="s">
        <v>197</v>
      </c>
      <c r="H3" s="46"/>
      <c r="I3" s="47"/>
    </row>
    <row r="4" spans="2:10" ht="15.75" thickBot="1" x14ac:dyDescent="0.3">
      <c r="B4" s="33" t="s">
        <v>43</v>
      </c>
      <c r="C4" s="11"/>
      <c r="D4" t="str">
        <f>VLOOKUP(B4,'Gestion Stock'!A2:C90,2,0)</f>
        <v>DAAF</v>
      </c>
      <c r="E4" s="13"/>
      <c r="G4" s="48"/>
      <c r="H4" s="49"/>
      <c r="I4" s="50"/>
    </row>
    <row r="5" spans="2:10" ht="19.5" thickTop="1" x14ac:dyDescent="0.3">
      <c r="B5" s="13"/>
      <c r="C5" s="11"/>
      <c r="D5" s="13"/>
      <c r="E5" s="11"/>
      <c r="G5" s="42" t="s">
        <v>98</v>
      </c>
      <c r="H5" s="42" t="s">
        <v>97</v>
      </c>
      <c r="I5" s="42" t="s">
        <v>105</v>
      </c>
    </row>
    <row r="6" spans="2:10" x14ac:dyDescent="0.25">
      <c r="B6" s="17"/>
      <c r="C6" s="15" t="s">
        <v>0</v>
      </c>
      <c r="D6" s="11"/>
      <c r="E6" s="11"/>
      <c r="G6" s="21" t="str">
        <f t="array" aca="1" ref="G6" ca="1">IFERROR(INDEX('Gestion Stock'!$A$2:$A$1700,SMALL(IF('Gestion Stock'!$H$2:$H$1700="Commander",ROW(INDIRECT("1:"&amp;ROWS('Gestion Stock'!$A$2:$A$1700)))),ROWS('Gestion Stock'!$1:1))),"")</f>
        <v>NUG 31641</v>
      </c>
      <c r="H6" s="21" t="str">
        <f t="array" aca="1" ref="H6" ca="1">IFERROR(INDEX('Gestion Stock'!$B$2:$B$1700,SMALL(IF('Gestion Stock'!$H$2:$H$1700="Commander",ROW(INDIRECT("1:"&amp;ROWS('Gestion Stock'!$B$2:$B$1700)))),ROWS('Gestion Stock'!$1:1))),"")</f>
        <v>NUGELEC</v>
      </c>
      <c r="I6" s="21" t="str">
        <f t="array" aca="1" ref="I6" ca="1">IFERROR(INDEX('Gestion Stock'!$C$2:$C$1700,SMALL(IF('Gestion Stock'!$H$2:$H$1700="Commander",ROW(INDIRECT("1:"&amp;ROWS('Gestion Stock'!$C$2:$C$1700)))),ROWS('Gestion Stock'!$1:1))),"")</f>
        <v>SENSEA.CM.MODULE MD1 1 LIGNE</v>
      </c>
    </row>
    <row r="7" spans="2:10" x14ac:dyDescent="0.25">
      <c r="B7" s="17"/>
      <c r="C7" s="14">
        <v>43908</v>
      </c>
      <c r="D7" s="11"/>
      <c r="E7" s="11"/>
      <c r="G7" s="21" t="str">
        <f t="array" aca="1" ref="G7" ca="1">IFERROR(INDEX('Gestion Stock'!$A$2:$A$1700,SMALL(IF('Gestion Stock'!$H$2:$H$1700="Commander",ROW(INDIRECT("1:"&amp;ROWS('Gestion Stock'!$A$2:$A$1700)))),ROWS('Gestion Stock'!$1:2))),"")</f>
        <v>DOF 49</v>
      </c>
      <c r="H7" s="21" t="str">
        <f t="array" aca="1" ref="H7" ca="1">IFERROR(INDEX('Gestion Stock'!$B$2:$B$1700,SMALL(IF('Gestion Stock'!$H$2:$H$1700="Commander",ROW(INDIRECT("1:"&amp;ROWS('Gestion Stock'!$B$2:$B$1700)))),ROWS('Gestion Stock'!$1:2))),"")</f>
        <v>DAAF</v>
      </c>
      <c r="I7" s="21" t="str">
        <f t="array" aca="1" ref="I7" ca="1">IFERROR(INDEX('Gestion Stock'!$C$2:$C$1700,SMALL(IF('Gestion Stock'!$H$2:$H$1700="Commander",ROW(INDIRECT("1:"&amp;ROWS('Gestion Stock'!$C$2:$C$1700)))),ROWS('Gestion Stock'!$1:2))),"")</f>
        <v>DETECTEUR AVERTISSEUR DE FUMEE</v>
      </c>
    </row>
    <row r="8" spans="2:10" x14ac:dyDescent="0.25">
      <c r="B8" s="17"/>
      <c r="C8" s="13"/>
      <c r="D8" s="11"/>
      <c r="E8" s="11"/>
      <c r="G8" s="21" t="str">
        <f t="array" aca="1" ref="G8" ca="1">IFERROR(INDEX('Gestion Stock'!$A$2:$A$1700,SMALL(IF('Gestion Stock'!$H$2:$H$1700="Commander",ROW(INDIRECT("1:"&amp;ROWS('Gestion Stock'!$A$2:$A$1700)))),ROWS('Gestion Stock'!$1:3))),"")</f>
        <v/>
      </c>
      <c r="H8" s="21" t="str">
        <f t="array" aca="1" ref="H8" ca="1">IFERROR(INDEX('Gestion Stock'!$B$2:$B$1700,SMALL(IF('Gestion Stock'!$H$2:$H$1700="Commander",ROW(INDIRECT("1:"&amp;ROWS('Gestion Stock'!$B$2:$B$1700)))),ROWS('Gestion Stock'!$1:3))),"")</f>
        <v/>
      </c>
      <c r="I8" s="21" t="str">
        <f t="array" aca="1" ref="I8" ca="1">IFERROR(INDEX('Gestion Stock'!$C$2:$C$1700,SMALL(IF('Gestion Stock'!$H$2:$H$1700="Commander",ROW(INDIRECT("1:"&amp;ROWS('Gestion Stock'!$C$2:$C$1700)))),ROWS('Gestion Stock'!$1:3))),"")</f>
        <v/>
      </c>
    </row>
    <row r="9" spans="2:10" x14ac:dyDescent="0.25">
      <c r="B9" s="15" t="s">
        <v>1</v>
      </c>
      <c r="C9" s="12">
        <v>0</v>
      </c>
      <c r="D9" s="11"/>
      <c r="E9" s="11"/>
      <c r="G9" s="21" t="str">
        <f t="array" aca="1" ref="G9" ca="1">IFERROR(INDEX('Gestion Stock'!$A$2:$A$1700,SMALL(IF('Gestion Stock'!$H$2:$H$1700="Commander",ROW(INDIRECT("1:"&amp;ROWS('Gestion Stock'!$A$2:$A$1700)))),ROWS('Gestion Stock'!$1:4))),"")</f>
        <v/>
      </c>
      <c r="H9" s="21" t="str">
        <f t="array" aca="1" ref="H9" ca="1">IFERROR(INDEX('Gestion Stock'!$B$2:$B$1700,SMALL(IF('Gestion Stock'!$H$2:$H$1700="Commander",ROW(INDIRECT("1:"&amp;ROWS('Gestion Stock'!$B$2:$B$1700)))),ROWS('Gestion Stock'!$1:4))),"")</f>
        <v/>
      </c>
      <c r="I9" s="21" t="str">
        <f t="array" aca="1" ref="I9" ca="1">IFERROR(INDEX('Gestion Stock'!$C$2:$C$1700,SMALL(IF('Gestion Stock'!$H$2:$H$1700="Commander",ROW(INDIRECT("1:"&amp;ROWS('Gestion Stock'!$C$2:$C$1700)))),ROWS('Gestion Stock'!$1:4))),"")</f>
        <v/>
      </c>
    </row>
    <row r="10" spans="2:10" x14ac:dyDescent="0.25">
      <c r="B10" s="18" t="s">
        <v>2</v>
      </c>
      <c r="C10" s="12">
        <v>20</v>
      </c>
      <c r="D10" s="11"/>
      <c r="E10" s="11"/>
      <c r="G10" s="21" t="str">
        <f t="array" aca="1" ref="G10" ca="1">IFERROR(INDEX('Gestion Stock'!$A$2:$A$1700,SMALL(IF('Gestion Stock'!$H$2:$H$1700="Commander",ROW(INDIRECT("1:"&amp;ROWS('Gestion Stock'!$A$2:$A$1700)))),ROWS('Gestion Stock'!$1:5))),"")</f>
        <v/>
      </c>
      <c r="H10" s="21" t="str">
        <f t="array" aca="1" ref="H10" ca="1">IFERROR(INDEX('Gestion Stock'!$B$2:$B$1700,SMALL(IF('Gestion Stock'!$H$2:$H$1700="Commander",ROW(INDIRECT("1:"&amp;ROWS('Gestion Stock'!$B$2:$B$1700)))),ROWS('Gestion Stock'!$1:5))),"")</f>
        <v/>
      </c>
      <c r="I10" s="21" t="str">
        <f t="array" aca="1" ref="I10" ca="1">IFERROR(INDEX('Gestion Stock'!$C$2:$C$1700,SMALL(IF('Gestion Stock'!$H$2:$H$1700="Commander",ROW(INDIRECT("1:"&amp;ROWS('Gestion Stock'!$C$2:$C$1700)))),ROWS('Gestion Stock'!$1:5))),"")</f>
        <v/>
      </c>
    </row>
    <row r="11" spans="2:10" x14ac:dyDescent="0.25">
      <c r="B11" s="17"/>
      <c r="C11" s="13"/>
      <c r="D11" s="11"/>
      <c r="E11" s="11"/>
      <c r="G11" s="21" t="str">
        <f t="array" aca="1" ref="G11" ca="1">IFERROR(INDEX('Gestion Stock'!$A$2:$A$1700,SMALL(IF('Gestion Stock'!$H$2:$H$1700="Commander",ROW(INDIRECT("1:"&amp;ROWS('Gestion Stock'!$A$2:$A$1700)))),ROWS('Gestion Stock'!$1:6))),"")</f>
        <v/>
      </c>
      <c r="H11" s="21" t="str">
        <f t="array" aca="1" ref="H11" ca="1">IFERROR(INDEX('Gestion Stock'!$B$2:$B$1700,SMALL(IF('Gestion Stock'!$H$2:$H$1700="Commander",ROW(INDIRECT("1:"&amp;ROWS('Gestion Stock'!$B$2:$B$1700)))),ROWS('Gestion Stock'!$1:6))),"")</f>
        <v/>
      </c>
      <c r="I11" s="21" t="str">
        <f t="array" aca="1" ref="I11" ca="1">IFERROR(INDEX('Gestion Stock'!$C$2:$C$1700,SMALL(IF('Gestion Stock'!$H$2:$H$1700="Commander",ROW(INDIRECT("1:"&amp;ROWS('Gestion Stock'!$C$2:$C$1700)))),ROWS('Gestion Stock'!$1:6))),"")</f>
        <v/>
      </c>
    </row>
    <row r="12" spans="2:10" x14ac:dyDescent="0.25">
      <c r="B12" s="17"/>
      <c r="C12" s="13"/>
      <c r="D12" s="11"/>
      <c r="E12" s="11"/>
      <c r="G12" s="21" t="str">
        <f t="array" aca="1" ref="G12" ca="1">IFERROR(INDEX('Gestion Stock'!$A$2:$A$1700,SMALL(IF('Gestion Stock'!$H$2:$H$1700="Commander",ROW(INDIRECT("1:"&amp;ROWS('Gestion Stock'!$A$2:$A$1700)))),ROWS('Gestion Stock'!$1:7))),"")</f>
        <v/>
      </c>
      <c r="H12" s="21" t="str">
        <f t="array" aca="1" ref="H12" ca="1">IFERROR(INDEX('Gestion Stock'!$B$2:$B$1700,SMALL(IF('Gestion Stock'!$H$2:$H$1700="Commander",ROW(INDIRECT("1:"&amp;ROWS('Gestion Stock'!$B$2:$B$1700)))),ROWS('Gestion Stock'!$1:7))),"")</f>
        <v/>
      </c>
      <c r="I12" s="21" t="str">
        <f t="array" aca="1" ref="I12" ca="1">IFERROR(INDEX('Gestion Stock'!$C$2:$C$1700,SMALL(IF('Gestion Stock'!$H$2:$H$1700="Commander",ROW(INDIRECT("1:"&amp;ROWS('Gestion Stock'!$C$2:$C$1700)))),ROWS('Gestion Stock'!$1:7))),"")</f>
        <v/>
      </c>
    </row>
    <row r="13" spans="2:10" x14ac:dyDescent="0.25">
      <c r="B13" s="15" t="s">
        <v>99</v>
      </c>
      <c r="C13" s="12" t="s">
        <v>96</v>
      </c>
      <c r="D13" s="11"/>
      <c r="E13" s="11"/>
      <c r="G13" s="21" t="str">
        <f t="array" aca="1" ref="G13" ca="1">IFERROR(INDEX('Gestion Stock'!$A$2:$A$1700,SMALL(IF('Gestion Stock'!$H$2:$H$1700="Commander",ROW(INDIRECT("1:"&amp;ROWS('Gestion Stock'!$A$2:$A$1700)))),ROWS('Gestion Stock'!$1:8))),"")</f>
        <v/>
      </c>
      <c r="H13" s="21" t="str">
        <f t="array" aca="1" ref="H13" ca="1">IFERROR(INDEX('Gestion Stock'!$B$2:$B$1700,SMALL(IF('Gestion Stock'!$H$2:$H$1700="Commander",ROW(INDIRECT("1:"&amp;ROWS('Gestion Stock'!$B$2:$B$1700)))),ROWS('Gestion Stock'!$1:8))),"")</f>
        <v/>
      </c>
      <c r="I13" s="21" t="str">
        <f t="array" aca="1" ref="I13" ca="1">IFERROR(INDEX('Gestion Stock'!$C$2:$C$1700,SMALL(IF('Gestion Stock'!$H$2:$H$1700="Commander",ROW(INDIRECT("1:"&amp;ROWS('Gestion Stock'!$C$2:$C$1700)))),ROWS('Gestion Stock'!$1:8))),"")</f>
        <v/>
      </c>
    </row>
    <row r="14" spans="2:10" x14ac:dyDescent="0.25">
      <c r="B14" s="17"/>
      <c r="C14" s="13"/>
      <c r="D14" s="11"/>
      <c r="E14" s="11"/>
      <c r="G14" s="21" t="str">
        <f t="array" aca="1" ref="G14" ca="1">IFERROR(INDEX('Gestion Stock'!$A$2:$A$1700,SMALL(IF('Gestion Stock'!$H$2:$H$1700="Commander",ROW(INDIRECT("1:"&amp;ROWS('Gestion Stock'!$A$2:$A$1700)))),ROWS('Gestion Stock'!$1:9))),"")</f>
        <v/>
      </c>
      <c r="H14" s="21" t="str">
        <f t="array" aca="1" ref="H14" ca="1">IFERROR(INDEX('Gestion Stock'!$B$2:$B$1700,SMALL(IF('Gestion Stock'!$H$2:$H$1700="Commander",ROW(INDIRECT("1:"&amp;ROWS('Gestion Stock'!$B$2:$B$1700)))),ROWS('Gestion Stock'!$1:9))),"")</f>
        <v/>
      </c>
      <c r="I14" s="21" t="str">
        <f t="array" aca="1" ref="I14" ca="1">IFERROR(INDEX('Gestion Stock'!$C$2:$C$1700,SMALL(IF('Gestion Stock'!$H$2:$H$1700="Commander",ROW(INDIRECT("1:"&amp;ROWS('Gestion Stock'!$C$2:$C$1700)))),ROWS('Gestion Stock'!$1:9))),"")</f>
        <v/>
      </c>
    </row>
    <row r="15" spans="2:10" x14ac:dyDescent="0.25">
      <c r="B15" s="15" t="s">
        <v>100</v>
      </c>
      <c r="C15" s="12" t="s">
        <v>16</v>
      </c>
      <c r="D15" s="11"/>
      <c r="E15" s="11"/>
      <c r="G15" s="21" t="str">
        <f t="array" aca="1" ref="G15" ca="1">IFERROR(INDEX('Gestion Stock'!$A$2:$A$1700,SMALL(IF('Gestion Stock'!$H$2:$H$1700="Commander",ROW(INDIRECT("1:"&amp;ROWS('Gestion Stock'!$A$2:$A$1700)))),ROWS('Gestion Stock'!$1:10))),"")</f>
        <v/>
      </c>
      <c r="H15" s="21" t="str">
        <f t="array" aca="1" ref="H15" ca="1">IFERROR(INDEX('Gestion Stock'!$B$2:$B$1700,SMALL(IF('Gestion Stock'!$H$2:$H$1700="Commander",ROW(INDIRECT("1:"&amp;ROWS('Gestion Stock'!$B$2:$B$1700)))),ROWS('Gestion Stock'!$1:10))),"")</f>
        <v/>
      </c>
      <c r="I15" s="21" t="str">
        <f t="array" aca="1" ref="I15" ca="1">IFERROR(INDEX('Gestion Stock'!$C$2:$C$1700,SMALL(IF('Gestion Stock'!$H$2:$H$1700="Commander",ROW(INDIRECT("1:"&amp;ROWS('Gestion Stock'!$C$2:$C$1700)))),ROWS('Gestion Stock'!$1:10))),"")</f>
        <v/>
      </c>
    </row>
    <row r="16" spans="2:10" x14ac:dyDescent="0.25">
      <c r="B16" s="13"/>
      <c r="C16" s="11"/>
      <c r="D16" s="11"/>
      <c r="E16" s="11"/>
      <c r="G16" s="21" t="str">
        <f t="array" aca="1" ref="G16" ca="1">IFERROR(INDEX('Gestion Stock'!$A$2:$A$1700,SMALL(IF('Gestion Stock'!$H$2:$H$1700="Commander",ROW(INDIRECT("1:"&amp;ROWS('Gestion Stock'!$A$2:$A$1700)))),ROWS('Gestion Stock'!$1:11))),"")</f>
        <v/>
      </c>
      <c r="H16" s="21" t="str">
        <f t="array" aca="1" ref="H16" ca="1">IFERROR(INDEX('Gestion Stock'!$B$2:$B$1700,SMALL(IF('Gestion Stock'!$H$2:$H$1700="Commander",ROW(INDIRECT("1:"&amp;ROWS('Gestion Stock'!$B$2:$B$1700)))),ROWS('Gestion Stock'!$1:11))),"")</f>
        <v/>
      </c>
      <c r="I16" s="21" t="str">
        <f t="array" aca="1" ref="I16" ca="1">IFERROR(INDEX('Gestion Stock'!$C$2:$C$1700,SMALL(IF('Gestion Stock'!$H$2:$H$1700="Commander",ROW(INDIRECT("1:"&amp;ROWS('Gestion Stock'!$C$2:$C$1700)))),ROWS('Gestion Stock'!$1:11))),"")</f>
        <v/>
      </c>
    </row>
    <row r="17" spans="1:11" x14ac:dyDescent="0.25">
      <c r="F17" s="26"/>
      <c r="G17" s="26"/>
      <c r="H17" s="26"/>
      <c r="I17" s="26"/>
      <c r="J17" s="26"/>
    </row>
    <row r="18" spans="1:11" x14ac:dyDescent="0.25">
      <c r="F18" s="26"/>
      <c r="G18" s="26"/>
      <c r="H18" s="26"/>
      <c r="I18" s="26"/>
      <c r="J18" s="26"/>
      <c r="K18" s="35"/>
    </row>
    <row r="19" spans="1:11" x14ac:dyDescent="0.25">
      <c r="F19" s="26"/>
      <c r="G19" s="26"/>
      <c r="H19" s="26"/>
      <c r="I19" s="26"/>
      <c r="J19" s="26"/>
      <c r="K19" s="35"/>
    </row>
    <row r="20" spans="1:11" x14ac:dyDescent="0.25">
      <c r="K20" s="35"/>
    </row>
    <row r="21" spans="1:11" x14ac:dyDescent="0.25">
      <c r="K21" s="35"/>
    </row>
    <row r="22" spans="1:11" x14ac:dyDescent="0.25">
      <c r="A22" s="1" t="s">
        <v>0</v>
      </c>
      <c r="B22" s="2" t="s">
        <v>98</v>
      </c>
      <c r="C22" s="2" t="s">
        <v>97</v>
      </c>
      <c r="D22" s="2" t="s">
        <v>1</v>
      </c>
      <c r="E22" s="2" t="s">
        <v>2</v>
      </c>
      <c r="F22" s="2" t="s">
        <v>3</v>
      </c>
      <c r="G22" s="2" t="s">
        <v>4</v>
      </c>
      <c r="H22" s="2" t="s">
        <v>5</v>
      </c>
    </row>
    <row r="23" spans="1:11" s="35" customFormat="1" x14ac:dyDescent="0.25">
      <c r="A23" s="14">
        <v>43908</v>
      </c>
      <c r="B23" s="33" t="s">
        <v>43</v>
      </c>
      <c r="C23" s="35" t="e">
        <f>VLOOKUP(A23,'Gestion Stock'!#REF!,2,0)</f>
        <v>#REF!</v>
      </c>
      <c r="D23" s="36">
        <v>0</v>
      </c>
      <c r="E23" s="36">
        <v>20</v>
      </c>
      <c r="F23" s="36" t="s">
        <v>96</v>
      </c>
      <c r="G23" s="36" t="s">
        <v>16</v>
      </c>
      <c r="H23" s="2">
        <f>Tableau6[[#This Row],[Entrée]]-Tableau6[[#This Row],[Sortie]]</f>
        <v>-20</v>
      </c>
    </row>
    <row r="24" spans="1:11" s="35" customFormat="1" x14ac:dyDescent="0.25">
      <c r="A24" s="14">
        <v>43908</v>
      </c>
      <c r="B24" s="33" t="s">
        <v>73</v>
      </c>
      <c r="C24" s="35" t="e">
        <f>VLOOKUP(A24,'Gestion Stock'!#REF!,2,0)</f>
        <v>#REF!</v>
      </c>
      <c r="D24" s="36">
        <v>0</v>
      </c>
      <c r="E24" s="36">
        <v>20</v>
      </c>
      <c r="F24" s="36" t="s">
        <v>96</v>
      </c>
      <c r="G24" s="36" t="s">
        <v>16</v>
      </c>
      <c r="H24" s="2">
        <f>Tableau6[[#This Row],[Entrée]]-Tableau6[[#This Row],[Sortie]]</f>
        <v>-20</v>
      </c>
    </row>
    <row r="25" spans="1:11" s="35" customFormat="1" x14ac:dyDescent="0.25">
      <c r="A25" s="14">
        <v>43908</v>
      </c>
      <c r="B25" s="33" t="s">
        <v>73</v>
      </c>
      <c r="C25" s="35" t="s">
        <v>19</v>
      </c>
      <c r="D25" s="36">
        <v>0</v>
      </c>
      <c r="E25" s="36">
        <v>20</v>
      </c>
      <c r="F25" s="36" t="s">
        <v>96</v>
      </c>
      <c r="G25" s="36" t="s">
        <v>16</v>
      </c>
      <c r="H25" s="2">
        <f>Tableau6[[#This Row],[Entrée]]-Tableau6[[#This Row],[Sortie]]</f>
        <v>-20</v>
      </c>
    </row>
    <row r="26" spans="1:11" s="35" customFormat="1" x14ac:dyDescent="0.25">
      <c r="A26" s="14"/>
      <c r="B26" s="33"/>
      <c r="D26" s="36"/>
      <c r="E26" s="36"/>
      <c r="F26" s="36"/>
      <c r="G26" s="36"/>
      <c r="H26" s="2">
        <f>Tableau6[[#This Row],[Entrée]]-Tableau6[[#This Row],[Sortie]]</f>
        <v>0</v>
      </c>
    </row>
    <row r="27" spans="1:11" s="35" customFormat="1" x14ac:dyDescent="0.25">
      <c r="A27" s="14"/>
      <c r="B27" s="33"/>
      <c r="D27" s="36"/>
      <c r="E27" s="36"/>
      <c r="F27" s="36"/>
      <c r="G27" s="36"/>
      <c r="H27" s="10">
        <f>Tableau6[[#This Row],[Entrée]]-Tableau6[[#This Row],[Sortie]]</f>
        <v>0</v>
      </c>
    </row>
    <row r="28" spans="1:11" s="35" customFormat="1" x14ac:dyDescent="0.25">
      <c r="A28" s="14"/>
      <c r="B28" s="33"/>
      <c r="D28" s="36"/>
      <c r="E28" s="36"/>
      <c r="F28" s="36"/>
      <c r="G28" s="36"/>
      <c r="H28" s="2">
        <f>Tableau6[[#This Row],[Entrée]]-Tableau6[[#This Row],[Sortie]]</f>
        <v>0</v>
      </c>
    </row>
    <row r="29" spans="1:11" s="35" customFormat="1" x14ac:dyDescent="0.25">
      <c r="A29" s="14"/>
      <c r="B29" s="33"/>
      <c r="D29" s="36"/>
      <c r="E29" s="36"/>
      <c r="F29" s="36"/>
      <c r="G29" s="36"/>
      <c r="H29" s="2"/>
    </row>
    <row r="30" spans="1:11" s="35" customFormat="1" x14ac:dyDescent="0.25">
      <c r="A30" s="14"/>
      <c r="B30" s="33"/>
      <c r="D30" s="36"/>
      <c r="E30" s="36"/>
      <c r="F30" s="36"/>
      <c r="G30" s="36"/>
      <c r="H30" s="2"/>
    </row>
    <row r="31" spans="1:11" s="35" customFormat="1" x14ac:dyDescent="0.25">
      <c r="A31" s="14"/>
      <c r="B31" s="33"/>
      <c r="D31" s="36"/>
      <c r="E31" s="36"/>
      <c r="F31" s="36"/>
      <c r="G31" s="36"/>
      <c r="H31" s="2"/>
    </row>
    <row r="32" spans="1:11" s="35" customFormat="1" x14ac:dyDescent="0.25">
      <c r="A32" s="14"/>
      <c r="B32" s="33"/>
      <c r="D32" s="36"/>
      <c r="E32" s="36"/>
      <c r="F32" s="36"/>
      <c r="G32" s="36"/>
      <c r="H32" s="2"/>
    </row>
    <row r="33" spans="1:8" s="35" customFormat="1" x14ac:dyDescent="0.25">
      <c r="A33" s="14"/>
      <c r="B33" s="33"/>
      <c r="C33" s="41"/>
      <c r="D33" s="36"/>
      <c r="E33" s="36"/>
      <c r="F33" s="36"/>
      <c r="G33" s="36"/>
      <c r="H33" s="2"/>
    </row>
    <row r="34" spans="1:8" s="35" customFormat="1" x14ac:dyDescent="0.25">
      <c r="A34" s="14"/>
      <c r="B34" s="33"/>
      <c r="D34" s="36"/>
      <c r="E34" s="36"/>
      <c r="F34" s="36"/>
      <c r="G34" s="36"/>
      <c r="H34" s="2"/>
    </row>
    <row r="35" spans="1:8" s="35" customFormat="1" x14ac:dyDescent="0.25">
      <c r="A35" s="14"/>
      <c r="B35" s="33"/>
      <c r="D35" s="36"/>
      <c r="E35" s="36"/>
      <c r="F35" s="36"/>
      <c r="G35" s="36"/>
      <c r="H35" s="2"/>
    </row>
    <row r="36" spans="1:8" s="35" customFormat="1" x14ac:dyDescent="0.25">
      <c r="A36" s="14"/>
      <c r="B36" s="33"/>
      <c r="D36" s="36"/>
      <c r="E36" s="36"/>
      <c r="F36" s="36"/>
      <c r="G36" s="36"/>
      <c r="H36" s="2"/>
    </row>
    <row r="37" spans="1:8" s="35" customFormat="1" x14ac:dyDescent="0.25">
      <c r="A37" s="14"/>
      <c r="B37" s="33"/>
      <c r="D37" s="36"/>
      <c r="E37" s="36"/>
      <c r="F37" s="36"/>
      <c r="G37" s="36"/>
      <c r="H37" s="2"/>
    </row>
    <row r="38" spans="1:8" s="35" customFormat="1" x14ac:dyDescent="0.25">
      <c r="A38" s="14"/>
      <c r="B38" s="33"/>
      <c r="D38" s="36"/>
      <c r="E38" s="36"/>
      <c r="F38" s="36"/>
      <c r="G38" s="36"/>
      <c r="H38" s="2"/>
    </row>
    <row r="39" spans="1:8" s="35" customFormat="1" x14ac:dyDescent="0.25">
      <c r="A39"/>
      <c r="B39"/>
      <c r="C39"/>
      <c r="D39"/>
      <c r="E39"/>
      <c r="F39"/>
      <c r="G39"/>
      <c r="H39"/>
    </row>
    <row r="40" spans="1:8" s="35" customFormat="1" x14ac:dyDescent="0.25">
      <c r="A40"/>
      <c r="B40"/>
      <c r="C40"/>
      <c r="D40"/>
      <c r="E40"/>
      <c r="F40"/>
      <c r="G40"/>
      <c r="H40"/>
    </row>
    <row r="41" spans="1:8" s="35" customFormat="1" x14ac:dyDescent="0.25">
      <c r="A41"/>
      <c r="B41"/>
      <c r="C41"/>
      <c r="D41"/>
      <c r="E41"/>
      <c r="F41"/>
      <c r="G41"/>
      <c r="H41"/>
    </row>
    <row r="42" spans="1:8" s="35" customFormat="1" x14ac:dyDescent="0.25">
      <c r="A42" s="14"/>
      <c r="B42" s="33"/>
      <c r="D42" s="36"/>
      <c r="E42" s="36"/>
      <c r="F42" s="36"/>
      <c r="G42" s="36"/>
      <c r="H42" s="2"/>
    </row>
    <row r="43" spans="1:8" s="35" customFormat="1" x14ac:dyDescent="0.25">
      <c r="A43" s="14"/>
      <c r="B43" s="33"/>
      <c r="D43" s="36"/>
      <c r="E43" s="36"/>
      <c r="F43" s="36"/>
      <c r="G43" s="36"/>
      <c r="H43" s="2"/>
    </row>
    <row r="44" spans="1:8" s="35" customFormat="1" x14ac:dyDescent="0.25">
      <c r="A44" s="14"/>
      <c r="B44" s="33"/>
      <c r="D44" s="36"/>
      <c r="E44" s="36"/>
      <c r="F44" s="36"/>
      <c r="G44" s="36"/>
      <c r="H44" s="2"/>
    </row>
    <row r="45" spans="1:8" s="35" customFormat="1" x14ac:dyDescent="0.25">
      <c r="A45" s="14"/>
      <c r="B45" s="33"/>
      <c r="D45" s="36"/>
      <c r="E45" s="36"/>
      <c r="F45" s="36"/>
      <c r="G45" s="36"/>
      <c r="H45" s="2"/>
    </row>
    <row r="46" spans="1:8" s="35" customFormat="1" x14ac:dyDescent="0.25">
      <c r="A46" s="14"/>
      <c r="B46" s="33"/>
      <c r="D46" s="36"/>
      <c r="E46" s="36"/>
      <c r="F46" s="36"/>
      <c r="G46" s="36"/>
      <c r="H46" s="2"/>
    </row>
    <row r="47" spans="1:8" s="35" customFormat="1" x14ac:dyDescent="0.25">
      <c r="A47" s="14"/>
      <c r="B47" s="33"/>
      <c r="D47" s="36"/>
      <c r="E47" s="36"/>
      <c r="F47" s="36"/>
      <c r="G47" s="36"/>
      <c r="H47" s="2"/>
    </row>
    <row r="48" spans="1:8" s="35" customFormat="1" x14ac:dyDescent="0.25">
      <c r="A48" s="14"/>
      <c r="B48" s="33"/>
      <c r="D48" s="36"/>
      <c r="E48" s="36"/>
      <c r="F48" s="36"/>
      <c r="G48" s="36"/>
      <c r="H48" s="2"/>
    </row>
    <row r="49" spans="1:8" s="35" customFormat="1" x14ac:dyDescent="0.25">
      <c r="A49"/>
      <c r="B49"/>
      <c r="C49"/>
      <c r="D49"/>
      <c r="E49"/>
      <c r="F49"/>
      <c r="G49"/>
      <c r="H49"/>
    </row>
    <row r="50" spans="1:8" s="35" customFormat="1" x14ac:dyDescent="0.25">
      <c r="A50"/>
      <c r="B50"/>
      <c r="C50"/>
      <c r="D50"/>
      <c r="E50"/>
      <c r="F50"/>
      <c r="G50"/>
      <c r="H50"/>
    </row>
    <row r="51" spans="1:8" s="35" customFormat="1" x14ac:dyDescent="0.25">
      <c r="A51"/>
      <c r="B51"/>
      <c r="C51"/>
      <c r="D51"/>
      <c r="E51"/>
      <c r="F51"/>
      <c r="G51"/>
      <c r="H51"/>
    </row>
    <row r="55" spans="1:8" x14ac:dyDescent="0.25">
      <c r="A55" s="14"/>
      <c r="B55" s="33"/>
      <c r="C55" s="12"/>
      <c r="D55" s="12"/>
      <c r="E55" s="12"/>
      <c r="F55" s="12"/>
      <c r="G55" s="12"/>
      <c r="H55" s="2"/>
    </row>
    <row r="56" spans="1:8" x14ac:dyDescent="0.25">
      <c r="A56" s="14"/>
      <c r="B56" s="33"/>
      <c r="C56" s="12"/>
      <c r="D56" s="12"/>
      <c r="E56" s="12"/>
      <c r="F56" s="12"/>
      <c r="G56" s="12"/>
      <c r="H56" s="2"/>
    </row>
    <row r="59" spans="1:8" x14ac:dyDescent="0.25">
      <c r="A59" s="14"/>
      <c r="B59" s="33"/>
      <c r="C59" s="12"/>
      <c r="D59" s="12"/>
      <c r="E59" s="12"/>
      <c r="F59" s="12"/>
      <c r="G59" s="12"/>
      <c r="H59" s="2"/>
    </row>
    <row r="71" spans="1:8" x14ac:dyDescent="0.25">
      <c r="A71" s="14"/>
      <c r="B71" s="33"/>
      <c r="C71" s="12"/>
      <c r="D71" s="12"/>
      <c r="E71" s="12"/>
      <c r="F71" s="12"/>
      <c r="G71" s="12"/>
      <c r="H71" s="2"/>
    </row>
    <row r="72" spans="1:8" x14ac:dyDescent="0.25">
      <c r="A72" s="14"/>
      <c r="B72" s="33"/>
      <c r="C72" s="12"/>
      <c r="D72" s="12"/>
      <c r="E72" s="12"/>
      <c r="F72" s="12"/>
      <c r="G72" s="12"/>
      <c r="H72" s="2"/>
    </row>
    <row r="73" spans="1:8" x14ac:dyDescent="0.25">
      <c r="A73" s="14"/>
      <c r="B73" s="33"/>
      <c r="C73" s="12"/>
      <c r="D73" s="12"/>
      <c r="E73" s="12"/>
      <c r="F73" s="12"/>
      <c r="G73" s="12"/>
      <c r="H73" s="2"/>
    </row>
    <row r="74" spans="1:8" x14ac:dyDescent="0.25">
      <c r="A74" s="14"/>
      <c r="B74" s="33"/>
      <c r="C74" s="12"/>
      <c r="D74" s="12"/>
      <c r="E74" s="12"/>
      <c r="F74" s="12"/>
      <c r="G74" s="12"/>
      <c r="H74" s="2"/>
    </row>
    <row r="75" spans="1:8" x14ac:dyDescent="0.25">
      <c r="A75" s="14"/>
      <c r="B75" s="33"/>
      <c r="C75" s="12"/>
      <c r="D75" s="12"/>
      <c r="E75" s="12"/>
      <c r="F75" s="12"/>
      <c r="G75" s="12"/>
      <c r="H75" s="2"/>
    </row>
    <row r="76" spans="1:8" x14ac:dyDescent="0.25">
      <c r="A76" s="14"/>
      <c r="B76" s="33"/>
      <c r="C76" s="12"/>
      <c r="D76" s="12"/>
      <c r="E76" s="12"/>
      <c r="F76" s="12"/>
      <c r="G76" s="12"/>
      <c r="H76" s="2"/>
    </row>
    <row r="77" spans="1:8" x14ac:dyDescent="0.25">
      <c r="A77" s="14"/>
      <c r="B77" s="33"/>
      <c r="C77" s="12"/>
      <c r="D77" s="12"/>
      <c r="E77" s="12"/>
      <c r="F77" s="12"/>
      <c r="G77" s="12"/>
      <c r="H77" s="2"/>
    </row>
    <row r="78" spans="1:8" x14ac:dyDescent="0.25">
      <c r="A78" s="14"/>
      <c r="B78" s="16"/>
      <c r="C78" s="12"/>
      <c r="D78" s="12"/>
      <c r="E78" s="12"/>
      <c r="F78" s="12"/>
      <c r="G78" s="12"/>
      <c r="H78" s="2"/>
    </row>
    <row r="79" spans="1:8" x14ac:dyDescent="0.25">
      <c r="A79" s="14"/>
      <c r="B79" s="16"/>
      <c r="C79" s="12"/>
      <c r="D79" s="12"/>
      <c r="E79" s="12"/>
      <c r="F79" s="12"/>
      <c r="G79" s="12"/>
      <c r="H79" s="2"/>
    </row>
    <row r="80" spans="1:8" x14ac:dyDescent="0.25">
      <c r="A80" s="14"/>
      <c r="B80" s="16"/>
      <c r="C80" s="12"/>
      <c r="D80" s="12"/>
      <c r="E80" s="12"/>
      <c r="F80" s="12"/>
      <c r="G80" s="12"/>
      <c r="H80" s="2"/>
    </row>
    <row r="81" spans="1:8" x14ac:dyDescent="0.25">
      <c r="A81" s="14"/>
      <c r="B81" s="16"/>
      <c r="C81" s="12"/>
      <c r="D81" s="12"/>
      <c r="E81" s="12"/>
      <c r="F81" s="12"/>
      <c r="G81" s="12"/>
      <c r="H81" s="2"/>
    </row>
    <row r="82" spans="1:8" x14ac:dyDescent="0.25">
      <c r="A82" s="14"/>
      <c r="B82" s="16"/>
      <c r="C82" s="12"/>
      <c r="D82" s="12"/>
      <c r="E82" s="12"/>
      <c r="F82" s="12"/>
      <c r="G82" s="12"/>
      <c r="H82" s="10"/>
    </row>
    <row r="96" spans="1:8" x14ac:dyDescent="0.25">
      <c r="A96" s="3"/>
      <c r="B96" s="4"/>
      <c r="C96" s="4"/>
      <c r="D96" s="4"/>
      <c r="E96" s="4"/>
      <c r="F96" s="4"/>
      <c r="G96" s="4"/>
      <c r="H96" s="4"/>
    </row>
    <row r="97" spans="1:8" x14ac:dyDescent="0.25">
      <c r="A97" s="3"/>
      <c r="B97" s="4"/>
      <c r="C97" s="4"/>
      <c r="D97" s="4"/>
      <c r="E97" s="4"/>
      <c r="F97" s="4"/>
      <c r="G97" s="4"/>
      <c r="H97" s="4"/>
    </row>
    <row r="98" spans="1:8" x14ac:dyDescent="0.25">
      <c r="A98" s="3"/>
      <c r="B98" s="4"/>
      <c r="C98" s="4"/>
      <c r="D98" s="4"/>
      <c r="E98" s="4"/>
      <c r="F98" s="4"/>
      <c r="G98" s="4"/>
      <c r="H98" s="4"/>
    </row>
    <row r="99" spans="1:8" x14ac:dyDescent="0.25">
      <c r="A99" s="3"/>
      <c r="B99" s="4"/>
      <c r="C99" s="4"/>
      <c r="D99" s="4"/>
      <c r="E99" s="4"/>
      <c r="F99" s="4"/>
      <c r="G99" s="4"/>
      <c r="H99" s="4"/>
    </row>
    <row r="100" spans="1:8" x14ac:dyDescent="0.25">
      <c r="A100" s="3"/>
      <c r="B100" s="4"/>
      <c r="C100" s="4"/>
      <c r="D100" s="4"/>
      <c r="E100" s="4"/>
      <c r="F100" s="4"/>
      <c r="G100" s="4"/>
      <c r="H100" s="4"/>
    </row>
    <row r="101" spans="1:8" x14ac:dyDescent="0.25">
      <c r="A101" s="3"/>
      <c r="B101" s="4"/>
      <c r="C101" s="4"/>
      <c r="D101" s="4"/>
      <c r="E101" s="4"/>
      <c r="F101" s="4"/>
      <c r="G101" s="4"/>
      <c r="H101" s="4"/>
    </row>
    <row r="102" spans="1:8" x14ac:dyDescent="0.25">
      <c r="A102" s="3"/>
      <c r="B102" s="4"/>
      <c r="C102" s="4"/>
      <c r="D102" s="4"/>
      <c r="E102" s="4"/>
      <c r="F102" s="4"/>
      <c r="G102" s="4"/>
      <c r="H102" s="4"/>
    </row>
    <row r="103" spans="1:8" x14ac:dyDescent="0.25">
      <c r="A103" s="3"/>
      <c r="B103" s="4"/>
      <c r="C103" s="4"/>
      <c r="D103" s="4"/>
      <c r="E103" s="4"/>
      <c r="F103" s="4"/>
      <c r="G103" s="4"/>
      <c r="H103" s="4"/>
    </row>
    <row r="104" spans="1:8" x14ac:dyDescent="0.25">
      <c r="A104" s="3"/>
      <c r="B104" s="4"/>
      <c r="C104" s="4"/>
      <c r="D104" s="4"/>
      <c r="E104" s="4"/>
      <c r="F104" s="4"/>
      <c r="G104" s="4"/>
      <c r="H104" s="4"/>
    </row>
    <row r="105" spans="1:8" x14ac:dyDescent="0.25">
      <c r="A105" s="3"/>
      <c r="B105" s="4"/>
      <c r="C105" s="4"/>
      <c r="D105" s="4"/>
      <c r="E105" s="4"/>
      <c r="F105" s="4"/>
      <c r="G105" s="4"/>
      <c r="H105" s="4"/>
    </row>
    <row r="106" spans="1:8" x14ac:dyDescent="0.25">
      <c r="A106" s="3"/>
      <c r="B106" s="4"/>
      <c r="C106" s="4"/>
      <c r="D106" s="4"/>
      <c r="E106" s="4"/>
      <c r="F106" s="4"/>
      <c r="G106" s="4"/>
      <c r="H106" s="4"/>
    </row>
    <row r="107" spans="1:8" x14ac:dyDescent="0.25">
      <c r="A107" s="3"/>
      <c r="B107" s="4"/>
      <c r="C107" s="4"/>
      <c r="D107" s="4"/>
      <c r="E107" s="4"/>
      <c r="F107" s="4"/>
      <c r="G107" s="4"/>
      <c r="H107" s="4"/>
    </row>
    <row r="108" spans="1:8" x14ac:dyDescent="0.25">
      <c r="A108" s="3"/>
      <c r="B108" s="4"/>
      <c r="C108" s="4"/>
      <c r="D108" s="4"/>
      <c r="E108" s="4"/>
      <c r="F108" s="4"/>
      <c r="G108" s="4"/>
      <c r="H108" s="4"/>
    </row>
    <row r="109" spans="1:8" x14ac:dyDescent="0.25">
      <c r="A109" s="3"/>
      <c r="B109" s="4"/>
      <c r="C109" s="4"/>
      <c r="D109" s="4"/>
      <c r="E109" s="4"/>
      <c r="F109" s="4"/>
      <c r="G109" s="4"/>
      <c r="H109" s="4"/>
    </row>
    <row r="110" spans="1:8" x14ac:dyDescent="0.25">
      <c r="A110" s="3"/>
      <c r="B110" s="4"/>
      <c r="C110" s="4"/>
      <c r="D110" s="4"/>
      <c r="E110" s="4"/>
      <c r="F110" s="4"/>
      <c r="G110" s="4"/>
      <c r="H110" s="4"/>
    </row>
    <row r="111" spans="1:8" x14ac:dyDescent="0.25">
      <c r="A111" s="3"/>
      <c r="B111" s="4"/>
      <c r="C111" s="4"/>
      <c r="D111" s="4"/>
      <c r="E111" s="4"/>
      <c r="F111" s="4"/>
      <c r="G111" s="4"/>
      <c r="H111" s="4"/>
    </row>
    <row r="112" spans="1:8" x14ac:dyDescent="0.25">
      <c r="A112" s="3"/>
      <c r="B112" s="4"/>
      <c r="C112" s="4"/>
      <c r="D112" s="4"/>
      <c r="E112" s="4"/>
      <c r="F112" s="4"/>
      <c r="G112" s="4"/>
      <c r="H112" s="4"/>
    </row>
    <row r="113" spans="1:8" x14ac:dyDescent="0.25">
      <c r="A113" s="3"/>
      <c r="B113" s="4"/>
      <c r="C113" s="4"/>
      <c r="D113" s="4"/>
      <c r="E113" s="4"/>
      <c r="F113" s="4"/>
      <c r="G113" s="4"/>
      <c r="H113" s="4"/>
    </row>
    <row r="114" spans="1:8" x14ac:dyDescent="0.25">
      <c r="A114" s="3"/>
      <c r="B114" s="4"/>
      <c r="C114" s="4"/>
      <c r="D114" s="4"/>
      <c r="E114" s="4"/>
      <c r="F114" s="4"/>
      <c r="G114" s="4"/>
      <c r="H114" s="4"/>
    </row>
  </sheetData>
  <mergeCells count="2">
    <mergeCell ref="B1:E2"/>
    <mergeCell ref="G3:I4"/>
  </mergeCells>
  <dataValidations count="3">
    <dataValidation type="list" allowBlank="1" showInputMessage="1" showErrorMessage="1" sqref="B96:C98" xr:uid="{00000000-0002-0000-0000-000002000000}">
      <formula1>$K$1:$K$2</formula1>
    </dataValidation>
    <dataValidation type="list" allowBlank="1" showInputMessage="1" showErrorMessage="1" sqref="F96:F98" xr:uid="{00000000-0002-0000-0000-000001000000}">
      <formula1>$I$4:$I$8</formula1>
    </dataValidation>
    <dataValidation type="list" allowBlank="1" showInputMessage="1" showErrorMessage="1" sqref="G96:G98" xr:uid="{00000000-0002-0000-0000-000000000000}">
      <formula1>$H$4:$H$9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aisie">
                <anchor moveWithCells="1" sizeWithCells="1">
                  <from>
                    <xdr:col>3</xdr:col>
                    <xdr:colOff>571500</xdr:colOff>
                    <xdr:row>9</xdr:row>
                    <xdr:rowOff>104775</xdr:rowOff>
                  </from>
                  <to>
                    <xdr:col>4</xdr:col>
                    <xdr:colOff>609600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RAZ">
                <anchor moveWithCells="1" sizeWithCells="1">
                  <from>
                    <xdr:col>3</xdr:col>
                    <xdr:colOff>542925</xdr:colOff>
                    <xdr:row>5</xdr:row>
                    <xdr:rowOff>57150</xdr:rowOff>
                  </from>
                  <to>
                    <xdr:col>4</xdr:col>
                    <xdr:colOff>581025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3000000}">
          <x14:formula1>
            <xm:f>Référence!$A$3:$A$105</xm:f>
          </x14:formula1>
          <xm:sqref>B4 B23:B38 B42:B59</xm:sqref>
        </x14:dataValidation>
        <x14:dataValidation type="list" allowBlank="1" showInputMessage="1" showErrorMessage="1" xr:uid="{00000000-0002-0000-0000-000004000000}">
          <x14:formula1>
            <xm:f>Référence!$B$3:$B$9</xm:f>
          </x14:formula1>
          <xm:sqref>C59 C55:C56 C25:C32 C34:C38</xm:sqref>
        </x14:dataValidation>
        <x14:dataValidation type="list" allowBlank="1" showInputMessage="1" showErrorMessage="1" xr:uid="{00000000-0002-0000-0000-000005000000}">
          <x14:formula1>
            <xm:f>Référence!$C$3:$C$10</xm:f>
          </x14:formula1>
          <xm:sqref>C13 F59 F55:F56 F23:F38 F42:F48</xm:sqref>
        </x14:dataValidation>
        <x14:dataValidation type="list" allowBlank="1" showInputMessage="1" showErrorMessage="1" xr:uid="{00000000-0002-0000-0000-000006000000}">
          <x14:formula1>
            <xm:f>Référence!$D$3:$D$9</xm:f>
          </x14:formula1>
          <xm:sqref>C15 G59 G55:G56 G23:G38 G42:G48</xm:sqref>
        </x14:dataValidation>
        <x14:dataValidation type="list" allowBlank="1" showInputMessage="1" showErrorMessage="1" xr:uid="{E5B7C971-92FC-42BB-A96A-CBA483CB47B1}">
          <x14:formula1>
            <xm:f>Référence!$D$3:$D$12</xm:f>
          </x14:formula1>
          <xm:sqref>C15 G23:G38 G42:G59</xm:sqref>
        </x14:dataValidation>
        <x14:dataValidation type="list" allowBlank="1" showInputMessage="1" showErrorMessage="1" xr:uid="{F4899808-60A9-43EA-9426-55849E67266B}">
          <x14:formula1>
            <xm:f>Référence!$B$3:$B$14</xm:f>
          </x14:formula1>
          <xm:sqref>C44:C59</xm:sqref>
        </x14:dataValidation>
        <x14:dataValidation type="list" allowBlank="1" showInputMessage="1" showErrorMessage="1" xr:uid="{A960F889-EA36-46FA-ACFF-F2321E2D5EE8}">
          <x14:formula1>
            <xm:f>Référence!$C$3:$C$7</xm:f>
          </x14:formula1>
          <xm:sqref>C13 F23:F38 F42:F59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98"/>
  <sheetViews>
    <sheetView zoomScale="90" zoomScaleNormal="90" workbookViewId="0">
      <selection activeCell="L24" sqref="L24"/>
    </sheetView>
  </sheetViews>
  <sheetFormatPr baseColWidth="10" defaultRowHeight="15" x14ac:dyDescent="0.25"/>
  <cols>
    <col min="1" max="1" width="19.140625" bestFit="1" customWidth="1"/>
    <col min="3" max="3" width="67.85546875" bestFit="1" customWidth="1"/>
    <col min="5" max="5" width="11.42578125" style="4"/>
    <col min="8" max="8" width="12.85546875" bestFit="1" customWidth="1"/>
  </cols>
  <sheetData>
    <row r="1" spans="1:8" ht="15.75" thickTop="1" x14ac:dyDescent="0.25">
      <c r="A1" s="19" t="s">
        <v>98</v>
      </c>
      <c r="B1" s="19" t="s">
        <v>97</v>
      </c>
      <c r="C1" s="19" t="s">
        <v>105</v>
      </c>
      <c r="D1" s="19" t="s">
        <v>12</v>
      </c>
      <c r="E1" s="19" t="s">
        <v>5</v>
      </c>
      <c r="F1" s="19" t="s">
        <v>13</v>
      </c>
      <c r="G1" s="19" t="s">
        <v>14</v>
      </c>
      <c r="H1" s="19" t="s">
        <v>15</v>
      </c>
    </row>
    <row r="2" spans="1:8" x14ac:dyDescent="0.25">
      <c r="A2" s="20" t="s">
        <v>73</v>
      </c>
      <c r="B2" s="20" t="s">
        <v>19</v>
      </c>
      <c r="C2" s="20" t="s">
        <v>108</v>
      </c>
      <c r="D2" s="5">
        <v>20</v>
      </c>
      <c r="E2" s="30">
        <f>SUMIF(SAISIE!B:B,A2,SAISIE!H:H)</f>
        <v>-40</v>
      </c>
      <c r="F2" s="5">
        <f>SUM(D2:E2)</f>
        <v>-20</v>
      </c>
      <c r="G2" s="5">
        <v>400</v>
      </c>
      <c r="H2" s="5" t="str">
        <f>IF(F2&lt;G2,"Commander","stock OK")</f>
        <v>Commander</v>
      </c>
    </row>
    <row r="3" spans="1:8" x14ac:dyDescent="0.25">
      <c r="A3" s="20" t="s">
        <v>66</v>
      </c>
      <c r="B3" s="20" t="s">
        <v>19</v>
      </c>
      <c r="C3" s="20" t="s">
        <v>109</v>
      </c>
      <c r="D3" s="5">
        <v>500</v>
      </c>
      <c r="E3" s="30">
        <f>SUMIF(SAISIE!B:B,A3,SAISIE!H:H)</f>
        <v>0</v>
      </c>
      <c r="F3" s="5">
        <f t="shared" ref="F3:F5" si="0">SUM(D3:E3)</f>
        <v>500</v>
      </c>
      <c r="G3" s="5">
        <v>150</v>
      </c>
      <c r="H3" s="5" t="str">
        <f t="shared" ref="H3:H66" si="1">IF(F3&lt;G3,"Commander","stock OK")</f>
        <v>stock OK</v>
      </c>
    </row>
    <row r="4" spans="1:8" x14ac:dyDescent="0.25">
      <c r="A4" s="20" t="s">
        <v>20</v>
      </c>
      <c r="B4" s="20" t="s">
        <v>19</v>
      </c>
      <c r="C4" s="20" t="s">
        <v>110</v>
      </c>
      <c r="D4" s="5">
        <v>700</v>
      </c>
      <c r="E4" s="30">
        <f>SUMIF(SAISIE!B:B,A4,SAISIE!H:H)</f>
        <v>0</v>
      </c>
      <c r="F4" s="5">
        <f t="shared" si="0"/>
        <v>700</v>
      </c>
      <c r="G4" s="5">
        <v>300</v>
      </c>
      <c r="H4" s="5" t="str">
        <f t="shared" si="1"/>
        <v>stock OK</v>
      </c>
    </row>
    <row r="5" spans="1:8" x14ac:dyDescent="0.25">
      <c r="A5" s="20" t="s">
        <v>18</v>
      </c>
      <c r="B5" s="20" t="s">
        <v>19</v>
      </c>
      <c r="C5" s="20" t="s">
        <v>111</v>
      </c>
      <c r="D5" s="5">
        <v>800</v>
      </c>
      <c r="E5" s="30">
        <f>SUMIF(SAISIE!B:B,A5,SAISIE!H:H)</f>
        <v>0</v>
      </c>
      <c r="F5" s="5">
        <f t="shared" si="0"/>
        <v>800</v>
      </c>
      <c r="G5" s="5">
        <v>400</v>
      </c>
      <c r="H5" s="5" t="str">
        <f t="shared" si="1"/>
        <v>stock OK</v>
      </c>
    </row>
    <row r="6" spans="1:8" x14ac:dyDescent="0.25">
      <c r="A6" s="20" t="s">
        <v>56</v>
      </c>
      <c r="B6" s="20" t="s">
        <v>19</v>
      </c>
      <c r="C6" s="20" t="s">
        <v>112</v>
      </c>
      <c r="D6" s="21"/>
      <c r="E6" s="30">
        <f>SUMIF(SAISIE!B:B,A6,SAISIE!H:H)</f>
        <v>0</v>
      </c>
      <c r="F6" s="21"/>
      <c r="G6" s="21"/>
      <c r="H6" s="5" t="str">
        <f t="shared" si="1"/>
        <v>stock OK</v>
      </c>
    </row>
    <row r="7" spans="1:8" x14ac:dyDescent="0.25">
      <c r="A7" s="20" t="s">
        <v>94</v>
      </c>
      <c r="B7" s="20" t="s">
        <v>19</v>
      </c>
      <c r="C7" s="20" t="s">
        <v>113</v>
      </c>
      <c r="D7" s="21"/>
      <c r="E7" s="30">
        <f>SUMIF(SAISIE!B:B,A7,SAISIE!H:H)</f>
        <v>0</v>
      </c>
      <c r="F7" s="21"/>
      <c r="G7" s="21"/>
      <c r="H7" s="5" t="str">
        <f t="shared" si="1"/>
        <v>stock OK</v>
      </c>
    </row>
    <row r="8" spans="1:8" x14ac:dyDescent="0.25">
      <c r="A8" s="20" t="s">
        <v>74</v>
      </c>
      <c r="B8" s="20" t="s">
        <v>19</v>
      </c>
      <c r="C8" s="20" t="s">
        <v>114</v>
      </c>
      <c r="D8" s="21"/>
      <c r="E8" s="30">
        <f>SUMIF(SAISIE!B:B,A8,SAISIE!H:H)</f>
        <v>0</v>
      </c>
      <c r="F8" s="21"/>
      <c r="G8" s="21"/>
      <c r="H8" s="5" t="str">
        <f t="shared" si="1"/>
        <v>stock OK</v>
      </c>
    </row>
    <row r="9" spans="1:8" x14ac:dyDescent="0.25">
      <c r="A9" s="20" t="s">
        <v>28</v>
      </c>
      <c r="B9" s="20" t="s">
        <v>19</v>
      </c>
      <c r="C9" s="20" t="s">
        <v>115</v>
      </c>
      <c r="D9" s="21"/>
      <c r="E9" s="30">
        <f>SUMIF(SAISIE!B:B,A9,SAISIE!H:H)</f>
        <v>0</v>
      </c>
      <c r="F9" s="21"/>
      <c r="G9" s="21"/>
      <c r="H9" s="5" t="str">
        <f t="shared" si="1"/>
        <v>stock OK</v>
      </c>
    </row>
    <row r="10" spans="1:8" x14ac:dyDescent="0.25">
      <c r="A10" s="20" t="s">
        <v>71</v>
      </c>
      <c r="B10" s="20" t="s">
        <v>19</v>
      </c>
      <c r="C10" s="20" t="s">
        <v>116</v>
      </c>
      <c r="D10" s="21"/>
      <c r="E10" s="30">
        <f>SUMIF(SAISIE!B:B,A10,SAISIE!H:H)</f>
        <v>0</v>
      </c>
      <c r="F10" s="21"/>
      <c r="G10" s="21"/>
      <c r="H10" s="5" t="str">
        <f t="shared" si="1"/>
        <v>stock OK</v>
      </c>
    </row>
    <row r="11" spans="1:8" x14ac:dyDescent="0.25">
      <c r="A11" s="20" t="s">
        <v>69</v>
      </c>
      <c r="B11" s="20" t="s">
        <v>19</v>
      </c>
      <c r="C11" s="20" t="s">
        <v>117</v>
      </c>
      <c r="D11" s="21"/>
      <c r="E11" s="30">
        <f>SUMIF(SAISIE!B:B,A11,SAISIE!H:H)</f>
        <v>0</v>
      </c>
      <c r="F11" s="21"/>
      <c r="G11" s="21"/>
      <c r="H11" s="5" t="str">
        <f t="shared" si="1"/>
        <v>stock OK</v>
      </c>
    </row>
    <row r="12" spans="1:8" x14ac:dyDescent="0.25">
      <c r="A12" s="20" t="s">
        <v>49</v>
      </c>
      <c r="B12" s="20" t="s">
        <v>19</v>
      </c>
      <c r="C12" s="20" t="s">
        <v>118</v>
      </c>
      <c r="D12" s="21"/>
      <c r="E12" s="30">
        <f>SUMIF(SAISIE!B:B,A12,SAISIE!H:H)</f>
        <v>0</v>
      </c>
      <c r="F12" s="21"/>
      <c r="G12" s="21"/>
      <c r="H12" s="5" t="str">
        <f t="shared" si="1"/>
        <v>stock OK</v>
      </c>
    </row>
    <row r="13" spans="1:8" x14ac:dyDescent="0.25">
      <c r="A13" s="20" t="s">
        <v>75</v>
      </c>
      <c r="B13" s="20" t="s">
        <v>19</v>
      </c>
      <c r="C13" s="20" t="s">
        <v>119</v>
      </c>
      <c r="D13" s="21"/>
      <c r="E13" s="30">
        <f>SUMIF(SAISIE!B:B,A13,SAISIE!H:H)</f>
        <v>0</v>
      </c>
      <c r="F13" s="21"/>
      <c r="G13" s="21"/>
      <c r="H13" s="5" t="str">
        <f t="shared" si="1"/>
        <v>stock OK</v>
      </c>
    </row>
    <row r="14" spans="1:8" x14ac:dyDescent="0.25">
      <c r="A14" s="20" t="s">
        <v>76</v>
      </c>
      <c r="B14" s="20" t="s">
        <v>19</v>
      </c>
      <c r="C14" s="20" t="s">
        <v>120</v>
      </c>
      <c r="D14" s="21"/>
      <c r="E14" s="30">
        <f>SUMIF(SAISIE!B:B,A14,SAISIE!H:H)</f>
        <v>0</v>
      </c>
      <c r="F14" s="21"/>
      <c r="G14" s="21"/>
      <c r="H14" s="5" t="str">
        <f t="shared" si="1"/>
        <v>stock OK</v>
      </c>
    </row>
    <row r="15" spans="1:8" x14ac:dyDescent="0.25">
      <c r="A15" s="20" t="s">
        <v>35</v>
      </c>
      <c r="B15" s="20" t="s">
        <v>19</v>
      </c>
      <c r="C15" s="20" t="s">
        <v>121</v>
      </c>
      <c r="D15" s="21"/>
      <c r="E15" s="30">
        <f>SUMIF(SAISIE!B:B,A15,SAISIE!H:H)</f>
        <v>0</v>
      </c>
      <c r="F15" s="21"/>
      <c r="G15" s="21"/>
      <c r="H15" s="5" t="str">
        <f t="shared" si="1"/>
        <v>stock OK</v>
      </c>
    </row>
    <row r="16" spans="1:8" x14ac:dyDescent="0.25">
      <c r="A16" s="20" t="s">
        <v>84</v>
      </c>
      <c r="B16" s="20" t="s">
        <v>19</v>
      </c>
      <c r="C16" s="20" t="s">
        <v>122</v>
      </c>
      <c r="D16" s="21"/>
      <c r="E16" s="30">
        <f>SUMIF(SAISIE!B:B,A16,SAISIE!H:H)</f>
        <v>0</v>
      </c>
      <c r="F16" s="21"/>
      <c r="G16" s="21"/>
      <c r="H16" s="5" t="str">
        <f t="shared" si="1"/>
        <v>stock OK</v>
      </c>
    </row>
    <row r="17" spans="1:8" x14ac:dyDescent="0.25">
      <c r="A17" s="20" t="s">
        <v>83</v>
      </c>
      <c r="B17" s="20" t="s">
        <v>19</v>
      </c>
      <c r="C17" s="20" t="s">
        <v>123</v>
      </c>
      <c r="D17" s="21"/>
      <c r="E17" s="30">
        <f>SUMIF(SAISIE!B:B,A17,SAISIE!H:H)</f>
        <v>0</v>
      </c>
      <c r="F17" s="21"/>
      <c r="G17" s="21"/>
      <c r="H17" s="5" t="str">
        <f t="shared" si="1"/>
        <v>stock OK</v>
      </c>
    </row>
    <row r="18" spans="1:8" x14ac:dyDescent="0.25">
      <c r="A18" s="20" t="s">
        <v>24</v>
      </c>
      <c r="B18" s="20" t="s">
        <v>19</v>
      </c>
      <c r="C18" s="20" t="s">
        <v>124</v>
      </c>
      <c r="D18" s="21"/>
      <c r="E18" s="30">
        <f>SUMIF(SAISIE!B:B,A18,SAISIE!H:H)</f>
        <v>0</v>
      </c>
      <c r="F18" s="21"/>
      <c r="G18" s="21"/>
      <c r="H18" s="5" t="str">
        <f t="shared" si="1"/>
        <v>stock OK</v>
      </c>
    </row>
    <row r="19" spans="1:8" x14ac:dyDescent="0.25">
      <c r="A19" s="20" t="s">
        <v>25</v>
      </c>
      <c r="B19" s="20" t="s">
        <v>19</v>
      </c>
      <c r="C19" s="20" t="s">
        <v>125</v>
      </c>
      <c r="D19" s="21"/>
      <c r="E19" s="30">
        <f>SUMIF(SAISIE!B:B,A19,SAISIE!H:H)</f>
        <v>0</v>
      </c>
      <c r="F19" s="21"/>
      <c r="G19" s="21"/>
      <c r="H19" s="5" t="str">
        <f t="shared" si="1"/>
        <v>stock OK</v>
      </c>
    </row>
    <row r="20" spans="1:8" x14ac:dyDescent="0.25">
      <c r="A20" s="20" t="s">
        <v>22</v>
      </c>
      <c r="B20" s="20" t="s">
        <v>19</v>
      </c>
      <c r="C20" s="20" t="s">
        <v>126</v>
      </c>
      <c r="D20" s="21"/>
      <c r="E20" s="30">
        <f>SUMIF(SAISIE!B:B,A20,SAISIE!H:H)</f>
        <v>0</v>
      </c>
      <c r="F20" s="21"/>
      <c r="G20" s="21"/>
      <c r="H20" s="5" t="str">
        <f t="shared" si="1"/>
        <v>stock OK</v>
      </c>
    </row>
    <row r="21" spans="1:8" x14ac:dyDescent="0.25">
      <c r="A21" s="20" t="s">
        <v>87</v>
      </c>
      <c r="B21" s="20" t="s">
        <v>19</v>
      </c>
      <c r="C21" s="20" t="s">
        <v>127</v>
      </c>
      <c r="D21" s="21"/>
      <c r="E21" s="30">
        <f>SUMIF(SAISIE!B:B,A21,SAISIE!H:H)</f>
        <v>0</v>
      </c>
      <c r="F21" s="21"/>
      <c r="G21" s="21"/>
      <c r="H21" s="5" t="str">
        <f t="shared" si="1"/>
        <v>stock OK</v>
      </c>
    </row>
    <row r="22" spans="1:8" x14ac:dyDescent="0.25">
      <c r="A22" s="20" t="s">
        <v>88</v>
      </c>
      <c r="B22" s="20" t="s">
        <v>19</v>
      </c>
      <c r="C22" s="20" t="s">
        <v>128</v>
      </c>
      <c r="D22" s="21"/>
      <c r="E22" s="30">
        <f>SUMIF(SAISIE!B:B,A22,SAISIE!H:H)</f>
        <v>0</v>
      </c>
      <c r="F22" s="21"/>
      <c r="G22" s="21"/>
      <c r="H22" s="5" t="str">
        <f t="shared" si="1"/>
        <v>stock OK</v>
      </c>
    </row>
    <row r="23" spans="1:8" x14ac:dyDescent="0.25">
      <c r="A23" s="20" t="s">
        <v>26</v>
      </c>
      <c r="B23" s="20" t="s">
        <v>19</v>
      </c>
      <c r="C23" s="20" t="s">
        <v>129</v>
      </c>
      <c r="D23" s="21"/>
      <c r="E23" s="30">
        <f>SUMIF(SAISIE!B:B,A23,SAISIE!H:H)</f>
        <v>0</v>
      </c>
      <c r="F23" s="21"/>
      <c r="G23" s="21"/>
      <c r="H23" s="5" t="str">
        <f t="shared" si="1"/>
        <v>stock OK</v>
      </c>
    </row>
    <row r="24" spans="1:8" x14ac:dyDescent="0.25">
      <c r="A24" s="20" t="s">
        <v>31</v>
      </c>
      <c r="B24" s="20" t="s">
        <v>19</v>
      </c>
      <c r="C24" s="20" t="s">
        <v>130</v>
      </c>
      <c r="D24" s="21"/>
      <c r="E24" s="30">
        <f>SUMIF(SAISIE!B:B,A24,SAISIE!H:H)</f>
        <v>0</v>
      </c>
      <c r="F24" s="21"/>
      <c r="G24" s="21"/>
      <c r="H24" s="5" t="str">
        <f t="shared" si="1"/>
        <v>stock OK</v>
      </c>
    </row>
    <row r="25" spans="1:8" x14ac:dyDescent="0.25">
      <c r="A25" s="20" t="s">
        <v>89</v>
      </c>
      <c r="B25" s="20" t="s">
        <v>19</v>
      </c>
      <c r="C25" s="20" t="s">
        <v>131</v>
      </c>
      <c r="D25" s="21"/>
      <c r="E25" s="30">
        <f>SUMIF(SAISIE!B:B,A25,SAISIE!H:H)</f>
        <v>0</v>
      </c>
      <c r="F25" s="21"/>
      <c r="G25" s="21"/>
      <c r="H25" s="5" t="str">
        <f t="shared" si="1"/>
        <v>stock OK</v>
      </c>
    </row>
    <row r="26" spans="1:8" x14ac:dyDescent="0.25">
      <c r="A26" s="20" t="s">
        <v>32</v>
      </c>
      <c r="B26" s="20" t="s">
        <v>19</v>
      </c>
      <c r="C26" s="20" t="s">
        <v>132</v>
      </c>
      <c r="D26" s="21"/>
      <c r="E26" s="30">
        <f>SUMIF(SAISIE!B:B,A26,SAISIE!H:H)</f>
        <v>0</v>
      </c>
      <c r="F26" s="21"/>
      <c r="G26" s="21"/>
      <c r="H26" s="5" t="str">
        <f t="shared" si="1"/>
        <v>stock OK</v>
      </c>
    </row>
    <row r="27" spans="1:8" x14ac:dyDescent="0.25">
      <c r="A27" s="20" t="s">
        <v>30</v>
      </c>
      <c r="B27" s="20" t="s">
        <v>19</v>
      </c>
      <c r="C27" s="20" t="s">
        <v>133</v>
      </c>
      <c r="D27" s="21"/>
      <c r="E27" s="30">
        <f>SUMIF(SAISIE!B:B,A27,SAISIE!H:H)</f>
        <v>0</v>
      </c>
      <c r="F27" s="21"/>
      <c r="G27" s="21"/>
      <c r="H27" s="5" t="str">
        <f t="shared" si="1"/>
        <v>stock OK</v>
      </c>
    </row>
    <row r="28" spans="1:8" x14ac:dyDescent="0.25">
      <c r="A28" s="20" t="s">
        <v>68</v>
      </c>
      <c r="B28" s="20" t="s">
        <v>19</v>
      </c>
      <c r="C28" s="20" t="s">
        <v>134</v>
      </c>
      <c r="D28" s="21"/>
      <c r="E28" s="30">
        <f>SUMIF(SAISIE!B:B,A28,SAISIE!H:H)</f>
        <v>0</v>
      </c>
      <c r="F28" s="21"/>
      <c r="G28" s="21"/>
      <c r="H28" s="5" t="str">
        <f t="shared" si="1"/>
        <v>stock OK</v>
      </c>
    </row>
    <row r="29" spans="1:8" x14ac:dyDescent="0.25">
      <c r="A29" s="20" t="s">
        <v>72</v>
      </c>
      <c r="B29" s="20" t="s">
        <v>19</v>
      </c>
      <c r="C29" s="20" t="s">
        <v>135</v>
      </c>
      <c r="D29" s="21"/>
      <c r="E29" s="30">
        <f>SUMIF(SAISIE!B:B,A29,SAISIE!H:H)</f>
        <v>0</v>
      </c>
      <c r="F29" s="21"/>
      <c r="G29" s="21"/>
      <c r="H29" s="5" t="str">
        <f t="shared" si="1"/>
        <v>stock OK</v>
      </c>
    </row>
    <row r="30" spans="1:8" x14ac:dyDescent="0.25">
      <c r="A30" s="20" t="s">
        <v>65</v>
      </c>
      <c r="B30" s="20" t="s">
        <v>19</v>
      </c>
      <c r="C30" s="20" t="s">
        <v>136</v>
      </c>
      <c r="D30" s="21"/>
      <c r="E30" s="30">
        <f>SUMIF(SAISIE!B:B,A30,SAISIE!H:H)</f>
        <v>0</v>
      </c>
      <c r="F30" s="21"/>
      <c r="G30" s="21"/>
      <c r="H30" s="5" t="str">
        <f t="shared" si="1"/>
        <v>stock OK</v>
      </c>
    </row>
    <row r="31" spans="1:8" x14ac:dyDescent="0.25">
      <c r="A31" s="20" t="s">
        <v>27</v>
      </c>
      <c r="B31" s="20" t="s">
        <v>19</v>
      </c>
      <c r="C31" s="20" t="s">
        <v>137</v>
      </c>
      <c r="D31" s="21"/>
      <c r="E31" s="30">
        <f>SUMIF(SAISIE!B:B,A31,SAISIE!H:H)</f>
        <v>0</v>
      </c>
      <c r="F31" s="21"/>
      <c r="G31" s="21"/>
      <c r="H31" s="5" t="str">
        <f t="shared" si="1"/>
        <v>stock OK</v>
      </c>
    </row>
    <row r="32" spans="1:8" x14ac:dyDescent="0.25">
      <c r="A32" s="20" t="s">
        <v>48</v>
      </c>
      <c r="B32" s="20" t="s">
        <v>19</v>
      </c>
      <c r="C32" s="20" t="s">
        <v>138</v>
      </c>
      <c r="D32" s="21"/>
      <c r="E32" s="30">
        <f>SUMIF(SAISIE!B:B,A32,SAISIE!H:H)</f>
        <v>0</v>
      </c>
      <c r="F32" s="21"/>
      <c r="G32" s="21"/>
      <c r="H32" s="5" t="str">
        <f t="shared" si="1"/>
        <v>stock OK</v>
      </c>
    </row>
    <row r="33" spans="1:8" x14ac:dyDescent="0.25">
      <c r="A33" s="20" t="s">
        <v>47</v>
      </c>
      <c r="B33" s="20" t="s">
        <v>19</v>
      </c>
      <c r="C33" s="20" t="s">
        <v>139</v>
      </c>
      <c r="D33" s="21"/>
      <c r="E33" s="30">
        <f>SUMIF(SAISIE!B:B,A33,SAISIE!H:H)</f>
        <v>0</v>
      </c>
      <c r="F33" s="21"/>
      <c r="G33" s="21"/>
      <c r="H33" s="5" t="str">
        <f t="shared" si="1"/>
        <v>stock OK</v>
      </c>
    </row>
    <row r="34" spans="1:8" x14ac:dyDescent="0.25">
      <c r="A34" s="20" t="s">
        <v>53</v>
      </c>
      <c r="B34" s="20" t="s">
        <v>19</v>
      </c>
      <c r="C34" s="20" t="s">
        <v>140</v>
      </c>
      <c r="D34" s="21"/>
      <c r="E34" s="30">
        <f>SUMIF(SAISIE!B:B,A34,SAISIE!H:H)</f>
        <v>0</v>
      </c>
      <c r="F34" s="21"/>
      <c r="G34" s="21"/>
      <c r="H34" s="5" t="str">
        <f t="shared" si="1"/>
        <v>stock OK</v>
      </c>
    </row>
    <row r="35" spans="1:8" x14ac:dyDescent="0.25">
      <c r="A35" s="20" t="s">
        <v>52</v>
      </c>
      <c r="B35" s="20" t="s">
        <v>19</v>
      </c>
      <c r="C35" s="20" t="s">
        <v>141</v>
      </c>
      <c r="D35" s="21"/>
      <c r="E35" s="30">
        <f>SUMIF(SAISIE!B:B,A35,SAISIE!H:H)</f>
        <v>0</v>
      </c>
      <c r="F35" s="21"/>
      <c r="G35" s="21"/>
      <c r="H35" s="5" t="str">
        <f t="shared" si="1"/>
        <v>stock OK</v>
      </c>
    </row>
    <row r="36" spans="1:8" x14ac:dyDescent="0.25">
      <c r="A36" s="20" t="s">
        <v>46</v>
      </c>
      <c r="B36" s="20" t="s">
        <v>19</v>
      </c>
      <c r="C36" s="20" t="s">
        <v>142</v>
      </c>
      <c r="D36" s="21"/>
      <c r="E36" s="30">
        <f>SUMIF(SAISIE!B:B,A36,SAISIE!H:H)</f>
        <v>0</v>
      </c>
      <c r="F36" s="21"/>
      <c r="G36" s="21"/>
      <c r="H36" s="5" t="str">
        <f t="shared" si="1"/>
        <v>stock OK</v>
      </c>
    </row>
    <row r="37" spans="1:8" x14ac:dyDescent="0.25">
      <c r="A37" s="20" t="s">
        <v>81</v>
      </c>
      <c r="B37" s="20" t="s">
        <v>19</v>
      </c>
      <c r="C37" s="20" t="s">
        <v>143</v>
      </c>
      <c r="D37" s="21"/>
      <c r="E37" s="30">
        <f>SUMIF(SAISIE!B:B,A37,SAISIE!H:H)</f>
        <v>0</v>
      </c>
      <c r="F37" s="21"/>
      <c r="G37" s="21"/>
      <c r="H37" s="5" t="str">
        <f t="shared" si="1"/>
        <v>stock OK</v>
      </c>
    </row>
    <row r="38" spans="1:8" x14ac:dyDescent="0.25">
      <c r="A38" s="20" t="s">
        <v>80</v>
      </c>
      <c r="B38" s="20" t="s">
        <v>19</v>
      </c>
      <c r="C38" s="20" t="s">
        <v>144</v>
      </c>
      <c r="D38" s="21"/>
      <c r="E38" s="30">
        <f>SUMIF(SAISIE!B:B,A38,SAISIE!H:H)</f>
        <v>0</v>
      </c>
      <c r="F38" s="21"/>
      <c r="G38" s="21"/>
      <c r="H38" s="5" t="str">
        <f t="shared" si="1"/>
        <v>stock OK</v>
      </c>
    </row>
    <row r="39" spans="1:8" x14ac:dyDescent="0.25">
      <c r="A39" s="20" t="s">
        <v>62</v>
      </c>
      <c r="B39" s="20" t="s">
        <v>19</v>
      </c>
      <c r="C39" s="20" t="s">
        <v>145</v>
      </c>
      <c r="D39" s="21"/>
      <c r="E39" s="30">
        <f>SUMIF(SAISIE!B:B,A39,SAISIE!H:H)</f>
        <v>0</v>
      </c>
      <c r="F39" s="21"/>
      <c r="G39" s="21"/>
      <c r="H39" s="5" t="str">
        <f t="shared" si="1"/>
        <v>stock OK</v>
      </c>
    </row>
    <row r="40" spans="1:8" x14ac:dyDescent="0.25">
      <c r="A40" s="20" t="s">
        <v>58</v>
      </c>
      <c r="B40" s="20" t="s">
        <v>19</v>
      </c>
      <c r="C40" s="20" t="s">
        <v>146</v>
      </c>
      <c r="D40" s="21"/>
      <c r="E40" s="30">
        <f>SUMIF(SAISIE!B:B,A40,SAISIE!H:H)</f>
        <v>0</v>
      </c>
      <c r="F40" s="21"/>
      <c r="G40" s="21"/>
      <c r="H40" s="5" t="str">
        <f t="shared" si="1"/>
        <v>stock OK</v>
      </c>
    </row>
    <row r="41" spans="1:8" x14ac:dyDescent="0.25">
      <c r="A41" s="20" t="s">
        <v>61</v>
      </c>
      <c r="B41" s="20" t="s">
        <v>19</v>
      </c>
      <c r="C41" s="20" t="s">
        <v>147</v>
      </c>
      <c r="D41" s="21"/>
      <c r="E41" s="30">
        <f>SUMIF(SAISIE!B:B,A41,SAISIE!H:H)</f>
        <v>0</v>
      </c>
      <c r="F41" s="21"/>
      <c r="G41" s="21"/>
      <c r="H41" s="5" t="str">
        <f t="shared" si="1"/>
        <v>stock OK</v>
      </c>
    </row>
    <row r="42" spans="1:8" x14ac:dyDescent="0.25">
      <c r="A42" s="20" t="s">
        <v>59</v>
      </c>
      <c r="B42" s="20" t="s">
        <v>19</v>
      </c>
      <c r="C42" s="20" t="s">
        <v>148</v>
      </c>
      <c r="D42" s="21"/>
      <c r="E42" s="30">
        <f>SUMIF(SAISIE!B:B,A42,SAISIE!H:H)</f>
        <v>0</v>
      </c>
      <c r="F42" s="21"/>
      <c r="G42" s="21"/>
      <c r="H42" s="5" t="str">
        <f t="shared" si="1"/>
        <v>stock OK</v>
      </c>
    </row>
    <row r="43" spans="1:8" x14ac:dyDescent="0.25">
      <c r="A43" s="20" t="s">
        <v>34</v>
      </c>
      <c r="B43" s="20" t="s">
        <v>19</v>
      </c>
      <c r="C43" s="20" t="s">
        <v>149</v>
      </c>
      <c r="D43" s="21"/>
      <c r="E43" s="30">
        <f>SUMIF(SAISIE!B:B,A43,SAISIE!H:H)</f>
        <v>0</v>
      </c>
      <c r="F43" s="21"/>
      <c r="G43" s="21"/>
      <c r="H43" s="5" t="str">
        <f t="shared" si="1"/>
        <v>stock OK</v>
      </c>
    </row>
    <row r="44" spans="1:8" x14ac:dyDescent="0.25">
      <c r="A44" s="20" t="s">
        <v>64</v>
      </c>
      <c r="B44" s="20" t="s">
        <v>19</v>
      </c>
      <c r="C44" s="20" t="s">
        <v>150</v>
      </c>
      <c r="D44" s="21"/>
      <c r="E44" s="30">
        <f>SUMIF(SAISIE!B:B,A44,SAISIE!H:H)</f>
        <v>0</v>
      </c>
      <c r="F44" s="21"/>
      <c r="G44" s="21"/>
      <c r="H44" s="5" t="str">
        <f t="shared" si="1"/>
        <v>stock OK</v>
      </c>
    </row>
    <row r="45" spans="1:8" x14ac:dyDescent="0.25">
      <c r="A45" s="20" t="s">
        <v>45</v>
      </c>
      <c r="B45" s="20" t="s">
        <v>19</v>
      </c>
      <c r="C45" s="20" t="s">
        <v>151</v>
      </c>
      <c r="D45" s="21"/>
      <c r="E45" s="30">
        <f>SUMIF(SAISIE!B:B,A45,SAISIE!H:H)</f>
        <v>0</v>
      </c>
      <c r="F45" s="21"/>
      <c r="G45" s="21"/>
      <c r="H45" s="5" t="str">
        <f t="shared" si="1"/>
        <v>stock OK</v>
      </c>
    </row>
    <row r="46" spans="1:8" x14ac:dyDescent="0.25">
      <c r="A46" s="20" t="s">
        <v>50</v>
      </c>
      <c r="B46" s="20" t="s">
        <v>19</v>
      </c>
      <c r="C46" s="20" t="s">
        <v>152</v>
      </c>
      <c r="D46" s="21"/>
      <c r="E46" s="30">
        <f>SUMIF(SAISIE!B:B,A46,SAISIE!H:H)</f>
        <v>0</v>
      </c>
      <c r="F46" s="21"/>
      <c r="G46" s="21"/>
      <c r="H46" s="5" t="str">
        <f t="shared" si="1"/>
        <v>stock OK</v>
      </c>
    </row>
    <row r="47" spans="1:8" x14ac:dyDescent="0.25">
      <c r="A47" s="20" t="s">
        <v>51</v>
      </c>
      <c r="B47" s="20" t="s">
        <v>19</v>
      </c>
      <c r="C47" s="20" t="s">
        <v>153</v>
      </c>
      <c r="D47" s="21"/>
      <c r="E47" s="30">
        <f>SUMIF(SAISIE!B:B,A47,SAISIE!H:H)</f>
        <v>0</v>
      </c>
      <c r="F47" s="21"/>
      <c r="G47" s="21"/>
      <c r="H47" s="5" t="str">
        <f t="shared" si="1"/>
        <v>stock OK</v>
      </c>
    </row>
    <row r="48" spans="1:8" x14ac:dyDescent="0.25">
      <c r="A48" s="20" t="s">
        <v>93</v>
      </c>
      <c r="B48" s="20" t="s">
        <v>19</v>
      </c>
      <c r="C48" s="20" t="s">
        <v>154</v>
      </c>
      <c r="D48" s="21"/>
      <c r="E48" s="30">
        <f>SUMIF(SAISIE!B:B,A48,SAISIE!H:H)</f>
        <v>0</v>
      </c>
      <c r="F48" s="21"/>
      <c r="G48" s="21"/>
      <c r="H48" s="5" t="str">
        <f t="shared" si="1"/>
        <v>stock OK</v>
      </c>
    </row>
    <row r="49" spans="1:8" x14ac:dyDescent="0.25">
      <c r="A49" s="20" t="s">
        <v>60</v>
      </c>
      <c r="B49" s="20" t="s">
        <v>19</v>
      </c>
      <c r="C49" s="20" t="s">
        <v>155</v>
      </c>
      <c r="D49" s="21"/>
      <c r="E49" s="30">
        <f>SUMIF(SAISIE!B:B,A49,SAISIE!H:H)</f>
        <v>0</v>
      </c>
      <c r="F49" s="21"/>
      <c r="G49" s="21"/>
      <c r="H49" s="5" t="str">
        <f t="shared" si="1"/>
        <v>stock OK</v>
      </c>
    </row>
    <row r="50" spans="1:8" x14ac:dyDescent="0.25">
      <c r="A50" s="20" t="s">
        <v>70</v>
      </c>
      <c r="B50" s="20" t="s">
        <v>19</v>
      </c>
      <c r="C50" s="20" t="s">
        <v>156</v>
      </c>
      <c r="D50" s="21"/>
      <c r="E50" s="30">
        <f>SUMIF(SAISIE!B:B,A50,SAISIE!H:H)</f>
        <v>0</v>
      </c>
      <c r="F50" s="21"/>
      <c r="G50" s="21"/>
      <c r="H50" s="5" t="str">
        <f t="shared" si="1"/>
        <v>stock OK</v>
      </c>
    </row>
    <row r="51" spans="1:8" x14ac:dyDescent="0.25">
      <c r="A51" s="20" t="s">
        <v>29</v>
      </c>
      <c r="B51" s="20" t="s">
        <v>19</v>
      </c>
      <c r="C51" s="20" t="s">
        <v>157</v>
      </c>
      <c r="D51" s="21"/>
      <c r="E51" s="30">
        <f>SUMIF(SAISIE!B:B,A51,SAISIE!H:H)</f>
        <v>0</v>
      </c>
      <c r="F51" s="21"/>
      <c r="G51" s="21"/>
      <c r="H51" s="5" t="str">
        <f t="shared" si="1"/>
        <v>stock OK</v>
      </c>
    </row>
    <row r="52" spans="1:8" x14ac:dyDescent="0.25">
      <c r="A52" s="22" t="s">
        <v>33</v>
      </c>
      <c r="B52" s="22" t="s">
        <v>19</v>
      </c>
      <c r="C52" s="22" t="s">
        <v>158</v>
      </c>
      <c r="D52" s="21"/>
      <c r="E52" s="30">
        <f>SUMIF(SAISIE!B:B,A52,SAISIE!H:H)</f>
        <v>0</v>
      </c>
      <c r="F52" s="21"/>
      <c r="G52" s="21"/>
      <c r="H52" s="5" t="str">
        <f t="shared" si="1"/>
        <v>stock OK</v>
      </c>
    </row>
    <row r="53" spans="1:8" x14ac:dyDescent="0.25">
      <c r="A53" s="20" t="s">
        <v>90</v>
      </c>
      <c r="B53" s="20" t="s">
        <v>19</v>
      </c>
      <c r="C53" s="20" t="s">
        <v>159</v>
      </c>
      <c r="D53" s="21"/>
      <c r="E53" s="30">
        <f>SUMIF(SAISIE!B:B,A53,SAISIE!H:H)</f>
        <v>0</v>
      </c>
      <c r="F53" s="21"/>
      <c r="G53" s="21"/>
      <c r="H53" s="5" t="str">
        <f t="shared" si="1"/>
        <v>stock OK</v>
      </c>
    </row>
    <row r="54" spans="1:8" x14ac:dyDescent="0.25">
      <c r="A54" s="20" t="s">
        <v>78</v>
      </c>
      <c r="B54" s="20" t="s">
        <v>19</v>
      </c>
      <c r="C54" s="20" t="s">
        <v>160</v>
      </c>
      <c r="D54" s="21"/>
      <c r="E54" s="30">
        <f>SUMIF(SAISIE!B:B,A54,SAISIE!H:H)</f>
        <v>0</v>
      </c>
      <c r="F54" s="21"/>
      <c r="G54" s="21"/>
      <c r="H54" s="5" t="str">
        <f t="shared" si="1"/>
        <v>stock OK</v>
      </c>
    </row>
    <row r="55" spans="1:8" x14ac:dyDescent="0.25">
      <c r="A55" s="20" t="s">
        <v>77</v>
      </c>
      <c r="B55" s="20" t="s">
        <v>19</v>
      </c>
      <c r="C55" s="20" t="s">
        <v>161</v>
      </c>
      <c r="D55" s="21"/>
      <c r="E55" s="30">
        <f>SUMIF(SAISIE!B:B,A55,SAISIE!H:H)</f>
        <v>0</v>
      </c>
      <c r="F55" s="21"/>
      <c r="G55" s="21"/>
      <c r="H55" s="5" t="str">
        <f t="shared" si="1"/>
        <v>stock OK</v>
      </c>
    </row>
    <row r="56" spans="1:8" x14ac:dyDescent="0.25">
      <c r="A56" s="20" t="s">
        <v>79</v>
      </c>
      <c r="B56" s="20" t="s">
        <v>19</v>
      </c>
      <c r="C56" s="20" t="s">
        <v>162</v>
      </c>
      <c r="D56" s="21"/>
      <c r="E56" s="30">
        <f>SUMIF(SAISIE!B:B,A56,SAISIE!H:H)</f>
        <v>0</v>
      </c>
      <c r="F56" s="21"/>
      <c r="G56" s="21"/>
      <c r="H56" s="5" t="str">
        <f t="shared" si="1"/>
        <v>stock OK</v>
      </c>
    </row>
    <row r="57" spans="1:8" x14ac:dyDescent="0.25">
      <c r="A57" s="20" t="s">
        <v>67</v>
      </c>
      <c r="B57" s="20" t="s">
        <v>19</v>
      </c>
      <c r="C57" s="20" t="s">
        <v>163</v>
      </c>
      <c r="D57" s="21"/>
      <c r="E57" s="30">
        <f>SUMIF(SAISIE!B:B,A57,SAISIE!H:H)</f>
        <v>0</v>
      </c>
      <c r="F57" s="21"/>
      <c r="G57" s="21"/>
      <c r="H57" s="5" t="str">
        <f t="shared" si="1"/>
        <v>stock OK</v>
      </c>
    </row>
    <row r="58" spans="1:8" x14ac:dyDescent="0.25">
      <c r="A58" s="20" t="s">
        <v>82</v>
      </c>
      <c r="B58" s="20" t="s">
        <v>19</v>
      </c>
      <c r="C58" s="20" t="s">
        <v>164</v>
      </c>
      <c r="D58" s="21"/>
      <c r="E58" s="30">
        <f>SUMIF(SAISIE!B:B,A58,SAISIE!H:H)</f>
        <v>0</v>
      </c>
      <c r="F58" s="21"/>
      <c r="G58" s="21"/>
      <c r="H58" s="5" t="str">
        <f t="shared" si="1"/>
        <v>stock OK</v>
      </c>
    </row>
    <row r="59" spans="1:8" x14ac:dyDescent="0.25">
      <c r="A59" s="20" t="s">
        <v>63</v>
      </c>
      <c r="B59" s="20" t="s">
        <v>19</v>
      </c>
      <c r="C59" s="20" t="s">
        <v>165</v>
      </c>
      <c r="D59" s="21"/>
      <c r="E59" s="30">
        <f>SUMIF(SAISIE!B:B,A59,SAISIE!H:H)</f>
        <v>0</v>
      </c>
      <c r="F59" s="21"/>
      <c r="G59" s="21"/>
      <c r="H59" s="5" t="str">
        <f t="shared" si="1"/>
        <v>stock OK</v>
      </c>
    </row>
    <row r="60" spans="1:8" x14ac:dyDescent="0.25">
      <c r="A60" s="20" t="s">
        <v>42</v>
      </c>
      <c r="B60" s="20" t="s">
        <v>41</v>
      </c>
      <c r="C60" s="20" t="s">
        <v>166</v>
      </c>
      <c r="D60" s="21"/>
      <c r="E60" s="30">
        <f>SUMIF(SAISIE!B:B,A60,SAISIE!H:H)</f>
        <v>0</v>
      </c>
      <c r="F60" s="21"/>
      <c r="G60" s="21"/>
      <c r="H60" s="5" t="str">
        <f t="shared" si="1"/>
        <v>stock OK</v>
      </c>
    </row>
    <row r="61" spans="1:8" x14ac:dyDescent="0.25">
      <c r="A61" s="20" t="s">
        <v>57</v>
      </c>
      <c r="B61" s="20" t="s">
        <v>41</v>
      </c>
      <c r="C61" s="20" t="s">
        <v>167</v>
      </c>
      <c r="D61" s="21"/>
      <c r="E61" s="30">
        <f>SUMIF(SAISIE!B:B,A61,SAISIE!H:H)</f>
        <v>0</v>
      </c>
      <c r="F61" s="21"/>
      <c r="G61" s="21"/>
      <c r="H61" s="5" t="str">
        <f t="shared" si="1"/>
        <v>stock OK</v>
      </c>
    </row>
    <row r="62" spans="1:8" x14ac:dyDescent="0.25">
      <c r="A62" s="20" t="s">
        <v>40</v>
      </c>
      <c r="B62" s="20" t="s">
        <v>41</v>
      </c>
      <c r="C62" s="20" t="s">
        <v>168</v>
      </c>
      <c r="D62" s="21"/>
      <c r="E62" s="30">
        <f>SUMIF(SAISIE!B:B,A62,SAISIE!H:H)</f>
        <v>0</v>
      </c>
      <c r="F62" s="21"/>
      <c r="G62" s="21"/>
      <c r="H62" s="5" t="str">
        <f t="shared" si="1"/>
        <v>stock OK</v>
      </c>
    </row>
    <row r="63" spans="1:8" x14ac:dyDescent="0.25">
      <c r="A63" s="20" t="s">
        <v>43</v>
      </c>
      <c r="B63" s="20" t="s">
        <v>44</v>
      </c>
      <c r="C63" s="20" t="s">
        <v>166</v>
      </c>
      <c r="D63" s="21"/>
      <c r="E63" s="30">
        <f>SUMIF(SAISIE!B:B,A63,SAISIE!H:H)</f>
        <v>-20</v>
      </c>
      <c r="F63" s="21"/>
      <c r="G63" s="21"/>
      <c r="H63" s="5" t="str">
        <f t="shared" si="1"/>
        <v>stock OK</v>
      </c>
    </row>
    <row r="64" spans="1:8" x14ac:dyDescent="0.25">
      <c r="A64" s="20">
        <v>805573</v>
      </c>
      <c r="B64" s="20" t="s">
        <v>21</v>
      </c>
      <c r="C64" s="20" t="s">
        <v>169</v>
      </c>
      <c r="D64" s="21"/>
      <c r="E64" s="30">
        <f>SUMIF(SAISIE!B:B,A64,SAISIE!H:H)</f>
        <v>0</v>
      </c>
      <c r="F64" s="21"/>
      <c r="G64" s="21"/>
      <c r="H64" s="5" t="str">
        <f t="shared" si="1"/>
        <v>stock OK</v>
      </c>
    </row>
    <row r="65" spans="1:8" x14ac:dyDescent="0.25">
      <c r="A65" s="20">
        <v>783257</v>
      </c>
      <c r="B65" s="20" t="s">
        <v>21</v>
      </c>
      <c r="C65" s="20" t="s">
        <v>170</v>
      </c>
      <c r="D65" s="21"/>
      <c r="E65" s="30">
        <f>SUMIF(SAISIE!B:B,A65,SAISIE!H:H)</f>
        <v>0</v>
      </c>
      <c r="F65" s="21"/>
      <c r="G65" s="21"/>
      <c r="H65" s="5" t="str">
        <f t="shared" si="1"/>
        <v>stock OK</v>
      </c>
    </row>
    <row r="66" spans="1:8" x14ac:dyDescent="0.25">
      <c r="A66" s="20">
        <v>704980</v>
      </c>
      <c r="B66" s="20" t="s">
        <v>21</v>
      </c>
      <c r="C66" s="20" t="s">
        <v>171</v>
      </c>
      <c r="D66" s="21"/>
      <c r="E66" s="30">
        <f>SUMIF(SAISIE!B:B,A66,SAISIE!H:H)</f>
        <v>0</v>
      </c>
      <c r="F66" s="21"/>
      <c r="G66" s="21"/>
      <c r="H66" s="5" t="str">
        <f t="shared" si="1"/>
        <v>stock OK</v>
      </c>
    </row>
    <row r="67" spans="1:8" x14ac:dyDescent="0.25">
      <c r="A67" s="20">
        <v>706104</v>
      </c>
      <c r="B67" s="20" t="s">
        <v>21</v>
      </c>
      <c r="C67" s="20" t="s">
        <v>172</v>
      </c>
      <c r="D67" s="21"/>
      <c r="E67" s="30">
        <f>SUMIF(SAISIE!B:B,A67,SAISIE!H:H)</f>
        <v>0</v>
      </c>
      <c r="F67" s="21"/>
      <c r="G67" s="21"/>
      <c r="H67" s="5" t="str">
        <f t="shared" ref="H67:H90" si="2">IF(F67&lt;G67,"Commander","stock OK")</f>
        <v>stock OK</v>
      </c>
    </row>
    <row r="68" spans="1:8" x14ac:dyDescent="0.25">
      <c r="A68" s="20">
        <v>704964</v>
      </c>
      <c r="B68" s="20" t="s">
        <v>21</v>
      </c>
      <c r="C68" s="20" t="s">
        <v>173</v>
      </c>
      <c r="D68" s="21"/>
      <c r="E68" s="30">
        <f>SUMIF(SAISIE!B:B,A68,SAISIE!H:H)</f>
        <v>0</v>
      </c>
      <c r="F68" s="21"/>
      <c r="G68" s="21"/>
      <c r="H68" s="5" t="str">
        <f t="shared" si="2"/>
        <v>stock OK</v>
      </c>
    </row>
    <row r="69" spans="1:8" x14ac:dyDescent="0.25">
      <c r="A69" s="20">
        <v>804973</v>
      </c>
      <c r="B69" s="20" t="s">
        <v>21</v>
      </c>
      <c r="C69" s="20" t="s">
        <v>174</v>
      </c>
      <c r="D69" s="21"/>
      <c r="E69" s="30">
        <f>SUMIF(SAISIE!B:B,A69,SAISIE!H:H)</f>
        <v>0</v>
      </c>
      <c r="F69" s="21"/>
      <c r="G69" s="21"/>
      <c r="H69" s="5" t="str">
        <f t="shared" si="2"/>
        <v>stock OK</v>
      </c>
    </row>
    <row r="70" spans="1:8" x14ac:dyDescent="0.25">
      <c r="A70" s="20">
        <v>80410</v>
      </c>
      <c r="B70" s="20" t="s">
        <v>21</v>
      </c>
      <c r="C70" s="20" t="s">
        <v>175</v>
      </c>
      <c r="D70" s="21"/>
      <c r="E70" s="30">
        <f>SUMIF(SAISIE!B:B,A70,SAISIE!H:H)</f>
        <v>0</v>
      </c>
      <c r="F70" s="21"/>
      <c r="G70" s="21"/>
      <c r="H70" s="5" t="str">
        <f t="shared" si="2"/>
        <v>stock OK</v>
      </c>
    </row>
    <row r="71" spans="1:8" x14ac:dyDescent="0.25">
      <c r="A71" s="20">
        <v>80271</v>
      </c>
      <c r="B71" s="20" t="s">
        <v>21</v>
      </c>
      <c r="C71" s="20" t="s">
        <v>176</v>
      </c>
      <c r="D71" s="21"/>
      <c r="E71" s="30">
        <f>SUMIF(SAISIE!B:B,A71,SAISIE!H:H)</f>
        <v>0</v>
      </c>
      <c r="F71" s="21"/>
      <c r="G71" s="21"/>
      <c r="H71" s="5" t="str">
        <f t="shared" si="2"/>
        <v>stock OK</v>
      </c>
    </row>
    <row r="72" spans="1:8" x14ac:dyDescent="0.25">
      <c r="A72" s="20">
        <v>783250</v>
      </c>
      <c r="B72" s="20" t="s">
        <v>21</v>
      </c>
      <c r="C72" s="20" t="s">
        <v>177</v>
      </c>
      <c r="D72" s="21"/>
      <c r="E72" s="30">
        <f>SUMIF(SAISIE!B:B,A72,SAISIE!H:H)</f>
        <v>0</v>
      </c>
      <c r="F72" s="21"/>
      <c r="G72" s="21"/>
      <c r="H72" s="5" t="str">
        <f t="shared" si="2"/>
        <v>stock OK</v>
      </c>
    </row>
    <row r="73" spans="1:8" x14ac:dyDescent="0.25">
      <c r="A73" s="20">
        <v>783256</v>
      </c>
      <c r="B73" s="20" t="s">
        <v>21</v>
      </c>
      <c r="C73" s="20" t="s">
        <v>178</v>
      </c>
      <c r="D73" s="21"/>
      <c r="E73" s="30">
        <f>SUMIF(SAISIE!B:B,A73,SAISIE!H:H)</f>
        <v>0</v>
      </c>
      <c r="F73" s="21"/>
      <c r="G73" s="21"/>
      <c r="H73" s="5" t="str">
        <f t="shared" si="2"/>
        <v>stock OK</v>
      </c>
    </row>
    <row r="74" spans="1:8" x14ac:dyDescent="0.25">
      <c r="A74" s="20">
        <v>704967</v>
      </c>
      <c r="B74" s="20" t="s">
        <v>21</v>
      </c>
      <c r="C74" s="20" t="s">
        <v>179</v>
      </c>
      <c r="D74" s="21"/>
      <c r="E74" s="30">
        <f>SUMIF(SAISIE!B:B,A74,SAISIE!H:H)</f>
        <v>0</v>
      </c>
      <c r="F74" s="21"/>
      <c r="G74" s="21"/>
      <c r="H74" s="5" t="str">
        <f t="shared" si="2"/>
        <v>stock OK</v>
      </c>
    </row>
    <row r="75" spans="1:8" x14ac:dyDescent="0.25">
      <c r="A75" s="20">
        <v>784382</v>
      </c>
      <c r="B75" s="20" t="s">
        <v>21</v>
      </c>
      <c r="C75" s="20" t="s">
        <v>180</v>
      </c>
      <c r="D75" s="21"/>
      <c r="E75" s="30">
        <f>SUMIF(SAISIE!B:B,A75,SAISIE!H:H)</f>
        <v>0</v>
      </c>
      <c r="F75" s="21"/>
      <c r="G75" s="21"/>
      <c r="H75" s="5" t="str">
        <f t="shared" si="2"/>
        <v>stock OK</v>
      </c>
    </row>
    <row r="76" spans="1:8" x14ac:dyDescent="0.25">
      <c r="A76" s="20">
        <v>772384</v>
      </c>
      <c r="B76" s="20" t="s">
        <v>21</v>
      </c>
      <c r="C76" s="20" t="s">
        <v>181</v>
      </c>
      <c r="D76" s="21"/>
      <c r="E76" s="30">
        <f>SUMIF(SAISIE!B:B,A76,SAISIE!H:H)</f>
        <v>0</v>
      </c>
      <c r="F76" s="21"/>
      <c r="G76" s="21"/>
      <c r="H76" s="5" t="str">
        <f t="shared" si="2"/>
        <v>stock OK</v>
      </c>
    </row>
    <row r="77" spans="1:8" x14ac:dyDescent="0.25">
      <c r="A77" s="20" t="s">
        <v>23</v>
      </c>
      <c r="B77" s="20" t="s">
        <v>21</v>
      </c>
      <c r="C77" s="20" t="s">
        <v>182</v>
      </c>
      <c r="D77" s="21"/>
      <c r="E77" s="30">
        <f>SUMIF(SAISIE!B:B,A77,SAISIE!H:H)</f>
        <v>0</v>
      </c>
      <c r="F77" s="21"/>
      <c r="G77" s="21"/>
      <c r="H77" s="5" t="str">
        <f t="shared" si="2"/>
        <v>stock OK</v>
      </c>
    </row>
    <row r="78" spans="1:8" x14ac:dyDescent="0.25">
      <c r="A78" s="20">
        <v>704965</v>
      </c>
      <c r="B78" s="20" t="s">
        <v>21</v>
      </c>
      <c r="C78" s="20" t="s">
        <v>183</v>
      </c>
      <c r="D78" s="21"/>
      <c r="E78" s="30">
        <f>SUMIF(SAISIE!B:B,A78,SAISIE!H:H)</f>
        <v>0</v>
      </c>
      <c r="F78" s="21"/>
      <c r="G78" s="21"/>
      <c r="H78" s="5" t="str">
        <f t="shared" si="2"/>
        <v>stock OK</v>
      </c>
    </row>
    <row r="79" spans="1:8" x14ac:dyDescent="0.25">
      <c r="A79" s="20">
        <v>640000123</v>
      </c>
      <c r="B79" s="20" t="s">
        <v>54</v>
      </c>
      <c r="C79" s="20" t="s">
        <v>184</v>
      </c>
      <c r="D79" s="21"/>
      <c r="E79" s="30">
        <f>SUMIF(SAISIE!B:B,A79,SAISIE!H:H)</f>
        <v>0</v>
      </c>
      <c r="F79" s="21"/>
      <c r="G79" s="21"/>
      <c r="H79" s="5" t="str">
        <f t="shared" si="2"/>
        <v>stock OK</v>
      </c>
    </row>
    <row r="80" spans="1:8" x14ac:dyDescent="0.25">
      <c r="A80" s="20">
        <v>640000127</v>
      </c>
      <c r="B80" s="20" t="s">
        <v>54</v>
      </c>
      <c r="C80" s="20" t="s">
        <v>185</v>
      </c>
      <c r="D80" s="21"/>
      <c r="E80" s="30">
        <f>SUMIF(SAISIE!B:B,A80,SAISIE!H:H)</f>
        <v>0</v>
      </c>
      <c r="F80" s="21"/>
      <c r="G80" s="21"/>
      <c r="H80" s="5" t="str">
        <f t="shared" si="2"/>
        <v>stock OK</v>
      </c>
    </row>
    <row r="81" spans="1:8" x14ac:dyDescent="0.25">
      <c r="A81" s="20" t="s">
        <v>91</v>
      </c>
      <c r="B81" s="20" t="s">
        <v>37</v>
      </c>
      <c r="C81" s="20" t="s">
        <v>186</v>
      </c>
      <c r="D81" s="21"/>
      <c r="E81" s="30">
        <f>SUMIF(SAISIE!B:B,A81,SAISIE!H:H)</f>
        <v>0</v>
      </c>
      <c r="F81" s="21"/>
      <c r="G81" s="21"/>
      <c r="H81" s="5" t="str">
        <f t="shared" si="2"/>
        <v>stock OK</v>
      </c>
    </row>
    <row r="82" spans="1:8" x14ac:dyDescent="0.25">
      <c r="A82" s="20" t="s">
        <v>92</v>
      </c>
      <c r="B82" s="20" t="s">
        <v>37</v>
      </c>
      <c r="C82" s="20" t="s">
        <v>187</v>
      </c>
      <c r="D82" s="21"/>
      <c r="E82" s="30">
        <f>SUMIF(SAISIE!B:B,A82,SAISIE!H:H)</f>
        <v>0</v>
      </c>
      <c r="F82" s="21"/>
      <c r="G82" s="21"/>
      <c r="H82" s="5" t="str">
        <f t="shared" si="2"/>
        <v>stock OK</v>
      </c>
    </row>
    <row r="83" spans="1:8" x14ac:dyDescent="0.25">
      <c r="A83" s="20">
        <v>19040001</v>
      </c>
      <c r="B83" s="20" t="s">
        <v>37</v>
      </c>
      <c r="C83" s="20" t="s">
        <v>188</v>
      </c>
      <c r="D83" s="21"/>
      <c r="E83" s="30">
        <f>SUMIF(SAISIE!B:B,A83,SAISIE!H:H)</f>
        <v>0</v>
      </c>
      <c r="F83" s="21"/>
      <c r="G83" s="21"/>
      <c r="H83" s="5" t="str">
        <f t="shared" si="2"/>
        <v>stock OK</v>
      </c>
    </row>
    <row r="84" spans="1:8" x14ac:dyDescent="0.25">
      <c r="A84" s="20">
        <v>17090001</v>
      </c>
      <c r="B84" s="20" t="s">
        <v>37</v>
      </c>
      <c r="C84" s="20" t="s">
        <v>189</v>
      </c>
      <c r="D84" s="21"/>
      <c r="E84" s="30">
        <f>SUMIF(SAISIE!B:B,A84,SAISIE!H:H)</f>
        <v>0</v>
      </c>
      <c r="F84" s="21"/>
      <c r="G84" s="21"/>
      <c r="H84" s="5" t="str">
        <f t="shared" si="2"/>
        <v>stock OK</v>
      </c>
    </row>
    <row r="85" spans="1:8" x14ac:dyDescent="0.25">
      <c r="A85" s="20">
        <v>17040001</v>
      </c>
      <c r="B85" s="20" t="s">
        <v>37</v>
      </c>
      <c r="C85" s="20" t="s">
        <v>190</v>
      </c>
      <c r="D85" s="21"/>
      <c r="E85" s="30">
        <f>SUMIF(SAISIE!B:B,A85,SAISIE!H:H)</f>
        <v>0</v>
      </c>
      <c r="F85" s="21"/>
      <c r="G85" s="21"/>
      <c r="H85" s="5" t="str">
        <f t="shared" si="2"/>
        <v>stock OK</v>
      </c>
    </row>
    <row r="86" spans="1:8" x14ac:dyDescent="0.25">
      <c r="A86" s="20" t="s">
        <v>36</v>
      </c>
      <c r="B86" s="20" t="s">
        <v>37</v>
      </c>
      <c r="C86" s="20" t="s">
        <v>191</v>
      </c>
      <c r="D86" s="21"/>
      <c r="E86" s="30">
        <f>SUMIF(SAISIE!B:B,A86,SAISIE!H:H)</f>
        <v>0</v>
      </c>
      <c r="F86" s="21"/>
      <c r="G86" s="21"/>
      <c r="H86" s="5" t="str">
        <f t="shared" si="2"/>
        <v>stock OK</v>
      </c>
    </row>
    <row r="87" spans="1:8" x14ac:dyDescent="0.25">
      <c r="A87" s="20" t="s">
        <v>38</v>
      </c>
      <c r="B87" s="20" t="s">
        <v>37</v>
      </c>
      <c r="C87" s="20" t="s">
        <v>192</v>
      </c>
      <c r="D87" s="21"/>
      <c r="E87" s="30">
        <f>SUMIF(SAISIE!B:B,A87,SAISIE!H:H)</f>
        <v>0</v>
      </c>
      <c r="F87" s="21"/>
      <c r="G87" s="21"/>
      <c r="H87" s="5" t="str">
        <f t="shared" si="2"/>
        <v>stock OK</v>
      </c>
    </row>
    <row r="88" spans="1:8" x14ac:dyDescent="0.25">
      <c r="A88" s="20" t="s">
        <v>39</v>
      </c>
      <c r="B88" s="20" t="s">
        <v>37</v>
      </c>
      <c r="C88" s="20" t="s">
        <v>193</v>
      </c>
      <c r="D88" s="21"/>
      <c r="E88" s="30">
        <f>SUMIF(SAISIE!B:B,A88,SAISIE!H:H)</f>
        <v>0</v>
      </c>
      <c r="F88" s="21"/>
      <c r="G88" s="21"/>
      <c r="H88" s="5" t="str">
        <f t="shared" si="2"/>
        <v>stock OK</v>
      </c>
    </row>
    <row r="89" spans="1:8" x14ac:dyDescent="0.25">
      <c r="A89" s="20" t="s">
        <v>55</v>
      </c>
      <c r="B89" s="20" t="s">
        <v>37</v>
      </c>
      <c r="C89" s="20" t="s">
        <v>175</v>
      </c>
      <c r="D89" s="21"/>
      <c r="E89" s="30">
        <f>SUMIF(SAISIE!B:B,A89,SAISIE!H:H)</f>
        <v>0</v>
      </c>
      <c r="F89" s="21"/>
      <c r="G89" s="21"/>
      <c r="H89" s="5" t="str">
        <f t="shared" si="2"/>
        <v>stock OK</v>
      </c>
    </row>
    <row r="90" spans="1:8" x14ac:dyDescent="0.25">
      <c r="A90" s="20" t="s">
        <v>85</v>
      </c>
      <c r="B90" s="20" t="s">
        <v>86</v>
      </c>
      <c r="C90" s="20" t="s">
        <v>194</v>
      </c>
      <c r="D90" s="21"/>
      <c r="E90" s="30">
        <f>SUMIF(SAISIE!B:B,A90,SAISIE!H:H)</f>
        <v>0</v>
      </c>
      <c r="F90" s="21"/>
      <c r="G90" s="21"/>
      <c r="H90" s="5" t="str">
        <f t="shared" si="2"/>
        <v>stock OK</v>
      </c>
    </row>
    <row r="91" spans="1:8" x14ac:dyDescent="0.25">
      <c r="A91" s="20"/>
      <c r="B91" s="20"/>
      <c r="C91" s="20"/>
      <c r="D91" s="21"/>
      <c r="E91" s="5"/>
      <c r="F91" s="21"/>
      <c r="G91" s="21"/>
      <c r="H91" s="21"/>
    </row>
    <row r="92" spans="1:8" x14ac:dyDescent="0.25">
      <c r="A92" s="20"/>
      <c r="B92" s="20"/>
      <c r="C92" s="20"/>
      <c r="D92" s="21"/>
      <c r="E92" s="5"/>
      <c r="F92" s="21"/>
      <c r="G92" s="21"/>
      <c r="H92" s="21"/>
    </row>
    <row r="93" spans="1:8" x14ac:dyDescent="0.25">
      <c r="A93" s="20"/>
      <c r="B93" s="20"/>
      <c r="C93" s="20"/>
      <c r="D93" s="21"/>
      <c r="E93" s="5"/>
      <c r="F93" s="21"/>
      <c r="G93" s="21"/>
      <c r="H93" s="21"/>
    </row>
    <row r="94" spans="1:8" x14ac:dyDescent="0.25">
      <c r="A94" s="20"/>
      <c r="B94" s="20"/>
      <c r="C94" s="20"/>
      <c r="D94" s="21"/>
      <c r="E94" s="5"/>
      <c r="F94" s="21"/>
      <c r="G94" s="21"/>
      <c r="H94" s="21"/>
    </row>
    <row r="95" spans="1:8" x14ac:dyDescent="0.25">
      <c r="A95" s="20"/>
      <c r="B95" s="20"/>
      <c r="C95" s="20"/>
      <c r="D95" s="21"/>
      <c r="E95" s="5"/>
      <c r="F95" s="21"/>
      <c r="G95" s="21"/>
      <c r="H95" s="21"/>
    </row>
    <row r="96" spans="1:8" x14ac:dyDescent="0.25">
      <c r="A96" s="20"/>
      <c r="B96" s="20"/>
      <c r="C96" s="20"/>
      <c r="D96" s="21"/>
      <c r="E96" s="5"/>
      <c r="F96" s="21"/>
      <c r="G96" s="21"/>
      <c r="H96" s="21"/>
    </row>
    <row r="97" spans="1:8" x14ac:dyDescent="0.25">
      <c r="A97" s="20"/>
      <c r="B97" s="20"/>
      <c r="C97" s="20"/>
      <c r="D97" s="21"/>
      <c r="E97" s="5"/>
      <c r="F97" s="21"/>
      <c r="G97" s="21"/>
      <c r="H97" s="21"/>
    </row>
    <row r="98" spans="1:8" x14ac:dyDescent="0.25">
      <c r="A98" s="20"/>
      <c r="B98" s="20"/>
      <c r="C98" s="20"/>
      <c r="D98" s="21"/>
      <c r="E98" s="5"/>
      <c r="F98" s="21"/>
      <c r="G98" s="21"/>
      <c r="H98" s="21"/>
    </row>
  </sheetData>
  <conditionalFormatting sqref="H2:H90">
    <cfRule type="containsText" dxfId="3" priority="1" operator="containsText" text="Commander">
      <formula>NOT(ISERROR(SEARCH("Commander",H2)))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J90"/>
  <sheetViews>
    <sheetView topLeftCell="A55" workbookViewId="0">
      <selection activeCell="K25" sqref="K25"/>
    </sheetView>
  </sheetViews>
  <sheetFormatPr baseColWidth="10" defaultRowHeight="15" x14ac:dyDescent="0.25"/>
  <cols>
    <col min="1" max="1" width="19.140625" bestFit="1" customWidth="1"/>
    <col min="3" max="3" width="64.42578125" bestFit="1" customWidth="1"/>
    <col min="4" max="4" width="14.5703125" bestFit="1" customWidth="1"/>
    <col min="5" max="5" width="16.5703125" style="4" bestFit="1" customWidth="1"/>
    <col min="6" max="6" width="15.42578125" bestFit="1" customWidth="1"/>
    <col min="7" max="7" width="13.28515625" bestFit="1" customWidth="1"/>
    <col min="8" max="8" width="11.85546875" bestFit="1" customWidth="1"/>
  </cols>
  <sheetData>
    <row r="1" spans="1:10" ht="18.75" x14ac:dyDescent="0.3">
      <c r="A1" s="40" t="s">
        <v>98</v>
      </c>
      <c r="B1" s="40" t="s">
        <v>97</v>
      </c>
      <c r="C1" s="40" t="s">
        <v>105</v>
      </c>
      <c r="D1" s="40" t="s">
        <v>12</v>
      </c>
      <c r="E1" s="40" t="s">
        <v>196</v>
      </c>
      <c r="F1" s="40" t="s">
        <v>13</v>
      </c>
      <c r="G1" s="40" t="s">
        <v>14</v>
      </c>
      <c r="H1" s="40" t="s">
        <v>15</v>
      </c>
    </row>
    <row r="2" spans="1:10" x14ac:dyDescent="0.25">
      <c r="A2" s="37" t="s">
        <v>73</v>
      </c>
      <c r="B2" s="37" t="s">
        <v>19</v>
      </c>
      <c r="C2" s="37" t="s">
        <v>108</v>
      </c>
      <c r="D2" s="38">
        <v>50</v>
      </c>
      <c r="E2" s="39">
        <f>SUMIF(SAISIE!B:B,A2,SAISIE!H:H)</f>
        <v>-40</v>
      </c>
      <c r="F2" s="39">
        <f t="shared" ref="F2:F33" si="0">SUM(D2:E2)</f>
        <v>10</v>
      </c>
      <c r="G2" s="38">
        <v>50</v>
      </c>
      <c r="H2" s="38" t="str">
        <f t="shared" ref="H2:H33" si="1">IF(F2&lt;G2,"Commander","stock OK")</f>
        <v>Commander</v>
      </c>
    </row>
    <row r="3" spans="1:10" x14ac:dyDescent="0.25">
      <c r="A3" s="20" t="s">
        <v>66</v>
      </c>
      <c r="B3" s="20" t="s">
        <v>19</v>
      </c>
      <c r="C3" s="20" t="s">
        <v>109</v>
      </c>
      <c r="D3" s="5">
        <v>50</v>
      </c>
      <c r="E3" s="34">
        <f>SUMIF(SAISIE!B:B,A3,SAISIE!H:H)</f>
        <v>0</v>
      </c>
      <c r="F3" s="34">
        <f t="shared" si="0"/>
        <v>50</v>
      </c>
      <c r="G3" s="5">
        <v>40</v>
      </c>
      <c r="H3" s="5" t="str">
        <f t="shared" si="1"/>
        <v>stock OK</v>
      </c>
    </row>
    <row r="4" spans="1:10" x14ac:dyDescent="0.25">
      <c r="A4" s="20" t="s">
        <v>20</v>
      </c>
      <c r="B4" s="20" t="s">
        <v>19</v>
      </c>
      <c r="C4" s="20" t="s">
        <v>110</v>
      </c>
      <c r="D4" s="5">
        <v>50</v>
      </c>
      <c r="E4" s="34">
        <f>SUMIF(SAISIE!B:B,A4,SAISIE!H:H)</f>
        <v>0</v>
      </c>
      <c r="F4" s="34">
        <f t="shared" si="0"/>
        <v>50</v>
      </c>
      <c r="G4" s="5">
        <v>40</v>
      </c>
      <c r="H4" s="5" t="str">
        <f t="shared" si="1"/>
        <v>stock OK</v>
      </c>
    </row>
    <row r="5" spans="1:10" x14ac:dyDescent="0.25">
      <c r="A5" s="20" t="s">
        <v>18</v>
      </c>
      <c r="B5" s="20" t="s">
        <v>19</v>
      </c>
      <c r="C5" s="20" t="s">
        <v>111</v>
      </c>
      <c r="D5" s="5">
        <v>50</v>
      </c>
      <c r="E5" s="34">
        <f>SUMIF(SAISIE!B:B,A5,SAISIE!H:H)</f>
        <v>0</v>
      </c>
      <c r="F5" s="34">
        <f t="shared" si="0"/>
        <v>50</v>
      </c>
      <c r="G5" s="5">
        <v>40</v>
      </c>
      <c r="H5" s="5" t="str">
        <f t="shared" si="1"/>
        <v>stock OK</v>
      </c>
    </row>
    <row r="6" spans="1:10" x14ac:dyDescent="0.25">
      <c r="A6" s="20" t="s">
        <v>56</v>
      </c>
      <c r="B6" s="20" t="s">
        <v>19</v>
      </c>
      <c r="C6" s="20" t="s">
        <v>112</v>
      </c>
      <c r="D6" s="5">
        <v>50</v>
      </c>
      <c r="E6" s="34">
        <f>SUMIF(SAISIE!B:B,A6,SAISIE!H:H)</f>
        <v>0</v>
      </c>
      <c r="F6" s="34">
        <f t="shared" si="0"/>
        <v>50</v>
      </c>
      <c r="G6" s="5">
        <v>40</v>
      </c>
      <c r="H6" s="5" t="str">
        <f t="shared" si="1"/>
        <v>stock OK</v>
      </c>
    </row>
    <row r="7" spans="1:10" x14ac:dyDescent="0.25">
      <c r="A7" s="20" t="s">
        <v>94</v>
      </c>
      <c r="B7" s="20" t="s">
        <v>19</v>
      </c>
      <c r="C7" s="20" t="s">
        <v>113</v>
      </c>
      <c r="D7" s="5">
        <v>50</v>
      </c>
      <c r="E7" s="34">
        <f>SUMIF(SAISIE!B:B,A7,SAISIE!H:H)</f>
        <v>0</v>
      </c>
      <c r="F7" s="34">
        <f t="shared" si="0"/>
        <v>50</v>
      </c>
      <c r="G7" s="5">
        <v>40</v>
      </c>
      <c r="H7" s="5" t="str">
        <f t="shared" si="1"/>
        <v>stock OK</v>
      </c>
    </row>
    <row r="8" spans="1:10" x14ac:dyDescent="0.25">
      <c r="A8" s="20" t="s">
        <v>74</v>
      </c>
      <c r="B8" s="20" t="s">
        <v>19</v>
      </c>
      <c r="C8" s="20" t="s">
        <v>114</v>
      </c>
      <c r="D8" s="5">
        <v>50</v>
      </c>
      <c r="E8" s="34">
        <f>SUMIF(SAISIE!B:B,A8,SAISIE!H:H)</f>
        <v>0</v>
      </c>
      <c r="F8" s="34">
        <f t="shared" si="0"/>
        <v>50</v>
      </c>
      <c r="G8" s="5">
        <v>40</v>
      </c>
      <c r="H8" s="5" t="str">
        <f t="shared" si="1"/>
        <v>stock OK</v>
      </c>
    </row>
    <row r="9" spans="1:10" x14ac:dyDescent="0.25">
      <c r="A9" s="20" t="s">
        <v>28</v>
      </c>
      <c r="B9" s="20" t="s">
        <v>19</v>
      </c>
      <c r="C9" s="20" t="s">
        <v>115</v>
      </c>
      <c r="D9" s="5">
        <v>50</v>
      </c>
      <c r="E9" s="34">
        <f>SUMIF(SAISIE!B:B,A9,SAISIE!H:H)</f>
        <v>0</v>
      </c>
      <c r="F9" s="34">
        <f t="shared" si="0"/>
        <v>50</v>
      </c>
      <c r="G9" s="5">
        <v>40</v>
      </c>
      <c r="H9" s="5" t="str">
        <f t="shared" si="1"/>
        <v>stock OK</v>
      </c>
    </row>
    <row r="10" spans="1:10" x14ac:dyDescent="0.25">
      <c r="A10" s="20" t="s">
        <v>71</v>
      </c>
      <c r="B10" s="20" t="s">
        <v>19</v>
      </c>
      <c r="C10" s="20" t="s">
        <v>116</v>
      </c>
      <c r="D10" s="5">
        <v>50</v>
      </c>
      <c r="E10" s="34">
        <f>SUMIF(SAISIE!B:B,A10,SAISIE!H:H)</f>
        <v>0</v>
      </c>
      <c r="F10" s="34">
        <f t="shared" si="0"/>
        <v>50</v>
      </c>
      <c r="G10" s="5">
        <v>40</v>
      </c>
      <c r="H10" s="5" t="str">
        <f t="shared" si="1"/>
        <v>stock OK</v>
      </c>
    </row>
    <row r="11" spans="1:10" x14ac:dyDescent="0.25">
      <c r="A11" s="20" t="s">
        <v>69</v>
      </c>
      <c r="B11" s="20" t="s">
        <v>19</v>
      </c>
      <c r="C11" s="20" t="s">
        <v>117</v>
      </c>
      <c r="D11" s="5">
        <v>50</v>
      </c>
      <c r="E11" s="34">
        <f>SUMIF(SAISIE!B:B,A11,SAISIE!H:H)</f>
        <v>0</v>
      </c>
      <c r="F11" s="34">
        <f t="shared" si="0"/>
        <v>50</v>
      </c>
      <c r="G11" s="5">
        <v>40</v>
      </c>
      <c r="H11" s="5" t="str">
        <f t="shared" si="1"/>
        <v>stock OK</v>
      </c>
    </row>
    <row r="12" spans="1:10" x14ac:dyDescent="0.25">
      <c r="A12" s="20" t="s">
        <v>49</v>
      </c>
      <c r="B12" s="20" t="s">
        <v>19</v>
      </c>
      <c r="C12" s="20" t="s">
        <v>118</v>
      </c>
      <c r="D12" s="5">
        <v>50</v>
      </c>
      <c r="E12" s="34">
        <f>SUMIF(SAISIE!B:B,A12,SAISIE!H:H)</f>
        <v>0</v>
      </c>
      <c r="F12" s="34">
        <f t="shared" si="0"/>
        <v>50</v>
      </c>
      <c r="G12" s="5">
        <v>40</v>
      </c>
      <c r="H12" s="5" t="str">
        <f t="shared" si="1"/>
        <v>stock OK</v>
      </c>
    </row>
    <row r="13" spans="1:10" x14ac:dyDescent="0.25">
      <c r="A13" s="20" t="s">
        <v>75</v>
      </c>
      <c r="B13" s="20" t="s">
        <v>19</v>
      </c>
      <c r="C13" s="20" t="s">
        <v>119</v>
      </c>
      <c r="D13" s="5">
        <v>50</v>
      </c>
      <c r="E13" s="34">
        <f>SUMIF(SAISIE!B:B,A13,SAISIE!H:H)</f>
        <v>0</v>
      </c>
      <c r="F13" s="34">
        <f t="shared" si="0"/>
        <v>50</v>
      </c>
      <c r="G13" s="5">
        <v>40</v>
      </c>
      <c r="H13" s="5" t="str">
        <f t="shared" si="1"/>
        <v>stock OK</v>
      </c>
    </row>
    <row r="14" spans="1:10" x14ac:dyDescent="0.25">
      <c r="A14" s="20" t="s">
        <v>76</v>
      </c>
      <c r="B14" s="20" t="s">
        <v>19</v>
      </c>
      <c r="C14" s="20" t="s">
        <v>120</v>
      </c>
      <c r="D14" s="5">
        <v>50</v>
      </c>
      <c r="E14" s="34">
        <f>SUMIF(SAISIE!B:B,A14,SAISIE!H:H)</f>
        <v>0</v>
      </c>
      <c r="F14" s="34">
        <f t="shared" si="0"/>
        <v>50</v>
      </c>
      <c r="G14" s="5">
        <v>40</v>
      </c>
      <c r="H14" s="5" t="str">
        <f t="shared" si="1"/>
        <v>stock OK</v>
      </c>
    </row>
    <row r="15" spans="1:10" x14ac:dyDescent="0.25">
      <c r="A15" s="20" t="s">
        <v>35</v>
      </c>
      <c r="B15" s="20" t="s">
        <v>19</v>
      </c>
      <c r="C15" s="20" t="s">
        <v>121</v>
      </c>
      <c r="D15" s="5">
        <v>50</v>
      </c>
      <c r="E15" s="34">
        <f>SUMIF(SAISIE!B:B,A15,SAISIE!H:H)</f>
        <v>0</v>
      </c>
      <c r="F15" s="34">
        <f t="shared" si="0"/>
        <v>50</v>
      </c>
      <c r="G15" s="5">
        <v>40</v>
      </c>
      <c r="H15" s="5" t="str">
        <f t="shared" si="1"/>
        <v>stock OK</v>
      </c>
    </row>
    <row r="16" spans="1:10" x14ac:dyDescent="0.25">
      <c r="A16" s="20" t="s">
        <v>84</v>
      </c>
      <c r="B16" s="20" t="s">
        <v>19</v>
      </c>
      <c r="C16" s="20" t="s">
        <v>122</v>
      </c>
      <c r="D16" s="5">
        <v>50</v>
      </c>
      <c r="E16" s="34">
        <f>SUMIF(SAISIE!B:B,A16,SAISIE!H:H)</f>
        <v>0</v>
      </c>
      <c r="F16" s="34">
        <f t="shared" si="0"/>
        <v>50</v>
      </c>
      <c r="G16" s="5">
        <v>40</v>
      </c>
      <c r="H16" s="5" t="str">
        <f t="shared" si="1"/>
        <v>stock OK</v>
      </c>
      <c r="J16" s="35" t="str">
        <f t="array" aca="1" ref="J16" ca="1">IFERROR(INDEX($A$2:$A$1700,SMALL(IF($H$2:$H$1700="Commander",ROW(INDIRECT("1:"&amp;ROWS($A$2:$A$1700)))),ROWS($1:15))),"")</f>
        <v/>
      </c>
    </row>
    <row r="17" spans="1:10" x14ac:dyDescent="0.25">
      <c r="A17" s="20" t="s">
        <v>83</v>
      </c>
      <c r="B17" s="20" t="s">
        <v>19</v>
      </c>
      <c r="C17" s="20" t="s">
        <v>123</v>
      </c>
      <c r="D17" s="5">
        <v>50</v>
      </c>
      <c r="E17" s="34">
        <f>SUMIF(SAISIE!B:B,A17,SAISIE!H:H)</f>
        <v>0</v>
      </c>
      <c r="F17" s="34">
        <f t="shared" si="0"/>
        <v>50</v>
      </c>
      <c r="G17" s="5">
        <v>40</v>
      </c>
      <c r="H17" s="5" t="str">
        <f t="shared" si="1"/>
        <v>stock OK</v>
      </c>
      <c r="J17" s="35" t="str">
        <f t="array" aca="1" ref="J17" ca="1">IFERROR(INDEX($A$2:$A$1700,SMALL(IF($H$2:$H$1700="Commander",ROW(INDIRECT("1:"&amp;ROWS($A$2:$A$1700)))),ROWS($1:16))),"")</f>
        <v/>
      </c>
    </row>
    <row r="18" spans="1:10" x14ac:dyDescent="0.25">
      <c r="A18" s="20" t="s">
        <v>24</v>
      </c>
      <c r="B18" s="20" t="s">
        <v>19</v>
      </c>
      <c r="C18" s="20" t="s">
        <v>124</v>
      </c>
      <c r="D18" s="5">
        <v>50</v>
      </c>
      <c r="E18" s="34">
        <f>SUMIF(SAISIE!B:B,A18,SAISIE!H:H)</f>
        <v>0</v>
      </c>
      <c r="F18" s="34">
        <f t="shared" si="0"/>
        <v>50</v>
      </c>
      <c r="G18" s="5">
        <v>40</v>
      </c>
      <c r="H18" s="5" t="str">
        <f t="shared" si="1"/>
        <v>stock OK</v>
      </c>
      <c r="J18" s="35" t="str">
        <f t="array" aca="1" ref="J18" ca="1">IFERROR(INDEX($A$2:$A$1700,SMALL(IF($H$2:$H$1700="Commander",ROW(INDIRECT("1:"&amp;ROWS($A$2:$A$1700)))),ROWS($1:17))),"")</f>
        <v/>
      </c>
    </row>
    <row r="19" spans="1:10" x14ac:dyDescent="0.25">
      <c r="A19" s="20" t="s">
        <v>25</v>
      </c>
      <c r="B19" s="20" t="s">
        <v>19</v>
      </c>
      <c r="C19" s="20" t="s">
        <v>125</v>
      </c>
      <c r="D19" s="5">
        <v>50</v>
      </c>
      <c r="E19" s="34">
        <f>SUMIF(SAISIE!B:B,A19,SAISIE!H:H)</f>
        <v>0</v>
      </c>
      <c r="F19" s="34">
        <f t="shared" si="0"/>
        <v>50</v>
      </c>
      <c r="G19" s="5">
        <v>40</v>
      </c>
      <c r="H19" s="5" t="str">
        <f t="shared" si="1"/>
        <v>stock OK</v>
      </c>
      <c r="J19" s="35" t="str">
        <f t="array" aca="1" ref="J19" ca="1">IFERROR(INDEX($A$2:$A$1700,SMALL(IF($H$2:$H$1700="Commander",ROW(INDIRECT("1:"&amp;ROWS($A$2:$A$1700)))),ROWS($1:18))),"")</f>
        <v/>
      </c>
    </row>
    <row r="20" spans="1:10" x14ac:dyDescent="0.25">
      <c r="A20" s="20" t="s">
        <v>22</v>
      </c>
      <c r="B20" s="20" t="s">
        <v>19</v>
      </c>
      <c r="C20" s="20" t="s">
        <v>126</v>
      </c>
      <c r="D20" s="5">
        <v>50</v>
      </c>
      <c r="E20" s="34">
        <f>SUMIF(SAISIE!B:B,A20,SAISIE!H:H)</f>
        <v>0</v>
      </c>
      <c r="F20" s="34">
        <f t="shared" si="0"/>
        <v>50</v>
      </c>
      <c r="G20" s="5">
        <v>40</v>
      </c>
      <c r="H20" s="5" t="str">
        <f t="shared" si="1"/>
        <v>stock OK</v>
      </c>
      <c r="J20" s="35" t="str">
        <f t="array" aca="1" ref="J20" ca="1">IFERROR(INDEX($A$2:$A$1700,SMALL(IF($H$2:$H$1700="Commander",ROW(INDIRECT("1:"&amp;ROWS($A$2:$A$1700)))),ROWS($1:19))),"")</f>
        <v/>
      </c>
    </row>
    <row r="21" spans="1:10" x14ac:dyDescent="0.25">
      <c r="A21" s="20" t="s">
        <v>87</v>
      </c>
      <c r="B21" s="20" t="s">
        <v>19</v>
      </c>
      <c r="C21" s="20" t="s">
        <v>127</v>
      </c>
      <c r="D21" s="5">
        <v>50</v>
      </c>
      <c r="E21" s="34">
        <f>SUMIF(SAISIE!B:B,A21,SAISIE!H:H)</f>
        <v>0</v>
      </c>
      <c r="F21" s="34">
        <f t="shared" si="0"/>
        <v>50</v>
      </c>
      <c r="G21" s="5">
        <v>40</v>
      </c>
      <c r="H21" s="5" t="str">
        <f t="shared" si="1"/>
        <v>stock OK</v>
      </c>
      <c r="J21" s="35" t="str">
        <f t="array" aca="1" ref="J21" ca="1">IFERROR(INDEX($A$2:$A$1700,SMALL(IF($H$2:$H$1700="Commander",ROW(INDIRECT("1:"&amp;ROWS($A$2:$A$1700)))),ROWS($1:20))),"")</f>
        <v/>
      </c>
    </row>
    <row r="22" spans="1:10" x14ac:dyDescent="0.25">
      <c r="A22" s="20" t="s">
        <v>88</v>
      </c>
      <c r="B22" s="20" t="s">
        <v>19</v>
      </c>
      <c r="C22" s="20" t="s">
        <v>128</v>
      </c>
      <c r="D22" s="5">
        <v>50</v>
      </c>
      <c r="E22" s="34">
        <f>SUMIF(SAISIE!B:B,A22,SAISIE!H:H)</f>
        <v>0</v>
      </c>
      <c r="F22" s="34">
        <f t="shared" si="0"/>
        <v>50</v>
      </c>
      <c r="G22" s="5">
        <v>40</v>
      </c>
      <c r="H22" s="5" t="str">
        <f t="shared" si="1"/>
        <v>stock OK</v>
      </c>
      <c r="J22" s="35" t="str">
        <f t="array" aca="1" ref="J22" ca="1">IFERROR(INDEX($A$2:$A$1700,SMALL(IF($H$2:$H$1700="Commander",ROW(INDIRECT("1:"&amp;ROWS($A$2:$A$1700)))),ROWS($1:21))),"")</f>
        <v/>
      </c>
    </row>
    <row r="23" spans="1:10" x14ac:dyDescent="0.25">
      <c r="A23" s="20" t="s">
        <v>26</v>
      </c>
      <c r="B23" s="20" t="s">
        <v>19</v>
      </c>
      <c r="C23" s="20" t="s">
        <v>129</v>
      </c>
      <c r="D23" s="5">
        <v>50</v>
      </c>
      <c r="E23" s="34">
        <f>SUMIF(SAISIE!B:B,A23,SAISIE!H:H)</f>
        <v>0</v>
      </c>
      <c r="F23" s="34">
        <f t="shared" si="0"/>
        <v>50</v>
      </c>
      <c r="G23" s="5">
        <v>40</v>
      </c>
      <c r="H23" s="5" t="str">
        <f t="shared" si="1"/>
        <v>stock OK</v>
      </c>
      <c r="J23" s="35" t="str">
        <f t="array" aca="1" ref="J23" ca="1">IFERROR(INDEX($A$2:$A$1700,SMALL(IF($H$2:$H$1700="Commander",ROW(INDIRECT("1:"&amp;ROWS($A$2:$A$1700)))),ROWS($1:22))),"")</f>
        <v/>
      </c>
    </row>
    <row r="24" spans="1:10" x14ac:dyDescent="0.25">
      <c r="A24" s="20" t="s">
        <v>31</v>
      </c>
      <c r="B24" s="20" t="s">
        <v>19</v>
      </c>
      <c r="C24" s="20" t="s">
        <v>130</v>
      </c>
      <c r="D24" s="5">
        <v>50</v>
      </c>
      <c r="E24" s="34">
        <f>SUMIF(SAISIE!B:B,A24,SAISIE!H:H)</f>
        <v>0</v>
      </c>
      <c r="F24" s="34">
        <f t="shared" si="0"/>
        <v>50</v>
      </c>
      <c r="G24" s="5">
        <v>40</v>
      </c>
      <c r="H24" s="5" t="str">
        <f t="shared" si="1"/>
        <v>stock OK</v>
      </c>
      <c r="J24" s="35" t="str">
        <f t="array" aca="1" ref="J24" ca="1">IFERROR(INDEX($A$2:$A$1700,SMALL(IF($H$2:$H$1700="Commander",ROW(INDIRECT("1:"&amp;ROWS($A$2:$A$1700)))),ROWS($1:23))),"")</f>
        <v/>
      </c>
    </row>
    <row r="25" spans="1:10" x14ac:dyDescent="0.25">
      <c r="A25" s="20" t="s">
        <v>89</v>
      </c>
      <c r="B25" s="20" t="s">
        <v>19</v>
      </c>
      <c r="C25" s="20" t="s">
        <v>131</v>
      </c>
      <c r="D25" s="5">
        <v>50</v>
      </c>
      <c r="E25" s="34">
        <f>SUMIF(SAISIE!B:B,A25,SAISIE!H:H)</f>
        <v>0</v>
      </c>
      <c r="F25" s="34">
        <f t="shared" si="0"/>
        <v>50</v>
      </c>
      <c r="G25" s="5">
        <v>40</v>
      </c>
      <c r="H25" s="5" t="str">
        <f t="shared" si="1"/>
        <v>stock OK</v>
      </c>
    </row>
    <row r="26" spans="1:10" x14ac:dyDescent="0.25">
      <c r="A26" s="20" t="s">
        <v>32</v>
      </c>
      <c r="B26" s="20" t="s">
        <v>19</v>
      </c>
      <c r="C26" s="20" t="s">
        <v>132</v>
      </c>
      <c r="D26" s="5">
        <v>50</v>
      </c>
      <c r="E26" s="34">
        <f>SUMIF(SAISIE!B:B,A26,SAISIE!H:H)</f>
        <v>0</v>
      </c>
      <c r="F26" s="34">
        <f t="shared" si="0"/>
        <v>50</v>
      </c>
      <c r="G26" s="5">
        <v>40</v>
      </c>
      <c r="H26" s="5" t="str">
        <f t="shared" si="1"/>
        <v>stock OK</v>
      </c>
    </row>
    <row r="27" spans="1:10" x14ac:dyDescent="0.25">
      <c r="A27" s="20" t="s">
        <v>30</v>
      </c>
      <c r="B27" s="20" t="s">
        <v>19</v>
      </c>
      <c r="C27" s="20" t="s">
        <v>133</v>
      </c>
      <c r="D27" s="5">
        <v>50</v>
      </c>
      <c r="E27" s="34">
        <f>SUMIF(SAISIE!B:B,A27,SAISIE!H:H)</f>
        <v>0</v>
      </c>
      <c r="F27" s="34">
        <f t="shared" si="0"/>
        <v>50</v>
      </c>
      <c r="G27" s="5">
        <v>40</v>
      </c>
      <c r="H27" s="5" t="str">
        <f t="shared" si="1"/>
        <v>stock OK</v>
      </c>
    </row>
    <row r="28" spans="1:10" x14ac:dyDescent="0.25">
      <c r="A28" s="20" t="s">
        <v>68</v>
      </c>
      <c r="B28" s="20" t="s">
        <v>19</v>
      </c>
      <c r="C28" s="20" t="s">
        <v>134</v>
      </c>
      <c r="D28" s="5">
        <v>50</v>
      </c>
      <c r="E28" s="34">
        <f>SUMIF(SAISIE!B:B,A28,SAISIE!H:H)</f>
        <v>0</v>
      </c>
      <c r="F28" s="34">
        <f t="shared" si="0"/>
        <v>50</v>
      </c>
      <c r="G28" s="5">
        <v>40</v>
      </c>
      <c r="H28" s="5" t="str">
        <f t="shared" si="1"/>
        <v>stock OK</v>
      </c>
    </row>
    <row r="29" spans="1:10" x14ac:dyDescent="0.25">
      <c r="A29" s="20" t="s">
        <v>72</v>
      </c>
      <c r="B29" s="20" t="s">
        <v>19</v>
      </c>
      <c r="C29" s="20" t="s">
        <v>135</v>
      </c>
      <c r="D29" s="5">
        <v>50</v>
      </c>
      <c r="E29" s="34">
        <f>SUMIF(SAISIE!B:B,A29,SAISIE!H:H)</f>
        <v>0</v>
      </c>
      <c r="F29" s="34">
        <f t="shared" si="0"/>
        <v>50</v>
      </c>
      <c r="G29" s="5">
        <v>40</v>
      </c>
      <c r="H29" s="5" t="str">
        <f t="shared" si="1"/>
        <v>stock OK</v>
      </c>
    </row>
    <row r="30" spans="1:10" x14ac:dyDescent="0.25">
      <c r="A30" s="20" t="s">
        <v>65</v>
      </c>
      <c r="B30" s="20" t="s">
        <v>19</v>
      </c>
      <c r="C30" s="20" t="s">
        <v>136</v>
      </c>
      <c r="D30" s="5">
        <v>50</v>
      </c>
      <c r="E30" s="34">
        <f>SUMIF(SAISIE!B:B,A30,SAISIE!H:H)</f>
        <v>0</v>
      </c>
      <c r="F30" s="34">
        <f t="shared" si="0"/>
        <v>50</v>
      </c>
      <c r="G30" s="5">
        <v>40</v>
      </c>
      <c r="H30" s="5" t="str">
        <f t="shared" si="1"/>
        <v>stock OK</v>
      </c>
    </row>
    <row r="31" spans="1:10" x14ac:dyDescent="0.25">
      <c r="A31" s="20" t="s">
        <v>27</v>
      </c>
      <c r="B31" s="20" t="s">
        <v>19</v>
      </c>
      <c r="C31" s="20" t="s">
        <v>137</v>
      </c>
      <c r="D31" s="5">
        <v>50</v>
      </c>
      <c r="E31" s="34">
        <f>SUMIF(SAISIE!B:B,A31,SAISIE!H:H)</f>
        <v>0</v>
      </c>
      <c r="F31" s="34">
        <f t="shared" si="0"/>
        <v>50</v>
      </c>
      <c r="G31" s="5">
        <v>40</v>
      </c>
      <c r="H31" s="5" t="str">
        <f t="shared" si="1"/>
        <v>stock OK</v>
      </c>
    </row>
    <row r="32" spans="1:10" x14ac:dyDescent="0.25">
      <c r="A32" s="20" t="s">
        <v>48</v>
      </c>
      <c r="B32" s="20" t="s">
        <v>19</v>
      </c>
      <c r="C32" s="20" t="s">
        <v>138</v>
      </c>
      <c r="D32" s="5">
        <v>50</v>
      </c>
      <c r="E32" s="34">
        <f>SUMIF(SAISIE!B:B,A32,SAISIE!H:H)</f>
        <v>0</v>
      </c>
      <c r="F32" s="34">
        <f t="shared" si="0"/>
        <v>50</v>
      </c>
      <c r="G32" s="5">
        <v>40</v>
      </c>
      <c r="H32" s="5" t="str">
        <f t="shared" si="1"/>
        <v>stock OK</v>
      </c>
    </row>
    <row r="33" spans="1:8" x14ac:dyDescent="0.25">
      <c r="A33" s="20" t="s">
        <v>47</v>
      </c>
      <c r="B33" s="20" t="s">
        <v>19</v>
      </c>
      <c r="C33" s="20" t="s">
        <v>139</v>
      </c>
      <c r="D33" s="5">
        <v>50</v>
      </c>
      <c r="E33" s="34">
        <f>SUMIF(SAISIE!B:B,A33,SAISIE!H:H)</f>
        <v>0</v>
      </c>
      <c r="F33" s="34">
        <f t="shared" si="0"/>
        <v>50</v>
      </c>
      <c r="G33" s="5">
        <v>40</v>
      </c>
      <c r="H33" s="5" t="str">
        <f t="shared" si="1"/>
        <v>stock OK</v>
      </c>
    </row>
    <row r="34" spans="1:8" x14ac:dyDescent="0.25">
      <c r="A34" s="20" t="s">
        <v>53</v>
      </c>
      <c r="B34" s="20" t="s">
        <v>19</v>
      </c>
      <c r="C34" s="20" t="s">
        <v>140</v>
      </c>
      <c r="D34" s="5">
        <v>50</v>
      </c>
      <c r="E34" s="34">
        <f>SUMIF(SAISIE!B:B,A34,SAISIE!H:H)</f>
        <v>0</v>
      </c>
      <c r="F34" s="34">
        <f t="shared" ref="F34:F65" si="2">SUM(D34:E34)</f>
        <v>50</v>
      </c>
      <c r="G34" s="5">
        <v>40</v>
      </c>
      <c r="H34" s="5" t="str">
        <f t="shared" ref="H34:H65" si="3">IF(F34&lt;G34,"Commander","stock OK")</f>
        <v>stock OK</v>
      </c>
    </row>
    <row r="35" spans="1:8" x14ac:dyDescent="0.25">
      <c r="A35" s="20" t="s">
        <v>52</v>
      </c>
      <c r="B35" s="20" t="s">
        <v>19</v>
      </c>
      <c r="C35" s="20" t="s">
        <v>141</v>
      </c>
      <c r="D35" s="5">
        <v>50</v>
      </c>
      <c r="E35" s="34">
        <f>SUMIF(SAISIE!B:B,A35,SAISIE!H:H)</f>
        <v>0</v>
      </c>
      <c r="F35" s="34">
        <f t="shared" si="2"/>
        <v>50</v>
      </c>
      <c r="G35" s="5">
        <v>40</v>
      </c>
      <c r="H35" s="5" t="str">
        <f t="shared" si="3"/>
        <v>stock OK</v>
      </c>
    </row>
    <row r="36" spans="1:8" x14ac:dyDescent="0.25">
      <c r="A36" s="20" t="s">
        <v>46</v>
      </c>
      <c r="B36" s="20" t="s">
        <v>19</v>
      </c>
      <c r="C36" s="20" t="s">
        <v>142</v>
      </c>
      <c r="D36" s="5">
        <v>50</v>
      </c>
      <c r="E36" s="34">
        <f>SUMIF(SAISIE!B:B,A36,SAISIE!H:H)</f>
        <v>0</v>
      </c>
      <c r="F36" s="34">
        <f t="shared" si="2"/>
        <v>50</v>
      </c>
      <c r="G36" s="5">
        <v>40</v>
      </c>
      <c r="H36" s="5" t="str">
        <f t="shared" si="3"/>
        <v>stock OK</v>
      </c>
    </row>
    <row r="37" spans="1:8" x14ac:dyDescent="0.25">
      <c r="A37" s="20" t="s">
        <v>81</v>
      </c>
      <c r="B37" s="20" t="s">
        <v>19</v>
      </c>
      <c r="C37" s="20" t="s">
        <v>143</v>
      </c>
      <c r="D37" s="5">
        <v>50</v>
      </c>
      <c r="E37" s="34">
        <f>SUMIF(SAISIE!B:B,A37,SAISIE!H:H)</f>
        <v>0</v>
      </c>
      <c r="F37" s="34">
        <f t="shared" si="2"/>
        <v>50</v>
      </c>
      <c r="G37" s="5">
        <v>40</v>
      </c>
      <c r="H37" s="5" t="str">
        <f t="shared" si="3"/>
        <v>stock OK</v>
      </c>
    </row>
    <row r="38" spans="1:8" x14ac:dyDescent="0.25">
      <c r="A38" s="20" t="s">
        <v>80</v>
      </c>
      <c r="B38" s="20" t="s">
        <v>19</v>
      </c>
      <c r="C38" s="20" t="s">
        <v>144</v>
      </c>
      <c r="D38" s="5">
        <v>50</v>
      </c>
      <c r="E38" s="34">
        <f>SUMIF(SAISIE!B:B,A38,SAISIE!H:H)</f>
        <v>0</v>
      </c>
      <c r="F38" s="34">
        <f t="shared" si="2"/>
        <v>50</v>
      </c>
      <c r="G38" s="5">
        <v>40</v>
      </c>
      <c r="H38" s="5" t="str">
        <f t="shared" si="3"/>
        <v>stock OK</v>
      </c>
    </row>
    <row r="39" spans="1:8" x14ac:dyDescent="0.25">
      <c r="A39" s="20" t="s">
        <v>62</v>
      </c>
      <c r="B39" s="20" t="s">
        <v>19</v>
      </c>
      <c r="C39" s="20" t="s">
        <v>145</v>
      </c>
      <c r="D39" s="5">
        <v>50</v>
      </c>
      <c r="E39" s="34">
        <f>SUMIF(SAISIE!B:B,A39,SAISIE!H:H)</f>
        <v>0</v>
      </c>
      <c r="F39" s="34">
        <f t="shared" si="2"/>
        <v>50</v>
      </c>
      <c r="G39" s="5">
        <v>40</v>
      </c>
      <c r="H39" s="5" t="str">
        <f t="shared" si="3"/>
        <v>stock OK</v>
      </c>
    </row>
    <row r="40" spans="1:8" x14ac:dyDescent="0.25">
      <c r="A40" s="20" t="s">
        <v>58</v>
      </c>
      <c r="B40" s="20" t="s">
        <v>19</v>
      </c>
      <c r="C40" s="20" t="s">
        <v>146</v>
      </c>
      <c r="D40" s="5">
        <v>50</v>
      </c>
      <c r="E40" s="34">
        <f>SUMIF(SAISIE!B:B,A40,SAISIE!H:H)</f>
        <v>0</v>
      </c>
      <c r="F40" s="34">
        <f t="shared" si="2"/>
        <v>50</v>
      </c>
      <c r="G40" s="5">
        <v>40</v>
      </c>
      <c r="H40" s="5" t="str">
        <f t="shared" si="3"/>
        <v>stock OK</v>
      </c>
    </row>
    <row r="41" spans="1:8" x14ac:dyDescent="0.25">
      <c r="A41" s="20" t="s">
        <v>61</v>
      </c>
      <c r="B41" s="20" t="s">
        <v>19</v>
      </c>
      <c r="C41" s="20" t="s">
        <v>147</v>
      </c>
      <c r="D41" s="5">
        <v>50</v>
      </c>
      <c r="E41" s="34">
        <f>SUMIF(SAISIE!B:B,A41,SAISIE!H:H)</f>
        <v>0</v>
      </c>
      <c r="F41" s="34">
        <f t="shared" si="2"/>
        <v>50</v>
      </c>
      <c r="G41" s="5">
        <v>40</v>
      </c>
      <c r="H41" s="5" t="str">
        <f t="shared" si="3"/>
        <v>stock OK</v>
      </c>
    </row>
    <row r="42" spans="1:8" x14ac:dyDescent="0.25">
      <c r="A42" s="20" t="s">
        <v>59</v>
      </c>
      <c r="B42" s="20" t="s">
        <v>19</v>
      </c>
      <c r="C42" s="20" t="s">
        <v>148</v>
      </c>
      <c r="D42" s="5">
        <v>50</v>
      </c>
      <c r="E42" s="34">
        <f>SUMIF(SAISIE!B:B,A42,SAISIE!H:H)</f>
        <v>0</v>
      </c>
      <c r="F42" s="34">
        <f t="shared" si="2"/>
        <v>50</v>
      </c>
      <c r="G42" s="5">
        <v>40</v>
      </c>
      <c r="H42" s="5" t="str">
        <f t="shared" si="3"/>
        <v>stock OK</v>
      </c>
    </row>
    <row r="43" spans="1:8" x14ac:dyDescent="0.25">
      <c r="A43" s="20" t="s">
        <v>34</v>
      </c>
      <c r="B43" s="20" t="s">
        <v>19</v>
      </c>
      <c r="C43" s="20" t="s">
        <v>149</v>
      </c>
      <c r="D43" s="5">
        <v>50</v>
      </c>
      <c r="E43" s="34">
        <f>SUMIF(SAISIE!B:B,A43,SAISIE!H:H)</f>
        <v>0</v>
      </c>
      <c r="F43" s="34">
        <f t="shared" si="2"/>
        <v>50</v>
      </c>
      <c r="G43" s="5">
        <v>40</v>
      </c>
      <c r="H43" s="5" t="str">
        <f t="shared" si="3"/>
        <v>stock OK</v>
      </c>
    </row>
    <row r="44" spans="1:8" x14ac:dyDescent="0.25">
      <c r="A44" s="20" t="s">
        <v>64</v>
      </c>
      <c r="B44" s="20" t="s">
        <v>19</v>
      </c>
      <c r="C44" s="20" t="s">
        <v>150</v>
      </c>
      <c r="D44" s="5">
        <v>50</v>
      </c>
      <c r="E44" s="34">
        <f>SUMIF(SAISIE!B:B,A44,SAISIE!H:H)</f>
        <v>0</v>
      </c>
      <c r="F44" s="34">
        <f t="shared" si="2"/>
        <v>50</v>
      </c>
      <c r="G44" s="5">
        <v>40</v>
      </c>
      <c r="H44" s="5" t="str">
        <f t="shared" si="3"/>
        <v>stock OK</v>
      </c>
    </row>
    <row r="45" spans="1:8" x14ac:dyDescent="0.25">
      <c r="A45" s="20" t="s">
        <v>45</v>
      </c>
      <c r="B45" s="20" t="s">
        <v>19</v>
      </c>
      <c r="C45" s="20" t="s">
        <v>151</v>
      </c>
      <c r="D45" s="5">
        <v>50</v>
      </c>
      <c r="E45" s="34">
        <f>SUMIF(SAISIE!B:B,A45,SAISIE!H:H)</f>
        <v>0</v>
      </c>
      <c r="F45" s="34">
        <f t="shared" si="2"/>
        <v>50</v>
      </c>
      <c r="G45" s="5">
        <v>40</v>
      </c>
      <c r="H45" s="5" t="str">
        <f t="shared" si="3"/>
        <v>stock OK</v>
      </c>
    </row>
    <row r="46" spans="1:8" x14ac:dyDescent="0.25">
      <c r="A46" s="20" t="s">
        <v>50</v>
      </c>
      <c r="B46" s="20" t="s">
        <v>19</v>
      </c>
      <c r="C46" s="20" t="s">
        <v>152</v>
      </c>
      <c r="D46" s="5">
        <v>50</v>
      </c>
      <c r="E46" s="34">
        <f>SUMIF(SAISIE!B:B,A46,SAISIE!H:H)</f>
        <v>0</v>
      </c>
      <c r="F46" s="34">
        <f t="shared" si="2"/>
        <v>50</v>
      </c>
      <c r="G46" s="5">
        <v>40</v>
      </c>
      <c r="H46" s="5" t="str">
        <f t="shared" si="3"/>
        <v>stock OK</v>
      </c>
    </row>
    <row r="47" spans="1:8" x14ac:dyDescent="0.25">
      <c r="A47" s="20" t="s">
        <v>51</v>
      </c>
      <c r="B47" s="20" t="s">
        <v>19</v>
      </c>
      <c r="C47" s="20" t="s">
        <v>153</v>
      </c>
      <c r="D47" s="5">
        <v>50</v>
      </c>
      <c r="E47" s="34">
        <f>SUMIF(SAISIE!B:B,A47,SAISIE!H:H)</f>
        <v>0</v>
      </c>
      <c r="F47" s="34">
        <f t="shared" si="2"/>
        <v>50</v>
      </c>
      <c r="G47" s="5">
        <v>40</v>
      </c>
      <c r="H47" s="5" t="str">
        <f t="shared" si="3"/>
        <v>stock OK</v>
      </c>
    </row>
    <row r="48" spans="1:8" x14ac:dyDescent="0.25">
      <c r="A48" s="20" t="s">
        <v>93</v>
      </c>
      <c r="B48" s="20" t="s">
        <v>19</v>
      </c>
      <c r="C48" s="20" t="s">
        <v>154</v>
      </c>
      <c r="D48" s="5">
        <v>50</v>
      </c>
      <c r="E48" s="34">
        <f>SUMIF(SAISIE!B:B,A48,SAISIE!H:H)</f>
        <v>0</v>
      </c>
      <c r="F48" s="34">
        <f t="shared" si="2"/>
        <v>50</v>
      </c>
      <c r="G48" s="5">
        <v>40</v>
      </c>
      <c r="H48" s="5" t="str">
        <f t="shared" si="3"/>
        <v>stock OK</v>
      </c>
    </row>
    <row r="49" spans="1:8" x14ac:dyDescent="0.25">
      <c r="A49" s="20" t="s">
        <v>60</v>
      </c>
      <c r="B49" s="20" t="s">
        <v>19</v>
      </c>
      <c r="C49" s="20" t="s">
        <v>155</v>
      </c>
      <c r="D49" s="5">
        <v>50</v>
      </c>
      <c r="E49" s="34">
        <f>SUMIF(SAISIE!B:B,A49,SAISIE!H:H)</f>
        <v>0</v>
      </c>
      <c r="F49" s="34">
        <f t="shared" si="2"/>
        <v>50</v>
      </c>
      <c r="G49" s="5">
        <v>40</v>
      </c>
      <c r="H49" s="5" t="str">
        <f t="shared" si="3"/>
        <v>stock OK</v>
      </c>
    </row>
    <row r="50" spans="1:8" x14ac:dyDescent="0.25">
      <c r="A50" s="20" t="s">
        <v>70</v>
      </c>
      <c r="B50" s="20" t="s">
        <v>19</v>
      </c>
      <c r="C50" s="20" t="s">
        <v>156</v>
      </c>
      <c r="D50" s="5">
        <v>50</v>
      </c>
      <c r="E50" s="34">
        <f>SUMIF(SAISIE!B:B,A50,SAISIE!H:H)</f>
        <v>0</v>
      </c>
      <c r="F50" s="34">
        <f t="shared" si="2"/>
        <v>50</v>
      </c>
      <c r="G50" s="5">
        <v>40</v>
      </c>
      <c r="H50" s="5" t="str">
        <f t="shared" si="3"/>
        <v>stock OK</v>
      </c>
    </row>
    <row r="51" spans="1:8" x14ac:dyDescent="0.25">
      <c r="A51" s="20" t="s">
        <v>29</v>
      </c>
      <c r="B51" s="20" t="s">
        <v>19</v>
      </c>
      <c r="C51" s="20" t="s">
        <v>157</v>
      </c>
      <c r="D51" s="5">
        <v>50</v>
      </c>
      <c r="E51" s="34">
        <f>SUMIF(SAISIE!B:B,A51,SAISIE!H:H)</f>
        <v>0</v>
      </c>
      <c r="F51" s="34">
        <f t="shared" si="2"/>
        <v>50</v>
      </c>
      <c r="G51" s="5">
        <v>40</v>
      </c>
      <c r="H51" s="5" t="str">
        <f t="shared" si="3"/>
        <v>stock OK</v>
      </c>
    </row>
    <row r="52" spans="1:8" x14ac:dyDescent="0.25">
      <c r="A52" s="22" t="s">
        <v>33</v>
      </c>
      <c r="B52" s="22" t="s">
        <v>19</v>
      </c>
      <c r="C52" s="22" t="s">
        <v>158</v>
      </c>
      <c r="D52" s="5">
        <v>50</v>
      </c>
      <c r="E52" s="34">
        <f>SUMIF(SAISIE!B:B,A52,SAISIE!H:H)</f>
        <v>0</v>
      </c>
      <c r="F52" s="34">
        <f t="shared" si="2"/>
        <v>50</v>
      </c>
      <c r="G52" s="5">
        <v>40</v>
      </c>
      <c r="H52" s="5" t="str">
        <f t="shared" si="3"/>
        <v>stock OK</v>
      </c>
    </row>
    <row r="53" spans="1:8" x14ac:dyDescent="0.25">
      <c r="A53" s="20" t="s">
        <v>90</v>
      </c>
      <c r="B53" s="20" t="s">
        <v>19</v>
      </c>
      <c r="C53" s="20" t="s">
        <v>159</v>
      </c>
      <c r="D53" s="5">
        <v>50</v>
      </c>
      <c r="E53" s="34">
        <f>SUMIF(SAISIE!B:B,A53,SAISIE!H:H)</f>
        <v>0</v>
      </c>
      <c r="F53" s="34">
        <f t="shared" si="2"/>
        <v>50</v>
      </c>
      <c r="G53" s="5">
        <v>40</v>
      </c>
      <c r="H53" s="5" t="str">
        <f t="shared" si="3"/>
        <v>stock OK</v>
      </c>
    </row>
    <row r="54" spans="1:8" x14ac:dyDescent="0.25">
      <c r="A54" s="20" t="s">
        <v>78</v>
      </c>
      <c r="B54" s="20" t="s">
        <v>19</v>
      </c>
      <c r="C54" s="20" t="s">
        <v>160</v>
      </c>
      <c r="D54" s="5">
        <v>50</v>
      </c>
      <c r="E54" s="34">
        <f>SUMIF(SAISIE!B:B,A54,SAISIE!H:H)</f>
        <v>0</v>
      </c>
      <c r="F54" s="34">
        <f t="shared" si="2"/>
        <v>50</v>
      </c>
      <c r="G54" s="5">
        <v>40</v>
      </c>
      <c r="H54" s="5" t="str">
        <f t="shared" si="3"/>
        <v>stock OK</v>
      </c>
    </row>
    <row r="55" spans="1:8" x14ac:dyDescent="0.25">
      <c r="A55" s="20" t="s">
        <v>77</v>
      </c>
      <c r="B55" s="20" t="s">
        <v>19</v>
      </c>
      <c r="C55" s="20" t="s">
        <v>161</v>
      </c>
      <c r="D55" s="5">
        <v>50</v>
      </c>
      <c r="E55" s="34">
        <f>SUMIF(SAISIE!B:B,A55,SAISIE!H:H)</f>
        <v>0</v>
      </c>
      <c r="F55" s="34">
        <f t="shared" si="2"/>
        <v>50</v>
      </c>
      <c r="G55" s="5">
        <v>40</v>
      </c>
      <c r="H55" s="5" t="str">
        <f t="shared" si="3"/>
        <v>stock OK</v>
      </c>
    </row>
    <row r="56" spans="1:8" x14ac:dyDescent="0.25">
      <c r="A56" s="20" t="s">
        <v>79</v>
      </c>
      <c r="B56" s="20" t="s">
        <v>19</v>
      </c>
      <c r="C56" s="20" t="s">
        <v>162</v>
      </c>
      <c r="D56" s="5">
        <v>50</v>
      </c>
      <c r="E56" s="34">
        <f>SUMIF(SAISIE!B:B,A56,SAISIE!H:H)</f>
        <v>0</v>
      </c>
      <c r="F56" s="34">
        <f t="shared" si="2"/>
        <v>50</v>
      </c>
      <c r="G56" s="5">
        <v>40</v>
      </c>
      <c r="H56" s="5" t="str">
        <f t="shared" si="3"/>
        <v>stock OK</v>
      </c>
    </row>
    <row r="57" spans="1:8" x14ac:dyDescent="0.25">
      <c r="A57" s="20" t="s">
        <v>67</v>
      </c>
      <c r="B57" s="20" t="s">
        <v>19</v>
      </c>
      <c r="C57" s="20" t="s">
        <v>163</v>
      </c>
      <c r="D57" s="5">
        <v>50</v>
      </c>
      <c r="E57" s="34">
        <f>SUMIF(SAISIE!B:B,A57,SAISIE!H:H)</f>
        <v>0</v>
      </c>
      <c r="F57" s="34">
        <f t="shared" si="2"/>
        <v>50</v>
      </c>
      <c r="G57" s="5">
        <v>40</v>
      </c>
      <c r="H57" s="5" t="str">
        <f t="shared" si="3"/>
        <v>stock OK</v>
      </c>
    </row>
    <row r="58" spans="1:8" x14ac:dyDescent="0.25">
      <c r="A58" s="20" t="s">
        <v>82</v>
      </c>
      <c r="B58" s="20" t="s">
        <v>19</v>
      </c>
      <c r="C58" s="20" t="s">
        <v>164</v>
      </c>
      <c r="D58" s="5">
        <v>50</v>
      </c>
      <c r="E58" s="34">
        <f>SUMIF(SAISIE!B:B,A58,SAISIE!H:H)</f>
        <v>0</v>
      </c>
      <c r="F58" s="34">
        <f t="shared" si="2"/>
        <v>50</v>
      </c>
      <c r="G58" s="5">
        <v>40</v>
      </c>
      <c r="H58" s="5" t="str">
        <f t="shared" si="3"/>
        <v>stock OK</v>
      </c>
    </row>
    <row r="59" spans="1:8" x14ac:dyDescent="0.25">
      <c r="A59" s="20" t="s">
        <v>63</v>
      </c>
      <c r="B59" s="20" t="s">
        <v>19</v>
      </c>
      <c r="C59" s="20" t="s">
        <v>165</v>
      </c>
      <c r="D59" s="5">
        <v>50</v>
      </c>
      <c r="E59" s="34">
        <f>SUMIF(SAISIE!B:B,A59,SAISIE!H:H)</f>
        <v>0</v>
      </c>
      <c r="F59" s="34">
        <f t="shared" si="2"/>
        <v>50</v>
      </c>
      <c r="G59" s="5">
        <v>40</v>
      </c>
      <c r="H59" s="5" t="str">
        <f t="shared" si="3"/>
        <v>stock OK</v>
      </c>
    </row>
    <row r="60" spans="1:8" x14ac:dyDescent="0.25">
      <c r="A60" s="20" t="s">
        <v>42</v>
      </c>
      <c r="B60" s="20" t="s">
        <v>41</v>
      </c>
      <c r="C60" s="20" t="s">
        <v>166</v>
      </c>
      <c r="D60" s="5">
        <v>50</v>
      </c>
      <c r="E60" s="34">
        <f>SUMIF(SAISIE!B:B,A60,SAISIE!H:H)</f>
        <v>0</v>
      </c>
      <c r="F60" s="34">
        <f t="shared" si="2"/>
        <v>50</v>
      </c>
      <c r="G60" s="5">
        <v>40</v>
      </c>
      <c r="H60" s="5" t="str">
        <f t="shared" si="3"/>
        <v>stock OK</v>
      </c>
    </row>
    <row r="61" spans="1:8" x14ac:dyDescent="0.25">
      <c r="A61" s="20" t="s">
        <v>57</v>
      </c>
      <c r="B61" s="20" t="s">
        <v>41</v>
      </c>
      <c r="C61" s="20" t="s">
        <v>167</v>
      </c>
      <c r="D61" s="5">
        <v>50</v>
      </c>
      <c r="E61" s="34">
        <f>SUMIF(SAISIE!B:B,A61,SAISIE!H:H)</f>
        <v>0</v>
      </c>
      <c r="F61" s="34">
        <f t="shared" si="2"/>
        <v>50</v>
      </c>
      <c r="G61" s="5">
        <v>40</v>
      </c>
      <c r="H61" s="5" t="str">
        <f t="shared" si="3"/>
        <v>stock OK</v>
      </c>
    </row>
    <row r="62" spans="1:8" x14ac:dyDescent="0.25">
      <c r="A62" s="20" t="s">
        <v>40</v>
      </c>
      <c r="B62" s="20" t="s">
        <v>41</v>
      </c>
      <c r="C62" s="20" t="s">
        <v>168</v>
      </c>
      <c r="D62" s="5">
        <v>50</v>
      </c>
      <c r="E62" s="34">
        <f>SUMIF(SAISIE!B:B,A62,SAISIE!H:H)</f>
        <v>0</v>
      </c>
      <c r="F62" s="34">
        <f t="shared" si="2"/>
        <v>50</v>
      </c>
      <c r="G62" s="5">
        <v>40</v>
      </c>
      <c r="H62" s="5" t="str">
        <f t="shared" si="3"/>
        <v>stock OK</v>
      </c>
    </row>
    <row r="63" spans="1:8" x14ac:dyDescent="0.25">
      <c r="A63" s="20" t="s">
        <v>43</v>
      </c>
      <c r="B63" s="20" t="s">
        <v>44</v>
      </c>
      <c r="C63" s="20" t="s">
        <v>166</v>
      </c>
      <c r="D63" s="5">
        <v>50</v>
      </c>
      <c r="E63" s="34">
        <f>SUMIF(SAISIE!B:B,A63,SAISIE!H:H)</f>
        <v>-20</v>
      </c>
      <c r="F63" s="34">
        <f t="shared" si="2"/>
        <v>30</v>
      </c>
      <c r="G63" s="5">
        <v>40</v>
      </c>
      <c r="H63" s="5" t="str">
        <f t="shared" si="3"/>
        <v>Commander</v>
      </c>
    </row>
    <row r="64" spans="1:8" x14ac:dyDescent="0.25">
      <c r="A64" s="20">
        <v>805573</v>
      </c>
      <c r="B64" s="20" t="s">
        <v>21</v>
      </c>
      <c r="C64" s="20" t="s">
        <v>169</v>
      </c>
      <c r="D64" s="5">
        <v>50</v>
      </c>
      <c r="E64" s="34">
        <f>SUMIF(SAISIE!B:B,A64,SAISIE!H:H)</f>
        <v>0</v>
      </c>
      <c r="F64" s="34">
        <f t="shared" si="2"/>
        <v>50</v>
      </c>
      <c r="G64" s="5">
        <v>40</v>
      </c>
      <c r="H64" s="5" t="str">
        <f t="shared" si="3"/>
        <v>stock OK</v>
      </c>
    </row>
    <row r="65" spans="1:8" x14ac:dyDescent="0.25">
      <c r="A65" s="20">
        <v>783257</v>
      </c>
      <c r="B65" s="20" t="s">
        <v>21</v>
      </c>
      <c r="C65" s="20" t="s">
        <v>170</v>
      </c>
      <c r="D65" s="5">
        <v>50</v>
      </c>
      <c r="E65" s="34">
        <f>SUMIF(SAISIE!B:B,A65,SAISIE!H:H)</f>
        <v>0</v>
      </c>
      <c r="F65" s="34">
        <f t="shared" si="2"/>
        <v>50</v>
      </c>
      <c r="G65" s="5">
        <v>40</v>
      </c>
      <c r="H65" s="5" t="str">
        <f t="shared" si="3"/>
        <v>stock OK</v>
      </c>
    </row>
    <row r="66" spans="1:8" x14ac:dyDescent="0.25">
      <c r="A66" s="20">
        <v>704980</v>
      </c>
      <c r="B66" s="20" t="s">
        <v>21</v>
      </c>
      <c r="C66" s="20" t="s">
        <v>171</v>
      </c>
      <c r="D66" s="5">
        <v>50</v>
      </c>
      <c r="E66" s="34">
        <f>SUMIF(SAISIE!B:B,A66,SAISIE!H:H)</f>
        <v>0</v>
      </c>
      <c r="F66" s="34">
        <f t="shared" ref="F66:F90" si="4">SUM(D66:E66)</f>
        <v>50</v>
      </c>
      <c r="G66" s="5">
        <v>40</v>
      </c>
      <c r="H66" s="5" t="str">
        <f t="shared" ref="H66:H90" si="5">IF(F66&lt;G66,"Commander","stock OK")</f>
        <v>stock OK</v>
      </c>
    </row>
    <row r="67" spans="1:8" x14ac:dyDescent="0.25">
      <c r="A67" s="20">
        <v>706104</v>
      </c>
      <c r="B67" s="20" t="s">
        <v>21</v>
      </c>
      <c r="C67" s="20" t="s">
        <v>172</v>
      </c>
      <c r="D67" s="5">
        <v>50</v>
      </c>
      <c r="E67" s="34">
        <f>SUMIF(SAISIE!B:B,A67,SAISIE!H:H)</f>
        <v>0</v>
      </c>
      <c r="F67" s="34">
        <f t="shared" si="4"/>
        <v>50</v>
      </c>
      <c r="G67" s="5">
        <v>40</v>
      </c>
      <c r="H67" s="5" t="str">
        <f t="shared" si="5"/>
        <v>stock OK</v>
      </c>
    </row>
    <row r="68" spans="1:8" x14ac:dyDescent="0.25">
      <c r="A68" s="20">
        <v>704964</v>
      </c>
      <c r="B68" s="20" t="s">
        <v>21</v>
      </c>
      <c r="C68" s="20" t="s">
        <v>173</v>
      </c>
      <c r="D68" s="5">
        <v>50</v>
      </c>
      <c r="E68" s="34">
        <f>SUMIF(SAISIE!B:B,A68,SAISIE!H:H)</f>
        <v>0</v>
      </c>
      <c r="F68" s="34">
        <f t="shared" si="4"/>
        <v>50</v>
      </c>
      <c r="G68" s="5">
        <v>40</v>
      </c>
      <c r="H68" s="5" t="str">
        <f t="shared" si="5"/>
        <v>stock OK</v>
      </c>
    </row>
    <row r="69" spans="1:8" x14ac:dyDescent="0.25">
      <c r="A69" s="20">
        <v>804973</v>
      </c>
      <c r="B69" s="20" t="s">
        <v>21</v>
      </c>
      <c r="C69" s="20" t="s">
        <v>174</v>
      </c>
      <c r="D69" s="5">
        <v>50</v>
      </c>
      <c r="E69" s="34">
        <f>SUMIF(SAISIE!B:B,A69,SAISIE!H:H)</f>
        <v>0</v>
      </c>
      <c r="F69" s="34">
        <f t="shared" si="4"/>
        <v>50</v>
      </c>
      <c r="G69" s="5">
        <v>40</v>
      </c>
      <c r="H69" s="5" t="str">
        <f t="shared" si="5"/>
        <v>stock OK</v>
      </c>
    </row>
    <row r="70" spans="1:8" x14ac:dyDescent="0.25">
      <c r="A70" s="20">
        <v>80410</v>
      </c>
      <c r="B70" s="20" t="s">
        <v>21</v>
      </c>
      <c r="C70" s="20" t="s">
        <v>175</v>
      </c>
      <c r="D70" s="5">
        <v>50</v>
      </c>
      <c r="E70" s="34">
        <f>SUMIF(SAISIE!B:B,A70,SAISIE!H:H)</f>
        <v>0</v>
      </c>
      <c r="F70" s="34">
        <f t="shared" si="4"/>
        <v>50</v>
      </c>
      <c r="G70" s="5">
        <v>40</v>
      </c>
      <c r="H70" s="5" t="str">
        <f t="shared" si="5"/>
        <v>stock OK</v>
      </c>
    </row>
    <row r="71" spans="1:8" x14ac:dyDescent="0.25">
      <c r="A71" s="20">
        <v>80271</v>
      </c>
      <c r="B71" s="20" t="s">
        <v>21</v>
      </c>
      <c r="C71" s="20" t="s">
        <v>176</v>
      </c>
      <c r="D71" s="5">
        <v>50</v>
      </c>
      <c r="E71" s="34">
        <f>SUMIF(SAISIE!B:B,A71,SAISIE!H:H)</f>
        <v>0</v>
      </c>
      <c r="F71" s="34">
        <f t="shared" si="4"/>
        <v>50</v>
      </c>
      <c r="G71" s="5">
        <v>40</v>
      </c>
      <c r="H71" s="5" t="str">
        <f t="shared" si="5"/>
        <v>stock OK</v>
      </c>
    </row>
    <row r="72" spans="1:8" x14ac:dyDescent="0.25">
      <c r="A72" s="20">
        <v>783250</v>
      </c>
      <c r="B72" s="20" t="s">
        <v>21</v>
      </c>
      <c r="C72" s="20" t="s">
        <v>177</v>
      </c>
      <c r="D72" s="5">
        <v>50</v>
      </c>
      <c r="E72" s="34">
        <f>SUMIF(SAISIE!B:B,A72,SAISIE!H:H)</f>
        <v>0</v>
      </c>
      <c r="F72" s="34">
        <f t="shared" si="4"/>
        <v>50</v>
      </c>
      <c r="G72" s="5">
        <v>40</v>
      </c>
      <c r="H72" s="5" t="str">
        <f t="shared" si="5"/>
        <v>stock OK</v>
      </c>
    </row>
    <row r="73" spans="1:8" x14ac:dyDescent="0.25">
      <c r="A73" s="20">
        <v>783256</v>
      </c>
      <c r="B73" s="20" t="s">
        <v>21</v>
      </c>
      <c r="C73" s="20" t="s">
        <v>178</v>
      </c>
      <c r="D73" s="5">
        <v>50</v>
      </c>
      <c r="E73" s="34">
        <f>SUMIF(SAISIE!B:B,A73,SAISIE!H:H)</f>
        <v>0</v>
      </c>
      <c r="F73" s="34">
        <f t="shared" si="4"/>
        <v>50</v>
      </c>
      <c r="G73" s="5">
        <v>40</v>
      </c>
      <c r="H73" s="5" t="str">
        <f t="shared" si="5"/>
        <v>stock OK</v>
      </c>
    </row>
    <row r="74" spans="1:8" x14ac:dyDescent="0.25">
      <c r="A74" s="20">
        <v>704967</v>
      </c>
      <c r="B74" s="20" t="s">
        <v>21</v>
      </c>
      <c r="C74" s="20" t="s">
        <v>179</v>
      </c>
      <c r="D74" s="5">
        <v>50</v>
      </c>
      <c r="E74" s="34">
        <f>SUMIF(SAISIE!B:B,A74,SAISIE!H:H)</f>
        <v>0</v>
      </c>
      <c r="F74" s="34">
        <f t="shared" si="4"/>
        <v>50</v>
      </c>
      <c r="G74" s="5">
        <v>40</v>
      </c>
      <c r="H74" s="5" t="str">
        <f t="shared" si="5"/>
        <v>stock OK</v>
      </c>
    </row>
    <row r="75" spans="1:8" x14ac:dyDescent="0.25">
      <c r="A75" s="20">
        <v>784382</v>
      </c>
      <c r="B75" s="20" t="s">
        <v>21</v>
      </c>
      <c r="C75" s="20" t="s">
        <v>180</v>
      </c>
      <c r="D75" s="5">
        <v>50</v>
      </c>
      <c r="E75" s="34">
        <f>SUMIF(SAISIE!B:B,A75,SAISIE!H:H)</f>
        <v>0</v>
      </c>
      <c r="F75" s="34">
        <f t="shared" si="4"/>
        <v>50</v>
      </c>
      <c r="G75" s="5">
        <v>40</v>
      </c>
      <c r="H75" s="5" t="str">
        <f t="shared" si="5"/>
        <v>stock OK</v>
      </c>
    </row>
    <row r="76" spans="1:8" x14ac:dyDescent="0.25">
      <c r="A76" s="20">
        <v>772384</v>
      </c>
      <c r="B76" s="20" t="s">
        <v>21</v>
      </c>
      <c r="C76" s="20" t="s">
        <v>181</v>
      </c>
      <c r="D76" s="5">
        <v>50</v>
      </c>
      <c r="E76" s="34">
        <f>SUMIF(SAISIE!B:B,A76,SAISIE!H:H)</f>
        <v>0</v>
      </c>
      <c r="F76" s="34">
        <f t="shared" si="4"/>
        <v>50</v>
      </c>
      <c r="G76" s="5">
        <v>40</v>
      </c>
      <c r="H76" s="5" t="str">
        <f t="shared" si="5"/>
        <v>stock OK</v>
      </c>
    </row>
    <row r="77" spans="1:8" x14ac:dyDescent="0.25">
      <c r="A77" s="20" t="s">
        <v>23</v>
      </c>
      <c r="B77" s="20" t="s">
        <v>21</v>
      </c>
      <c r="C77" s="20" t="s">
        <v>182</v>
      </c>
      <c r="D77" s="5">
        <v>50</v>
      </c>
      <c r="E77" s="34">
        <f>SUMIF(SAISIE!B:B,A77,SAISIE!H:H)</f>
        <v>0</v>
      </c>
      <c r="F77" s="34">
        <f t="shared" si="4"/>
        <v>50</v>
      </c>
      <c r="G77" s="5">
        <v>40</v>
      </c>
      <c r="H77" s="5" t="str">
        <f t="shared" si="5"/>
        <v>stock OK</v>
      </c>
    </row>
    <row r="78" spans="1:8" x14ac:dyDescent="0.25">
      <c r="A78" s="20">
        <v>704965</v>
      </c>
      <c r="B78" s="20" t="s">
        <v>21</v>
      </c>
      <c r="C78" s="20" t="s">
        <v>183</v>
      </c>
      <c r="D78" s="5">
        <v>50</v>
      </c>
      <c r="E78" s="34">
        <f>SUMIF(SAISIE!B:B,A78,SAISIE!H:H)</f>
        <v>0</v>
      </c>
      <c r="F78" s="34">
        <f t="shared" si="4"/>
        <v>50</v>
      </c>
      <c r="G78" s="5">
        <v>40</v>
      </c>
      <c r="H78" s="5" t="str">
        <f t="shared" si="5"/>
        <v>stock OK</v>
      </c>
    </row>
    <row r="79" spans="1:8" x14ac:dyDescent="0.25">
      <c r="A79" s="20">
        <v>640000123</v>
      </c>
      <c r="B79" s="20" t="s">
        <v>54</v>
      </c>
      <c r="C79" s="20" t="s">
        <v>184</v>
      </c>
      <c r="D79" s="5">
        <v>50</v>
      </c>
      <c r="E79" s="34">
        <f>SUMIF(SAISIE!B:B,A79,SAISIE!H:H)</f>
        <v>0</v>
      </c>
      <c r="F79" s="34">
        <f t="shared" si="4"/>
        <v>50</v>
      </c>
      <c r="G79" s="5">
        <v>40</v>
      </c>
      <c r="H79" s="5" t="str">
        <f t="shared" si="5"/>
        <v>stock OK</v>
      </c>
    </row>
    <row r="80" spans="1:8" x14ac:dyDescent="0.25">
      <c r="A80" s="20">
        <v>640000127</v>
      </c>
      <c r="B80" s="20" t="s">
        <v>54</v>
      </c>
      <c r="C80" s="20" t="s">
        <v>185</v>
      </c>
      <c r="D80" s="5">
        <v>50</v>
      </c>
      <c r="E80" s="34">
        <f>SUMIF(SAISIE!B:B,A80,SAISIE!H:H)</f>
        <v>0</v>
      </c>
      <c r="F80" s="34">
        <f t="shared" si="4"/>
        <v>50</v>
      </c>
      <c r="G80" s="5">
        <v>40</v>
      </c>
      <c r="H80" s="5" t="str">
        <f t="shared" si="5"/>
        <v>stock OK</v>
      </c>
    </row>
    <row r="81" spans="1:8" x14ac:dyDescent="0.25">
      <c r="A81" s="20" t="s">
        <v>91</v>
      </c>
      <c r="B81" s="20" t="s">
        <v>37</v>
      </c>
      <c r="C81" s="20" t="s">
        <v>186</v>
      </c>
      <c r="D81" s="5">
        <v>50</v>
      </c>
      <c r="E81" s="34">
        <f>SUMIF(SAISIE!B:B,A81,SAISIE!H:H)</f>
        <v>0</v>
      </c>
      <c r="F81" s="34">
        <f t="shared" si="4"/>
        <v>50</v>
      </c>
      <c r="G81" s="5">
        <v>40</v>
      </c>
      <c r="H81" s="5" t="str">
        <f t="shared" si="5"/>
        <v>stock OK</v>
      </c>
    </row>
    <row r="82" spans="1:8" x14ac:dyDescent="0.25">
      <c r="A82" s="20" t="s">
        <v>92</v>
      </c>
      <c r="B82" s="20" t="s">
        <v>37</v>
      </c>
      <c r="C82" s="20" t="s">
        <v>187</v>
      </c>
      <c r="D82" s="5">
        <v>50</v>
      </c>
      <c r="E82" s="34">
        <f>SUMIF(SAISIE!B:B,A82,SAISIE!H:H)</f>
        <v>0</v>
      </c>
      <c r="F82" s="34">
        <f t="shared" si="4"/>
        <v>50</v>
      </c>
      <c r="G82" s="5">
        <v>40</v>
      </c>
      <c r="H82" s="5" t="str">
        <f t="shared" si="5"/>
        <v>stock OK</v>
      </c>
    </row>
    <row r="83" spans="1:8" x14ac:dyDescent="0.25">
      <c r="A83" s="20">
        <v>19040001</v>
      </c>
      <c r="B83" s="20" t="s">
        <v>37</v>
      </c>
      <c r="C83" s="20" t="s">
        <v>188</v>
      </c>
      <c r="D83" s="5">
        <v>50</v>
      </c>
      <c r="E83" s="34">
        <f>SUMIF(SAISIE!B:B,A83,SAISIE!H:H)</f>
        <v>0</v>
      </c>
      <c r="F83" s="34">
        <f t="shared" si="4"/>
        <v>50</v>
      </c>
      <c r="G83" s="5">
        <v>40</v>
      </c>
      <c r="H83" s="5" t="str">
        <f t="shared" si="5"/>
        <v>stock OK</v>
      </c>
    </row>
    <row r="84" spans="1:8" x14ac:dyDescent="0.25">
      <c r="A84" s="20">
        <v>17090001</v>
      </c>
      <c r="B84" s="20" t="s">
        <v>37</v>
      </c>
      <c r="C84" s="20" t="s">
        <v>189</v>
      </c>
      <c r="D84" s="5">
        <v>50</v>
      </c>
      <c r="E84" s="34">
        <f>SUMIF(SAISIE!B:B,A84,SAISIE!H:H)</f>
        <v>0</v>
      </c>
      <c r="F84" s="34">
        <f t="shared" si="4"/>
        <v>50</v>
      </c>
      <c r="G84" s="5">
        <v>40</v>
      </c>
      <c r="H84" s="5" t="str">
        <f t="shared" si="5"/>
        <v>stock OK</v>
      </c>
    </row>
    <row r="85" spans="1:8" x14ac:dyDescent="0.25">
      <c r="A85" s="20">
        <v>17040001</v>
      </c>
      <c r="B85" s="20" t="s">
        <v>37</v>
      </c>
      <c r="C85" s="20" t="s">
        <v>190</v>
      </c>
      <c r="D85" s="5">
        <v>50</v>
      </c>
      <c r="E85" s="34">
        <f>SUMIF(SAISIE!B:B,A85,SAISIE!H:H)</f>
        <v>0</v>
      </c>
      <c r="F85" s="34">
        <f t="shared" si="4"/>
        <v>50</v>
      </c>
      <c r="G85" s="5">
        <v>40</v>
      </c>
      <c r="H85" s="5" t="str">
        <f t="shared" si="5"/>
        <v>stock OK</v>
      </c>
    </row>
    <row r="86" spans="1:8" x14ac:dyDescent="0.25">
      <c r="A86" s="20" t="s">
        <v>36</v>
      </c>
      <c r="B86" s="20" t="s">
        <v>37</v>
      </c>
      <c r="C86" s="20" t="s">
        <v>191</v>
      </c>
      <c r="D86" s="5">
        <v>50</v>
      </c>
      <c r="E86" s="34">
        <f>SUMIF(SAISIE!B:B,A86,SAISIE!H:H)</f>
        <v>0</v>
      </c>
      <c r="F86" s="34">
        <f t="shared" si="4"/>
        <v>50</v>
      </c>
      <c r="G86" s="5">
        <v>40</v>
      </c>
      <c r="H86" s="5" t="str">
        <f t="shared" si="5"/>
        <v>stock OK</v>
      </c>
    </row>
    <row r="87" spans="1:8" x14ac:dyDescent="0.25">
      <c r="A87" s="20" t="s">
        <v>38</v>
      </c>
      <c r="B87" s="20" t="s">
        <v>37</v>
      </c>
      <c r="C87" s="20" t="s">
        <v>192</v>
      </c>
      <c r="D87" s="5">
        <v>50</v>
      </c>
      <c r="E87" s="34">
        <f>SUMIF(SAISIE!B:B,A87,SAISIE!H:H)</f>
        <v>0</v>
      </c>
      <c r="F87" s="34">
        <f t="shared" si="4"/>
        <v>50</v>
      </c>
      <c r="G87" s="5">
        <v>40</v>
      </c>
      <c r="H87" s="5" t="str">
        <f t="shared" si="5"/>
        <v>stock OK</v>
      </c>
    </row>
    <row r="88" spans="1:8" x14ac:dyDescent="0.25">
      <c r="A88" s="20" t="s">
        <v>39</v>
      </c>
      <c r="B88" s="20" t="s">
        <v>37</v>
      </c>
      <c r="C88" s="20" t="s">
        <v>193</v>
      </c>
      <c r="D88" s="5">
        <v>50</v>
      </c>
      <c r="E88" s="34">
        <f>SUMIF(SAISIE!B:B,A88,SAISIE!H:H)</f>
        <v>0</v>
      </c>
      <c r="F88" s="34">
        <f t="shared" si="4"/>
        <v>50</v>
      </c>
      <c r="G88" s="5">
        <v>40</v>
      </c>
      <c r="H88" s="5" t="str">
        <f t="shared" si="5"/>
        <v>stock OK</v>
      </c>
    </row>
    <row r="89" spans="1:8" x14ac:dyDescent="0.25">
      <c r="A89" s="20" t="s">
        <v>55</v>
      </c>
      <c r="B89" s="20" t="s">
        <v>37</v>
      </c>
      <c r="C89" s="20" t="s">
        <v>175</v>
      </c>
      <c r="D89" s="5">
        <v>50</v>
      </c>
      <c r="E89" s="34">
        <f>SUMIF(SAISIE!B:B,A89,SAISIE!H:H)</f>
        <v>0</v>
      </c>
      <c r="F89" s="34">
        <f t="shared" si="4"/>
        <v>50</v>
      </c>
      <c r="G89" s="5">
        <v>40</v>
      </c>
      <c r="H89" s="5" t="str">
        <f t="shared" si="5"/>
        <v>stock OK</v>
      </c>
    </row>
    <row r="90" spans="1:8" x14ac:dyDescent="0.25">
      <c r="A90" s="20" t="s">
        <v>85</v>
      </c>
      <c r="B90" s="20" t="s">
        <v>86</v>
      </c>
      <c r="C90" s="20" t="s">
        <v>194</v>
      </c>
      <c r="D90" s="5">
        <v>50</v>
      </c>
      <c r="E90" s="34">
        <f>SUMIF(SAISIE!B:B,A90,SAISIE!H:H)</f>
        <v>0</v>
      </c>
      <c r="F90" s="34">
        <f t="shared" si="4"/>
        <v>50</v>
      </c>
      <c r="G90" s="5">
        <v>40</v>
      </c>
      <c r="H90" s="5" t="str">
        <f t="shared" si="5"/>
        <v>stock OK</v>
      </c>
    </row>
  </sheetData>
  <conditionalFormatting sqref="H2:H79">
    <cfRule type="containsText" dxfId="2" priority="3" operator="containsText" text="Commander">
      <formula>NOT(ISERROR(SEARCH("Commander",H2)))</formula>
    </cfRule>
  </conditionalFormatting>
  <conditionalFormatting sqref="H90">
    <cfRule type="containsText" dxfId="1" priority="1" operator="containsText" text="Commander">
      <formula>NOT(ISERROR(SEARCH("Commander",H90)))</formula>
    </cfRule>
  </conditionalFormatting>
  <conditionalFormatting sqref="H80:H89">
    <cfRule type="containsText" dxfId="0" priority="2" operator="containsText" text="Commander">
      <formula>NOT(ISERROR(SEARCH("Commander",H80)))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J91"/>
  <sheetViews>
    <sheetView workbookViewId="0">
      <selection activeCell="D24" sqref="D24"/>
    </sheetView>
  </sheetViews>
  <sheetFormatPr baseColWidth="10" defaultRowHeight="15" x14ac:dyDescent="0.25"/>
  <cols>
    <col min="1" max="1" width="19.140625" bestFit="1" customWidth="1"/>
    <col min="3" max="3" width="12.28515625" bestFit="1" customWidth="1"/>
    <col min="7" max="7" width="19.140625" style="8" bestFit="1" customWidth="1"/>
    <col min="8" max="8" width="11.42578125" bestFit="1" customWidth="1"/>
    <col min="9" max="9" width="54" bestFit="1" customWidth="1"/>
  </cols>
  <sheetData>
    <row r="2" spans="1:10" ht="15.75" x14ac:dyDescent="0.25">
      <c r="A2" s="6" t="s">
        <v>17</v>
      </c>
      <c r="B2" s="7" t="s">
        <v>97</v>
      </c>
      <c r="C2" s="6" t="s">
        <v>3</v>
      </c>
      <c r="D2" s="6" t="s">
        <v>4</v>
      </c>
      <c r="G2" s="28" t="s">
        <v>17</v>
      </c>
      <c r="H2" s="23" t="s">
        <v>106</v>
      </c>
      <c r="I2" s="24" t="s">
        <v>107</v>
      </c>
    </row>
    <row r="3" spans="1:10" x14ac:dyDescent="0.25">
      <c r="A3" s="8">
        <v>80271</v>
      </c>
      <c r="B3" t="s">
        <v>54</v>
      </c>
      <c r="C3" t="s">
        <v>96</v>
      </c>
      <c r="D3" t="s">
        <v>10</v>
      </c>
      <c r="E3" s="27"/>
      <c r="G3" s="27" t="s">
        <v>73</v>
      </c>
      <c r="H3" s="26" t="s">
        <v>19</v>
      </c>
      <c r="I3" s="26" t="s">
        <v>108</v>
      </c>
      <c r="J3" s="25"/>
    </row>
    <row r="4" spans="1:10" x14ac:dyDescent="0.25">
      <c r="A4" s="8">
        <v>80410</v>
      </c>
      <c r="B4" t="s">
        <v>44</v>
      </c>
      <c r="C4" t="s">
        <v>9</v>
      </c>
      <c r="D4" t="s">
        <v>6</v>
      </c>
      <c r="E4" s="27"/>
      <c r="G4" s="27" t="s">
        <v>66</v>
      </c>
      <c r="H4" s="26" t="s">
        <v>19</v>
      </c>
      <c r="I4" s="26" t="s">
        <v>109</v>
      </c>
      <c r="J4" s="25"/>
    </row>
    <row r="5" spans="1:10" x14ac:dyDescent="0.25">
      <c r="A5" s="8">
        <v>704964</v>
      </c>
      <c r="B5" t="s">
        <v>21</v>
      </c>
      <c r="C5" t="s">
        <v>95</v>
      </c>
      <c r="D5" t="s">
        <v>16</v>
      </c>
      <c r="E5" s="27"/>
      <c r="G5" s="27" t="s">
        <v>20</v>
      </c>
      <c r="H5" s="26" t="s">
        <v>19</v>
      </c>
      <c r="I5" s="26" t="s">
        <v>110</v>
      </c>
      <c r="J5" s="25"/>
    </row>
    <row r="6" spans="1:10" x14ac:dyDescent="0.25">
      <c r="A6" s="8">
        <v>704965</v>
      </c>
      <c r="B6" t="s">
        <v>41</v>
      </c>
      <c r="C6" t="s">
        <v>7</v>
      </c>
      <c r="D6" t="s">
        <v>8</v>
      </c>
      <c r="E6" s="27"/>
      <c r="G6" s="27" t="s">
        <v>18</v>
      </c>
      <c r="H6" s="26" t="s">
        <v>19</v>
      </c>
      <c r="I6" s="26" t="s">
        <v>111</v>
      </c>
    </row>
    <row r="7" spans="1:10" x14ac:dyDescent="0.25">
      <c r="A7" s="8">
        <v>704967</v>
      </c>
      <c r="B7" t="s">
        <v>37</v>
      </c>
      <c r="D7" t="s">
        <v>102</v>
      </c>
      <c r="E7" s="27"/>
      <c r="G7" s="27" t="s">
        <v>56</v>
      </c>
      <c r="H7" s="26" t="s">
        <v>19</v>
      </c>
      <c r="I7" s="26" t="s">
        <v>112</v>
      </c>
    </row>
    <row r="8" spans="1:10" x14ac:dyDescent="0.25">
      <c r="A8" s="8">
        <v>704980</v>
      </c>
      <c r="B8" t="s">
        <v>19</v>
      </c>
      <c r="D8" t="s">
        <v>103</v>
      </c>
      <c r="E8" s="27"/>
      <c r="G8" s="27" t="s">
        <v>94</v>
      </c>
      <c r="H8" s="26" t="s">
        <v>19</v>
      </c>
      <c r="I8" s="31" t="s">
        <v>113</v>
      </c>
    </row>
    <row r="9" spans="1:10" x14ac:dyDescent="0.25">
      <c r="A9" s="8">
        <v>706104</v>
      </c>
      <c r="B9" t="s">
        <v>86</v>
      </c>
      <c r="D9" t="s">
        <v>104</v>
      </c>
      <c r="E9" s="27"/>
      <c r="G9" s="27" t="s">
        <v>74</v>
      </c>
      <c r="H9" s="26" t="s">
        <v>19</v>
      </c>
      <c r="I9" s="26" t="s">
        <v>114</v>
      </c>
    </row>
    <row r="10" spans="1:10" x14ac:dyDescent="0.25">
      <c r="A10" s="8">
        <v>772384</v>
      </c>
      <c r="E10" s="27"/>
      <c r="G10" s="27" t="s">
        <v>28</v>
      </c>
      <c r="H10" s="26" t="s">
        <v>19</v>
      </c>
      <c r="I10" s="26" t="s">
        <v>115</v>
      </c>
    </row>
    <row r="11" spans="1:10" x14ac:dyDescent="0.25">
      <c r="A11" s="8">
        <v>783250</v>
      </c>
      <c r="E11" s="27"/>
      <c r="G11" s="27" t="s">
        <v>71</v>
      </c>
      <c r="H11" s="26" t="s">
        <v>19</v>
      </c>
      <c r="I11" s="26" t="s">
        <v>116</v>
      </c>
    </row>
    <row r="12" spans="1:10" x14ac:dyDescent="0.25">
      <c r="A12" s="8">
        <v>783256</v>
      </c>
      <c r="E12" s="27"/>
      <c r="G12" s="27" t="s">
        <v>69</v>
      </c>
      <c r="H12" s="26" t="s">
        <v>19</v>
      </c>
      <c r="I12" s="26" t="s">
        <v>117</v>
      </c>
    </row>
    <row r="13" spans="1:10" x14ac:dyDescent="0.25">
      <c r="A13" s="8">
        <v>783257</v>
      </c>
      <c r="E13" s="27"/>
      <c r="G13" s="27" t="s">
        <v>49</v>
      </c>
      <c r="H13" s="26" t="s">
        <v>19</v>
      </c>
      <c r="I13" s="26" t="s">
        <v>118</v>
      </c>
    </row>
    <row r="14" spans="1:10" x14ac:dyDescent="0.25">
      <c r="A14" s="8">
        <v>784382</v>
      </c>
      <c r="E14" s="27"/>
      <c r="G14" s="27" t="s">
        <v>75</v>
      </c>
      <c r="H14" s="26" t="s">
        <v>19</v>
      </c>
      <c r="I14" s="26" t="s">
        <v>119</v>
      </c>
    </row>
    <row r="15" spans="1:10" x14ac:dyDescent="0.25">
      <c r="A15" s="8">
        <v>804973</v>
      </c>
      <c r="E15" s="27"/>
      <c r="G15" s="27" t="s">
        <v>76</v>
      </c>
      <c r="H15" s="26" t="s">
        <v>19</v>
      </c>
      <c r="I15" s="26" t="s">
        <v>120</v>
      </c>
    </row>
    <row r="16" spans="1:10" x14ac:dyDescent="0.25">
      <c r="A16" s="9">
        <v>805573</v>
      </c>
      <c r="E16" s="27"/>
      <c r="G16" s="27" t="s">
        <v>35</v>
      </c>
      <c r="H16" s="26" t="s">
        <v>19</v>
      </c>
      <c r="I16" s="26" t="s">
        <v>121</v>
      </c>
    </row>
    <row r="17" spans="1:9" x14ac:dyDescent="0.25">
      <c r="A17" s="8">
        <v>17040001</v>
      </c>
      <c r="E17" s="27"/>
      <c r="G17" s="27" t="s">
        <v>84</v>
      </c>
      <c r="H17" s="26" t="s">
        <v>19</v>
      </c>
      <c r="I17" s="26" t="s">
        <v>122</v>
      </c>
    </row>
    <row r="18" spans="1:9" x14ac:dyDescent="0.25">
      <c r="A18" s="8">
        <v>17090001</v>
      </c>
      <c r="E18" s="27"/>
      <c r="G18" s="27" t="s">
        <v>83</v>
      </c>
      <c r="H18" s="26" t="s">
        <v>19</v>
      </c>
      <c r="I18" s="26" t="s">
        <v>123</v>
      </c>
    </row>
    <row r="19" spans="1:9" x14ac:dyDescent="0.25">
      <c r="A19" s="8">
        <v>19040001</v>
      </c>
      <c r="E19" s="27"/>
      <c r="G19" s="27" t="s">
        <v>24</v>
      </c>
      <c r="H19" s="26" t="s">
        <v>19</v>
      </c>
      <c r="I19" s="26" t="s">
        <v>124</v>
      </c>
    </row>
    <row r="20" spans="1:9" x14ac:dyDescent="0.25">
      <c r="A20" s="8">
        <v>640000123</v>
      </c>
      <c r="E20" s="27"/>
      <c r="G20" s="27" t="s">
        <v>25</v>
      </c>
      <c r="H20" s="26" t="s">
        <v>19</v>
      </c>
      <c r="I20" s="26" t="s">
        <v>125</v>
      </c>
    </row>
    <row r="21" spans="1:9" x14ac:dyDescent="0.25">
      <c r="A21" s="8">
        <v>640000127</v>
      </c>
      <c r="E21" s="27"/>
      <c r="G21" s="27" t="s">
        <v>22</v>
      </c>
      <c r="H21" s="26" t="s">
        <v>19</v>
      </c>
      <c r="I21" s="26" t="s">
        <v>126</v>
      </c>
    </row>
    <row r="22" spans="1:9" x14ac:dyDescent="0.25">
      <c r="A22" s="8" t="s">
        <v>35</v>
      </c>
      <c r="E22" s="27"/>
      <c r="G22" s="27" t="s">
        <v>87</v>
      </c>
      <c r="H22" s="26" t="s">
        <v>19</v>
      </c>
      <c r="I22" s="26" t="s">
        <v>127</v>
      </c>
    </row>
    <row r="23" spans="1:9" x14ac:dyDescent="0.25">
      <c r="A23" s="8" t="s">
        <v>36</v>
      </c>
      <c r="E23" s="27"/>
      <c r="G23" s="27" t="s">
        <v>88</v>
      </c>
      <c r="H23" s="26" t="s">
        <v>19</v>
      </c>
      <c r="I23" s="26" t="s">
        <v>128</v>
      </c>
    </row>
    <row r="24" spans="1:9" x14ac:dyDescent="0.25">
      <c r="A24" s="8" t="s">
        <v>38</v>
      </c>
      <c r="E24" s="27"/>
      <c r="G24" s="27" t="s">
        <v>26</v>
      </c>
      <c r="H24" s="26" t="s">
        <v>19</v>
      </c>
      <c r="I24" s="26" t="s">
        <v>129</v>
      </c>
    </row>
    <row r="25" spans="1:9" x14ac:dyDescent="0.25">
      <c r="A25" s="8" t="s">
        <v>39</v>
      </c>
      <c r="E25" s="27"/>
      <c r="G25" s="27" t="s">
        <v>31</v>
      </c>
      <c r="H25" s="26" t="s">
        <v>19</v>
      </c>
      <c r="I25" s="26" t="s">
        <v>130</v>
      </c>
    </row>
    <row r="26" spans="1:9" x14ac:dyDescent="0.25">
      <c r="A26" s="8" t="s">
        <v>40</v>
      </c>
      <c r="E26" s="27"/>
      <c r="G26" s="27" t="s">
        <v>89</v>
      </c>
      <c r="H26" s="26" t="s">
        <v>19</v>
      </c>
      <c r="I26" s="26" t="s">
        <v>131</v>
      </c>
    </row>
    <row r="27" spans="1:9" x14ac:dyDescent="0.25">
      <c r="A27" s="8" t="s">
        <v>85</v>
      </c>
      <c r="E27" s="27"/>
      <c r="G27" s="27" t="s">
        <v>32</v>
      </c>
      <c r="H27" s="26" t="s">
        <v>19</v>
      </c>
      <c r="I27" s="26" t="s">
        <v>132</v>
      </c>
    </row>
    <row r="28" spans="1:9" x14ac:dyDescent="0.25">
      <c r="A28" s="8" t="s">
        <v>43</v>
      </c>
      <c r="E28" s="27"/>
      <c r="G28" s="27" t="s">
        <v>30</v>
      </c>
      <c r="H28" s="26" t="s">
        <v>19</v>
      </c>
      <c r="I28" s="26" t="s">
        <v>133</v>
      </c>
    </row>
    <row r="29" spans="1:9" x14ac:dyDescent="0.25">
      <c r="A29" s="8" t="s">
        <v>55</v>
      </c>
      <c r="E29" s="27"/>
      <c r="G29" s="27" t="s">
        <v>68</v>
      </c>
      <c r="H29" s="26" t="s">
        <v>19</v>
      </c>
      <c r="I29" s="26" t="s">
        <v>134</v>
      </c>
    </row>
    <row r="30" spans="1:9" x14ac:dyDescent="0.25">
      <c r="A30" s="8" t="s">
        <v>23</v>
      </c>
      <c r="E30" s="27"/>
      <c r="G30" s="27" t="s">
        <v>72</v>
      </c>
      <c r="H30" s="26" t="s">
        <v>19</v>
      </c>
      <c r="I30" s="26" t="s">
        <v>135</v>
      </c>
    </row>
    <row r="31" spans="1:9" x14ac:dyDescent="0.25">
      <c r="A31" s="8" t="s">
        <v>82</v>
      </c>
      <c r="E31" s="27"/>
      <c r="G31" s="27" t="s">
        <v>65</v>
      </c>
      <c r="H31" s="26" t="s">
        <v>19</v>
      </c>
      <c r="I31" s="26" t="s">
        <v>136</v>
      </c>
    </row>
    <row r="32" spans="1:9" x14ac:dyDescent="0.25">
      <c r="A32" s="8" t="s">
        <v>45</v>
      </c>
      <c r="E32" s="27"/>
      <c r="G32" s="27" t="s">
        <v>27</v>
      </c>
      <c r="H32" s="26" t="s">
        <v>19</v>
      </c>
      <c r="I32" s="26" t="s">
        <v>137</v>
      </c>
    </row>
    <row r="33" spans="1:9" x14ac:dyDescent="0.25">
      <c r="A33" s="8" t="s">
        <v>63</v>
      </c>
      <c r="E33" s="27"/>
      <c r="G33" s="27" t="s">
        <v>48</v>
      </c>
      <c r="H33" s="26" t="s">
        <v>19</v>
      </c>
      <c r="I33" s="26" t="s">
        <v>138</v>
      </c>
    </row>
    <row r="34" spans="1:9" x14ac:dyDescent="0.25">
      <c r="A34" s="8" t="s">
        <v>28</v>
      </c>
      <c r="E34" s="27"/>
      <c r="G34" s="27" t="s">
        <v>47</v>
      </c>
      <c r="H34" s="26" t="s">
        <v>19</v>
      </c>
      <c r="I34" s="26" t="s">
        <v>139</v>
      </c>
    </row>
    <row r="35" spans="1:9" x14ac:dyDescent="0.25">
      <c r="A35" s="8" t="s">
        <v>74</v>
      </c>
      <c r="E35" s="27"/>
      <c r="G35" s="27" t="s">
        <v>53</v>
      </c>
      <c r="H35" s="26" t="s">
        <v>19</v>
      </c>
      <c r="I35" s="26" t="s">
        <v>140</v>
      </c>
    </row>
    <row r="36" spans="1:9" x14ac:dyDescent="0.25">
      <c r="A36" s="8" t="s">
        <v>94</v>
      </c>
      <c r="E36" s="27"/>
      <c r="G36" s="27" t="s">
        <v>52</v>
      </c>
      <c r="H36" s="26" t="s">
        <v>19</v>
      </c>
      <c r="I36" s="26" t="s">
        <v>141</v>
      </c>
    </row>
    <row r="37" spans="1:9" x14ac:dyDescent="0.25">
      <c r="A37" s="8" t="s">
        <v>52</v>
      </c>
      <c r="E37" s="27"/>
      <c r="G37" s="27" t="s">
        <v>46</v>
      </c>
      <c r="H37" s="26" t="s">
        <v>19</v>
      </c>
      <c r="I37" s="26" t="s">
        <v>142</v>
      </c>
    </row>
    <row r="38" spans="1:9" x14ac:dyDescent="0.25">
      <c r="A38" s="8" t="s">
        <v>48</v>
      </c>
      <c r="E38" s="27"/>
      <c r="G38" s="27" t="s">
        <v>81</v>
      </c>
      <c r="H38" s="26" t="s">
        <v>19</v>
      </c>
      <c r="I38" s="26" t="s">
        <v>143</v>
      </c>
    </row>
    <row r="39" spans="1:9" x14ac:dyDescent="0.25">
      <c r="A39" s="8" t="s">
        <v>53</v>
      </c>
      <c r="E39" s="27"/>
      <c r="G39" s="27" t="s">
        <v>80</v>
      </c>
      <c r="H39" s="26" t="s">
        <v>19</v>
      </c>
      <c r="I39" s="31" t="s">
        <v>144</v>
      </c>
    </row>
    <row r="40" spans="1:9" x14ac:dyDescent="0.25">
      <c r="A40" s="8" t="s">
        <v>46</v>
      </c>
      <c r="E40" s="27"/>
      <c r="G40" s="27" t="s">
        <v>62</v>
      </c>
      <c r="H40" s="26" t="s">
        <v>19</v>
      </c>
      <c r="I40" s="26" t="s">
        <v>145</v>
      </c>
    </row>
    <row r="41" spans="1:9" x14ac:dyDescent="0.25">
      <c r="A41" s="8" t="s">
        <v>47</v>
      </c>
      <c r="E41" s="27"/>
      <c r="G41" s="27" t="s">
        <v>58</v>
      </c>
      <c r="H41" s="26" t="s">
        <v>19</v>
      </c>
      <c r="I41" s="26" t="s">
        <v>146</v>
      </c>
    </row>
    <row r="42" spans="1:9" x14ac:dyDescent="0.25">
      <c r="A42" s="8" t="s">
        <v>81</v>
      </c>
      <c r="E42" s="27"/>
      <c r="G42" s="27" t="s">
        <v>61</v>
      </c>
      <c r="H42" s="26" t="s">
        <v>19</v>
      </c>
      <c r="I42" s="26" t="s">
        <v>147</v>
      </c>
    </row>
    <row r="43" spans="1:9" x14ac:dyDescent="0.25">
      <c r="A43" s="8" t="s">
        <v>80</v>
      </c>
      <c r="E43" s="27"/>
      <c r="G43" s="27" t="s">
        <v>59</v>
      </c>
      <c r="H43" s="26" t="s">
        <v>19</v>
      </c>
      <c r="I43" s="26" t="s">
        <v>148</v>
      </c>
    </row>
    <row r="44" spans="1:9" x14ac:dyDescent="0.25">
      <c r="A44" s="8" t="s">
        <v>49</v>
      </c>
      <c r="E44" s="27"/>
      <c r="G44" s="27" t="s">
        <v>34</v>
      </c>
      <c r="H44" s="26" t="s">
        <v>19</v>
      </c>
      <c r="I44" s="26" t="s">
        <v>149</v>
      </c>
    </row>
    <row r="45" spans="1:9" x14ac:dyDescent="0.25">
      <c r="A45" s="8" t="s">
        <v>68</v>
      </c>
      <c r="E45" s="27"/>
      <c r="G45" s="27" t="s">
        <v>64</v>
      </c>
      <c r="H45" s="26" t="s">
        <v>19</v>
      </c>
      <c r="I45" s="26" t="s">
        <v>150</v>
      </c>
    </row>
    <row r="46" spans="1:9" x14ac:dyDescent="0.25">
      <c r="A46" s="8" t="s">
        <v>58</v>
      </c>
      <c r="E46" s="27"/>
      <c r="G46" s="27" t="s">
        <v>45</v>
      </c>
      <c r="H46" s="26" t="s">
        <v>19</v>
      </c>
      <c r="I46" s="26" t="s">
        <v>151</v>
      </c>
    </row>
    <row r="47" spans="1:9" x14ac:dyDescent="0.25">
      <c r="A47" s="8" t="s">
        <v>61</v>
      </c>
      <c r="E47" s="27"/>
      <c r="G47" s="27" t="s">
        <v>50</v>
      </c>
      <c r="H47" s="26" t="s">
        <v>19</v>
      </c>
      <c r="I47" s="26" t="s">
        <v>152</v>
      </c>
    </row>
    <row r="48" spans="1:9" x14ac:dyDescent="0.25">
      <c r="A48" s="8" t="s">
        <v>59</v>
      </c>
      <c r="E48" s="27"/>
      <c r="G48" s="27" t="s">
        <v>51</v>
      </c>
      <c r="H48" s="26" t="s">
        <v>19</v>
      </c>
      <c r="I48" s="26" t="s">
        <v>153</v>
      </c>
    </row>
    <row r="49" spans="1:9" x14ac:dyDescent="0.25">
      <c r="A49" s="8" t="s">
        <v>34</v>
      </c>
      <c r="E49" s="27"/>
      <c r="G49" s="27" t="s">
        <v>93</v>
      </c>
      <c r="H49" s="26" t="s">
        <v>19</v>
      </c>
      <c r="I49" s="26" t="s">
        <v>154</v>
      </c>
    </row>
    <row r="50" spans="1:9" x14ac:dyDescent="0.25">
      <c r="A50" s="8" t="s">
        <v>69</v>
      </c>
      <c r="E50" s="27"/>
      <c r="G50" s="27" t="s">
        <v>60</v>
      </c>
      <c r="H50" s="26" t="s">
        <v>19</v>
      </c>
      <c r="I50" s="26" t="s">
        <v>155</v>
      </c>
    </row>
    <row r="51" spans="1:9" x14ac:dyDescent="0.25">
      <c r="A51" s="8" t="s">
        <v>64</v>
      </c>
      <c r="E51" s="27"/>
      <c r="G51" s="27" t="s">
        <v>70</v>
      </c>
      <c r="H51" s="26" t="s">
        <v>19</v>
      </c>
      <c r="I51" s="26" t="s">
        <v>156</v>
      </c>
    </row>
    <row r="52" spans="1:9" x14ac:dyDescent="0.25">
      <c r="A52" s="8" t="s">
        <v>75</v>
      </c>
      <c r="E52" s="27"/>
      <c r="G52" s="27" t="s">
        <v>29</v>
      </c>
      <c r="H52" s="26" t="s">
        <v>19</v>
      </c>
      <c r="I52" s="26" t="s">
        <v>157</v>
      </c>
    </row>
    <row r="53" spans="1:9" x14ac:dyDescent="0.25">
      <c r="A53" s="8" t="s">
        <v>76</v>
      </c>
      <c r="E53" s="27"/>
      <c r="G53" s="27" t="s">
        <v>33</v>
      </c>
      <c r="H53" s="26" t="s">
        <v>19</v>
      </c>
      <c r="I53" s="26" t="s">
        <v>158</v>
      </c>
    </row>
    <row r="54" spans="1:9" x14ac:dyDescent="0.25">
      <c r="A54" s="8" t="s">
        <v>62</v>
      </c>
      <c r="E54" s="27"/>
      <c r="G54" s="27" t="s">
        <v>90</v>
      </c>
      <c r="H54" s="26" t="s">
        <v>19</v>
      </c>
      <c r="I54" s="26" t="s">
        <v>159</v>
      </c>
    </row>
    <row r="55" spans="1:9" x14ac:dyDescent="0.25">
      <c r="A55" s="8" t="s">
        <v>84</v>
      </c>
      <c r="E55" s="27"/>
      <c r="G55" s="27" t="s">
        <v>78</v>
      </c>
      <c r="H55" s="26" t="s">
        <v>19</v>
      </c>
      <c r="I55" s="26" t="s">
        <v>160</v>
      </c>
    </row>
    <row r="56" spans="1:9" x14ac:dyDescent="0.25">
      <c r="A56" s="8" t="s">
        <v>83</v>
      </c>
      <c r="E56" s="27"/>
      <c r="G56" s="27" t="s">
        <v>77</v>
      </c>
      <c r="H56" s="26" t="s">
        <v>19</v>
      </c>
      <c r="I56" s="26" t="s">
        <v>161</v>
      </c>
    </row>
    <row r="57" spans="1:9" x14ac:dyDescent="0.25">
      <c r="A57" s="8" t="s">
        <v>24</v>
      </c>
      <c r="E57" s="27"/>
      <c r="G57" s="27" t="s">
        <v>79</v>
      </c>
      <c r="H57" s="26" t="s">
        <v>19</v>
      </c>
      <c r="I57" s="26" t="s">
        <v>162</v>
      </c>
    </row>
    <row r="58" spans="1:9" x14ac:dyDescent="0.25">
      <c r="A58" s="8" t="s">
        <v>25</v>
      </c>
      <c r="E58" s="27"/>
      <c r="G58" s="27" t="s">
        <v>67</v>
      </c>
      <c r="H58" s="26" t="s">
        <v>19</v>
      </c>
      <c r="I58" s="26" t="s">
        <v>163</v>
      </c>
    </row>
    <row r="59" spans="1:9" x14ac:dyDescent="0.25">
      <c r="A59" s="8" t="s">
        <v>22</v>
      </c>
      <c r="E59" s="27"/>
      <c r="G59" s="27" t="s">
        <v>82</v>
      </c>
      <c r="H59" s="26" t="s">
        <v>19</v>
      </c>
      <c r="I59" s="26" t="s">
        <v>164</v>
      </c>
    </row>
    <row r="60" spans="1:9" x14ac:dyDescent="0.25">
      <c r="A60" s="8" t="s">
        <v>30</v>
      </c>
      <c r="E60" s="27"/>
      <c r="G60" s="27" t="s">
        <v>63</v>
      </c>
      <c r="H60" s="26" t="s">
        <v>19</v>
      </c>
      <c r="I60" s="26" t="s">
        <v>165</v>
      </c>
    </row>
    <row r="61" spans="1:9" x14ac:dyDescent="0.25">
      <c r="A61" s="8" t="s">
        <v>32</v>
      </c>
      <c r="E61" s="27"/>
      <c r="G61" s="27" t="s">
        <v>42</v>
      </c>
      <c r="H61" s="26" t="s">
        <v>41</v>
      </c>
      <c r="I61" s="26" t="s">
        <v>166</v>
      </c>
    </row>
    <row r="62" spans="1:9" x14ac:dyDescent="0.25">
      <c r="A62" s="8" t="s">
        <v>29</v>
      </c>
      <c r="E62" s="27"/>
      <c r="G62" s="27" t="s">
        <v>57</v>
      </c>
      <c r="H62" s="26" t="s">
        <v>41</v>
      </c>
      <c r="I62" s="26" t="s">
        <v>167</v>
      </c>
    </row>
    <row r="63" spans="1:9" x14ac:dyDescent="0.25">
      <c r="A63" s="8" t="s">
        <v>31</v>
      </c>
      <c r="E63" s="27"/>
      <c r="G63" s="27" t="s">
        <v>40</v>
      </c>
      <c r="H63" s="26" t="s">
        <v>41</v>
      </c>
      <c r="I63" s="26" t="s">
        <v>168</v>
      </c>
    </row>
    <row r="64" spans="1:9" x14ac:dyDescent="0.25">
      <c r="A64" s="8" t="s">
        <v>33</v>
      </c>
      <c r="E64" s="27"/>
      <c r="G64" s="27" t="s">
        <v>43</v>
      </c>
      <c r="H64" s="26" t="s">
        <v>44</v>
      </c>
      <c r="I64" s="26" t="s">
        <v>166</v>
      </c>
    </row>
    <row r="65" spans="1:9" x14ac:dyDescent="0.25">
      <c r="A65" s="8" t="s">
        <v>87</v>
      </c>
      <c r="E65" s="27"/>
      <c r="G65" s="29">
        <v>805573</v>
      </c>
      <c r="H65" s="32" t="s">
        <v>21</v>
      </c>
      <c r="I65" s="32" t="s">
        <v>169</v>
      </c>
    </row>
    <row r="66" spans="1:9" x14ac:dyDescent="0.25">
      <c r="A66" s="8" t="s">
        <v>89</v>
      </c>
      <c r="E66" s="29"/>
      <c r="G66" s="27">
        <v>783257</v>
      </c>
      <c r="H66" s="26" t="s">
        <v>21</v>
      </c>
      <c r="I66" s="26" t="s">
        <v>170</v>
      </c>
    </row>
    <row r="67" spans="1:9" x14ac:dyDescent="0.25">
      <c r="A67" s="8" t="s">
        <v>88</v>
      </c>
      <c r="E67" s="27"/>
      <c r="G67" s="27">
        <v>704980</v>
      </c>
      <c r="H67" s="26" t="s">
        <v>21</v>
      </c>
      <c r="I67" s="26" t="s">
        <v>171</v>
      </c>
    </row>
    <row r="68" spans="1:9" x14ac:dyDescent="0.25">
      <c r="A68" s="8" t="s">
        <v>26</v>
      </c>
      <c r="E68" s="27"/>
      <c r="G68" s="27">
        <v>706104</v>
      </c>
      <c r="H68" s="26" t="s">
        <v>21</v>
      </c>
      <c r="I68" s="26" t="s">
        <v>172</v>
      </c>
    </row>
    <row r="69" spans="1:9" x14ac:dyDescent="0.25">
      <c r="A69" s="8" t="s">
        <v>56</v>
      </c>
      <c r="E69" s="27"/>
      <c r="G69" s="27">
        <v>704964</v>
      </c>
      <c r="H69" s="26" t="s">
        <v>21</v>
      </c>
      <c r="I69" s="26" t="s">
        <v>173</v>
      </c>
    </row>
    <row r="70" spans="1:9" x14ac:dyDescent="0.25">
      <c r="A70" s="8" t="s">
        <v>72</v>
      </c>
      <c r="E70" s="27"/>
      <c r="G70" s="27">
        <v>804973</v>
      </c>
      <c r="H70" s="26" t="s">
        <v>21</v>
      </c>
      <c r="I70" s="26" t="s">
        <v>174</v>
      </c>
    </row>
    <row r="71" spans="1:9" x14ac:dyDescent="0.25">
      <c r="A71" s="8" t="s">
        <v>73</v>
      </c>
      <c r="E71" s="27"/>
      <c r="G71" s="27">
        <v>80410</v>
      </c>
      <c r="H71" s="26" t="s">
        <v>21</v>
      </c>
      <c r="I71" s="26" t="s">
        <v>175</v>
      </c>
    </row>
    <row r="72" spans="1:9" x14ac:dyDescent="0.25">
      <c r="A72" s="8" t="s">
        <v>71</v>
      </c>
      <c r="E72" s="27"/>
      <c r="G72" s="27">
        <v>80271</v>
      </c>
      <c r="H72" s="26" t="s">
        <v>21</v>
      </c>
      <c r="I72" s="26" t="s">
        <v>176</v>
      </c>
    </row>
    <row r="73" spans="1:9" x14ac:dyDescent="0.25">
      <c r="A73" s="8" t="s">
        <v>20</v>
      </c>
      <c r="E73" s="27"/>
      <c r="G73" s="27">
        <v>783250</v>
      </c>
      <c r="H73" s="26" t="s">
        <v>21</v>
      </c>
      <c r="I73" s="26" t="s">
        <v>177</v>
      </c>
    </row>
    <row r="74" spans="1:9" x14ac:dyDescent="0.25">
      <c r="A74" s="8" t="s">
        <v>18</v>
      </c>
      <c r="E74" s="27"/>
      <c r="G74" s="27">
        <v>783256</v>
      </c>
      <c r="H74" s="26" t="s">
        <v>21</v>
      </c>
      <c r="I74" s="26" t="s">
        <v>178</v>
      </c>
    </row>
    <row r="75" spans="1:9" x14ac:dyDescent="0.25">
      <c r="A75" s="8" t="s">
        <v>67</v>
      </c>
      <c r="E75" s="27"/>
      <c r="G75" s="27">
        <v>704967</v>
      </c>
      <c r="H75" s="26" t="s">
        <v>21</v>
      </c>
      <c r="I75" s="26" t="s">
        <v>179</v>
      </c>
    </row>
    <row r="76" spans="1:9" x14ac:dyDescent="0.25">
      <c r="A76" s="8" t="s">
        <v>65</v>
      </c>
      <c r="E76" s="27"/>
      <c r="G76" s="27">
        <v>784382</v>
      </c>
      <c r="H76" s="26" t="s">
        <v>21</v>
      </c>
      <c r="I76" s="26" t="s">
        <v>180</v>
      </c>
    </row>
    <row r="77" spans="1:9" x14ac:dyDescent="0.25">
      <c r="A77" s="8" t="s">
        <v>27</v>
      </c>
      <c r="E77" s="27"/>
      <c r="G77" s="27">
        <v>772384</v>
      </c>
      <c r="H77" s="26" t="s">
        <v>21</v>
      </c>
      <c r="I77" s="26" t="s">
        <v>181</v>
      </c>
    </row>
    <row r="78" spans="1:9" x14ac:dyDescent="0.25">
      <c r="A78" s="8" t="s">
        <v>66</v>
      </c>
      <c r="E78" s="27"/>
      <c r="G78" s="27" t="s">
        <v>23</v>
      </c>
      <c r="H78" s="26" t="s">
        <v>21</v>
      </c>
      <c r="I78" s="26" t="s">
        <v>182</v>
      </c>
    </row>
    <row r="79" spans="1:9" x14ac:dyDescent="0.25">
      <c r="A79" s="8" t="s">
        <v>70</v>
      </c>
      <c r="E79" s="27"/>
      <c r="G79" s="27">
        <v>704965</v>
      </c>
      <c r="H79" s="26" t="s">
        <v>21</v>
      </c>
      <c r="I79" s="26" t="s">
        <v>183</v>
      </c>
    </row>
    <row r="80" spans="1:9" x14ac:dyDescent="0.25">
      <c r="A80" s="8" t="s">
        <v>79</v>
      </c>
      <c r="E80" s="27"/>
      <c r="G80" s="27">
        <v>640000123</v>
      </c>
      <c r="H80" s="26" t="s">
        <v>54</v>
      </c>
      <c r="I80" s="26" t="s">
        <v>184</v>
      </c>
    </row>
    <row r="81" spans="1:9" x14ac:dyDescent="0.25">
      <c r="A81" s="8" t="s">
        <v>51</v>
      </c>
      <c r="G81" s="27">
        <v>640000127</v>
      </c>
      <c r="H81" s="26" t="s">
        <v>54</v>
      </c>
      <c r="I81" s="26" t="s">
        <v>185</v>
      </c>
    </row>
    <row r="82" spans="1:9" x14ac:dyDescent="0.25">
      <c r="A82" s="8" t="s">
        <v>50</v>
      </c>
      <c r="G82" s="27" t="s">
        <v>91</v>
      </c>
      <c r="H82" s="26" t="s">
        <v>37</v>
      </c>
      <c r="I82" s="26" t="s">
        <v>186</v>
      </c>
    </row>
    <row r="83" spans="1:9" x14ac:dyDescent="0.25">
      <c r="A83" s="8" t="s">
        <v>78</v>
      </c>
      <c r="G83" s="27" t="s">
        <v>92</v>
      </c>
      <c r="H83" s="26" t="s">
        <v>37</v>
      </c>
      <c r="I83" s="26" t="s">
        <v>187</v>
      </c>
    </row>
    <row r="84" spans="1:9" x14ac:dyDescent="0.25">
      <c r="A84" s="8" t="s">
        <v>77</v>
      </c>
      <c r="G84" s="27">
        <v>19040001</v>
      </c>
      <c r="H84" s="26" t="s">
        <v>37</v>
      </c>
      <c r="I84" s="26" t="s">
        <v>188</v>
      </c>
    </row>
    <row r="85" spans="1:9" x14ac:dyDescent="0.25">
      <c r="A85" s="8" t="s">
        <v>90</v>
      </c>
      <c r="G85" s="27">
        <v>17090001</v>
      </c>
      <c r="H85" s="26" t="s">
        <v>37</v>
      </c>
      <c r="I85" s="26" t="s">
        <v>189</v>
      </c>
    </row>
    <row r="86" spans="1:9" x14ac:dyDescent="0.25">
      <c r="A86" s="8" t="s">
        <v>60</v>
      </c>
      <c r="G86" s="27">
        <v>17040001</v>
      </c>
      <c r="H86" s="26" t="s">
        <v>37</v>
      </c>
      <c r="I86" s="26" t="s">
        <v>190</v>
      </c>
    </row>
    <row r="87" spans="1:9" x14ac:dyDescent="0.25">
      <c r="A87" s="8" t="s">
        <v>93</v>
      </c>
      <c r="G87" s="27" t="s">
        <v>36</v>
      </c>
      <c r="H87" s="26" t="s">
        <v>37</v>
      </c>
      <c r="I87" s="26" t="s">
        <v>191</v>
      </c>
    </row>
    <row r="88" spans="1:9" x14ac:dyDescent="0.25">
      <c r="A88" s="8" t="s">
        <v>91</v>
      </c>
      <c r="G88" s="27" t="s">
        <v>38</v>
      </c>
      <c r="H88" s="26" t="s">
        <v>37</v>
      </c>
      <c r="I88" s="26" t="s">
        <v>192</v>
      </c>
    </row>
    <row r="89" spans="1:9" x14ac:dyDescent="0.25">
      <c r="A89" s="8" t="s">
        <v>57</v>
      </c>
      <c r="G89" s="27" t="s">
        <v>39</v>
      </c>
      <c r="H89" s="26" t="s">
        <v>37</v>
      </c>
      <c r="I89" s="26" t="s">
        <v>193</v>
      </c>
    </row>
    <row r="90" spans="1:9" x14ac:dyDescent="0.25">
      <c r="A90" s="8" t="s">
        <v>42</v>
      </c>
      <c r="G90" s="27" t="s">
        <v>55</v>
      </c>
      <c r="H90" s="26" t="s">
        <v>37</v>
      </c>
      <c r="I90" s="26" t="s">
        <v>175</v>
      </c>
    </row>
    <row r="91" spans="1:9" x14ac:dyDescent="0.25">
      <c r="A91" s="8" t="s">
        <v>92</v>
      </c>
      <c r="G91" s="27" t="s">
        <v>85</v>
      </c>
      <c r="H91" s="26" t="s">
        <v>86</v>
      </c>
      <c r="I91" s="26" t="s">
        <v>194</v>
      </c>
    </row>
  </sheetData>
  <sheetProtection sheet="1" objects="1" scenarios="1"/>
  <sortState xmlns:xlrd2="http://schemas.microsoft.com/office/spreadsheetml/2017/richdata2" ref="A3:A91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SAISIE</vt:lpstr>
      <vt:lpstr>Feuil2</vt:lpstr>
      <vt:lpstr>Gestion Stock</vt:lpstr>
      <vt:lpstr>Référence</vt:lpstr>
      <vt:lpstr>Clients</vt:lpstr>
      <vt:lpstr>Marque</vt:lpstr>
      <vt:lpstr>Ref</vt:lpstr>
      <vt:lpstr>Technicien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2020-03-17T10:12:37Z</dcterms:created>
  <dcterms:modified xsi:type="dcterms:W3CDTF">2020-03-22T09:44:00Z</dcterms:modified>
</cp:coreProperties>
</file>