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codeName="{2109D909-C6D8-E34B-4C66-09127ED2DC46}"/>
  <workbookPr codeName="ThisWorkbook"/>
  <mc:AlternateContent xmlns:mc="http://schemas.openxmlformats.org/markup-compatibility/2006">
    <mc:Choice Requires="x15">
      <x15ac:absPath xmlns:x15ac="http://schemas.microsoft.com/office/spreadsheetml/2010/11/ac" url="C:\Users\GG\Desktop\"/>
    </mc:Choice>
  </mc:AlternateContent>
  <xr:revisionPtr revIDLastSave="0" documentId="13_ncr:1_{4CFD3C1D-7387-421C-96DF-791D76B9275C}" xr6:coauthVersionLast="45" xr6:coauthVersionMax="45" xr10:uidLastSave="{00000000-0000-0000-0000-000000000000}"/>
  <bookViews>
    <workbookView xWindow="-120" yWindow="-120" windowWidth="25440" windowHeight="15390" activeTab="1" xr2:uid="{00000000-000D-0000-FFFF-FFFF00000000}"/>
  </bookViews>
  <sheets>
    <sheet name="notes" sheetId="1" r:id="rId1"/>
    <sheet name="Feuil2" sheetId="8" r:id="rId2"/>
    <sheet name="Appréciations" sheetId="10" r:id="rId3"/>
    <sheet name="Feuil1" sheetId="11" r:id="rId4"/>
  </sheets>
  <definedNames>
    <definedName name="Items">#REF!</definedName>
    <definedName name="nOTES">notes!$A$1:$A$14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V43" i="8" l="1"/>
  <c r="CW43" i="8"/>
  <c r="AI148" i="8" l="1"/>
  <c r="AH148" i="8"/>
  <c r="AG148" i="8"/>
  <c r="AF148" i="8"/>
  <c r="AE148" i="8"/>
  <c r="AD148" i="8"/>
  <c r="AC148" i="8"/>
  <c r="AB148" i="8"/>
  <c r="AA148" i="8"/>
  <c r="Z148" i="8"/>
  <c r="Y148" i="8"/>
  <c r="X148" i="8"/>
  <c r="AI147" i="8"/>
  <c r="AH147" i="8"/>
  <c r="AG147" i="8"/>
  <c r="AF147" i="8"/>
  <c r="AE147" i="8"/>
  <c r="AD147" i="8"/>
  <c r="AC147" i="8"/>
  <c r="AB147" i="8"/>
  <c r="AA147" i="8"/>
  <c r="Z147" i="8"/>
  <c r="Y147" i="8"/>
  <c r="X147" i="8"/>
  <c r="R146" i="8"/>
  <c r="Q146" i="8"/>
  <c r="P146" i="8"/>
  <c r="O146" i="8"/>
  <c r="N146" i="8"/>
  <c r="M146" i="8"/>
  <c r="L146" i="8"/>
  <c r="K146" i="8"/>
  <c r="J146" i="8"/>
  <c r="I146" i="8"/>
  <c r="H146" i="8"/>
  <c r="G146" i="8"/>
  <c r="F146" i="8"/>
  <c r="E146" i="8"/>
  <c r="D146" i="8"/>
  <c r="C146" i="8"/>
  <c r="B146" i="8"/>
  <c r="R145" i="8"/>
  <c r="Q145" i="8"/>
  <c r="P145" i="8"/>
  <c r="O145" i="8"/>
  <c r="N145" i="8"/>
  <c r="M145" i="8"/>
  <c r="L145" i="8"/>
  <c r="K145" i="8"/>
  <c r="J145" i="8"/>
  <c r="I145" i="8"/>
  <c r="H145" i="8"/>
  <c r="G145" i="8"/>
  <c r="F145" i="8"/>
  <c r="E145" i="8"/>
  <c r="D145" i="8"/>
  <c r="C145" i="8"/>
  <c r="B145" i="8"/>
  <c r="R144" i="8"/>
  <c r="Q144" i="8"/>
  <c r="P144" i="8"/>
  <c r="O144" i="8"/>
  <c r="N144" i="8"/>
  <c r="M144" i="8"/>
  <c r="L144" i="8"/>
  <c r="K144" i="8"/>
  <c r="J144" i="8"/>
  <c r="I144" i="8"/>
  <c r="H144" i="8"/>
  <c r="G144" i="8"/>
  <c r="F144" i="8"/>
  <c r="E144" i="8"/>
  <c r="D144" i="8"/>
  <c r="C144" i="8"/>
  <c r="B144" i="8"/>
  <c r="R143" i="8"/>
  <c r="Q143" i="8"/>
  <c r="P143" i="8"/>
  <c r="O143" i="8"/>
  <c r="N143" i="8"/>
  <c r="M143" i="8"/>
  <c r="L143" i="8"/>
  <c r="K143" i="8"/>
  <c r="J143" i="8"/>
  <c r="I143" i="8"/>
  <c r="H143" i="8"/>
  <c r="G143" i="8"/>
  <c r="F143" i="8"/>
  <c r="E143" i="8"/>
  <c r="D143" i="8"/>
  <c r="C143" i="8"/>
  <c r="B143" i="8"/>
  <c r="R142" i="8"/>
  <c r="Q142" i="8"/>
  <c r="P142" i="8"/>
  <c r="O142" i="8"/>
  <c r="N142" i="8"/>
  <c r="M142" i="8"/>
  <c r="L142" i="8"/>
  <c r="K142" i="8"/>
  <c r="J142" i="8"/>
  <c r="I142" i="8"/>
  <c r="H142" i="8"/>
  <c r="G142" i="8"/>
  <c r="F142" i="8"/>
  <c r="E142" i="8"/>
  <c r="D142" i="8"/>
  <c r="C142" i="8"/>
  <c r="B142" i="8"/>
  <c r="R141" i="8"/>
  <c r="Q141" i="8"/>
  <c r="P141" i="8"/>
  <c r="O141" i="8"/>
  <c r="N141" i="8"/>
  <c r="M141" i="8"/>
  <c r="L141" i="8"/>
  <c r="K141" i="8"/>
  <c r="J141" i="8"/>
  <c r="I141" i="8"/>
  <c r="H141" i="8"/>
  <c r="G141" i="8"/>
  <c r="F141" i="8"/>
  <c r="E141" i="8"/>
  <c r="D141" i="8"/>
  <c r="C141" i="8"/>
  <c r="B141" i="8"/>
  <c r="R140" i="8"/>
  <c r="Q140" i="8"/>
  <c r="P140" i="8"/>
  <c r="O140" i="8"/>
  <c r="N140" i="8"/>
  <c r="M140" i="8"/>
  <c r="L140" i="8"/>
  <c r="K140" i="8"/>
  <c r="J140" i="8"/>
  <c r="I140" i="8"/>
  <c r="H140" i="8"/>
  <c r="G140" i="8"/>
  <c r="F140" i="8"/>
  <c r="E140" i="8"/>
  <c r="D140" i="8"/>
  <c r="C140" i="8"/>
  <c r="B140" i="8"/>
  <c r="R139" i="8"/>
  <c r="Q139" i="8"/>
  <c r="P139" i="8"/>
  <c r="O139" i="8"/>
  <c r="N139" i="8"/>
  <c r="M139" i="8"/>
  <c r="L139" i="8"/>
  <c r="K139" i="8"/>
  <c r="J139" i="8"/>
  <c r="I139" i="8"/>
  <c r="H139" i="8"/>
  <c r="G139" i="8"/>
  <c r="F139" i="8"/>
  <c r="E139" i="8"/>
  <c r="D139" i="8"/>
  <c r="C139" i="8"/>
  <c r="B139" i="8"/>
  <c r="R138" i="8"/>
  <c r="Q138" i="8"/>
  <c r="P138" i="8"/>
  <c r="O138" i="8"/>
  <c r="N138" i="8"/>
  <c r="M138" i="8"/>
  <c r="L138" i="8"/>
  <c r="K138" i="8"/>
  <c r="J138" i="8"/>
  <c r="I138" i="8"/>
  <c r="H138" i="8"/>
  <c r="G138" i="8"/>
  <c r="F138" i="8"/>
  <c r="E138" i="8"/>
  <c r="D138" i="8"/>
  <c r="C138" i="8"/>
  <c r="B138" i="8"/>
  <c r="R137" i="8"/>
  <c r="Q137" i="8"/>
  <c r="P137" i="8"/>
  <c r="O137" i="8"/>
  <c r="N137" i="8"/>
  <c r="M137" i="8"/>
  <c r="L137" i="8"/>
  <c r="K137" i="8"/>
  <c r="J137" i="8"/>
  <c r="I137" i="8"/>
  <c r="H137" i="8"/>
  <c r="G137" i="8"/>
  <c r="F137" i="8"/>
  <c r="E137" i="8"/>
  <c r="D137" i="8"/>
  <c r="C137" i="8"/>
  <c r="B137" i="8"/>
  <c r="R136" i="8"/>
  <c r="Q136" i="8"/>
  <c r="P136" i="8"/>
  <c r="O136" i="8"/>
  <c r="N136" i="8"/>
  <c r="M136" i="8"/>
  <c r="L136" i="8"/>
  <c r="K136" i="8"/>
  <c r="J136" i="8"/>
  <c r="I136" i="8"/>
  <c r="H136" i="8"/>
  <c r="G136" i="8"/>
  <c r="F136" i="8"/>
  <c r="E136" i="8"/>
  <c r="D136" i="8"/>
  <c r="C136" i="8"/>
  <c r="B136" i="8"/>
  <c r="R135" i="8"/>
  <c r="Q135" i="8"/>
  <c r="P135" i="8"/>
  <c r="O135" i="8"/>
  <c r="N135" i="8"/>
  <c r="M135" i="8"/>
  <c r="L135" i="8"/>
  <c r="K135" i="8"/>
  <c r="J135" i="8"/>
  <c r="I135" i="8"/>
  <c r="H135" i="8"/>
  <c r="G135" i="8"/>
  <c r="F135" i="8"/>
  <c r="E135" i="8"/>
  <c r="D135" i="8"/>
  <c r="C135" i="8"/>
  <c r="B135" i="8"/>
  <c r="R134" i="8"/>
  <c r="Q134" i="8"/>
  <c r="P134" i="8"/>
  <c r="O134" i="8"/>
  <c r="N134" i="8"/>
  <c r="M134" i="8"/>
  <c r="L134" i="8"/>
  <c r="K134" i="8"/>
  <c r="J134" i="8"/>
  <c r="I134" i="8"/>
  <c r="H134" i="8"/>
  <c r="G134" i="8"/>
  <c r="F134" i="8"/>
  <c r="E134" i="8"/>
  <c r="D134" i="8"/>
  <c r="C134" i="8"/>
  <c r="B134" i="8"/>
  <c r="R133" i="8"/>
  <c r="Q133" i="8"/>
  <c r="P133" i="8"/>
  <c r="O133" i="8"/>
  <c r="N133" i="8"/>
  <c r="M133" i="8"/>
  <c r="L133" i="8"/>
  <c r="K133" i="8"/>
  <c r="J133" i="8"/>
  <c r="I133" i="8"/>
  <c r="H133" i="8"/>
  <c r="G133" i="8"/>
  <c r="F133" i="8"/>
  <c r="E133" i="8"/>
  <c r="D133" i="8"/>
  <c r="C133" i="8"/>
  <c r="B133" i="8"/>
  <c r="R132" i="8"/>
  <c r="Q132" i="8"/>
  <c r="P132" i="8"/>
  <c r="O132" i="8"/>
  <c r="N132" i="8"/>
  <c r="M132" i="8"/>
  <c r="L132" i="8"/>
  <c r="K132" i="8"/>
  <c r="J132" i="8"/>
  <c r="I132" i="8"/>
  <c r="H132" i="8"/>
  <c r="G132" i="8"/>
  <c r="F132" i="8"/>
  <c r="E132" i="8"/>
  <c r="D132" i="8"/>
  <c r="C132" i="8"/>
  <c r="B132" i="8"/>
  <c r="R131" i="8"/>
  <c r="Q131" i="8"/>
  <c r="P131" i="8"/>
  <c r="O131" i="8"/>
  <c r="N131" i="8"/>
  <c r="M131" i="8"/>
  <c r="L131" i="8"/>
  <c r="K131" i="8"/>
  <c r="J131" i="8"/>
  <c r="I131" i="8"/>
  <c r="H131" i="8"/>
  <c r="G131" i="8"/>
  <c r="F131" i="8"/>
  <c r="E131" i="8"/>
  <c r="D131" i="8"/>
  <c r="C131" i="8"/>
  <c r="B131" i="8"/>
  <c r="R130" i="8"/>
  <c r="Q130" i="8"/>
  <c r="P130" i="8"/>
  <c r="O130" i="8"/>
  <c r="N130" i="8"/>
  <c r="M130" i="8"/>
  <c r="L130" i="8"/>
  <c r="K130" i="8"/>
  <c r="J130" i="8"/>
  <c r="I130" i="8"/>
  <c r="H130" i="8"/>
  <c r="G130" i="8"/>
  <c r="F130" i="8"/>
  <c r="E130" i="8"/>
  <c r="D130" i="8"/>
  <c r="C130" i="8"/>
  <c r="B130" i="8"/>
  <c r="R129" i="8"/>
  <c r="Q129" i="8"/>
  <c r="P129" i="8"/>
  <c r="O129" i="8"/>
  <c r="N129" i="8"/>
  <c r="M129" i="8"/>
  <c r="L129" i="8"/>
  <c r="K129" i="8"/>
  <c r="J129" i="8"/>
  <c r="I129" i="8"/>
  <c r="H129" i="8"/>
  <c r="G129" i="8"/>
  <c r="F129" i="8"/>
  <c r="E129" i="8"/>
  <c r="D129" i="8"/>
  <c r="C129" i="8"/>
  <c r="B129" i="8"/>
  <c r="R128" i="8"/>
  <c r="Q128" i="8"/>
  <c r="P128" i="8"/>
  <c r="O128" i="8"/>
  <c r="N128" i="8"/>
  <c r="M128" i="8"/>
  <c r="L128" i="8"/>
  <c r="K128" i="8"/>
  <c r="J128" i="8"/>
  <c r="I128" i="8"/>
  <c r="H128" i="8"/>
  <c r="G128" i="8"/>
  <c r="F128" i="8"/>
  <c r="E128" i="8"/>
  <c r="D128" i="8"/>
  <c r="C128" i="8"/>
  <c r="B128" i="8"/>
  <c r="R127" i="8"/>
  <c r="Q127" i="8"/>
  <c r="P127" i="8"/>
  <c r="O127" i="8"/>
  <c r="N127" i="8"/>
  <c r="M127" i="8"/>
  <c r="L127" i="8"/>
  <c r="K127" i="8"/>
  <c r="J127" i="8"/>
  <c r="I127" i="8"/>
  <c r="H127" i="8"/>
  <c r="G127" i="8"/>
  <c r="F127" i="8"/>
  <c r="E127" i="8"/>
  <c r="D127" i="8"/>
  <c r="C127" i="8"/>
  <c r="B127" i="8"/>
  <c r="R126" i="8"/>
  <c r="Q126" i="8"/>
  <c r="P126" i="8"/>
  <c r="O126" i="8"/>
  <c r="N126" i="8"/>
  <c r="M126" i="8"/>
  <c r="L126" i="8"/>
  <c r="K126" i="8"/>
  <c r="J126" i="8"/>
  <c r="I126" i="8"/>
  <c r="H126" i="8"/>
  <c r="G126" i="8"/>
  <c r="F126" i="8"/>
  <c r="E126" i="8"/>
  <c r="D126" i="8"/>
  <c r="C126" i="8"/>
  <c r="B126" i="8"/>
  <c r="R125" i="8"/>
  <c r="Q125" i="8"/>
  <c r="P125" i="8"/>
  <c r="O125" i="8"/>
  <c r="N125" i="8"/>
  <c r="M125" i="8"/>
  <c r="L125" i="8"/>
  <c r="K125" i="8"/>
  <c r="J125" i="8"/>
  <c r="I125" i="8"/>
  <c r="H125" i="8"/>
  <c r="G125" i="8"/>
  <c r="F125" i="8"/>
  <c r="E125" i="8"/>
  <c r="D125" i="8"/>
  <c r="C125" i="8"/>
  <c r="B125" i="8"/>
  <c r="R124" i="8"/>
  <c r="Q124" i="8"/>
  <c r="P124" i="8"/>
  <c r="O124" i="8"/>
  <c r="N124" i="8"/>
  <c r="M124" i="8"/>
  <c r="L124" i="8"/>
  <c r="K124" i="8"/>
  <c r="J124" i="8"/>
  <c r="I124" i="8"/>
  <c r="H124" i="8"/>
  <c r="G124" i="8"/>
  <c r="F124" i="8"/>
  <c r="E124" i="8"/>
  <c r="D124" i="8"/>
  <c r="C124" i="8"/>
  <c r="B124" i="8"/>
  <c r="R123" i="8"/>
  <c r="Q123" i="8"/>
  <c r="P123" i="8"/>
  <c r="O123" i="8"/>
  <c r="N123" i="8"/>
  <c r="M123" i="8"/>
  <c r="L123" i="8"/>
  <c r="K123" i="8"/>
  <c r="J123" i="8"/>
  <c r="I123" i="8"/>
  <c r="H123" i="8"/>
  <c r="G123" i="8"/>
  <c r="F123" i="8"/>
  <c r="E123" i="8"/>
  <c r="D123" i="8"/>
  <c r="C123" i="8"/>
  <c r="B123" i="8"/>
  <c r="R122" i="8"/>
  <c r="Q122" i="8"/>
  <c r="P122" i="8"/>
  <c r="O122" i="8"/>
  <c r="N122" i="8"/>
  <c r="M122" i="8"/>
  <c r="L122" i="8"/>
  <c r="K122" i="8"/>
  <c r="J122" i="8"/>
  <c r="I122" i="8"/>
  <c r="H122" i="8"/>
  <c r="G122" i="8"/>
  <c r="F122" i="8"/>
  <c r="E122" i="8"/>
  <c r="D122" i="8"/>
  <c r="C122" i="8"/>
  <c r="B122" i="8"/>
  <c r="R121" i="8"/>
  <c r="Q121" i="8"/>
  <c r="P121" i="8"/>
  <c r="O121" i="8"/>
  <c r="N121" i="8"/>
  <c r="M121" i="8"/>
  <c r="L121" i="8"/>
  <c r="K121" i="8"/>
  <c r="J121" i="8"/>
  <c r="I121" i="8"/>
  <c r="H121" i="8"/>
  <c r="G121" i="8"/>
  <c r="F121" i="8"/>
  <c r="E121" i="8"/>
  <c r="D121" i="8"/>
  <c r="C121" i="8"/>
  <c r="B121" i="8"/>
  <c r="R120" i="8"/>
  <c r="Q120" i="8"/>
  <c r="P120" i="8"/>
  <c r="O120" i="8"/>
  <c r="N120" i="8"/>
  <c r="M120" i="8"/>
  <c r="L120" i="8"/>
  <c r="K120" i="8"/>
  <c r="J120" i="8"/>
  <c r="I120" i="8"/>
  <c r="H120" i="8"/>
  <c r="G120" i="8"/>
  <c r="F120" i="8"/>
  <c r="E120" i="8"/>
  <c r="D120" i="8"/>
  <c r="C120" i="8"/>
  <c r="B120" i="8"/>
  <c r="R111" i="8"/>
  <c r="Q111" i="8"/>
  <c r="P111" i="8"/>
  <c r="O111" i="8"/>
  <c r="N111" i="8"/>
  <c r="M111" i="8"/>
  <c r="L111" i="8"/>
  <c r="K111" i="8"/>
  <c r="J111" i="8"/>
  <c r="I111" i="8"/>
  <c r="H111" i="8"/>
  <c r="G111" i="8"/>
  <c r="F111" i="8"/>
  <c r="E111" i="8"/>
  <c r="D111" i="8"/>
  <c r="C111" i="8"/>
  <c r="B111" i="8"/>
  <c r="R110" i="8"/>
  <c r="Q110" i="8"/>
  <c r="P110" i="8"/>
  <c r="O110" i="8"/>
  <c r="N110" i="8"/>
  <c r="M110" i="8"/>
  <c r="L110" i="8"/>
  <c r="K110" i="8"/>
  <c r="J110" i="8"/>
  <c r="I110" i="8"/>
  <c r="H110" i="8"/>
  <c r="G110" i="8"/>
  <c r="F110" i="8"/>
  <c r="E110" i="8"/>
  <c r="D110" i="8"/>
  <c r="C110" i="8"/>
  <c r="B110" i="8"/>
  <c r="R109" i="8"/>
  <c r="Q109" i="8"/>
  <c r="P109" i="8"/>
  <c r="O109" i="8"/>
  <c r="N109" i="8"/>
  <c r="M109" i="8"/>
  <c r="L109" i="8"/>
  <c r="K109" i="8"/>
  <c r="J109" i="8"/>
  <c r="I109" i="8"/>
  <c r="H109" i="8"/>
  <c r="G109" i="8"/>
  <c r="F109" i="8"/>
  <c r="E109" i="8"/>
  <c r="D109" i="8"/>
  <c r="C109" i="8"/>
  <c r="B109" i="8"/>
  <c r="R108" i="8"/>
  <c r="Q108" i="8"/>
  <c r="P108" i="8"/>
  <c r="O108" i="8"/>
  <c r="N108" i="8"/>
  <c r="M108" i="8"/>
  <c r="L108" i="8"/>
  <c r="K108" i="8"/>
  <c r="J108" i="8"/>
  <c r="I108" i="8"/>
  <c r="H108" i="8"/>
  <c r="G108" i="8"/>
  <c r="F108" i="8"/>
  <c r="E108" i="8"/>
  <c r="D108" i="8"/>
  <c r="C108" i="8"/>
  <c r="B108" i="8"/>
  <c r="R107" i="8"/>
  <c r="Q107" i="8"/>
  <c r="P107" i="8"/>
  <c r="O107" i="8"/>
  <c r="N107" i="8"/>
  <c r="M107" i="8"/>
  <c r="L107" i="8"/>
  <c r="K107" i="8"/>
  <c r="J107" i="8"/>
  <c r="I107" i="8"/>
  <c r="H107" i="8"/>
  <c r="G107" i="8"/>
  <c r="F107" i="8"/>
  <c r="E107" i="8"/>
  <c r="D107" i="8"/>
  <c r="C107" i="8"/>
  <c r="B107" i="8"/>
  <c r="R106" i="8"/>
  <c r="Q106" i="8"/>
  <c r="P106" i="8"/>
  <c r="O106" i="8"/>
  <c r="N106" i="8"/>
  <c r="M106" i="8"/>
  <c r="L106" i="8"/>
  <c r="K106" i="8"/>
  <c r="J106" i="8"/>
  <c r="I106" i="8"/>
  <c r="H106" i="8"/>
  <c r="G106" i="8"/>
  <c r="F106" i="8"/>
  <c r="E106" i="8"/>
  <c r="D106" i="8"/>
  <c r="C106" i="8"/>
  <c r="B106" i="8"/>
  <c r="R105" i="8"/>
  <c r="Q105" i="8"/>
  <c r="P105" i="8"/>
  <c r="O105" i="8"/>
  <c r="N105" i="8"/>
  <c r="M105" i="8"/>
  <c r="L105" i="8"/>
  <c r="K105" i="8"/>
  <c r="J105" i="8"/>
  <c r="I105" i="8"/>
  <c r="H105" i="8"/>
  <c r="G105" i="8"/>
  <c r="F105" i="8"/>
  <c r="E105" i="8"/>
  <c r="D105" i="8"/>
  <c r="C105" i="8"/>
  <c r="B105" i="8"/>
  <c r="R104" i="8"/>
  <c r="Q104" i="8"/>
  <c r="P104" i="8"/>
  <c r="O104" i="8"/>
  <c r="N104" i="8"/>
  <c r="M104" i="8"/>
  <c r="L104" i="8"/>
  <c r="K104" i="8"/>
  <c r="J104" i="8"/>
  <c r="I104" i="8"/>
  <c r="H104" i="8"/>
  <c r="G104" i="8"/>
  <c r="F104" i="8"/>
  <c r="E104" i="8"/>
  <c r="D104" i="8"/>
  <c r="C104" i="8"/>
  <c r="B104" i="8"/>
  <c r="R103" i="8"/>
  <c r="Q103" i="8"/>
  <c r="P103" i="8"/>
  <c r="O103" i="8"/>
  <c r="N103" i="8"/>
  <c r="M103" i="8"/>
  <c r="L103" i="8"/>
  <c r="K103" i="8"/>
  <c r="J103" i="8"/>
  <c r="I103" i="8"/>
  <c r="H103" i="8"/>
  <c r="G103" i="8"/>
  <c r="F103" i="8"/>
  <c r="E103" i="8"/>
  <c r="D103" i="8"/>
  <c r="C103" i="8"/>
  <c r="B103" i="8"/>
  <c r="R102" i="8"/>
  <c r="Q102" i="8"/>
  <c r="P102" i="8"/>
  <c r="O102" i="8"/>
  <c r="N102" i="8"/>
  <c r="M102" i="8"/>
  <c r="L102" i="8"/>
  <c r="K102" i="8"/>
  <c r="J102" i="8"/>
  <c r="I102" i="8"/>
  <c r="H102" i="8"/>
  <c r="G102" i="8"/>
  <c r="F102" i="8"/>
  <c r="E102" i="8"/>
  <c r="D102" i="8"/>
  <c r="C102" i="8"/>
  <c r="B102" i="8"/>
  <c r="R101" i="8"/>
  <c r="Q101" i="8"/>
  <c r="P101" i="8"/>
  <c r="O101" i="8"/>
  <c r="N101" i="8"/>
  <c r="M101" i="8"/>
  <c r="L101" i="8"/>
  <c r="K101" i="8"/>
  <c r="J101" i="8"/>
  <c r="I101" i="8"/>
  <c r="H101" i="8"/>
  <c r="G101" i="8"/>
  <c r="F101" i="8"/>
  <c r="E101" i="8"/>
  <c r="D101" i="8"/>
  <c r="C101" i="8"/>
  <c r="B101" i="8"/>
  <c r="R100" i="8"/>
  <c r="Q100" i="8"/>
  <c r="P100" i="8"/>
  <c r="O100" i="8"/>
  <c r="N100" i="8"/>
  <c r="M100" i="8"/>
  <c r="L100" i="8"/>
  <c r="K100" i="8"/>
  <c r="J100" i="8"/>
  <c r="I100" i="8"/>
  <c r="H100" i="8"/>
  <c r="G100" i="8"/>
  <c r="F100" i="8"/>
  <c r="E100" i="8"/>
  <c r="D100" i="8"/>
  <c r="C100" i="8"/>
  <c r="B100" i="8"/>
  <c r="R99" i="8"/>
  <c r="Q99" i="8"/>
  <c r="P99" i="8"/>
  <c r="O99" i="8"/>
  <c r="N99" i="8"/>
  <c r="M99" i="8"/>
  <c r="L99" i="8"/>
  <c r="K99" i="8"/>
  <c r="J99" i="8"/>
  <c r="I99" i="8"/>
  <c r="H99" i="8"/>
  <c r="G99" i="8"/>
  <c r="F99" i="8"/>
  <c r="E99" i="8"/>
  <c r="D99" i="8"/>
  <c r="C99" i="8"/>
  <c r="B99" i="8"/>
  <c r="R98" i="8"/>
  <c r="Q98" i="8"/>
  <c r="P98" i="8"/>
  <c r="O98" i="8"/>
  <c r="N98" i="8"/>
  <c r="M98" i="8"/>
  <c r="L98" i="8"/>
  <c r="K98" i="8"/>
  <c r="J98" i="8"/>
  <c r="I98" i="8"/>
  <c r="H98" i="8"/>
  <c r="G98" i="8"/>
  <c r="F98" i="8"/>
  <c r="E98" i="8"/>
  <c r="D98" i="8"/>
  <c r="C98" i="8"/>
  <c r="B98" i="8"/>
  <c r="R97" i="8"/>
  <c r="Q97" i="8"/>
  <c r="P97" i="8"/>
  <c r="O97" i="8"/>
  <c r="N97" i="8"/>
  <c r="M97" i="8"/>
  <c r="L97" i="8"/>
  <c r="K97" i="8"/>
  <c r="J97" i="8"/>
  <c r="I97" i="8"/>
  <c r="H97" i="8"/>
  <c r="G97" i="8"/>
  <c r="F97" i="8"/>
  <c r="E97" i="8"/>
  <c r="D97" i="8"/>
  <c r="C97" i="8"/>
  <c r="B97" i="8"/>
  <c r="R96" i="8"/>
  <c r="Q96" i="8"/>
  <c r="P96" i="8"/>
  <c r="O96" i="8"/>
  <c r="N96" i="8"/>
  <c r="M96" i="8"/>
  <c r="L96" i="8"/>
  <c r="K96" i="8"/>
  <c r="J96" i="8"/>
  <c r="I96" i="8"/>
  <c r="H96" i="8"/>
  <c r="G96" i="8"/>
  <c r="F96" i="8"/>
  <c r="E96" i="8"/>
  <c r="D96" i="8"/>
  <c r="C96" i="8"/>
  <c r="B96" i="8"/>
  <c r="R95" i="8"/>
  <c r="Q95" i="8"/>
  <c r="P95" i="8"/>
  <c r="O95" i="8"/>
  <c r="N95" i="8"/>
  <c r="M95" i="8"/>
  <c r="L95" i="8"/>
  <c r="K95" i="8"/>
  <c r="J95" i="8"/>
  <c r="I95" i="8"/>
  <c r="H95" i="8"/>
  <c r="G95" i="8"/>
  <c r="F95" i="8"/>
  <c r="E95" i="8"/>
  <c r="D95" i="8"/>
  <c r="C95" i="8"/>
  <c r="B95" i="8"/>
  <c r="R94" i="8"/>
  <c r="Q94" i="8"/>
  <c r="P94" i="8"/>
  <c r="O94" i="8"/>
  <c r="N94" i="8"/>
  <c r="M94" i="8"/>
  <c r="L94" i="8"/>
  <c r="K94" i="8"/>
  <c r="J94" i="8"/>
  <c r="I94" i="8"/>
  <c r="H94" i="8"/>
  <c r="G94" i="8"/>
  <c r="F94" i="8"/>
  <c r="E94" i="8"/>
  <c r="D94" i="8"/>
  <c r="C94" i="8"/>
  <c r="B94" i="8"/>
  <c r="R93" i="8"/>
  <c r="Q93" i="8"/>
  <c r="P93" i="8"/>
  <c r="O93" i="8"/>
  <c r="N93" i="8"/>
  <c r="M93" i="8"/>
  <c r="L93" i="8"/>
  <c r="K93" i="8"/>
  <c r="J93" i="8"/>
  <c r="I93" i="8"/>
  <c r="H93" i="8"/>
  <c r="G93" i="8"/>
  <c r="F93" i="8"/>
  <c r="E93" i="8"/>
  <c r="D93" i="8"/>
  <c r="C93" i="8"/>
  <c r="B93" i="8"/>
  <c r="R92" i="8"/>
  <c r="Q92" i="8"/>
  <c r="P92" i="8"/>
  <c r="O92" i="8"/>
  <c r="N92" i="8"/>
  <c r="M92" i="8"/>
  <c r="L92" i="8"/>
  <c r="K92" i="8"/>
  <c r="J92" i="8"/>
  <c r="I92" i="8"/>
  <c r="H92" i="8"/>
  <c r="G92" i="8"/>
  <c r="F92" i="8"/>
  <c r="E92" i="8"/>
  <c r="D92" i="8"/>
  <c r="C92" i="8"/>
  <c r="B92" i="8"/>
  <c r="R91" i="8"/>
  <c r="Q91" i="8"/>
  <c r="P91" i="8"/>
  <c r="O91" i="8"/>
  <c r="N91" i="8"/>
  <c r="M91" i="8"/>
  <c r="L91" i="8"/>
  <c r="K91" i="8"/>
  <c r="J91" i="8"/>
  <c r="I91" i="8"/>
  <c r="H91" i="8"/>
  <c r="G91" i="8"/>
  <c r="F91" i="8"/>
  <c r="E91" i="8"/>
  <c r="D91" i="8"/>
  <c r="C91" i="8"/>
  <c r="B91" i="8"/>
  <c r="R90" i="8"/>
  <c r="Q90" i="8"/>
  <c r="P90" i="8"/>
  <c r="O90" i="8"/>
  <c r="N90" i="8"/>
  <c r="M90" i="8"/>
  <c r="L90" i="8"/>
  <c r="K90" i="8"/>
  <c r="J90" i="8"/>
  <c r="I90" i="8"/>
  <c r="H90" i="8"/>
  <c r="G90" i="8"/>
  <c r="F90" i="8"/>
  <c r="E90" i="8"/>
  <c r="D90" i="8"/>
  <c r="C90" i="8"/>
  <c r="B90" i="8"/>
  <c r="R89" i="8"/>
  <c r="Q89" i="8"/>
  <c r="P89" i="8"/>
  <c r="O89" i="8"/>
  <c r="N89" i="8"/>
  <c r="M89" i="8"/>
  <c r="L89" i="8"/>
  <c r="K89" i="8"/>
  <c r="J89" i="8"/>
  <c r="I89" i="8"/>
  <c r="H89" i="8"/>
  <c r="G89" i="8"/>
  <c r="F89" i="8"/>
  <c r="E89" i="8"/>
  <c r="D89" i="8"/>
  <c r="C89" i="8"/>
  <c r="B89" i="8"/>
  <c r="R88" i="8"/>
  <c r="Q88" i="8"/>
  <c r="P88" i="8"/>
  <c r="O88" i="8"/>
  <c r="N88" i="8"/>
  <c r="M88" i="8"/>
  <c r="L88" i="8"/>
  <c r="K88" i="8"/>
  <c r="J88" i="8"/>
  <c r="I88" i="8"/>
  <c r="H88" i="8"/>
  <c r="G88" i="8"/>
  <c r="F88" i="8"/>
  <c r="E88" i="8"/>
  <c r="D88" i="8"/>
  <c r="C88" i="8"/>
  <c r="B88" i="8"/>
  <c r="R87" i="8"/>
  <c r="Q87" i="8"/>
  <c r="P87" i="8"/>
  <c r="O87" i="8"/>
  <c r="N87" i="8"/>
  <c r="M87" i="8"/>
  <c r="L87" i="8"/>
  <c r="K87" i="8"/>
  <c r="J87" i="8"/>
  <c r="I87" i="8"/>
  <c r="H87" i="8"/>
  <c r="G87" i="8"/>
  <c r="F87" i="8"/>
  <c r="E87" i="8"/>
  <c r="D87" i="8"/>
  <c r="C87" i="8"/>
  <c r="B87" i="8"/>
  <c r="R86" i="8"/>
  <c r="Q86" i="8"/>
  <c r="P86" i="8"/>
  <c r="O86" i="8"/>
  <c r="N86" i="8"/>
  <c r="M86" i="8"/>
  <c r="L86" i="8"/>
  <c r="K86" i="8"/>
  <c r="J86" i="8"/>
  <c r="I86" i="8"/>
  <c r="H86" i="8"/>
  <c r="G86" i="8"/>
  <c r="F86" i="8"/>
  <c r="E86" i="8"/>
  <c r="D86" i="8"/>
  <c r="C86" i="8"/>
  <c r="B86" i="8"/>
  <c r="R85" i="8"/>
  <c r="Q85" i="8"/>
  <c r="P85" i="8"/>
  <c r="O85" i="8"/>
  <c r="N85" i="8"/>
  <c r="M85" i="8"/>
  <c r="L85" i="8"/>
  <c r="K85" i="8"/>
  <c r="J85" i="8"/>
  <c r="I85" i="8"/>
  <c r="H85" i="8"/>
  <c r="G85" i="8"/>
  <c r="F85" i="8"/>
  <c r="E85" i="8"/>
  <c r="D85" i="8"/>
  <c r="C85" i="8"/>
  <c r="B85" i="8"/>
  <c r="U75" i="8"/>
  <c r="T75" i="8"/>
  <c r="S75" i="8"/>
  <c r="R75" i="8"/>
  <c r="Q75" i="8"/>
  <c r="P75" i="8"/>
  <c r="O75" i="8"/>
  <c r="N75" i="8"/>
  <c r="M75" i="8"/>
  <c r="L75" i="8"/>
  <c r="K75" i="8"/>
  <c r="J75" i="8"/>
  <c r="I75" i="8"/>
  <c r="H75" i="8"/>
  <c r="G75" i="8"/>
  <c r="F75" i="8"/>
  <c r="E75" i="8"/>
  <c r="D75" i="8"/>
  <c r="C75" i="8"/>
  <c r="B75" i="8"/>
  <c r="U74" i="8"/>
  <c r="T74" i="8"/>
  <c r="S74" i="8"/>
  <c r="R74" i="8"/>
  <c r="Q74" i="8"/>
  <c r="P74" i="8"/>
  <c r="O74" i="8"/>
  <c r="N74" i="8"/>
  <c r="M74" i="8"/>
  <c r="L74" i="8"/>
  <c r="K74" i="8"/>
  <c r="J74" i="8"/>
  <c r="I74" i="8"/>
  <c r="H74" i="8"/>
  <c r="G74" i="8"/>
  <c r="F74" i="8"/>
  <c r="E74" i="8"/>
  <c r="D74" i="8"/>
  <c r="C74" i="8"/>
  <c r="B74" i="8"/>
  <c r="U73" i="8"/>
  <c r="T73" i="8"/>
  <c r="S73" i="8"/>
  <c r="R73" i="8"/>
  <c r="Q73" i="8"/>
  <c r="P73" i="8"/>
  <c r="O73" i="8"/>
  <c r="N73" i="8"/>
  <c r="M73" i="8"/>
  <c r="L73" i="8"/>
  <c r="K73" i="8"/>
  <c r="J73" i="8"/>
  <c r="I73" i="8"/>
  <c r="H73" i="8"/>
  <c r="G73" i="8"/>
  <c r="F73" i="8"/>
  <c r="E73" i="8"/>
  <c r="D73" i="8"/>
  <c r="C73" i="8"/>
  <c r="B73" i="8"/>
  <c r="U72" i="8"/>
  <c r="T72" i="8"/>
  <c r="S72" i="8"/>
  <c r="R72" i="8"/>
  <c r="Q72" i="8"/>
  <c r="P72" i="8"/>
  <c r="O72" i="8"/>
  <c r="N72" i="8"/>
  <c r="M72" i="8"/>
  <c r="L72" i="8"/>
  <c r="K72" i="8"/>
  <c r="J72" i="8"/>
  <c r="I72" i="8"/>
  <c r="H72" i="8"/>
  <c r="G72" i="8"/>
  <c r="F72" i="8"/>
  <c r="E72" i="8"/>
  <c r="D72" i="8"/>
  <c r="C72" i="8"/>
  <c r="B72" i="8"/>
  <c r="U71" i="8"/>
  <c r="T71" i="8"/>
  <c r="S71" i="8"/>
  <c r="R71" i="8"/>
  <c r="Q71" i="8"/>
  <c r="P71" i="8"/>
  <c r="O71" i="8"/>
  <c r="N71" i="8"/>
  <c r="M71" i="8"/>
  <c r="L71" i="8"/>
  <c r="K71" i="8"/>
  <c r="J71" i="8"/>
  <c r="I71" i="8"/>
  <c r="H71" i="8"/>
  <c r="G71" i="8"/>
  <c r="F71" i="8"/>
  <c r="E71" i="8"/>
  <c r="D71" i="8"/>
  <c r="C71" i="8"/>
  <c r="B71" i="8"/>
  <c r="U70" i="8"/>
  <c r="T70" i="8"/>
  <c r="S70" i="8"/>
  <c r="R70" i="8"/>
  <c r="Q70" i="8"/>
  <c r="P70" i="8"/>
  <c r="O70" i="8"/>
  <c r="N70" i="8"/>
  <c r="M70" i="8"/>
  <c r="L70" i="8"/>
  <c r="K70" i="8"/>
  <c r="J70" i="8"/>
  <c r="I70" i="8"/>
  <c r="H70" i="8"/>
  <c r="G70" i="8"/>
  <c r="F70" i="8"/>
  <c r="E70" i="8"/>
  <c r="D70" i="8"/>
  <c r="C70" i="8"/>
  <c r="B70" i="8"/>
  <c r="U69" i="8"/>
  <c r="T69" i="8"/>
  <c r="S69" i="8"/>
  <c r="R69" i="8"/>
  <c r="Q69" i="8"/>
  <c r="P69" i="8"/>
  <c r="O69" i="8"/>
  <c r="N69" i="8"/>
  <c r="M69" i="8"/>
  <c r="L69" i="8"/>
  <c r="K69" i="8"/>
  <c r="J69" i="8"/>
  <c r="I69" i="8"/>
  <c r="H69" i="8"/>
  <c r="G69" i="8"/>
  <c r="F69" i="8"/>
  <c r="E69" i="8"/>
  <c r="D69" i="8"/>
  <c r="C69" i="8"/>
  <c r="B69" i="8"/>
  <c r="U68" i="8"/>
  <c r="T68" i="8"/>
  <c r="S68" i="8"/>
  <c r="R68" i="8"/>
  <c r="Q68" i="8"/>
  <c r="P68" i="8"/>
  <c r="O68" i="8"/>
  <c r="N68" i="8"/>
  <c r="M68" i="8"/>
  <c r="L68" i="8"/>
  <c r="K68" i="8"/>
  <c r="J68" i="8"/>
  <c r="I68" i="8"/>
  <c r="H68" i="8"/>
  <c r="G68" i="8"/>
  <c r="F68" i="8"/>
  <c r="E68" i="8"/>
  <c r="D68" i="8"/>
  <c r="C68" i="8"/>
  <c r="B68" i="8"/>
  <c r="U67" i="8"/>
  <c r="T67" i="8"/>
  <c r="S67" i="8"/>
  <c r="R67" i="8"/>
  <c r="Q67" i="8"/>
  <c r="P67" i="8"/>
  <c r="O67" i="8"/>
  <c r="N67" i="8"/>
  <c r="M67" i="8"/>
  <c r="L67" i="8"/>
  <c r="K67" i="8"/>
  <c r="J67" i="8"/>
  <c r="I67" i="8"/>
  <c r="H67" i="8"/>
  <c r="G67" i="8"/>
  <c r="F67" i="8"/>
  <c r="E67" i="8"/>
  <c r="D67" i="8"/>
  <c r="C67" i="8"/>
  <c r="B67" i="8"/>
  <c r="U66" i="8"/>
  <c r="T66" i="8"/>
  <c r="S66" i="8"/>
  <c r="R66" i="8"/>
  <c r="Q66" i="8"/>
  <c r="P66" i="8"/>
  <c r="O66" i="8"/>
  <c r="N66" i="8"/>
  <c r="M66" i="8"/>
  <c r="L66" i="8"/>
  <c r="K66" i="8"/>
  <c r="J66" i="8"/>
  <c r="I66" i="8"/>
  <c r="H66" i="8"/>
  <c r="G66" i="8"/>
  <c r="F66" i="8"/>
  <c r="E66" i="8"/>
  <c r="D66" i="8"/>
  <c r="C66" i="8"/>
  <c r="B66" i="8"/>
  <c r="U65" i="8"/>
  <c r="T65" i="8"/>
  <c r="S65" i="8"/>
  <c r="R65" i="8"/>
  <c r="Q65" i="8"/>
  <c r="P65" i="8"/>
  <c r="O65" i="8"/>
  <c r="N65" i="8"/>
  <c r="M65" i="8"/>
  <c r="L65" i="8"/>
  <c r="K65" i="8"/>
  <c r="J65" i="8"/>
  <c r="I65" i="8"/>
  <c r="H65" i="8"/>
  <c r="G65" i="8"/>
  <c r="F65" i="8"/>
  <c r="E65" i="8"/>
  <c r="D65" i="8"/>
  <c r="C65" i="8"/>
  <c r="B65" i="8"/>
  <c r="U64" i="8"/>
  <c r="T64" i="8"/>
  <c r="S64" i="8"/>
  <c r="R64" i="8"/>
  <c r="Q64" i="8"/>
  <c r="P64" i="8"/>
  <c r="O64" i="8"/>
  <c r="N64" i="8"/>
  <c r="M64" i="8"/>
  <c r="L64" i="8"/>
  <c r="K64" i="8"/>
  <c r="J64" i="8"/>
  <c r="I64" i="8"/>
  <c r="H64" i="8"/>
  <c r="G64" i="8"/>
  <c r="F64" i="8"/>
  <c r="E64" i="8"/>
  <c r="D64" i="8"/>
  <c r="C64" i="8"/>
  <c r="B64" i="8"/>
  <c r="U63" i="8"/>
  <c r="T63" i="8"/>
  <c r="S63" i="8"/>
  <c r="R63" i="8"/>
  <c r="Q63" i="8"/>
  <c r="P63" i="8"/>
  <c r="O63" i="8"/>
  <c r="N63" i="8"/>
  <c r="M63" i="8"/>
  <c r="L63" i="8"/>
  <c r="K63" i="8"/>
  <c r="J63" i="8"/>
  <c r="I63" i="8"/>
  <c r="H63" i="8"/>
  <c r="G63" i="8"/>
  <c r="F63" i="8"/>
  <c r="E63" i="8"/>
  <c r="D63" i="8"/>
  <c r="C63" i="8"/>
  <c r="B63" i="8"/>
  <c r="U62" i="8"/>
  <c r="T62" i="8"/>
  <c r="S62" i="8"/>
  <c r="R62" i="8"/>
  <c r="Q62" i="8"/>
  <c r="P62" i="8"/>
  <c r="O62" i="8"/>
  <c r="N62" i="8"/>
  <c r="M62" i="8"/>
  <c r="L62" i="8"/>
  <c r="K62" i="8"/>
  <c r="J62" i="8"/>
  <c r="I62" i="8"/>
  <c r="H62" i="8"/>
  <c r="G62" i="8"/>
  <c r="F62" i="8"/>
  <c r="E62" i="8"/>
  <c r="D62" i="8"/>
  <c r="C62" i="8"/>
  <c r="B62" i="8"/>
  <c r="U61" i="8"/>
  <c r="T61" i="8"/>
  <c r="S61" i="8"/>
  <c r="R61" i="8"/>
  <c r="Q61" i="8"/>
  <c r="P61" i="8"/>
  <c r="O61" i="8"/>
  <c r="N61" i="8"/>
  <c r="M61" i="8"/>
  <c r="L61" i="8"/>
  <c r="K61" i="8"/>
  <c r="J61" i="8"/>
  <c r="I61" i="8"/>
  <c r="H61" i="8"/>
  <c r="G61" i="8"/>
  <c r="F61" i="8"/>
  <c r="E61" i="8"/>
  <c r="D61" i="8"/>
  <c r="C61" i="8"/>
  <c r="B61" i="8"/>
  <c r="U60" i="8"/>
  <c r="T60" i="8"/>
  <c r="S60" i="8"/>
  <c r="R60" i="8"/>
  <c r="Q60" i="8"/>
  <c r="P60" i="8"/>
  <c r="O60" i="8"/>
  <c r="N60" i="8"/>
  <c r="M60" i="8"/>
  <c r="L60" i="8"/>
  <c r="K60" i="8"/>
  <c r="J60" i="8"/>
  <c r="I60" i="8"/>
  <c r="H60" i="8"/>
  <c r="G60" i="8"/>
  <c r="F60" i="8"/>
  <c r="E60" i="8"/>
  <c r="D60" i="8"/>
  <c r="C60" i="8"/>
  <c r="B60" i="8"/>
  <c r="U59" i="8"/>
  <c r="T59" i="8"/>
  <c r="S59" i="8"/>
  <c r="R59" i="8"/>
  <c r="Q59" i="8"/>
  <c r="P59" i="8"/>
  <c r="O59" i="8"/>
  <c r="N59" i="8"/>
  <c r="M59" i="8"/>
  <c r="L59" i="8"/>
  <c r="K59" i="8"/>
  <c r="J59" i="8"/>
  <c r="I59" i="8"/>
  <c r="H59" i="8"/>
  <c r="G59" i="8"/>
  <c r="F59" i="8"/>
  <c r="E59" i="8"/>
  <c r="D59" i="8"/>
  <c r="C59" i="8"/>
  <c r="B59" i="8"/>
  <c r="U58" i="8"/>
  <c r="T58" i="8"/>
  <c r="S58" i="8"/>
  <c r="R58" i="8"/>
  <c r="Q58" i="8"/>
  <c r="P58" i="8"/>
  <c r="O58" i="8"/>
  <c r="N58" i="8"/>
  <c r="M58" i="8"/>
  <c r="L58" i="8"/>
  <c r="K58" i="8"/>
  <c r="J58" i="8"/>
  <c r="I58" i="8"/>
  <c r="H58" i="8"/>
  <c r="G58" i="8"/>
  <c r="F58" i="8"/>
  <c r="E58" i="8"/>
  <c r="D58" i="8"/>
  <c r="C58" i="8"/>
  <c r="B58" i="8"/>
  <c r="U57" i="8"/>
  <c r="T57" i="8"/>
  <c r="S57" i="8"/>
  <c r="R57" i="8"/>
  <c r="Q57" i="8"/>
  <c r="P57" i="8"/>
  <c r="O57" i="8"/>
  <c r="N57" i="8"/>
  <c r="M57" i="8"/>
  <c r="L57" i="8"/>
  <c r="K57" i="8"/>
  <c r="J57" i="8"/>
  <c r="I57" i="8"/>
  <c r="H57" i="8"/>
  <c r="G57" i="8"/>
  <c r="F57" i="8"/>
  <c r="E57" i="8"/>
  <c r="D57" i="8"/>
  <c r="C57" i="8"/>
  <c r="B57" i="8"/>
  <c r="U56" i="8"/>
  <c r="T56" i="8"/>
  <c r="S56" i="8"/>
  <c r="R56" i="8"/>
  <c r="Q56" i="8"/>
  <c r="P56" i="8"/>
  <c r="O56" i="8"/>
  <c r="N56" i="8"/>
  <c r="M56" i="8"/>
  <c r="L56" i="8"/>
  <c r="K56" i="8"/>
  <c r="J56" i="8"/>
  <c r="I56" i="8"/>
  <c r="H56" i="8"/>
  <c r="G56" i="8"/>
  <c r="F56" i="8"/>
  <c r="E56" i="8"/>
  <c r="D56" i="8"/>
  <c r="C56" i="8"/>
  <c r="B56" i="8"/>
  <c r="U55" i="8"/>
  <c r="T55" i="8"/>
  <c r="S55" i="8"/>
  <c r="R55" i="8"/>
  <c r="Q55" i="8"/>
  <c r="P55" i="8"/>
  <c r="O55" i="8"/>
  <c r="N55" i="8"/>
  <c r="M55" i="8"/>
  <c r="L55" i="8"/>
  <c r="K55" i="8"/>
  <c r="J55" i="8"/>
  <c r="I55" i="8"/>
  <c r="H55" i="8"/>
  <c r="G55" i="8"/>
  <c r="F55" i="8"/>
  <c r="E55" i="8"/>
  <c r="D55" i="8"/>
  <c r="C55" i="8"/>
  <c r="B55" i="8"/>
  <c r="U54" i="8"/>
  <c r="T54" i="8"/>
  <c r="S54" i="8"/>
  <c r="R54" i="8"/>
  <c r="Q54" i="8"/>
  <c r="P54" i="8"/>
  <c r="O54" i="8"/>
  <c r="N54" i="8"/>
  <c r="M54" i="8"/>
  <c r="L54" i="8"/>
  <c r="K54" i="8"/>
  <c r="J54" i="8"/>
  <c r="I54" i="8"/>
  <c r="H54" i="8"/>
  <c r="G54" i="8"/>
  <c r="F54" i="8"/>
  <c r="E54" i="8"/>
  <c r="D54" i="8"/>
  <c r="C54" i="8"/>
  <c r="B54" i="8"/>
  <c r="U53" i="8"/>
  <c r="T53" i="8"/>
  <c r="S53" i="8"/>
  <c r="R53" i="8"/>
  <c r="Q53" i="8"/>
  <c r="P53" i="8"/>
  <c r="O53" i="8"/>
  <c r="N53" i="8"/>
  <c r="M53" i="8"/>
  <c r="L53" i="8"/>
  <c r="K53" i="8"/>
  <c r="J53" i="8"/>
  <c r="I53" i="8"/>
  <c r="H53" i="8"/>
  <c r="G53" i="8"/>
  <c r="F53" i="8"/>
  <c r="E53" i="8"/>
  <c r="D53" i="8"/>
  <c r="C53" i="8"/>
  <c r="B53" i="8"/>
  <c r="U52" i="8"/>
  <c r="T52" i="8"/>
  <c r="S52" i="8"/>
  <c r="R52" i="8"/>
  <c r="Q52" i="8"/>
  <c r="P52" i="8"/>
  <c r="O52" i="8"/>
  <c r="N52" i="8"/>
  <c r="M52" i="8"/>
  <c r="L52" i="8"/>
  <c r="K52" i="8"/>
  <c r="J52" i="8"/>
  <c r="I52" i="8"/>
  <c r="H52" i="8"/>
  <c r="G52" i="8"/>
  <c r="F52" i="8"/>
  <c r="E52" i="8"/>
  <c r="D52" i="8"/>
  <c r="C52" i="8"/>
  <c r="B52" i="8"/>
  <c r="U51" i="8"/>
  <c r="T51" i="8"/>
  <c r="S51" i="8"/>
  <c r="R51" i="8"/>
  <c r="Q51" i="8"/>
  <c r="P51" i="8"/>
  <c r="O51" i="8"/>
  <c r="N51" i="8"/>
  <c r="M51" i="8"/>
  <c r="L51" i="8"/>
  <c r="K51" i="8"/>
  <c r="J51" i="8"/>
  <c r="I51" i="8"/>
  <c r="H51" i="8"/>
  <c r="G51" i="8"/>
  <c r="F51" i="8"/>
  <c r="E51" i="8"/>
  <c r="D51" i="8"/>
  <c r="C51" i="8"/>
  <c r="B51" i="8"/>
  <c r="U50" i="8"/>
  <c r="T50" i="8"/>
  <c r="S50" i="8"/>
  <c r="R50" i="8"/>
  <c r="Q50" i="8"/>
  <c r="P50" i="8"/>
  <c r="O50" i="8"/>
  <c r="N50" i="8"/>
  <c r="M50" i="8"/>
  <c r="L50" i="8"/>
  <c r="K50" i="8"/>
  <c r="J50" i="8"/>
  <c r="I50" i="8"/>
  <c r="H50" i="8"/>
  <c r="G50" i="8"/>
  <c r="F50" i="8"/>
  <c r="E50" i="8"/>
  <c r="D50" i="8"/>
  <c r="C50" i="8"/>
  <c r="B50" i="8"/>
  <c r="U49" i="8"/>
  <c r="T49" i="8"/>
  <c r="S49" i="8"/>
  <c r="R49" i="8"/>
  <c r="Q49" i="8"/>
  <c r="P49" i="8"/>
  <c r="O49" i="8"/>
  <c r="N49" i="8"/>
  <c r="M49" i="8"/>
  <c r="L49" i="8"/>
  <c r="K49" i="8"/>
  <c r="J49" i="8"/>
  <c r="I49" i="8"/>
  <c r="H49" i="8"/>
  <c r="G49" i="8"/>
  <c r="F49" i="8"/>
  <c r="E49" i="8"/>
  <c r="D49" i="8"/>
  <c r="C49" i="8"/>
  <c r="B49" i="8"/>
  <c r="U48" i="8"/>
  <c r="T48" i="8"/>
  <c r="S48" i="8"/>
  <c r="R48" i="8"/>
  <c r="Q48" i="8"/>
  <c r="P48" i="8"/>
  <c r="O48" i="8"/>
  <c r="N48" i="8"/>
  <c r="M48" i="8"/>
  <c r="L48" i="8"/>
  <c r="K48" i="8"/>
  <c r="J48" i="8"/>
  <c r="I48" i="8"/>
  <c r="H48" i="8"/>
  <c r="G48" i="8"/>
  <c r="F48" i="8"/>
  <c r="E48" i="8"/>
  <c r="D48" i="8"/>
  <c r="C48" i="8"/>
  <c r="B48" i="8"/>
  <c r="U47" i="8"/>
  <c r="T47" i="8"/>
  <c r="S47" i="8"/>
  <c r="R47" i="8"/>
  <c r="Q47" i="8"/>
  <c r="P47" i="8"/>
  <c r="O47" i="8"/>
  <c r="N47" i="8"/>
  <c r="M47" i="8"/>
  <c r="L47" i="8"/>
  <c r="K47" i="8"/>
  <c r="J47" i="8"/>
  <c r="I47" i="8"/>
  <c r="H47" i="8"/>
  <c r="G47" i="8"/>
  <c r="F47" i="8"/>
  <c r="E47" i="8"/>
  <c r="D47" i="8"/>
  <c r="C47" i="8"/>
  <c r="B47" i="8"/>
  <c r="AI38" i="8"/>
  <c r="AH38" i="8"/>
  <c r="AG38" i="8"/>
  <c r="AF38" i="8"/>
  <c r="AE38" i="8"/>
  <c r="AD38" i="8"/>
  <c r="AC38" i="8"/>
  <c r="AB38" i="8"/>
  <c r="AA38" i="8"/>
  <c r="Z38" i="8"/>
  <c r="Y38" i="8"/>
  <c r="X38" i="8"/>
  <c r="AI37" i="8"/>
  <c r="AH37" i="8"/>
  <c r="AG37" i="8"/>
  <c r="AF37" i="8"/>
  <c r="AE37" i="8"/>
  <c r="AD37" i="8"/>
  <c r="AC37" i="8"/>
  <c r="AB37" i="8"/>
  <c r="AA37" i="8"/>
  <c r="Z37" i="8"/>
  <c r="Y37" i="8"/>
  <c r="X37" i="8"/>
  <c r="U36" i="8"/>
  <c r="T36" i="8"/>
  <c r="S36" i="8"/>
  <c r="R36" i="8"/>
  <c r="Q36" i="8"/>
  <c r="P36" i="8"/>
  <c r="O36" i="8"/>
  <c r="N36" i="8"/>
  <c r="M36" i="8"/>
  <c r="L36" i="8"/>
  <c r="K36" i="8"/>
  <c r="J36" i="8"/>
  <c r="I36" i="8"/>
  <c r="H36" i="8"/>
  <c r="G36" i="8"/>
  <c r="F36" i="8"/>
  <c r="E36" i="8"/>
  <c r="D36" i="8"/>
  <c r="C36" i="8"/>
  <c r="B36" i="8"/>
  <c r="U35" i="8"/>
  <c r="T35" i="8"/>
  <c r="S35" i="8"/>
  <c r="R35" i="8"/>
  <c r="Q35" i="8"/>
  <c r="P35" i="8"/>
  <c r="O35" i="8"/>
  <c r="N35" i="8"/>
  <c r="M35" i="8"/>
  <c r="L35" i="8"/>
  <c r="K35" i="8"/>
  <c r="J35" i="8"/>
  <c r="I35" i="8"/>
  <c r="H35" i="8"/>
  <c r="G35" i="8"/>
  <c r="F35" i="8"/>
  <c r="E35" i="8"/>
  <c r="D35" i="8"/>
  <c r="C35" i="8"/>
  <c r="B35" i="8"/>
  <c r="U34" i="8"/>
  <c r="T34" i="8"/>
  <c r="S34" i="8"/>
  <c r="R34" i="8"/>
  <c r="Q34" i="8"/>
  <c r="P34" i="8"/>
  <c r="O34" i="8"/>
  <c r="N34" i="8"/>
  <c r="M34" i="8"/>
  <c r="L34" i="8"/>
  <c r="K34" i="8"/>
  <c r="J34" i="8"/>
  <c r="I34" i="8"/>
  <c r="H34" i="8"/>
  <c r="G34" i="8"/>
  <c r="F34" i="8"/>
  <c r="E34" i="8"/>
  <c r="D34" i="8"/>
  <c r="C34" i="8"/>
  <c r="B34" i="8"/>
  <c r="U33" i="8"/>
  <c r="T33" i="8"/>
  <c r="S33" i="8"/>
  <c r="R33" i="8"/>
  <c r="Q33" i="8"/>
  <c r="P33" i="8"/>
  <c r="O33" i="8"/>
  <c r="N33" i="8"/>
  <c r="M33" i="8"/>
  <c r="L33" i="8"/>
  <c r="K33" i="8"/>
  <c r="J33" i="8"/>
  <c r="I33" i="8"/>
  <c r="H33" i="8"/>
  <c r="G33" i="8"/>
  <c r="F33" i="8"/>
  <c r="E33" i="8"/>
  <c r="D33" i="8"/>
  <c r="C33" i="8"/>
  <c r="B33" i="8"/>
  <c r="U32" i="8"/>
  <c r="T32" i="8"/>
  <c r="S32" i="8"/>
  <c r="R32" i="8"/>
  <c r="Q32" i="8"/>
  <c r="P32" i="8"/>
  <c r="O32" i="8"/>
  <c r="N32" i="8"/>
  <c r="M32" i="8"/>
  <c r="L32" i="8"/>
  <c r="K32" i="8"/>
  <c r="J32" i="8"/>
  <c r="I32" i="8"/>
  <c r="H32" i="8"/>
  <c r="G32" i="8"/>
  <c r="F32" i="8"/>
  <c r="E32" i="8"/>
  <c r="D32" i="8"/>
  <c r="C32" i="8"/>
  <c r="B32" i="8"/>
  <c r="U31" i="8"/>
  <c r="T31" i="8"/>
  <c r="S31" i="8"/>
  <c r="R31" i="8"/>
  <c r="Q31" i="8"/>
  <c r="P31" i="8"/>
  <c r="O31" i="8"/>
  <c r="N31" i="8"/>
  <c r="M31" i="8"/>
  <c r="L31" i="8"/>
  <c r="K31" i="8"/>
  <c r="J31" i="8"/>
  <c r="I31" i="8"/>
  <c r="H31" i="8"/>
  <c r="G31" i="8"/>
  <c r="F31" i="8"/>
  <c r="E31" i="8"/>
  <c r="D31" i="8"/>
  <c r="C31" i="8"/>
  <c r="B31" i="8"/>
  <c r="U30" i="8"/>
  <c r="T30" i="8"/>
  <c r="S30" i="8"/>
  <c r="R30" i="8"/>
  <c r="Q30" i="8"/>
  <c r="P30" i="8"/>
  <c r="O30" i="8"/>
  <c r="N30" i="8"/>
  <c r="M30" i="8"/>
  <c r="L30" i="8"/>
  <c r="K30" i="8"/>
  <c r="J30" i="8"/>
  <c r="I30" i="8"/>
  <c r="H30" i="8"/>
  <c r="G30" i="8"/>
  <c r="F30" i="8"/>
  <c r="E30" i="8"/>
  <c r="D30" i="8"/>
  <c r="C30" i="8"/>
  <c r="B30" i="8"/>
  <c r="U29" i="8"/>
  <c r="T29" i="8"/>
  <c r="S29" i="8"/>
  <c r="R29" i="8"/>
  <c r="Q29" i="8"/>
  <c r="P29" i="8"/>
  <c r="O29" i="8"/>
  <c r="N29" i="8"/>
  <c r="M29" i="8"/>
  <c r="L29" i="8"/>
  <c r="K29" i="8"/>
  <c r="J29" i="8"/>
  <c r="I29" i="8"/>
  <c r="H29" i="8"/>
  <c r="G29" i="8"/>
  <c r="F29" i="8"/>
  <c r="E29" i="8"/>
  <c r="D29" i="8"/>
  <c r="C29" i="8"/>
  <c r="B29" i="8"/>
  <c r="U28" i="8"/>
  <c r="T28" i="8"/>
  <c r="S28" i="8"/>
  <c r="R28" i="8"/>
  <c r="Q28" i="8"/>
  <c r="P28" i="8"/>
  <c r="O28" i="8"/>
  <c r="N28" i="8"/>
  <c r="M28" i="8"/>
  <c r="L28" i="8"/>
  <c r="K28" i="8"/>
  <c r="J28" i="8"/>
  <c r="I28" i="8"/>
  <c r="H28" i="8"/>
  <c r="G28" i="8"/>
  <c r="F28" i="8"/>
  <c r="E28" i="8"/>
  <c r="D28" i="8"/>
  <c r="C28" i="8"/>
  <c r="B28" i="8"/>
  <c r="U27" i="8"/>
  <c r="T27" i="8"/>
  <c r="S27" i="8"/>
  <c r="R27" i="8"/>
  <c r="Q27" i="8"/>
  <c r="P27" i="8"/>
  <c r="O27" i="8"/>
  <c r="N27" i="8"/>
  <c r="M27" i="8"/>
  <c r="L27" i="8"/>
  <c r="K27" i="8"/>
  <c r="J27" i="8"/>
  <c r="I27" i="8"/>
  <c r="H27" i="8"/>
  <c r="G27" i="8"/>
  <c r="F27" i="8"/>
  <c r="E27" i="8"/>
  <c r="D27" i="8"/>
  <c r="C27" i="8"/>
  <c r="B27" i="8"/>
  <c r="U26" i="8"/>
  <c r="T26" i="8"/>
  <c r="S26" i="8"/>
  <c r="R26" i="8"/>
  <c r="Q26" i="8"/>
  <c r="P26" i="8"/>
  <c r="O26" i="8"/>
  <c r="N26" i="8"/>
  <c r="M26" i="8"/>
  <c r="L26" i="8"/>
  <c r="K26" i="8"/>
  <c r="J26" i="8"/>
  <c r="I26" i="8"/>
  <c r="H26" i="8"/>
  <c r="G26" i="8"/>
  <c r="F26" i="8"/>
  <c r="E26" i="8"/>
  <c r="D26" i="8"/>
  <c r="C26" i="8"/>
  <c r="B26" i="8"/>
  <c r="U25" i="8"/>
  <c r="T25" i="8"/>
  <c r="S25" i="8"/>
  <c r="R25" i="8"/>
  <c r="Q25" i="8"/>
  <c r="P25" i="8"/>
  <c r="O25" i="8"/>
  <c r="N25" i="8"/>
  <c r="M25" i="8"/>
  <c r="L25" i="8"/>
  <c r="K25" i="8"/>
  <c r="J25" i="8"/>
  <c r="I25" i="8"/>
  <c r="H25" i="8"/>
  <c r="G25" i="8"/>
  <c r="F25" i="8"/>
  <c r="E25" i="8"/>
  <c r="D25" i="8"/>
  <c r="C25" i="8"/>
  <c r="B25" i="8"/>
  <c r="U24" i="8"/>
  <c r="T24" i="8"/>
  <c r="S24" i="8"/>
  <c r="R24" i="8"/>
  <c r="Q24" i="8"/>
  <c r="P24" i="8"/>
  <c r="O24" i="8"/>
  <c r="N24" i="8"/>
  <c r="M24" i="8"/>
  <c r="L24" i="8"/>
  <c r="K24" i="8"/>
  <c r="J24" i="8"/>
  <c r="I24" i="8"/>
  <c r="H24" i="8"/>
  <c r="G24" i="8"/>
  <c r="F24" i="8"/>
  <c r="E24" i="8"/>
  <c r="D24" i="8"/>
  <c r="C24" i="8"/>
  <c r="B24" i="8"/>
  <c r="U23" i="8"/>
  <c r="T23" i="8"/>
  <c r="S23" i="8"/>
  <c r="R23" i="8"/>
  <c r="Q23" i="8"/>
  <c r="P23" i="8"/>
  <c r="O23" i="8"/>
  <c r="N23" i="8"/>
  <c r="M23" i="8"/>
  <c r="L23" i="8"/>
  <c r="K23" i="8"/>
  <c r="J23" i="8"/>
  <c r="I23" i="8"/>
  <c r="H23" i="8"/>
  <c r="G23" i="8"/>
  <c r="F23" i="8"/>
  <c r="E23" i="8"/>
  <c r="D23" i="8"/>
  <c r="C23" i="8"/>
  <c r="B23" i="8"/>
  <c r="U22" i="8"/>
  <c r="T22" i="8"/>
  <c r="S22" i="8"/>
  <c r="R22" i="8"/>
  <c r="Q22" i="8"/>
  <c r="P22" i="8"/>
  <c r="O22" i="8"/>
  <c r="N22" i="8"/>
  <c r="M22" i="8"/>
  <c r="L22" i="8"/>
  <c r="K22" i="8"/>
  <c r="J22" i="8"/>
  <c r="I22" i="8"/>
  <c r="H22" i="8"/>
  <c r="G22" i="8"/>
  <c r="F22" i="8"/>
  <c r="E22" i="8"/>
  <c r="D22" i="8"/>
  <c r="C22" i="8"/>
  <c r="B22" i="8"/>
  <c r="U21" i="8"/>
  <c r="T21" i="8"/>
  <c r="S21" i="8"/>
  <c r="R21" i="8"/>
  <c r="Q21" i="8"/>
  <c r="P21" i="8"/>
  <c r="O21" i="8"/>
  <c r="N21" i="8"/>
  <c r="M21" i="8"/>
  <c r="L21" i="8"/>
  <c r="K21" i="8"/>
  <c r="J21" i="8"/>
  <c r="I21" i="8"/>
  <c r="H21" i="8"/>
  <c r="G21" i="8"/>
  <c r="F21" i="8"/>
  <c r="E21" i="8"/>
  <c r="D21" i="8"/>
  <c r="C21" i="8"/>
  <c r="B21" i="8"/>
  <c r="U20" i="8"/>
  <c r="T20" i="8"/>
  <c r="S20" i="8"/>
  <c r="R20" i="8"/>
  <c r="Q20" i="8"/>
  <c r="P20" i="8"/>
  <c r="O20" i="8"/>
  <c r="N20" i="8"/>
  <c r="M20" i="8"/>
  <c r="L20" i="8"/>
  <c r="K20" i="8"/>
  <c r="J20" i="8"/>
  <c r="I20" i="8"/>
  <c r="H20" i="8"/>
  <c r="G20" i="8"/>
  <c r="F20" i="8"/>
  <c r="E20" i="8"/>
  <c r="D20" i="8"/>
  <c r="C20" i="8"/>
  <c r="B20" i="8"/>
  <c r="U19" i="8"/>
  <c r="T19" i="8"/>
  <c r="S19" i="8"/>
  <c r="R19" i="8"/>
  <c r="Q19" i="8"/>
  <c r="P19" i="8"/>
  <c r="O19" i="8"/>
  <c r="N19" i="8"/>
  <c r="M19" i="8"/>
  <c r="L19" i="8"/>
  <c r="K19" i="8"/>
  <c r="J19" i="8"/>
  <c r="I19" i="8"/>
  <c r="H19" i="8"/>
  <c r="G19" i="8"/>
  <c r="F19" i="8"/>
  <c r="E19" i="8"/>
  <c r="D19" i="8"/>
  <c r="C19" i="8"/>
  <c r="B19" i="8"/>
  <c r="U18" i="8"/>
  <c r="T18" i="8"/>
  <c r="S18" i="8"/>
  <c r="R18" i="8"/>
  <c r="Q18" i="8"/>
  <c r="P18" i="8"/>
  <c r="O18" i="8"/>
  <c r="N18" i="8"/>
  <c r="M18" i="8"/>
  <c r="L18" i="8"/>
  <c r="K18" i="8"/>
  <c r="J18" i="8"/>
  <c r="I18" i="8"/>
  <c r="H18" i="8"/>
  <c r="G18" i="8"/>
  <c r="F18" i="8"/>
  <c r="E18" i="8"/>
  <c r="D18" i="8"/>
  <c r="C18" i="8"/>
  <c r="B18" i="8"/>
  <c r="U17" i="8"/>
  <c r="T17" i="8"/>
  <c r="S17" i="8"/>
  <c r="R17" i="8"/>
  <c r="Q17" i="8"/>
  <c r="P17" i="8"/>
  <c r="O17" i="8"/>
  <c r="N17" i="8"/>
  <c r="M17" i="8"/>
  <c r="L17" i="8"/>
  <c r="K17" i="8"/>
  <c r="J17" i="8"/>
  <c r="I17" i="8"/>
  <c r="H17" i="8"/>
  <c r="G17" i="8"/>
  <c r="F17" i="8"/>
  <c r="E17" i="8"/>
  <c r="D17" i="8"/>
  <c r="C17" i="8"/>
  <c r="B17" i="8"/>
  <c r="U16" i="8"/>
  <c r="T16" i="8"/>
  <c r="S16" i="8"/>
  <c r="R16" i="8"/>
  <c r="Q16" i="8"/>
  <c r="P16" i="8"/>
  <c r="O16" i="8"/>
  <c r="N16" i="8"/>
  <c r="M16" i="8"/>
  <c r="L16" i="8"/>
  <c r="K16" i="8"/>
  <c r="J16" i="8"/>
  <c r="I16" i="8"/>
  <c r="H16" i="8"/>
  <c r="G16" i="8"/>
  <c r="F16" i="8"/>
  <c r="E16" i="8"/>
  <c r="D16" i="8"/>
  <c r="C16" i="8"/>
  <c r="B16" i="8"/>
  <c r="U15" i="8"/>
  <c r="T15" i="8"/>
  <c r="S15" i="8"/>
  <c r="R15" i="8"/>
  <c r="Q15" i="8"/>
  <c r="P15" i="8"/>
  <c r="O15" i="8"/>
  <c r="N15" i="8"/>
  <c r="M15" i="8"/>
  <c r="L15" i="8"/>
  <c r="K15" i="8"/>
  <c r="J15" i="8"/>
  <c r="I15" i="8"/>
  <c r="H15" i="8"/>
  <c r="G15" i="8"/>
  <c r="F15" i="8"/>
  <c r="E15" i="8"/>
  <c r="D15" i="8"/>
  <c r="C15" i="8"/>
  <c r="B15" i="8"/>
  <c r="U14" i="8"/>
  <c r="T14" i="8"/>
  <c r="S14" i="8"/>
  <c r="R14" i="8"/>
  <c r="Q14" i="8"/>
  <c r="P14" i="8"/>
  <c r="O14" i="8"/>
  <c r="N14" i="8"/>
  <c r="M14" i="8"/>
  <c r="L14" i="8"/>
  <c r="K14" i="8"/>
  <c r="J14" i="8"/>
  <c r="I14" i="8"/>
  <c r="H14" i="8"/>
  <c r="G14" i="8"/>
  <c r="F14" i="8"/>
  <c r="E14" i="8"/>
  <c r="D14" i="8"/>
  <c r="C14" i="8"/>
  <c r="B14" i="8"/>
  <c r="U13" i="8"/>
  <c r="T13" i="8"/>
  <c r="S13" i="8"/>
  <c r="R13" i="8"/>
  <c r="Q13" i="8"/>
  <c r="P13" i="8"/>
  <c r="O13" i="8"/>
  <c r="N13" i="8"/>
  <c r="M13" i="8"/>
  <c r="L13" i="8"/>
  <c r="K13" i="8"/>
  <c r="J13" i="8"/>
  <c r="I13" i="8"/>
  <c r="H13" i="8"/>
  <c r="G13" i="8"/>
  <c r="F13" i="8"/>
  <c r="E13" i="8"/>
  <c r="D13" i="8"/>
  <c r="C13" i="8"/>
  <c r="B13" i="8"/>
  <c r="U12" i="8"/>
  <c r="T12" i="8"/>
  <c r="S12" i="8"/>
  <c r="R12" i="8"/>
  <c r="Q12" i="8"/>
  <c r="P12" i="8"/>
  <c r="O12" i="8"/>
  <c r="N12" i="8"/>
  <c r="M12" i="8"/>
  <c r="L12" i="8"/>
  <c r="K12" i="8"/>
  <c r="J12" i="8"/>
  <c r="I12" i="8"/>
  <c r="H12" i="8"/>
  <c r="G12" i="8"/>
  <c r="F12" i="8"/>
  <c r="E12" i="8"/>
  <c r="D12" i="8"/>
  <c r="C12" i="8"/>
  <c r="B12" i="8"/>
  <c r="U11" i="8"/>
  <c r="T11" i="8"/>
  <c r="S11" i="8"/>
  <c r="R11" i="8"/>
  <c r="Q11" i="8"/>
  <c r="P11" i="8"/>
  <c r="O11" i="8"/>
  <c r="N11" i="8"/>
  <c r="M11" i="8"/>
  <c r="L11" i="8"/>
  <c r="K11" i="8"/>
  <c r="J11" i="8"/>
  <c r="I11" i="8"/>
  <c r="H11" i="8"/>
  <c r="G11" i="8"/>
  <c r="F11" i="8"/>
  <c r="E11" i="8"/>
  <c r="D11" i="8"/>
  <c r="C11" i="8"/>
  <c r="B11" i="8"/>
  <c r="U10" i="8"/>
  <c r="T10" i="8"/>
  <c r="S10" i="8"/>
  <c r="R10" i="8"/>
  <c r="Q10" i="8"/>
  <c r="P10" i="8"/>
  <c r="O10" i="8"/>
  <c r="N10" i="8"/>
  <c r="M10" i="8"/>
  <c r="L10" i="8"/>
  <c r="K10" i="8"/>
  <c r="J10" i="8"/>
  <c r="I10" i="8"/>
  <c r="H10" i="8"/>
  <c r="G10" i="8"/>
  <c r="F10" i="8"/>
  <c r="E10" i="8"/>
  <c r="D10" i="8"/>
  <c r="C10" i="8"/>
  <c r="B10" i="8"/>
  <c r="AE17" i="8" l="1"/>
  <c r="AX17" i="8" s="1"/>
  <c r="AF103" i="8"/>
  <c r="AY103" i="8" s="1"/>
  <c r="AE110" i="8"/>
  <c r="AX110" i="8" s="1"/>
  <c r="AA142" i="8"/>
  <c r="AR142" i="8" s="1"/>
  <c r="AF143" i="8"/>
  <c r="AY143" i="8" s="1"/>
  <c r="AJ147" i="8"/>
  <c r="Y34" i="8"/>
  <c r="AN34" i="8" s="1"/>
  <c r="Y36" i="8"/>
  <c r="AN36" i="8" s="1"/>
  <c r="AG63" i="8"/>
  <c r="BB63" i="8" s="1"/>
  <c r="AF65" i="8"/>
  <c r="AY65" i="8" s="1"/>
  <c r="Y65" i="8"/>
  <c r="AN65" i="8" s="1"/>
  <c r="AD87" i="8"/>
  <c r="AW87" i="8" s="1"/>
  <c r="AF99" i="8"/>
  <c r="AY99" i="8" s="1"/>
  <c r="AG73" i="8"/>
  <c r="BB73" i="8" s="1"/>
  <c r="AI89" i="8"/>
  <c r="BD89" i="8" s="1"/>
  <c r="AH92" i="8"/>
  <c r="BC92" i="8" s="1"/>
  <c r="AG108" i="8"/>
  <c r="BB108" i="8" s="1"/>
  <c r="AG121" i="8"/>
  <c r="BB121" i="8" s="1"/>
  <c r="AI124" i="8"/>
  <c r="BD124" i="8" s="1"/>
  <c r="AC135" i="8"/>
  <c r="AT135" i="8" s="1"/>
  <c r="AF140" i="8"/>
  <c r="AY140" i="8" s="1"/>
  <c r="AE13" i="8"/>
  <c r="AX13" i="8" s="1"/>
  <c r="AC16" i="8"/>
  <c r="AT16" i="8" s="1"/>
  <c r="AE18" i="8"/>
  <c r="AX18" i="8" s="1"/>
  <c r="AH54" i="8"/>
  <c r="BC54" i="8" s="1"/>
  <c r="AF86" i="8"/>
  <c r="AY86" i="8" s="1"/>
  <c r="AF90" i="8"/>
  <c r="AY90" i="8" s="1"/>
  <c r="AF94" i="8"/>
  <c r="AY94" i="8" s="1"/>
  <c r="Y129" i="8"/>
  <c r="AN129" i="8" s="1"/>
  <c r="AE25" i="8"/>
  <c r="AX25" i="8" s="1"/>
  <c r="AI27" i="8"/>
  <c r="BD27" i="8" s="1"/>
  <c r="AG47" i="8"/>
  <c r="BB47" i="8" s="1"/>
  <c r="AC106" i="8"/>
  <c r="AT106" i="8" s="1"/>
  <c r="AI108" i="8"/>
  <c r="BD108" i="8" s="1"/>
  <c r="AG125" i="8"/>
  <c r="BB125" i="8" s="1"/>
  <c r="AF130" i="8"/>
  <c r="AY130" i="8" s="1"/>
  <c r="AG15" i="8"/>
  <c r="BB15" i="8" s="1"/>
  <c r="AG16" i="8"/>
  <c r="BB16" i="8" s="1"/>
  <c r="AG18" i="8"/>
  <c r="BB18" i="8" s="1"/>
  <c r="AC20" i="8"/>
  <c r="AT20" i="8" s="1"/>
  <c r="AF22" i="8"/>
  <c r="AY22" i="8" s="1"/>
  <c r="AB51" i="8"/>
  <c r="AS51" i="8" s="1"/>
  <c r="X51" i="8"/>
  <c r="AM51" i="8" s="1"/>
  <c r="AC57" i="8"/>
  <c r="AT57" i="8" s="1"/>
  <c r="AC59" i="8"/>
  <c r="AT59" i="8" s="1"/>
  <c r="AE66" i="8"/>
  <c r="AX66" i="8" s="1"/>
  <c r="AH68" i="8"/>
  <c r="BC68" i="8" s="1"/>
  <c r="AA68" i="8"/>
  <c r="AR68" i="8" s="1"/>
  <c r="AE72" i="8"/>
  <c r="AX72" i="8" s="1"/>
  <c r="AA94" i="8"/>
  <c r="AR94" i="8" s="1"/>
  <c r="AF107" i="8"/>
  <c r="AY107" i="8" s="1"/>
  <c r="AD121" i="8"/>
  <c r="AW121" i="8" s="1"/>
  <c r="AE127" i="8"/>
  <c r="AX127" i="8" s="1"/>
  <c r="AH128" i="8"/>
  <c r="BC128" i="8" s="1"/>
  <c r="AC131" i="8"/>
  <c r="AT131" i="8" s="1"/>
  <c r="AH141" i="8"/>
  <c r="BC141" i="8" s="1"/>
  <c r="AH145" i="8"/>
  <c r="BC145" i="8" s="1"/>
  <c r="AG20" i="8"/>
  <c r="BB20" i="8" s="1"/>
  <c r="AG26" i="8"/>
  <c r="BB26" i="8" s="1"/>
  <c r="AI33" i="8"/>
  <c r="BD33" i="8" s="1"/>
  <c r="X53" i="8"/>
  <c r="AM53" i="8" s="1"/>
  <c r="AF56" i="8"/>
  <c r="AY56" i="8" s="1"/>
  <c r="Z56" i="8"/>
  <c r="AO56" i="8" s="1"/>
  <c r="AI60" i="8"/>
  <c r="BD60" i="8" s="1"/>
  <c r="AD88" i="8"/>
  <c r="AW88" i="8" s="1"/>
  <c r="AF95" i="8"/>
  <c r="AY95" i="8" s="1"/>
  <c r="AG98" i="8"/>
  <c r="BB98" i="8" s="1"/>
  <c r="Y98" i="8"/>
  <c r="AN98" i="8" s="1"/>
  <c r="AG104" i="8"/>
  <c r="BB104" i="8" s="1"/>
  <c r="Y104" i="8"/>
  <c r="AN104" i="8" s="1"/>
  <c r="AC120" i="8"/>
  <c r="AT120" i="8" s="1"/>
  <c r="AG122" i="8"/>
  <c r="BB122" i="8" s="1"/>
  <c r="Z126" i="8"/>
  <c r="AO126" i="8" s="1"/>
  <c r="AB132" i="8"/>
  <c r="AS132" i="8" s="1"/>
  <c r="AI138" i="8"/>
  <c r="BD138" i="8" s="1"/>
  <c r="AA138" i="8"/>
  <c r="AR138" i="8" s="1"/>
  <c r="AI142" i="8"/>
  <c r="BD142" i="8" s="1"/>
  <c r="Z145" i="8"/>
  <c r="AO145" i="8" s="1"/>
  <c r="AG12" i="8"/>
  <c r="BB12" i="8" s="1"/>
  <c r="AG19" i="8"/>
  <c r="BB19" i="8" s="1"/>
  <c r="AG24" i="8"/>
  <c r="BB24" i="8" s="1"/>
  <c r="AG25" i="8"/>
  <c r="BB25" i="8" s="1"/>
  <c r="AG28" i="8"/>
  <c r="BB28" i="8" s="1"/>
  <c r="AH10" i="8"/>
  <c r="BC10" i="8" s="1"/>
  <c r="Z10" i="8"/>
  <c r="AO10" i="8" s="1"/>
  <c r="AE14" i="8"/>
  <c r="AX14" i="8" s="1"/>
  <c r="AH31" i="8"/>
  <c r="BC31" i="8" s="1"/>
  <c r="AG34" i="8"/>
  <c r="BB34" i="8" s="1"/>
  <c r="AH35" i="8"/>
  <c r="BC35" i="8" s="1"/>
  <c r="AG36" i="8"/>
  <c r="BB36" i="8" s="1"/>
  <c r="AI48" i="8"/>
  <c r="BD48" i="8" s="1"/>
  <c r="AE62" i="8"/>
  <c r="AX62" i="8" s="1"/>
  <c r="AG69" i="8"/>
  <c r="BB69" i="8" s="1"/>
  <c r="AC74" i="8"/>
  <c r="AD85" i="8"/>
  <c r="AW85" i="8" s="1"/>
  <c r="AA88" i="8"/>
  <c r="AR88" i="8" s="1"/>
  <c r="AG96" i="8"/>
  <c r="BB96" i="8" s="1"/>
  <c r="AF105" i="8"/>
  <c r="AY105" i="8" s="1"/>
  <c r="AC125" i="8"/>
  <c r="AT125" i="8" s="1"/>
  <c r="AI129" i="8"/>
  <c r="BD129" i="8" s="1"/>
  <c r="AC133" i="8"/>
  <c r="AT133" i="8" s="1"/>
  <c r="AA35" i="8"/>
  <c r="AR35" i="8" s="1"/>
  <c r="AH120" i="8"/>
  <c r="BC120" i="8" s="1"/>
  <c r="AJ148" i="8"/>
  <c r="AF14" i="8"/>
  <c r="AY14" i="8" s="1"/>
  <c r="AI17" i="8"/>
  <c r="BD17" i="8" s="1"/>
  <c r="AA21" i="8"/>
  <c r="AR21" i="8" s="1"/>
  <c r="AI29" i="8"/>
  <c r="BD29" i="8" s="1"/>
  <c r="AH33" i="8"/>
  <c r="BC33" i="8" s="1"/>
  <c r="AA33" i="8"/>
  <c r="AR33" i="8" s="1"/>
  <c r="AG35" i="8"/>
  <c r="BB35" i="8" s="1"/>
  <c r="AE35" i="8"/>
  <c r="AX35" i="8" s="1"/>
  <c r="Y47" i="8"/>
  <c r="AN47" i="8" s="1"/>
  <c r="AF49" i="8"/>
  <c r="AY49" i="8" s="1"/>
  <c r="Y49" i="8"/>
  <c r="AN49" i="8" s="1"/>
  <c r="AE56" i="8"/>
  <c r="AX56" i="8" s="1"/>
  <c r="AE58" i="8"/>
  <c r="AX58" i="8" s="1"/>
  <c r="AE60" i="8"/>
  <c r="AX60" i="8" s="1"/>
  <c r="AA60" i="8"/>
  <c r="AR60" i="8" s="1"/>
  <c r="AA62" i="8"/>
  <c r="AR62" i="8" s="1"/>
  <c r="AE64" i="8"/>
  <c r="AX64" i="8" s="1"/>
  <c r="AG65" i="8"/>
  <c r="BB65" i="8" s="1"/>
  <c r="AC67" i="8"/>
  <c r="AT67" i="8" s="1"/>
  <c r="AE68" i="8"/>
  <c r="AX68" i="8" s="1"/>
  <c r="AH72" i="8"/>
  <c r="BC72" i="8" s="1"/>
  <c r="AA72" i="8"/>
  <c r="AR72" i="8" s="1"/>
  <c r="AA86" i="8"/>
  <c r="AR86" i="8" s="1"/>
  <c r="AI91" i="8"/>
  <c r="BD91" i="8" s="1"/>
  <c r="AI98" i="8"/>
  <c r="BD98" i="8" s="1"/>
  <c r="AC100" i="8"/>
  <c r="AT100" i="8" s="1"/>
  <c r="AC102" i="8"/>
  <c r="AT102" i="8" s="1"/>
  <c r="AI104" i="8"/>
  <c r="BD104" i="8" s="1"/>
  <c r="Y106" i="8"/>
  <c r="AN106" i="8" s="1"/>
  <c r="Z122" i="8"/>
  <c r="AO122" i="8" s="1"/>
  <c r="AB124" i="8"/>
  <c r="AS124" i="8" s="1"/>
  <c r="AG126" i="8"/>
  <c r="BB126" i="8" s="1"/>
  <c r="AG129" i="8"/>
  <c r="BB129" i="8" s="1"/>
  <c r="AD129" i="8"/>
  <c r="AW129" i="8" s="1"/>
  <c r="Z130" i="8"/>
  <c r="AO130" i="8" s="1"/>
  <c r="Y131" i="8"/>
  <c r="AN131" i="8" s="1"/>
  <c r="AB134" i="8"/>
  <c r="AS134" i="8" s="1"/>
  <c r="AF136" i="8"/>
  <c r="AY136" i="8" s="1"/>
  <c r="AE138" i="8"/>
  <c r="AX138" i="8" s="1"/>
  <c r="AA31" i="8"/>
  <c r="AR31" i="8" s="1"/>
  <c r="AE10" i="8"/>
  <c r="AX10" i="8" s="1"/>
  <c r="AI12" i="8"/>
  <c r="BD12" i="8" s="1"/>
  <c r="Y14" i="8"/>
  <c r="AN14" i="8" s="1"/>
  <c r="Y18" i="8"/>
  <c r="AN18" i="8" s="1"/>
  <c r="AG22" i="8"/>
  <c r="BB22" i="8" s="1"/>
  <c r="AF12" i="8"/>
  <c r="AY12" i="8" s="1"/>
  <c r="AG14" i="8"/>
  <c r="BB14" i="8" s="1"/>
  <c r="AH23" i="8"/>
  <c r="BC23" i="8" s="1"/>
  <c r="AA23" i="8"/>
  <c r="AR23" i="8" s="1"/>
  <c r="AI25" i="8"/>
  <c r="BD25" i="8" s="1"/>
  <c r="Y26" i="8"/>
  <c r="AN26" i="8" s="1"/>
  <c r="AH27" i="8"/>
  <c r="BC27" i="8" s="1"/>
  <c r="AA27" i="8"/>
  <c r="AR27" i="8" s="1"/>
  <c r="Y28" i="8"/>
  <c r="AN28" i="8" s="1"/>
  <c r="AF30" i="8"/>
  <c r="AY30" i="8" s="1"/>
  <c r="Y30" i="8"/>
  <c r="AN30" i="8" s="1"/>
  <c r="AG33" i="8"/>
  <c r="BB33" i="8" s="1"/>
  <c r="AE33" i="8"/>
  <c r="AX33" i="8" s="1"/>
  <c r="AI35" i="8"/>
  <c r="BD35" i="8" s="1"/>
  <c r="AG49" i="8"/>
  <c r="BB49" i="8" s="1"/>
  <c r="AH50" i="8"/>
  <c r="BC50" i="8" s="1"/>
  <c r="AG54" i="8"/>
  <c r="BB54" i="8" s="1"/>
  <c r="Z54" i="8"/>
  <c r="AO54" i="8" s="1"/>
  <c r="AF59" i="8"/>
  <c r="AY59" i="8" s="1"/>
  <c r="Y59" i="8"/>
  <c r="AN59" i="8" s="1"/>
  <c r="AH64" i="8"/>
  <c r="BC64" i="8" s="1"/>
  <c r="AA64" i="8"/>
  <c r="AR64" i="8" s="1"/>
  <c r="AA66" i="8"/>
  <c r="AR66" i="8" s="1"/>
  <c r="AI68" i="8"/>
  <c r="BD68" i="8" s="1"/>
  <c r="Y71" i="8"/>
  <c r="AN71" i="8" s="1"/>
  <c r="AI72" i="8"/>
  <c r="BD72" i="8" s="1"/>
  <c r="AI90" i="8"/>
  <c r="BD90" i="8" s="1"/>
  <c r="AF91" i="8"/>
  <c r="AY91" i="8" s="1"/>
  <c r="Y91" i="8"/>
  <c r="AN91" i="8" s="1"/>
  <c r="AH95" i="8"/>
  <c r="BC95" i="8" s="1"/>
  <c r="Z95" i="8"/>
  <c r="AO95" i="8" s="1"/>
  <c r="Y100" i="8"/>
  <c r="AN100" i="8" s="1"/>
  <c r="Y102" i="8"/>
  <c r="AN102" i="8" s="1"/>
  <c r="AI106" i="8"/>
  <c r="BD106" i="8" s="1"/>
  <c r="AG106" i="8"/>
  <c r="BB106" i="8" s="1"/>
  <c r="AC108" i="8"/>
  <c r="AT108" i="8" s="1"/>
  <c r="AI110" i="8"/>
  <c r="BD110" i="8" s="1"/>
  <c r="AD120" i="8"/>
  <c r="AW120" i="8" s="1"/>
  <c r="Y121" i="8"/>
  <c r="AN121" i="8" s="1"/>
  <c r="AD122" i="8"/>
  <c r="AW122" i="8" s="1"/>
  <c r="AF125" i="8"/>
  <c r="AY125" i="8" s="1"/>
  <c r="AD126" i="8"/>
  <c r="AW126" i="8" s="1"/>
  <c r="AE130" i="8"/>
  <c r="AX130" i="8" s="1"/>
  <c r="Z140" i="8"/>
  <c r="AO140" i="8" s="1"/>
  <c r="AC144" i="8"/>
  <c r="AT144" i="8" s="1"/>
  <c r="Y22" i="8"/>
  <c r="AN22" i="8" s="1"/>
  <c r="AF11" i="8"/>
  <c r="AY11" i="8" s="1"/>
  <c r="AI13" i="8"/>
  <c r="BD13" i="8" s="1"/>
  <c r="AF18" i="8"/>
  <c r="AY18" i="8" s="1"/>
  <c r="AI23" i="8"/>
  <c r="BD23" i="8" s="1"/>
  <c r="Y12" i="8"/>
  <c r="AN12" i="8" s="1"/>
  <c r="AE11" i="8"/>
  <c r="AX11" i="8" s="1"/>
  <c r="AD12" i="8"/>
  <c r="AW12" i="8" s="1"/>
  <c r="AC13" i="8"/>
  <c r="AT13" i="8" s="1"/>
  <c r="AC17" i="8"/>
  <c r="AT17" i="8" s="1"/>
  <c r="AI21" i="8"/>
  <c r="BD21" i="8" s="1"/>
  <c r="AH25" i="8"/>
  <c r="BC25" i="8" s="1"/>
  <c r="AA25" i="8"/>
  <c r="AR25" i="8" s="1"/>
  <c r="AG27" i="8"/>
  <c r="BB27" i="8" s="1"/>
  <c r="AE27" i="8"/>
  <c r="AX27" i="8" s="1"/>
  <c r="AG30" i="8"/>
  <c r="BB30" i="8" s="1"/>
  <c r="AI31" i="8"/>
  <c r="BD31" i="8" s="1"/>
  <c r="AH52" i="8"/>
  <c r="BC52" i="8" s="1"/>
  <c r="AF55" i="8"/>
  <c r="AY55" i="8" s="1"/>
  <c r="AB55" i="8"/>
  <c r="AS55" i="8" s="1"/>
  <c r="AG59" i="8"/>
  <c r="BB59" i="8" s="1"/>
  <c r="AC61" i="8"/>
  <c r="AT61" i="8" s="1"/>
  <c r="AF63" i="8"/>
  <c r="AY63" i="8" s="1"/>
  <c r="Y63" i="8"/>
  <c r="AN63" i="8" s="1"/>
  <c r="AI64" i="8"/>
  <c r="BD64" i="8" s="1"/>
  <c r="AF69" i="8"/>
  <c r="AY69" i="8" s="1"/>
  <c r="Y69" i="8"/>
  <c r="AN69" i="8" s="1"/>
  <c r="AF73" i="8"/>
  <c r="AY73" i="8" s="1"/>
  <c r="Y73" i="8"/>
  <c r="AN73" i="8" s="1"/>
  <c r="AI87" i="8"/>
  <c r="BD87" i="8" s="1"/>
  <c r="AB90" i="8"/>
  <c r="AS90" i="8" s="1"/>
  <c r="AD95" i="8"/>
  <c r="AW95" i="8" s="1"/>
  <c r="AA96" i="8"/>
  <c r="AR96" i="8" s="1"/>
  <c r="AC98" i="8"/>
  <c r="AT98" i="8" s="1"/>
  <c r="AI100" i="8"/>
  <c r="BD100" i="8" s="1"/>
  <c r="AG100" i="8"/>
  <c r="BB100" i="8" s="1"/>
  <c r="AI102" i="8"/>
  <c r="BD102" i="8" s="1"/>
  <c r="AG102" i="8"/>
  <c r="BB102" i="8" s="1"/>
  <c r="AC104" i="8"/>
  <c r="AT104" i="8" s="1"/>
  <c r="Y108" i="8"/>
  <c r="AN108" i="8" s="1"/>
  <c r="AA110" i="8"/>
  <c r="AR110" i="8" s="1"/>
  <c r="Y120" i="8"/>
  <c r="AN120" i="8" s="1"/>
  <c r="AE121" i="8"/>
  <c r="AX121" i="8" s="1"/>
  <c r="AH122" i="8"/>
  <c r="BC122" i="8" s="1"/>
  <c r="Y125" i="8"/>
  <c r="AN125" i="8" s="1"/>
  <c r="AI127" i="8"/>
  <c r="BD127" i="8" s="1"/>
  <c r="AD132" i="8"/>
  <c r="AW132" i="8" s="1"/>
  <c r="AC136" i="8"/>
  <c r="AT136" i="8" s="1"/>
  <c r="Y143" i="8"/>
  <c r="AN143" i="8" s="1"/>
  <c r="AB11" i="8"/>
  <c r="AS11" i="8" s="1"/>
  <c r="AI15" i="8"/>
  <c r="BD15" i="8" s="1"/>
  <c r="AI19" i="8"/>
  <c r="BD19" i="8" s="1"/>
  <c r="AC24" i="8"/>
  <c r="AT24" i="8" s="1"/>
  <c r="AI32" i="8"/>
  <c r="BD32" i="8" s="1"/>
  <c r="AE32" i="8"/>
  <c r="AX32" i="8" s="1"/>
  <c r="AA32" i="8"/>
  <c r="AR32" i="8" s="1"/>
  <c r="AH32" i="8"/>
  <c r="BC32" i="8" s="1"/>
  <c r="AD32" i="8"/>
  <c r="AW32" i="8" s="1"/>
  <c r="Z32" i="8"/>
  <c r="AO32" i="8" s="1"/>
  <c r="AI53" i="8"/>
  <c r="BD53" i="8" s="1"/>
  <c r="AE53" i="8"/>
  <c r="AX53" i="8" s="1"/>
  <c r="AA53" i="8"/>
  <c r="AR53" i="8" s="1"/>
  <c r="AH53" i="8"/>
  <c r="BC53" i="8" s="1"/>
  <c r="AD53" i="8"/>
  <c r="AW53" i="8" s="1"/>
  <c r="Z53" i="8"/>
  <c r="AO53" i="8" s="1"/>
  <c r="AG53" i="8"/>
  <c r="BB53" i="8" s="1"/>
  <c r="AC53" i="8"/>
  <c r="AT53" i="8" s="1"/>
  <c r="Y53" i="8"/>
  <c r="AN53" i="8" s="1"/>
  <c r="AH111" i="8"/>
  <c r="BC111" i="8" s="1"/>
  <c r="AD111" i="8"/>
  <c r="AW111" i="8" s="1"/>
  <c r="Z111" i="8"/>
  <c r="AO111" i="8" s="1"/>
  <c r="AG111" i="8"/>
  <c r="BB111" i="8" s="1"/>
  <c r="AC111" i="8"/>
  <c r="AT111" i="8" s="1"/>
  <c r="Y111" i="8"/>
  <c r="AN111" i="8" s="1"/>
  <c r="AF111" i="8"/>
  <c r="AY111" i="8" s="1"/>
  <c r="AB111" i="8"/>
  <c r="AS111" i="8" s="1"/>
  <c r="X111" i="8"/>
  <c r="AA10" i="8"/>
  <c r="AR10" i="8" s="1"/>
  <c r="AG10" i="8"/>
  <c r="BB10" i="8" s="1"/>
  <c r="AH11" i="8"/>
  <c r="BC11" i="8" s="1"/>
  <c r="AD11" i="8"/>
  <c r="AW11" i="8" s="1"/>
  <c r="Z11" i="8"/>
  <c r="AO11" i="8" s="1"/>
  <c r="X11" i="8"/>
  <c r="AC11" i="8"/>
  <c r="AT11" i="8" s="1"/>
  <c r="AI11" i="8"/>
  <c r="BD11" i="8" s="1"/>
  <c r="AH12" i="8"/>
  <c r="BC12" i="8" s="1"/>
  <c r="Z12" i="8"/>
  <c r="AO12" i="8" s="1"/>
  <c r="AE12" i="8"/>
  <c r="AX12" i="8" s="1"/>
  <c r="AZ12" i="8" s="1"/>
  <c r="AH13" i="8"/>
  <c r="BC13" i="8" s="1"/>
  <c r="Y13" i="8"/>
  <c r="AN13" i="8" s="1"/>
  <c r="AG13" i="8"/>
  <c r="BB13" i="8" s="1"/>
  <c r="AH14" i="8"/>
  <c r="BC14" i="8" s="1"/>
  <c r="AD14" i="8"/>
  <c r="AW14" i="8" s="1"/>
  <c r="Z14" i="8"/>
  <c r="AO14" i="8" s="1"/>
  <c r="AA14" i="8"/>
  <c r="AR14" i="8" s="1"/>
  <c r="AI14" i="8"/>
  <c r="BD14" i="8" s="1"/>
  <c r="AC15" i="8"/>
  <c r="AT15" i="8" s="1"/>
  <c r="AE16" i="8"/>
  <c r="AX16" i="8" s="1"/>
  <c r="AH17" i="8"/>
  <c r="BC17" i="8" s="1"/>
  <c r="Y17" i="8"/>
  <c r="AN17" i="8" s="1"/>
  <c r="AG17" i="8"/>
  <c r="BB17" i="8" s="1"/>
  <c r="AH18" i="8"/>
  <c r="BC18" i="8" s="1"/>
  <c r="AD18" i="8"/>
  <c r="AW18" i="8" s="1"/>
  <c r="Z18" i="8"/>
  <c r="AO18" i="8" s="1"/>
  <c r="AA18" i="8"/>
  <c r="AR18" i="8" s="1"/>
  <c r="AI18" i="8"/>
  <c r="BD18" i="8" s="1"/>
  <c r="AC19" i="8"/>
  <c r="AT19" i="8" s="1"/>
  <c r="AE20" i="8"/>
  <c r="AX20" i="8" s="1"/>
  <c r="AH21" i="8"/>
  <c r="BC21" i="8" s="1"/>
  <c r="AI22" i="8"/>
  <c r="BD22" i="8" s="1"/>
  <c r="AE22" i="8"/>
  <c r="AX22" i="8" s="1"/>
  <c r="AA22" i="8"/>
  <c r="AR22" i="8" s="1"/>
  <c r="AH22" i="8"/>
  <c r="BC22" i="8" s="1"/>
  <c r="AD22" i="8"/>
  <c r="AW22" i="8" s="1"/>
  <c r="Z22" i="8"/>
  <c r="AO22" i="8" s="1"/>
  <c r="AC22" i="8"/>
  <c r="AT22" i="8" s="1"/>
  <c r="AG23" i="8"/>
  <c r="BB23" i="8" s="1"/>
  <c r="AE23" i="8"/>
  <c r="AX23" i="8" s="1"/>
  <c r="AF28" i="8"/>
  <c r="AY28" i="8" s="1"/>
  <c r="AH29" i="8"/>
  <c r="BC29" i="8" s="1"/>
  <c r="AA29" i="8"/>
  <c r="AR29" i="8" s="1"/>
  <c r="AI30" i="8"/>
  <c r="BD30" i="8" s="1"/>
  <c r="AE30" i="8"/>
  <c r="AX30" i="8" s="1"/>
  <c r="AA30" i="8"/>
  <c r="AR30" i="8" s="1"/>
  <c r="AH30" i="8"/>
  <c r="BC30" i="8" s="1"/>
  <c r="AD30" i="8"/>
  <c r="AW30" i="8" s="1"/>
  <c r="Z30" i="8"/>
  <c r="AO30" i="8" s="1"/>
  <c r="AC30" i="8"/>
  <c r="AT30" i="8" s="1"/>
  <c r="AG31" i="8"/>
  <c r="BB31" i="8" s="1"/>
  <c r="BE31" i="8" s="1"/>
  <c r="AE31" i="8"/>
  <c r="AX31" i="8" s="1"/>
  <c r="AG32" i="8"/>
  <c r="BB32" i="8" s="1"/>
  <c r="AF36" i="8"/>
  <c r="AY36" i="8" s="1"/>
  <c r="AJ37" i="8"/>
  <c r="AJ38" i="8"/>
  <c r="AF47" i="8"/>
  <c r="AY47" i="8" s="1"/>
  <c r="AH48" i="8"/>
  <c r="BC48" i="8" s="1"/>
  <c r="AA48" i="8"/>
  <c r="AR48" i="8" s="1"/>
  <c r="AI49" i="8"/>
  <c r="BD49" i="8" s="1"/>
  <c r="AE49" i="8"/>
  <c r="AX49" i="8" s="1"/>
  <c r="AA49" i="8"/>
  <c r="AR49" i="8" s="1"/>
  <c r="AH49" i="8"/>
  <c r="BC49" i="8" s="1"/>
  <c r="AD49" i="8"/>
  <c r="AW49" i="8" s="1"/>
  <c r="Z49" i="8"/>
  <c r="AO49" i="8" s="1"/>
  <c r="AC49" i="8"/>
  <c r="AT49" i="8" s="1"/>
  <c r="AG50" i="8"/>
  <c r="BB50" i="8" s="1"/>
  <c r="Z50" i="8"/>
  <c r="AO50" i="8" s="1"/>
  <c r="AG52" i="8"/>
  <c r="BB52" i="8" s="1"/>
  <c r="Z52" i="8"/>
  <c r="AO52" i="8" s="1"/>
  <c r="AB53" i="8"/>
  <c r="AS53" i="8" s="1"/>
  <c r="AD54" i="8"/>
  <c r="AW54" i="8" s="1"/>
  <c r="AA15" i="8"/>
  <c r="AR15" i="8" s="1"/>
  <c r="AA19" i="8"/>
  <c r="AR19" i="8" s="1"/>
  <c r="AI24" i="8"/>
  <c r="BD24" i="8" s="1"/>
  <c r="AE24" i="8"/>
  <c r="AX24" i="8" s="1"/>
  <c r="AA24" i="8"/>
  <c r="AR24" i="8" s="1"/>
  <c r="AH24" i="8"/>
  <c r="BC24" i="8" s="1"/>
  <c r="AD24" i="8"/>
  <c r="AW24" i="8" s="1"/>
  <c r="Z24" i="8"/>
  <c r="AO24" i="8" s="1"/>
  <c r="AC32" i="8"/>
  <c r="AT32" i="8" s="1"/>
  <c r="AI51" i="8"/>
  <c r="BD51" i="8" s="1"/>
  <c r="AE51" i="8"/>
  <c r="AX51" i="8" s="1"/>
  <c r="AA51" i="8"/>
  <c r="AR51" i="8" s="1"/>
  <c r="AH51" i="8"/>
  <c r="BC51" i="8" s="1"/>
  <c r="AD51" i="8"/>
  <c r="AW51" i="8" s="1"/>
  <c r="Z51" i="8"/>
  <c r="AO51" i="8" s="1"/>
  <c r="AG51" i="8"/>
  <c r="BB51" i="8" s="1"/>
  <c r="AC51" i="8"/>
  <c r="AT51" i="8" s="1"/>
  <c r="Y51" i="8"/>
  <c r="AN51" i="8" s="1"/>
  <c r="AI58" i="8"/>
  <c r="BD58" i="8" s="1"/>
  <c r="AA58" i="8"/>
  <c r="AR58" i="8" s="1"/>
  <c r="AC10" i="8"/>
  <c r="AT10" i="8" s="1"/>
  <c r="Y11" i="8"/>
  <c r="AN11" i="8" s="1"/>
  <c r="AA12" i="8"/>
  <c r="AR12" i="8" s="1"/>
  <c r="AA13" i="8"/>
  <c r="AR13" i="8" s="1"/>
  <c r="AC14" i="8"/>
  <c r="AT14" i="8" s="1"/>
  <c r="AE15" i="8"/>
  <c r="AX15" i="8" s="1"/>
  <c r="AF16" i="8"/>
  <c r="AY16" i="8" s="1"/>
  <c r="Y16" i="8"/>
  <c r="AN16" i="8" s="1"/>
  <c r="AA17" i="8"/>
  <c r="AR17" i="8" s="1"/>
  <c r="AC18" i="8"/>
  <c r="AT18" i="8" s="1"/>
  <c r="AE19" i="8"/>
  <c r="AX19" i="8" s="1"/>
  <c r="AF20" i="8"/>
  <c r="AY20" i="8" s="1"/>
  <c r="Y20" i="8"/>
  <c r="AN20" i="8" s="1"/>
  <c r="AG21" i="8"/>
  <c r="BB21" i="8" s="1"/>
  <c r="AC21" i="8"/>
  <c r="AT21" i="8" s="1"/>
  <c r="Y21" i="8"/>
  <c r="AN21" i="8" s="1"/>
  <c r="AE21" i="8"/>
  <c r="AX21" i="8" s="1"/>
  <c r="AF26" i="8"/>
  <c r="AY26" i="8" s="1"/>
  <c r="AI28" i="8"/>
  <c r="BD28" i="8" s="1"/>
  <c r="AE28" i="8"/>
  <c r="AX28" i="8" s="1"/>
  <c r="AA28" i="8"/>
  <c r="AR28" i="8" s="1"/>
  <c r="AH28" i="8"/>
  <c r="BC28" i="8" s="1"/>
  <c r="AD28" i="8"/>
  <c r="AW28" i="8" s="1"/>
  <c r="Z28" i="8"/>
  <c r="AO28" i="8" s="1"/>
  <c r="AC28" i="8"/>
  <c r="AT28" i="8" s="1"/>
  <c r="AG29" i="8"/>
  <c r="BB29" i="8" s="1"/>
  <c r="AE29" i="8"/>
  <c r="AX29" i="8" s="1"/>
  <c r="AF34" i="8"/>
  <c r="AY34" i="8" s="1"/>
  <c r="AI36" i="8"/>
  <c r="BD36" i="8" s="1"/>
  <c r="AE36" i="8"/>
  <c r="AX36" i="8" s="1"/>
  <c r="AA36" i="8"/>
  <c r="AR36" i="8" s="1"/>
  <c r="AH36" i="8"/>
  <c r="BC36" i="8" s="1"/>
  <c r="AD36" i="8"/>
  <c r="AW36" i="8" s="1"/>
  <c r="Z36" i="8"/>
  <c r="AO36" i="8" s="1"/>
  <c r="AC36" i="8"/>
  <c r="AT36" i="8" s="1"/>
  <c r="AI47" i="8"/>
  <c r="BD47" i="8" s="1"/>
  <c r="AE47" i="8"/>
  <c r="AX47" i="8" s="1"/>
  <c r="AA47" i="8"/>
  <c r="AR47" i="8" s="1"/>
  <c r="AH47" i="8"/>
  <c r="BC47" i="8" s="1"/>
  <c r="AD47" i="8"/>
  <c r="AW47" i="8" s="1"/>
  <c r="Z47" i="8"/>
  <c r="AO47" i="8" s="1"/>
  <c r="AC47" i="8"/>
  <c r="AT47" i="8" s="1"/>
  <c r="AG48" i="8"/>
  <c r="BB48" i="8" s="1"/>
  <c r="AE48" i="8"/>
  <c r="AX48" i="8" s="1"/>
  <c r="AD50" i="8"/>
  <c r="AW50" i="8" s="1"/>
  <c r="AF51" i="8"/>
  <c r="AY51" i="8" s="1"/>
  <c r="AD52" i="8"/>
  <c r="AW52" i="8" s="1"/>
  <c r="AF53" i="8"/>
  <c r="AY53" i="8" s="1"/>
  <c r="AI67" i="8"/>
  <c r="BD67" i="8" s="1"/>
  <c r="AE67" i="8"/>
  <c r="AX67" i="8" s="1"/>
  <c r="AA67" i="8"/>
  <c r="AR67" i="8" s="1"/>
  <c r="AH67" i="8"/>
  <c r="BC67" i="8" s="1"/>
  <c r="AD67" i="8"/>
  <c r="AW67" i="8" s="1"/>
  <c r="Z67" i="8"/>
  <c r="AO67" i="8" s="1"/>
  <c r="Y67" i="8"/>
  <c r="AN67" i="8" s="1"/>
  <c r="AG67" i="8"/>
  <c r="BB67" i="8" s="1"/>
  <c r="AI70" i="8"/>
  <c r="BD70" i="8" s="1"/>
  <c r="AE70" i="8"/>
  <c r="AX70" i="8" s="1"/>
  <c r="AA70" i="8"/>
  <c r="AR70" i="8" s="1"/>
  <c r="AG11" i="8"/>
  <c r="BB11" i="8" s="1"/>
  <c r="AF10" i="8"/>
  <c r="AY10" i="8" s="1"/>
  <c r="AB10" i="8"/>
  <c r="AS10" i="8" s="1"/>
  <c r="X10" i="8"/>
  <c r="Y10" i="8"/>
  <c r="AN10" i="8" s="1"/>
  <c r="AD10" i="8"/>
  <c r="AW10" i="8" s="1"/>
  <c r="AI10" i="8"/>
  <c r="BD10" i="8" s="1"/>
  <c r="AA11" i="8"/>
  <c r="AR11" i="8" s="1"/>
  <c r="AC12" i="8"/>
  <c r="AT12" i="8" s="1"/>
  <c r="AH15" i="8"/>
  <c r="BC15" i="8" s="1"/>
  <c r="BE15" i="8" s="1"/>
  <c r="Y15" i="8"/>
  <c r="AN15" i="8" s="1"/>
  <c r="AH16" i="8"/>
  <c r="BC16" i="8" s="1"/>
  <c r="AD16" i="8"/>
  <c r="AW16" i="8" s="1"/>
  <c r="Z16" i="8"/>
  <c r="AO16" i="8" s="1"/>
  <c r="AA16" i="8"/>
  <c r="AR16" i="8" s="1"/>
  <c r="AI16" i="8"/>
  <c r="BD16" i="8" s="1"/>
  <c r="AH19" i="8"/>
  <c r="BC19" i="8" s="1"/>
  <c r="Y19" i="8"/>
  <c r="AN19" i="8" s="1"/>
  <c r="AH20" i="8"/>
  <c r="BC20" i="8" s="1"/>
  <c r="AD20" i="8"/>
  <c r="AW20" i="8" s="1"/>
  <c r="Z20" i="8"/>
  <c r="AO20" i="8" s="1"/>
  <c r="AA20" i="8"/>
  <c r="AR20" i="8" s="1"/>
  <c r="AI20" i="8"/>
  <c r="BD20" i="8" s="1"/>
  <c r="AF24" i="8"/>
  <c r="AY24" i="8" s="1"/>
  <c r="Y24" i="8"/>
  <c r="AN24" i="8" s="1"/>
  <c r="AI26" i="8"/>
  <c r="BD26" i="8" s="1"/>
  <c r="AE26" i="8"/>
  <c r="AX26" i="8" s="1"/>
  <c r="AA26" i="8"/>
  <c r="AR26" i="8" s="1"/>
  <c r="AH26" i="8"/>
  <c r="BC26" i="8" s="1"/>
  <c r="AD26" i="8"/>
  <c r="AW26" i="8" s="1"/>
  <c r="Z26" i="8"/>
  <c r="AO26" i="8" s="1"/>
  <c r="AC26" i="8"/>
  <c r="AT26" i="8" s="1"/>
  <c r="AF32" i="8"/>
  <c r="AY32" i="8" s="1"/>
  <c r="Y32" i="8"/>
  <c r="AN32" i="8" s="1"/>
  <c r="AI34" i="8"/>
  <c r="BD34" i="8" s="1"/>
  <c r="AE34" i="8"/>
  <c r="AX34" i="8" s="1"/>
  <c r="AA34" i="8"/>
  <c r="AR34" i="8" s="1"/>
  <c r="AH34" i="8"/>
  <c r="BC34" i="8" s="1"/>
  <c r="AD34" i="8"/>
  <c r="AW34" i="8" s="1"/>
  <c r="Z34" i="8"/>
  <c r="AO34" i="8" s="1"/>
  <c r="AC34" i="8"/>
  <c r="AT34" i="8" s="1"/>
  <c r="AI55" i="8"/>
  <c r="BD55" i="8" s="1"/>
  <c r="AE55" i="8"/>
  <c r="AX55" i="8" s="1"/>
  <c r="AA55" i="8"/>
  <c r="AR55" i="8" s="1"/>
  <c r="AH55" i="8"/>
  <c r="BC55" i="8" s="1"/>
  <c r="AD55" i="8"/>
  <c r="AW55" i="8" s="1"/>
  <c r="Z55" i="8"/>
  <c r="AO55" i="8" s="1"/>
  <c r="AG55" i="8"/>
  <c r="BB55" i="8" s="1"/>
  <c r="AC55" i="8"/>
  <c r="AT55" i="8" s="1"/>
  <c r="Y55" i="8"/>
  <c r="AN55" i="8" s="1"/>
  <c r="X55" i="8"/>
  <c r="AG57" i="8"/>
  <c r="BB57" i="8" s="1"/>
  <c r="Y57" i="8"/>
  <c r="AN57" i="8" s="1"/>
  <c r="AD57" i="8"/>
  <c r="AW57" i="8" s="1"/>
  <c r="AI61" i="8"/>
  <c r="BD61" i="8" s="1"/>
  <c r="AE61" i="8"/>
  <c r="AX61" i="8" s="1"/>
  <c r="AA61" i="8"/>
  <c r="AR61" i="8" s="1"/>
  <c r="AH61" i="8"/>
  <c r="BC61" i="8" s="1"/>
  <c r="AD61" i="8"/>
  <c r="AW61" i="8" s="1"/>
  <c r="Z61" i="8"/>
  <c r="AO61" i="8" s="1"/>
  <c r="Y61" i="8"/>
  <c r="AN61" i="8" s="1"/>
  <c r="AG61" i="8"/>
  <c r="BB61" i="8" s="1"/>
  <c r="X13" i="8"/>
  <c r="AB13" i="8"/>
  <c r="AS13" i="8" s="1"/>
  <c r="AF13" i="8"/>
  <c r="AY13" i="8" s="1"/>
  <c r="X15" i="8"/>
  <c r="AB15" i="8"/>
  <c r="AS15" i="8" s="1"/>
  <c r="AF15" i="8"/>
  <c r="AY15" i="8" s="1"/>
  <c r="X17" i="8"/>
  <c r="AB17" i="8"/>
  <c r="AS17" i="8" s="1"/>
  <c r="AF17" i="8"/>
  <c r="AY17" i="8" s="1"/>
  <c r="X19" i="8"/>
  <c r="AB19" i="8"/>
  <c r="AS19" i="8" s="1"/>
  <c r="AF19" i="8"/>
  <c r="AY19" i="8" s="1"/>
  <c r="X21" i="8"/>
  <c r="AB21" i="8"/>
  <c r="AS21" i="8" s="1"/>
  <c r="AF21" i="8"/>
  <c r="AY21" i="8" s="1"/>
  <c r="X23" i="8"/>
  <c r="AB23" i="8"/>
  <c r="AS23" i="8" s="1"/>
  <c r="AF23" i="8"/>
  <c r="AY23" i="8" s="1"/>
  <c r="X25" i="8"/>
  <c r="AB25" i="8"/>
  <c r="AS25" i="8" s="1"/>
  <c r="AF25" i="8"/>
  <c r="AY25" i="8" s="1"/>
  <c r="X27" i="8"/>
  <c r="AB27" i="8"/>
  <c r="AS27" i="8" s="1"/>
  <c r="AF27" i="8"/>
  <c r="AY27" i="8" s="1"/>
  <c r="X29" i="8"/>
  <c r="AB29" i="8"/>
  <c r="AS29" i="8" s="1"/>
  <c r="AF29" i="8"/>
  <c r="AY29" i="8" s="1"/>
  <c r="X31" i="8"/>
  <c r="AB31" i="8"/>
  <c r="AS31" i="8" s="1"/>
  <c r="AF31" i="8"/>
  <c r="AY31" i="8" s="1"/>
  <c r="X33" i="8"/>
  <c r="AB33" i="8"/>
  <c r="AS33" i="8" s="1"/>
  <c r="AF33" i="8"/>
  <c r="AY33" i="8" s="1"/>
  <c r="X35" i="8"/>
  <c r="AB35" i="8"/>
  <c r="AS35" i="8" s="1"/>
  <c r="AF35" i="8"/>
  <c r="AY35" i="8" s="1"/>
  <c r="X48" i="8"/>
  <c r="AB48" i="8"/>
  <c r="AS48" i="8" s="1"/>
  <c r="AF48" i="8"/>
  <c r="AY48" i="8" s="1"/>
  <c r="AA50" i="8"/>
  <c r="AR50" i="8" s="1"/>
  <c r="AE50" i="8"/>
  <c r="AX50" i="8" s="1"/>
  <c r="AI50" i="8"/>
  <c r="BD50" i="8" s="1"/>
  <c r="AA52" i="8"/>
  <c r="AR52" i="8" s="1"/>
  <c r="AE52" i="8"/>
  <c r="AX52" i="8" s="1"/>
  <c r="AI52" i="8"/>
  <c r="BD52" i="8" s="1"/>
  <c r="AA54" i="8"/>
  <c r="AR54" i="8" s="1"/>
  <c r="AE54" i="8"/>
  <c r="AX54" i="8" s="1"/>
  <c r="AI54" i="8"/>
  <c r="BD54" i="8" s="1"/>
  <c r="AA56" i="8"/>
  <c r="AR56" i="8" s="1"/>
  <c r="AH58" i="8"/>
  <c r="BC58" i="8" s="1"/>
  <c r="AD58" i="8"/>
  <c r="AW58" i="8" s="1"/>
  <c r="Z58" i="8"/>
  <c r="AO58" i="8" s="1"/>
  <c r="AG58" i="8"/>
  <c r="BB58" i="8" s="1"/>
  <c r="AC58" i="8"/>
  <c r="AT58" i="8" s="1"/>
  <c r="Y58" i="8"/>
  <c r="AN58" i="8" s="1"/>
  <c r="X58" i="8"/>
  <c r="AF58" i="8"/>
  <c r="AY58" i="8" s="1"/>
  <c r="AI59" i="8"/>
  <c r="BD59" i="8" s="1"/>
  <c r="AE59" i="8"/>
  <c r="AX59" i="8" s="1"/>
  <c r="AA59" i="8"/>
  <c r="AR59" i="8" s="1"/>
  <c r="Z59" i="8"/>
  <c r="AO59" i="8" s="1"/>
  <c r="AH59" i="8"/>
  <c r="BC59" i="8" s="1"/>
  <c r="AI62" i="8"/>
  <c r="BD62" i="8" s="1"/>
  <c r="AI66" i="8"/>
  <c r="BD66" i="8" s="1"/>
  <c r="AI69" i="8"/>
  <c r="BD69" i="8" s="1"/>
  <c r="AE69" i="8"/>
  <c r="AX69" i="8" s="1"/>
  <c r="AA69" i="8"/>
  <c r="AR69" i="8" s="1"/>
  <c r="AH69" i="8"/>
  <c r="BC69" i="8" s="1"/>
  <c r="AD69" i="8"/>
  <c r="AW69" i="8" s="1"/>
  <c r="Z69" i="8"/>
  <c r="AO69" i="8" s="1"/>
  <c r="AC69" i="8"/>
  <c r="AT69" i="8" s="1"/>
  <c r="AH70" i="8"/>
  <c r="BC70" i="8" s="1"/>
  <c r="AF71" i="8"/>
  <c r="AY71" i="8" s="1"/>
  <c r="AI74" i="8"/>
  <c r="AE74" i="8"/>
  <c r="AA74" i="8"/>
  <c r="AG74" i="8"/>
  <c r="AB74" i="8"/>
  <c r="AF74" i="8"/>
  <c r="Z74" i="8"/>
  <c r="AD74" i="8"/>
  <c r="Y74" i="8"/>
  <c r="X74" i="8"/>
  <c r="AF85" i="8"/>
  <c r="AY85" i="8" s="1"/>
  <c r="AA85" i="8"/>
  <c r="AR85" i="8" s="1"/>
  <c r="AE85" i="8"/>
  <c r="AX85" i="8" s="1"/>
  <c r="Z85" i="8"/>
  <c r="AO85" i="8" s="1"/>
  <c r="X85" i="8"/>
  <c r="Y23" i="8"/>
  <c r="AN23" i="8" s="1"/>
  <c r="AC23" i="8"/>
  <c r="AT23" i="8" s="1"/>
  <c r="Y25" i="8"/>
  <c r="AN25" i="8" s="1"/>
  <c r="AC25" i="8"/>
  <c r="AT25" i="8" s="1"/>
  <c r="Y27" i="8"/>
  <c r="AN27" i="8" s="1"/>
  <c r="AC27" i="8"/>
  <c r="AT27" i="8" s="1"/>
  <c r="Y29" i="8"/>
  <c r="AN29" i="8" s="1"/>
  <c r="AC29" i="8"/>
  <c r="AT29" i="8" s="1"/>
  <c r="Y31" i="8"/>
  <c r="AN31" i="8" s="1"/>
  <c r="AC31" i="8"/>
  <c r="AT31" i="8" s="1"/>
  <c r="Y33" i="8"/>
  <c r="AN33" i="8" s="1"/>
  <c r="AC33" i="8"/>
  <c r="AT33" i="8" s="1"/>
  <c r="Y35" i="8"/>
  <c r="AN35" i="8" s="1"/>
  <c r="AC35" i="8"/>
  <c r="AT35" i="8" s="1"/>
  <c r="Y48" i="8"/>
  <c r="AN48" i="8" s="1"/>
  <c r="AC48" i="8"/>
  <c r="AT48" i="8" s="1"/>
  <c r="X50" i="8"/>
  <c r="AB50" i="8"/>
  <c r="AS50" i="8" s="1"/>
  <c r="AF50" i="8"/>
  <c r="AY50" i="8" s="1"/>
  <c r="X52" i="8"/>
  <c r="AB52" i="8"/>
  <c r="AS52" i="8" s="1"/>
  <c r="AF52" i="8"/>
  <c r="AY52" i="8" s="1"/>
  <c r="X54" i="8"/>
  <c r="AB54" i="8"/>
  <c r="AS54" i="8" s="1"/>
  <c r="AF54" i="8"/>
  <c r="AY54" i="8" s="1"/>
  <c r="AH56" i="8"/>
  <c r="BC56" i="8" s="1"/>
  <c r="AD56" i="8"/>
  <c r="AW56" i="8" s="1"/>
  <c r="X56" i="8"/>
  <c r="AB56" i="8"/>
  <c r="AS56" i="8" s="1"/>
  <c r="AG56" i="8"/>
  <c r="BB56" i="8" s="1"/>
  <c r="AF57" i="8"/>
  <c r="AY57" i="8" s="1"/>
  <c r="AI71" i="8"/>
  <c r="BD71" i="8" s="1"/>
  <c r="AE71" i="8"/>
  <c r="AX71" i="8" s="1"/>
  <c r="AA71" i="8"/>
  <c r="AR71" i="8" s="1"/>
  <c r="AH71" i="8"/>
  <c r="BC71" i="8" s="1"/>
  <c r="AD71" i="8"/>
  <c r="AW71" i="8" s="1"/>
  <c r="Z71" i="8"/>
  <c r="AO71" i="8" s="1"/>
  <c r="AC71" i="8"/>
  <c r="AT71" i="8" s="1"/>
  <c r="AD92" i="8"/>
  <c r="AW92" i="8" s="1"/>
  <c r="Z92" i="8"/>
  <c r="AO92" i="8" s="1"/>
  <c r="AG97" i="8"/>
  <c r="BB97" i="8" s="1"/>
  <c r="AC97" i="8"/>
  <c r="AT97" i="8" s="1"/>
  <c r="Y97" i="8"/>
  <c r="AN97" i="8" s="1"/>
  <c r="AF97" i="8"/>
  <c r="AY97" i="8" s="1"/>
  <c r="AA97" i="8"/>
  <c r="AR97" i="8" s="1"/>
  <c r="AE97" i="8"/>
  <c r="AX97" i="8" s="1"/>
  <c r="Z97" i="8"/>
  <c r="AO97" i="8" s="1"/>
  <c r="AI97" i="8"/>
  <c r="BD97" i="8" s="1"/>
  <c r="AD97" i="8"/>
  <c r="AW97" i="8" s="1"/>
  <c r="X97" i="8"/>
  <c r="AH97" i="8"/>
  <c r="BC97" i="8" s="1"/>
  <c r="AB97" i="8"/>
  <c r="AS97" i="8" s="1"/>
  <c r="AH123" i="8"/>
  <c r="BC123" i="8" s="1"/>
  <c r="AD123" i="8"/>
  <c r="AW123" i="8" s="1"/>
  <c r="Z123" i="8"/>
  <c r="AO123" i="8" s="1"/>
  <c r="AG123" i="8"/>
  <c r="BB123" i="8" s="1"/>
  <c r="AC123" i="8"/>
  <c r="AT123" i="8" s="1"/>
  <c r="Y123" i="8"/>
  <c r="AN123" i="8" s="1"/>
  <c r="AF123" i="8"/>
  <c r="AY123" i="8" s="1"/>
  <c r="AB123" i="8"/>
  <c r="AS123" i="8" s="1"/>
  <c r="X123" i="8"/>
  <c r="AI123" i="8"/>
  <c r="BD123" i="8" s="1"/>
  <c r="AE123" i="8"/>
  <c r="AX123" i="8" s="1"/>
  <c r="AA123" i="8"/>
  <c r="AR123" i="8" s="1"/>
  <c r="X12" i="8"/>
  <c r="AB12" i="8"/>
  <c r="AS12" i="8" s="1"/>
  <c r="Z13" i="8"/>
  <c r="AO13" i="8" s="1"/>
  <c r="AD13" i="8"/>
  <c r="AW13" i="8" s="1"/>
  <c r="X14" i="8"/>
  <c r="AB14" i="8"/>
  <c r="AS14" i="8" s="1"/>
  <c r="Z15" i="8"/>
  <c r="AO15" i="8" s="1"/>
  <c r="AD15" i="8"/>
  <c r="AW15" i="8" s="1"/>
  <c r="X16" i="8"/>
  <c r="AB16" i="8"/>
  <c r="AS16" i="8" s="1"/>
  <c r="Z17" i="8"/>
  <c r="AO17" i="8" s="1"/>
  <c r="AD17" i="8"/>
  <c r="AW17" i="8" s="1"/>
  <c r="X18" i="8"/>
  <c r="AB18" i="8"/>
  <c r="AS18" i="8" s="1"/>
  <c r="Z19" i="8"/>
  <c r="AO19" i="8" s="1"/>
  <c r="AD19" i="8"/>
  <c r="AW19" i="8" s="1"/>
  <c r="X20" i="8"/>
  <c r="AB20" i="8"/>
  <c r="AS20" i="8" s="1"/>
  <c r="Z21" i="8"/>
  <c r="AO21" i="8" s="1"/>
  <c r="AD21" i="8"/>
  <c r="AW21" i="8" s="1"/>
  <c r="X22" i="8"/>
  <c r="AB22" i="8"/>
  <c r="AS22" i="8" s="1"/>
  <c r="Z23" i="8"/>
  <c r="AO23" i="8" s="1"/>
  <c r="AD23" i="8"/>
  <c r="AW23" i="8" s="1"/>
  <c r="X24" i="8"/>
  <c r="AB24" i="8"/>
  <c r="AS24" i="8" s="1"/>
  <c r="Z25" i="8"/>
  <c r="AO25" i="8" s="1"/>
  <c r="AD25" i="8"/>
  <c r="AW25" i="8" s="1"/>
  <c r="X26" i="8"/>
  <c r="AB26" i="8"/>
  <c r="AS26" i="8" s="1"/>
  <c r="Z27" i="8"/>
  <c r="AO27" i="8" s="1"/>
  <c r="AD27" i="8"/>
  <c r="AW27" i="8" s="1"/>
  <c r="X28" i="8"/>
  <c r="AB28" i="8"/>
  <c r="AS28" i="8" s="1"/>
  <c r="Z29" i="8"/>
  <c r="AO29" i="8" s="1"/>
  <c r="AD29" i="8"/>
  <c r="AW29" i="8" s="1"/>
  <c r="X30" i="8"/>
  <c r="AB30" i="8"/>
  <c r="AS30" i="8" s="1"/>
  <c r="Z31" i="8"/>
  <c r="AO31" i="8" s="1"/>
  <c r="AD31" i="8"/>
  <c r="AW31" i="8" s="1"/>
  <c r="X32" i="8"/>
  <c r="AB32" i="8"/>
  <c r="AS32" i="8" s="1"/>
  <c r="Z33" i="8"/>
  <c r="AO33" i="8" s="1"/>
  <c r="AD33" i="8"/>
  <c r="AW33" i="8" s="1"/>
  <c r="X34" i="8"/>
  <c r="AB34" i="8"/>
  <c r="AS34" i="8" s="1"/>
  <c r="Z35" i="8"/>
  <c r="AO35" i="8" s="1"/>
  <c r="AD35" i="8"/>
  <c r="AW35" i="8" s="1"/>
  <c r="X36" i="8"/>
  <c r="AB36" i="8"/>
  <c r="AS36" i="8" s="1"/>
  <c r="X47" i="8"/>
  <c r="AB47" i="8"/>
  <c r="AS47" i="8" s="1"/>
  <c r="Z48" i="8"/>
  <c r="AO48" i="8" s="1"/>
  <c r="AD48" i="8"/>
  <c r="AW48" i="8" s="1"/>
  <c r="X49" i="8"/>
  <c r="AB49" i="8"/>
  <c r="AS49" i="8" s="1"/>
  <c r="Y50" i="8"/>
  <c r="AN50" i="8" s="1"/>
  <c r="AC50" i="8"/>
  <c r="AT50" i="8" s="1"/>
  <c r="Y52" i="8"/>
  <c r="AN52" i="8" s="1"/>
  <c r="AC52" i="8"/>
  <c r="AT52" i="8" s="1"/>
  <c r="Y54" i="8"/>
  <c r="AN54" i="8" s="1"/>
  <c r="AC54" i="8"/>
  <c r="AT54" i="8" s="1"/>
  <c r="Y56" i="8"/>
  <c r="AN56" i="8" s="1"/>
  <c r="AC56" i="8"/>
  <c r="AT56" i="8" s="1"/>
  <c r="AI56" i="8"/>
  <c r="BD56" i="8" s="1"/>
  <c r="AI57" i="8"/>
  <c r="BD57" i="8" s="1"/>
  <c r="AE57" i="8"/>
  <c r="AX57" i="8" s="1"/>
  <c r="AA57" i="8"/>
  <c r="AR57" i="8" s="1"/>
  <c r="Z57" i="8"/>
  <c r="AO57" i="8" s="1"/>
  <c r="AH57" i="8"/>
  <c r="BC57" i="8" s="1"/>
  <c r="AB58" i="8"/>
  <c r="AS58" i="8" s="1"/>
  <c r="AD59" i="8"/>
  <c r="AW59" i="8" s="1"/>
  <c r="AH60" i="8"/>
  <c r="BC60" i="8" s="1"/>
  <c r="AD60" i="8"/>
  <c r="AW60" i="8" s="1"/>
  <c r="Z60" i="8"/>
  <c r="AO60" i="8" s="1"/>
  <c r="AG60" i="8"/>
  <c r="BB60" i="8" s="1"/>
  <c r="AC60" i="8"/>
  <c r="AT60" i="8" s="1"/>
  <c r="Y60" i="8"/>
  <c r="AN60" i="8" s="1"/>
  <c r="AF60" i="8"/>
  <c r="AY60" i="8" s="1"/>
  <c r="AB60" i="8"/>
  <c r="AS60" i="8" s="1"/>
  <c r="X60" i="8"/>
  <c r="AF61" i="8"/>
  <c r="AY61" i="8" s="1"/>
  <c r="AH62" i="8"/>
  <c r="BC62" i="8" s="1"/>
  <c r="AI63" i="8"/>
  <c r="BD63" i="8" s="1"/>
  <c r="AE63" i="8"/>
  <c r="AX63" i="8" s="1"/>
  <c r="AA63" i="8"/>
  <c r="AR63" i="8" s="1"/>
  <c r="AH63" i="8"/>
  <c r="BC63" i="8" s="1"/>
  <c r="AD63" i="8"/>
  <c r="AW63" i="8" s="1"/>
  <c r="Z63" i="8"/>
  <c r="AO63" i="8" s="1"/>
  <c r="AC63" i="8"/>
  <c r="AT63" i="8" s="1"/>
  <c r="AI65" i="8"/>
  <c r="BD65" i="8" s="1"/>
  <c r="AE65" i="8"/>
  <c r="AX65" i="8" s="1"/>
  <c r="AA65" i="8"/>
  <c r="AR65" i="8" s="1"/>
  <c r="AH65" i="8"/>
  <c r="BC65" i="8" s="1"/>
  <c r="AD65" i="8"/>
  <c r="AW65" i="8" s="1"/>
  <c r="Z65" i="8"/>
  <c r="AO65" i="8" s="1"/>
  <c r="AC65" i="8"/>
  <c r="AT65" i="8" s="1"/>
  <c r="AH66" i="8"/>
  <c r="BC66" i="8" s="1"/>
  <c r="AF67" i="8"/>
  <c r="AY67" i="8" s="1"/>
  <c r="AG71" i="8"/>
  <c r="BB71" i="8" s="1"/>
  <c r="AI73" i="8"/>
  <c r="BD73" i="8" s="1"/>
  <c r="AE73" i="8"/>
  <c r="AX73" i="8" s="1"/>
  <c r="AA73" i="8"/>
  <c r="AR73" i="8" s="1"/>
  <c r="AH73" i="8"/>
  <c r="BC73" i="8" s="1"/>
  <c r="AD73" i="8"/>
  <c r="AW73" i="8" s="1"/>
  <c r="Z73" i="8"/>
  <c r="AO73" i="8" s="1"/>
  <c r="AC73" i="8"/>
  <c r="AT73" i="8" s="1"/>
  <c r="AH74" i="8"/>
  <c r="AI85" i="8"/>
  <c r="BD85" i="8" s="1"/>
  <c r="X62" i="8"/>
  <c r="AB62" i="8"/>
  <c r="AS62" i="8" s="1"/>
  <c r="AF62" i="8"/>
  <c r="AY62" i="8" s="1"/>
  <c r="X64" i="8"/>
  <c r="AB64" i="8"/>
  <c r="AS64" i="8" s="1"/>
  <c r="AF64" i="8"/>
  <c r="AY64" i="8" s="1"/>
  <c r="X66" i="8"/>
  <c r="AB66" i="8"/>
  <c r="AS66" i="8" s="1"/>
  <c r="AF66" i="8"/>
  <c r="AY66" i="8" s="1"/>
  <c r="X68" i="8"/>
  <c r="AB68" i="8"/>
  <c r="AS68" i="8" s="1"/>
  <c r="AF68" i="8"/>
  <c r="AY68" i="8" s="1"/>
  <c r="X70" i="8"/>
  <c r="AB70" i="8"/>
  <c r="AS70" i="8" s="1"/>
  <c r="AF70" i="8"/>
  <c r="AY70" i="8" s="1"/>
  <c r="X72" i="8"/>
  <c r="AB72" i="8"/>
  <c r="AS72" i="8" s="1"/>
  <c r="AF72" i="8"/>
  <c r="AY72" i="8" s="1"/>
  <c r="AH86" i="8"/>
  <c r="BC86" i="8" s="1"/>
  <c r="AD86" i="8"/>
  <c r="AW86" i="8" s="1"/>
  <c r="Z86" i="8"/>
  <c r="AO86" i="8" s="1"/>
  <c r="AB86" i="8"/>
  <c r="AS86" i="8" s="1"/>
  <c r="AG86" i="8"/>
  <c r="BB86" i="8" s="1"/>
  <c r="AF87" i="8"/>
  <c r="AY87" i="8" s="1"/>
  <c r="AB87" i="8"/>
  <c r="AS87" i="8" s="1"/>
  <c r="X87" i="8"/>
  <c r="Y87" i="8"/>
  <c r="AN87" i="8" s="1"/>
  <c r="AG87" i="8"/>
  <c r="BB87" i="8" s="1"/>
  <c r="AH89" i="8"/>
  <c r="BC89" i="8" s="1"/>
  <c r="AD89" i="8"/>
  <c r="AW89" i="8" s="1"/>
  <c r="Z89" i="8"/>
  <c r="AO89" i="8" s="1"/>
  <c r="AG89" i="8"/>
  <c r="BB89" i="8" s="1"/>
  <c r="AC89" i="8"/>
  <c r="AT89" i="8" s="1"/>
  <c r="Y89" i="8"/>
  <c r="AN89" i="8" s="1"/>
  <c r="AF89" i="8"/>
  <c r="AY89" i="8" s="1"/>
  <c r="AB89" i="8"/>
  <c r="AS89" i="8" s="1"/>
  <c r="X89" i="8"/>
  <c r="AG92" i="8"/>
  <c r="BB92" i="8" s="1"/>
  <c r="AG93" i="8"/>
  <c r="BB93" i="8" s="1"/>
  <c r="AI93" i="8"/>
  <c r="BD93" i="8" s="1"/>
  <c r="AD93" i="8"/>
  <c r="AW93" i="8" s="1"/>
  <c r="Z93" i="8"/>
  <c r="AO93" i="8" s="1"/>
  <c r="AH93" i="8"/>
  <c r="BC93" i="8" s="1"/>
  <c r="AC93" i="8"/>
  <c r="AT93" i="8" s="1"/>
  <c r="Y93" i="8"/>
  <c r="AN93" i="8" s="1"/>
  <c r="AF93" i="8"/>
  <c r="AY93" i="8" s="1"/>
  <c r="AB93" i="8"/>
  <c r="AS93" i="8" s="1"/>
  <c r="X93" i="8"/>
  <c r="AD101" i="8"/>
  <c r="AW101" i="8" s="1"/>
  <c r="AB101" i="8"/>
  <c r="AS101" i="8" s="1"/>
  <c r="AH101" i="8"/>
  <c r="BC101" i="8" s="1"/>
  <c r="Z101" i="8"/>
  <c r="AO101" i="8" s="1"/>
  <c r="X101" i="8"/>
  <c r="AD105" i="8"/>
  <c r="AW105" i="8" s="1"/>
  <c r="AB105" i="8"/>
  <c r="AS105" i="8" s="1"/>
  <c r="AH105" i="8"/>
  <c r="BC105" i="8" s="1"/>
  <c r="Z105" i="8"/>
  <c r="AO105" i="8" s="1"/>
  <c r="X105" i="8"/>
  <c r="AF109" i="8"/>
  <c r="AY109" i="8" s="1"/>
  <c r="AB109" i="8"/>
  <c r="AS109" i="8" s="1"/>
  <c r="X109" i="8"/>
  <c r="AH109" i="8"/>
  <c r="BC109" i="8" s="1"/>
  <c r="AD109" i="8"/>
  <c r="AW109" i="8" s="1"/>
  <c r="Z109" i="8"/>
  <c r="AO109" i="8" s="1"/>
  <c r="Y62" i="8"/>
  <c r="AN62" i="8" s="1"/>
  <c r="AC62" i="8"/>
  <c r="AT62" i="8" s="1"/>
  <c r="AG62" i="8"/>
  <c r="BB62" i="8" s="1"/>
  <c r="Y64" i="8"/>
  <c r="AN64" i="8" s="1"/>
  <c r="AC64" i="8"/>
  <c r="AT64" i="8" s="1"/>
  <c r="AG64" i="8"/>
  <c r="BB64" i="8" s="1"/>
  <c r="Y66" i="8"/>
  <c r="AN66" i="8" s="1"/>
  <c r="AC66" i="8"/>
  <c r="AT66" i="8" s="1"/>
  <c r="AG66" i="8"/>
  <c r="BB66" i="8" s="1"/>
  <c r="Y68" i="8"/>
  <c r="AN68" i="8" s="1"/>
  <c r="AC68" i="8"/>
  <c r="AT68" i="8" s="1"/>
  <c r="AG68" i="8"/>
  <c r="BB68" i="8" s="1"/>
  <c r="Y70" i="8"/>
  <c r="AN70" i="8" s="1"/>
  <c r="AC70" i="8"/>
  <c r="AT70" i="8" s="1"/>
  <c r="AG70" i="8"/>
  <c r="BB70" i="8" s="1"/>
  <c r="Y72" i="8"/>
  <c r="AN72" i="8" s="1"/>
  <c r="AC72" i="8"/>
  <c r="AT72" i="8" s="1"/>
  <c r="AG72" i="8"/>
  <c r="BB72" i="8" s="1"/>
  <c r="X86" i="8"/>
  <c r="AC86" i="8"/>
  <c r="AT86" i="8" s="1"/>
  <c r="AI86" i="8"/>
  <c r="BD86" i="8" s="1"/>
  <c r="Z87" i="8"/>
  <c r="AO87" i="8" s="1"/>
  <c r="AH87" i="8"/>
  <c r="BC87" i="8" s="1"/>
  <c r="AG88" i="8"/>
  <c r="BB88" i="8" s="1"/>
  <c r="AC88" i="8"/>
  <c r="AT88" i="8" s="1"/>
  <c r="Y88" i="8"/>
  <c r="AN88" i="8" s="1"/>
  <c r="AF88" i="8"/>
  <c r="AY88" i="8" s="1"/>
  <c r="AB88" i="8"/>
  <c r="AS88" i="8" s="1"/>
  <c r="X88" i="8"/>
  <c r="AI88" i="8"/>
  <c r="BD88" i="8" s="1"/>
  <c r="AE88" i="8"/>
  <c r="AX88" i="8" s="1"/>
  <c r="AA89" i="8"/>
  <c r="AR89" i="8" s="1"/>
  <c r="AH91" i="8"/>
  <c r="BC91" i="8" s="1"/>
  <c r="AD91" i="8"/>
  <c r="AW91" i="8" s="1"/>
  <c r="Z91" i="8"/>
  <c r="AO91" i="8" s="1"/>
  <c r="AC91" i="8"/>
  <c r="AT91" i="8" s="1"/>
  <c r="AA93" i="8"/>
  <c r="AR93" i="8" s="1"/>
  <c r="AG95" i="8"/>
  <c r="BB95" i="8" s="1"/>
  <c r="AB95" i="8"/>
  <c r="AS95" i="8" s="1"/>
  <c r="AF101" i="8"/>
  <c r="AY101" i="8" s="1"/>
  <c r="X57" i="8"/>
  <c r="AB57" i="8"/>
  <c r="AS57" i="8" s="1"/>
  <c r="X59" i="8"/>
  <c r="AB59" i="8"/>
  <c r="AS59" i="8" s="1"/>
  <c r="X61" i="8"/>
  <c r="AB61" i="8"/>
  <c r="AS61" i="8" s="1"/>
  <c r="Z62" i="8"/>
  <c r="AO62" i="8" s="1"/>
  <c r="AD62" i="8"/>
  <c r="AW62" i="8" s="1"/>
  <c r="X63" i="8"/>
  <c r="AB63" i="8"/>
  <c r="AS63" i="8" s="1"/>
  <c r="Z64" i="8"/>
  <c r="AO64" i="8" s="1"/>
  <c r="AD64" i="8"/>
  <c r="AW64" i="8" s="1"/>
  <c r="X65" i="8"/>
  <c r="AB65" i="8"/>
  <c r="AS65" i="8" s="1"/>
  <c r="Z66" i="8"/>
  <c r="AO66" i="8" s="1"/>
  <c r="AD66" i="8"/>
  <c r="AW66" i="8" s="1"/>
  <c r="X67" i="8"/>
  <c r="AB67" i="8"/>
  <c r="AS67" i="8" s="1"/>
  <c r="Z68" i="8"/>
  <c r="AO68" i="8" s="1"/>
  <c r="AD68" i="8"/>
  <c r="AW68" i="8" s="1"/>
  <c r="X69" i="8"/>
  <c r="AB69" i="8"/>
  <c r="AS69" i="8" s="1"/>
  <c r="Z70" i="8"/>
  <c r="AO70" i="8" s="1"/>
  <c r="AD70" i="8"/>
  <c r="AW70" i="8" s="1"/>
  <c r="X71" i="8"/>
  <c r="AB71" i="8"/>
  <c r="AS71" i="8" s="1"/>
  <c r="Z72" i="8"/>
  <c r="AO72" i="8" s="1"/>
  <c r="AD72" i="8"/>
  <c r="AW72" i="8" s="1"/>
  <c r="X73" i="8"/>
  <c r="AB73" i="8"/>
  <c r="AS73" i="8" s="1"/>
  <c r="AG85" i="8"/>
  <c r="BB85" i="8" s="1"/>
  <c r="AC85" i="8"/>
  <c r="AT85" i="8" s="1"/>
  <c r="Y85" i="8"/>
  <c r="AN85" i="8" s="1"/>
  <c r="AB85" i="8"/>
  <c r="AS85" i="8" s="1"/>
  <c r="AH85" i="8"/>
  <c r="BC85" i="8" s="1"/>
  <c r="Y86" i="8"/>
  <c r="AN86" i="8" s="1"/>
  <c r="AE86" i="8"/>
  <c r="AX86" i="8" s="1"/>
  <c r="AC87" i="8"/>
  <c r="AT87" i="8" s="1"/>
  <c r="Z88" i="8"/>
  <c r="AO88" i="8" s="1"/>
  <c r="AH88" i="8"/>
  <c r="BC88" i="8" s="1"/>
  <c r="AE89" i="8"/>
  <c r="AX89" i="8" s="1"/>
  <c r="AG90" i="8"/>
  <c r="BB90" i="8" s="1"/>
  <c r="AC90" i="8"/>
  <c r="AT90" i="8" s="1"/>
  <c r="Y90" i="8"/>
  <c r="AN90" i="8" s="1"/>
  <c r="X90" i="8"/>
  <c r="AG91" i="8"/>
  <c r="BB91" i="8" s="1"/>
  <c r="AE93" i="8"/>
  <c r="AX93" i="8" s="1"/>
  <c r="AG99" i="8"/>
  <c r="BB99" i="8" s="1"/>
  <c r="AC99" i="8"/>
  <c r="AT99" i="8" s="1"/>
  <c r="Y99" i="8"/>
  <c r="AN99" i="8" s="1"/>
  <c r="AD99" i="8"/>
  <c r="AW99" i="8" s="1"/>
  <c r="AB99" i="8"/>
  <c r="AS99" i="8" s="1"/>
  <c r="AH99" i="8"/>
  <c r="BC99" i="8" s="1"/>
  <c r="Z99" i="8"/>
  <c r="AO99" i="8" s="1"/>
  <c r="X99" i="8"/>
  <c r="AG103" i="8"/>
  <c r="BB103" i="8" s="1"/>
  <c r="AC103" i="8"/>
  <c r="AT103" i="8" s="1"/>
  <c r="Y103" i="8"/>
  <c r="AN103" i="8" s="1"/>
  <c r="AD103" i="8"/>
  <c r="AW103" i="8" s="1"/>
  <c r="AB103" i="8"/>
  <c r="AS103" i="8" s="1"/>
  <c r="AH103" i="8"/>
  <c r="BC103" i="8" s="1"/>
  <c r="Z103" i="8"/>
  <c r="AO103" i="8" s="1"/>
  <c r="X103" i="8"/>
  <c r="AG107" i="8"/>
  <c r="BB107" i="8" s="1"/>
  <c r="AC107" i="8"/>
  <c r="AT107" i="8" s="1"/>
  <c r="Y107" i="8"/>
  <c r="AN107" i="8" s="1"/>
  <c r="AD107" i="8"/>
  <c r="AW107" i="8" s="1"/>
  <c r="AB107" i="8"/>
  <c r="AS107" i="8" s="1"/>
  <c r="AH107" i="8"/>
  <c r="BC107" i="8" s="1"/>
  <c r="Z107" i="8"/>
  <c r="AO107" i="8" s="1"/>
  <c r="X107" i="8"/>
  <c r="AA92" i="8"/>
  <c r="AR92" i="8" s="1"/>
  <c r="AE92" i="8"/>
  <c r="AX92" i="8" s="1"/>
  <c r="AI92" i="8"/>
  <c r="BD92" i="8" s="1"/>
  <c r="AH94" i="8"/>
  <c r="BC94" i="8" s="1"/>
  <c r="AD94" i="8"/>
  <c r="AW94" i="8" s="1"/>
  <c r="Z94" i="8"/>
  <c r="AO94" i="8" s="1"/>
  <c r="AB94" i="8"/>
  <c r="AS94" i="8" s="1"/>
  <c r="AG94" i="8"/>
  <c r="BB94" i="8" s="1"/>
  <c r="AI95" i="8"/>
  <c r="BD95" i="8" s="1"/>
  <c r="AF96" i="8"/>
  <c r="AY96" i="8" s="1"/>
  <c r="AB96" i="8"/>
  <c r="AS96" i="8" s="1"/>
  <c r="X96" i="8"/>
  <c r="AC96" i="8"/>
  <c r="AT96" i="8" s="1"/>
  <c r="AH96" i="8"/>
  <c r="BC96" i="8" s="1"/>
  <c r="AA98" i="8"/>
  <c r="AR98" i="8" s="1"/>
  <c r="AA100" i="8"/>
  <c r="AR100" i="8" s="1"/>
  <c r="AA102" i="8"/>
  <c r="AR102" i="8" s="1"/>
  <c r="AA104" i="8"/>
  <c r="AR104" i="8" s="1"/>
  <c r="AA106" i="8"/>
  <c r="AR106" i="8" s="1"/>
  <c r="AA108" i="8"/>
  <c r="AR108" i="8" s="1"/>
  <c r="AA87" i="8"/>
  <c r="AR87" i="8" s="1"/>
  <c r="AE87" i="8"/>
  <c r="AX87" i="8" s="1"/>
  <c r="Z90" i="8"/>
  <c r="AO90" i="8" s="1"/>
  <c r="AD90" i="8"/>
  <c r="AW90" i="8" s="1"/>
  <c r="AH90" i="8"/>
  <c r="BC90" i="8" s="1"/>
  <c r="AA91" i="8"/>
  <c r="AR91" i="8" s="1"/>
  <c r="AE91" i="8"/>
  <c r="AX91" i="8" s="1"/>
  <c r="X92" i="8"/>
  <c r="AB92" i="8"/>
  <c r="AS92" i="8" s="1"/>
  <c r="AF92" i="8"/>
  <c r="AY92" i="8" s="1"/>
  <c r="X94" i="8"/>
  <c r="AC94" i="8"/>
  <c r="AT94" i="8" s="1"/>
  <c r="AI94" i="8"/>
  <c r="BD94" i="8" s="1"/>
  <c r="X95" i="8"/>
  <c r="AC95" i="8"/>
  <c r="AT95" i="8" s="1"/>
  <c r="Y96" i="8"/>
  <c r="AN96" i="8" s="1"/>
  <c r="AD96" i="8"/>
  <c r="AW96" i="8" s="1"/>
  <c r="AI96" i="8"/>
  <c r="BD96" i="8" s="1"/>
  <c r="AA90" i="8"/>
  <c r="AR90" i="8" s="1"/>
  <c r="AE90" i="8"/>
  <c r="AX90" i="8" s="1"/>
  <c r="X91" i="8"/>
  <c r="AB91" i="8"/>
  <c r="AS91" i="8" s="1"/>
  <c r="Y92" i="8"/>
  <c r="AN92" i="8" s="1"/>
  <c r="AC92" i="8"/>
  <c r="AT92" i="8" s="1"/>
  <c r="Y94" i="8"/>
  <c r="AN94" i="8" s="1"/>
  <c r="AE94" i="8"/>
  <c r="AX94" i="8" s="1"/>
  <c r="Y95" i="8"/>
  <c r="AN95" i="8" s="1"/>
  <c r="Z96" i="8"/>
  <c r="AO96" i="8" s="1"/>
  <c r="AE96" i="8"/>
  <c r="AX96" i="8" s="1"/>
  <c r="AH98" i="8"/>
  <c r="BC98" i="8" s="1"/>
  <c r="AD98" i="8"/>
  <c r="AW98" i="8" s="1"/>
  <c r="Z98" i="8"/>
  <c r="AO98" i="8" s="1"/>
  <c r="AF98" i="8"/>
  <c r="AY98" i="8" s="1"/>
  <c r="AB98" i="8"/>
  <c r="AS98" i="8" s="1"/>
  <c r="X98" i="8"/>
  <c r="AE98" i="8"/>
  <c r="AX98" i="8" s="1"/>
  <c r="AI99" i="8"/>
  <c r="BD99" i="8" s="1"/>
  <c r="AF100" i="8"/>
  <c r="AY100" i="8" s="1"/>
  <c r="AB100" i="8"/>
  <c r="AS100" i="8" s="1"/>
  <c r="X100" i="8"/>
  <c r="AH100" i="8"/>
  <c r="BC100" i="8" s="1"/>
  <c r="AD100" i="8"/>
  <c r="AW100" i="8" s="1"/>
  <c r="Z100" i="8"/>
  <c r="AO100" i="8" s="1"/>
  <c r="AE100" i="8"/>
  <c r="AX100" i="8" s="1"/>
  <c r="AG101" i="8"/>
  <c r="BB101" i="8" s="1"/>
  <c r="AH102" i="8"/>
  <c r="BC102" i="8" s="1"/>
  <c r="AD102" i="8"/>
  <c r="AW102" i="8" s="1"/>
  <c r="Z102" i="8"/>
  <c r="AO102" i="8" s="1"/>
  <c r="AF102" i="8"/>
  <c r="AY102" i="8" s="1"/>
  <c r="AB102" i="8"/>
  <c r="AS102" i="8" s="1"/>
  <c r="X102" i="8"/>
  <c r="AE102" i="8"/>
  <c r="AX102" i="8" s="1"/>
  <c r="AI103" i="8"/>
  <c r="BD103" i="8" s="1"/>
  <c r="AF104" i="8"/>
  <c r="AY104" i="8" s="1"/>
  <c r="AB104" i="8"/>
  <c r="AS104" i="8" s="1"/>
  <c r="X104" i="8"/>
  <c r="AH104" i="8"/>
  <c r="BC104" i="8" s="1"/>
  <c r="AD104" i="8"/>
  <c r="AW104" i="8" s="1"/>
  <c r="Z104" i="8"/>
  <c r="AO104" i="8" s="1"/>
  <c r="AE104" i="8"/>
  <c r="AX104" i="8" s="1"/>
  <c r="AG105" i="8"/>
  <c r="BB105" i="8" s="1"/>
  <c r="AH106" i="8"/>
  <c r="BC106" i="8" s="1"/>
  <c r="AD106" i="8"/>
  <c r="AW106" i="8" s="1"/>
  <c r="Z106" i="8"/>
  <c r="AO106" i="8" s="1"/>
  <c r="AF106" i="8"/>
  <c r="AY106" i="8" s="1"/>
  <c r="AB106" i="8"/>
  <c r="AS106" i="8" s="1"/>
  <c r="X106" i="8"/>
  <c r="AE106" i="8"/>
  <c r="AX106" i="8" s="1"/>
  <c r="AI107" i="8"/>
  <c r="BD107" i="8" s="1"/>
  <c r="AF108" i="8"/>
  <c r="AY108" i="8" s="1"/>
  <c r="AB108" i="8"/>
  <c r="AS108" i="8" s="1"/>
  <c r="X108" i="8"/>
  <c r="AH108" i="8"/>
  <c r="BC108" i="8" s="1"/>
  <c r="AD108" i="8"/>
  <c r="AW108" i="8" s="1"/>
  <c r="Z108" i="8"/>
  <c r="AO108" i="8" s="1"/>
  <c r="AE108" i="8"/>
  <c r="AX108" i="8" s="1"/>
  <c r="AG109" i="8"/>
  <c r="BB109" i="8" s="1"/>
  <c r="AH110" i="8"/>
  <c r="BC110" i="8" s="1"/>
  <c r="AD110" i="8"/>
  <c r="AW110" i="8" s="1"/>
  <c r="Z110" i="8"/>
  <c r="AO110" i="8" s="1"/>
  <c r="AG110" i="8"/>
  <c r="BB110" i="8" s="1"/>
  <c r="AC110" i="8"/>
  <c r="AT110" i="8" s="1"/>
  <c r="Y110" i="8"/>
  <c r="AN110" i="8" s="1"/>
  <c r="AF110" i="8"/>
  <c r="AY110" i="8" s="1"/>
  <c r="AB110" i="8"/>
  <c r="AS110" i="8" s="1"/>
  <c r="X110" i="8"/>
  <c r="AI111" i="8"/>
  <c r="BD111" i="8" s="1"/>
  <c r="AA101" i="8"/>
  <c r="AR101" i="8" s="1"/>
  <c r="AE101" i="8"/>
  <c r="AX101" i="8" s="1"/>
  <c r="AI101" i="8"/>
  <c r="BD101" i="8" s="1"/>
  <c r="AA105" i="8"/>
  <c r="AR105" i="8" s="1"/>
  <c r="AE105" i="8"/>
  <c r="AX105" i="8" s="1"/>
  <c r="AI105" i="8"/>
  <c r="BD105" i="8" s="1"/>
  <c r="AA109" i="8"/>
  <c r="AR109" i="8" s="1"/>
  <c r="AE109" i="8"/>
  <c r="AX109" i="8" s="1"/>
  <c r="AI109" i="8"/>
  <c r="BD109" i="8" s="1"/>
  <c r="Z120" i="8"/>
  <c r="AO120" i="8" s="1"/>
  <c r="Z121" i="8"/>
  <c r="AO121" i="8" s="1"/>
  <c r="AH124" i="8"/>
  <c r="BC124" i="8" s="1"/>
  <c r="AD124" i="8"/>
  <c r="AW124" i="8" s="1"/>
  <c r="Z124" i="8"/>
  <c r="AO124" i="8" s="1"/>
  <c r="AG124" i="8"/>
  <c r="BB124" i="8" s="1"/>
  <c r="AC124" i="8"/>
  <c r="AT124" i="8" s="1"/>
  <c r="Y124" i="8"/>
  <c r="AN124" i="8" s="1"/>
  <c r="X124" i="8"/>
  <c r="AH126" i="8"/>
  <c r="BC126" i="8" s="1"/>
  <c r="AI120" i="8"/>
  <c r="BD120" i="8" s="1"/>
  <c r="AE120" i="8"/>
  <c r="AX120" i="8" s="1"/>
  <c r="AA120" i="8"/>
  <c r="AR120" i="8" s="1"/>
  <c r="AF120" i="8"/>
  <c r="AY120" i="8" s="1"/>
  <c r="AA121" i="8"/>
  <c r="AR121" i="8" s="1"/>
  <c r="AH127" i="8"/>
  <c r="BC127" i="8" s="1"/>
  <c r="AD127" i="8"/>
  <c r="AW127" i="8" s="1"/>
  <c r="Z127" i="8"/>
  <c r="AO127" i="8" s="1"/>
  <c r="AG127" i="8"/>
  <c r="BB127" i="8" s="1"/>
  <c r="AC127" i="8"/>
  <c r="AT127" i="8" s="1"/>
  <c r="Y127" i="8"/>
  <c r="AN127" i="8" s="1"/>
  <c r="AF127" i="8"/>
  <c r="AY127" i="8" s="1"/>
  <c r="AB127" i="8"/>
  <c r="AS127" i="8" s="1"/>
  <c r="X127" i="8"/>
  <c r="AG128" i="8"/>
  <c r="BB128" i="8" s="1"/>
  <c r="AB128" i="8"/>
  <c r="AS128" i="8" s="1"/>
  <c r="AF128" i="8"/>
  <c r="AY128" i="8" s="1"/>
  <c r="Z128" i="8"/>
  <c r="AO128" i="8" s="1"/>
  <c r="AD128" i="8"/>
  <c r="AW128" i="8" s="1"/>
  <c r="Y128" i="8"/>
  <c r="AN128" i="8" s="1"/>
  <c r="X128" i="8"/>
  <c r="AH134" i="8"/>
  <c r="BC134" i="8" s="1"/>
  <c r="AA95" i="8"/>
  <c r="AR95" i="8" s="1"/>
  <c r="AE95" i="8"/>
  <c r="AX95" i="8" s="1"/>
  <c r="AA99" i="8"/>
  <c r="AR99" i="8" s="1"/>
  <c r="AE99" i="8"/>
  <c r="AX99" i="8" s="1"/>
  <c r="Y101" i="8"/>
  <c r="AN101" i="8" s="1"/>
  <c r="AC101" i="8"/>
  <c r="AT101" i="8" s="1"/>
  <c r="AA103" i="8"/>
  <c r="AR103" i="8" s="1"/>
  <c r="AE103" i="8"/>
  <c r="AX103" i="8" s="1"/>
  <c r="Y105" i="8"/>
  <c r="AN105" i="8" s="1"/>
  <c r="AC105" i="8"/>
  <c r="AT105" i="8" s="1"/>
  <c r="AA107" i="8"/>
  <c r="AR107" i="8" s="1"/>
  <c r="AE107" i="8"/>
  <c r="AX107" i="8" s="1"/>
  <c r="Y109" i="8"/>
  <c r="AN109" i="8" s="1"/>
  <c r="AC109" i="8"/>
  <c r="AT109" i="8" s="1"/>
  <c r="AA111" i="8"/>
  <c r="AR111" i="8" s="1"/>
  <c r="AE111" i="8"/>
  <c r="AX111" i="8" s="1"/>
  <c r="X120" i="8"/>
  <c r="AB120" i="8"/>
  <c r="AS120" i="8" s="1"/>
  <c r="AG120" i="8"/>
  <c r="BB120" i="8" s="1"/>
  <c r="AF121" i="8"/>
  <c r="AY121" i="8" s="1"/>
  <c r="AB121" i="8"/>
  <c r="AS121" i="8" s="1"/>
  <c r="X121" i="8"/>
  <c r="AI121" i="8"/>
  <c r="BD121" i="8" s="1"/>
  <c r="AC121" i="8"/>
  <c r="AT121" i="8" s="1"/>
  <c r="AH121" i="8"/>
  <c r="BC121" i="8" s="1"/>
  <c r="AF124" i="8"/>
  <c r="AY124" i="8" s="1"/>
  <c r="AA127" i="8"/>
  <c r="AR127" i="8" s="1"/>
  <c r="AC128" i="8"/>
  <c r="AT128" i="8" s="1"/>
  <c r="AH137" i="8"/>
  <c r="BC137" i="8" s="1"/>
  <c r="AD137" i="8"/>
  <c r="AW137" i="8" s="1"/>
  <c r="Z137" i="8"/>
  <c r="AO137" i="8" s="1"/>
  <c r="AA122" i="8"/>
  <c r="AR122" i="8" s="1"/>
  <c r="AE122" i="8"/>
  <c r="AX122" i="8" s="1"/>
  <c r="AI122" i="8"/>
  <c r="BD122" i="8" s="1"/>
  <c r="Z125" i="8"/>
  <c r="AO125" i="8" s="1"/>
  <c r="AD125" i="8"/>
  <c r="AW125" i="8" s="1"/>
  <c r="AH125" i="8"/>
  <c r="BC125" i="8" s="1"/>
  <c r="AA126" i="8"/>
  <c r="AR126" i="8" s="1"/>
  <c r="AE126" i="8"/>
  <c r="AX126" i="8" s="1"/>
  <c r="AI126" i="8"/>
  <c r="BD126" i="8" s="1"/>
  <c r="Z129" i="8"/>
  <c r="AO129" i="8" s="1"/>
  <c r="AE129" i="8"/>
  <c r="AX129" i="8" s="1"/>
  <c r="AA130" i="8"/>
  <c r="AR130" i="8" s="1"/>
  <c r="AH131" i="8"/>
  <c r="BC131" i="8" s="1"/>
  <c r="AD131" i="8"/>
  <c r="AW131" i="8" s="1"/>
  <c r="Z131" i="8"/>
  <c r="AO131" i="8" s="1"/>
  <c r="AF131" i="8"/>
  <c r="AY131" i="8" s="1"/>
  <c r="AB131" i="8"/>
  <c r="AS131" i="8" s="1"/>
  <c r="X131" i="8"/>
  <c r="AE131" i="8"/>
  <c r="AX131" i="8" s="1"/>
  <c r="AI132" i="8"/>
  <c r="BD132" i="8" s="1"/>
  <c r="AF133" i="8"/>
  <c r="AY133" i="8" s="1"/>
  <c r="AB133" i="8"/>
  <c r="AS133" i="8" s="1"/>
  <c r="X133" i="8"/>
  <c r="AH133" i="8"/>
  <c r="BC133" i="8" s="1"/>
  <c r="AD133" i="8"/>
  <c r="AW133" i="8" s="1"/>
  <c r="Z133" i="8"/>
  <c r="AO133" i="8" s="1"/>
  <c r="AE133" i="8"/>
  <c r="AX133" i="8" s="1"/>
  <c r="AG134" i="8"/>
  <c r="BB134" i="8" s="1"/>
  <c r="AD134" i="8"/>
  <c r="AW134" i="8" s="1"/>
  <c r="AH135" i="8"/>
  <c r="BC135" i="8" s="1"/>
  <c r="AD135" i="8"/>
  <c r="AW135" i="8" s="1"/>
  <c r="Z135" i="8"/>
  <c r="AO135" i="8" s="1"/>
  <c r="AF135" i="8"/>
  <c r="AY135" i="8" s="1"/>
  <c r="AB135" i="8"/>
  <c r="AS135" i="8" s="1"/>
  <c r="X135" i="8"/>
  <c r="AE135" i="8"/>
  <c r="AX135" i="8" s="1"/>
  <c r="X122" i="8"/>
  <c r="AB122" i="8"/>
  <c r="AS122" i="8" s="1"/>
  <c r="AF122" i="8"/>
  <c r="AY122" i="8" s="1"/>
  <c r="AA125" i="8"/>
  <c r="AR125" i="8" s="1"/>
  <c r="AE125" i="8"/>
  <c r="AX125" i="8" s="1"/>
  <c r="AI125" i="8"/>
  <c r="BD125" i="8" s="1"/>
  <c r="X126" i="8"/>
  <c r="AB126" i="8"/>
  <c r="AS126" i="8" s="1"/>
  <c r="AF126" i="8"/>
  <c r="AY126" i="8" s="1"/>
  <c r="AA129" i="8"/>
  <c r="AR129" i="8" s="1"/>
  <c r="AG130" i="8"/>
  <c r="BB130" i="8" s="1"/>
  <c r="AC130" i="8"/>
  <c r="AT130" i="8" s="1"/>
  <c r="Y130" i="8"/>
  <c r="AN130" i="8" s="1"/>
  <c r="AB130" i="8"/>
  <c r="AS130" i="8" s="1"/>
  <c r="AH130" i="8"/>
  <c r="BC130" i="8" s="1"/>
  <c r="AG131" i="8"/>
  <c r="BB131" i="8" s="1"/>
  <c r="AG132" i="8"/>
  <c r="BB132" i="8" s="1"/>
  <c r="AC132" i="8"/>
  <c r="AT132" i="8" s="1"/>
  <c r="Y132" i="8"/>
  <c r="AN132" i="8" s="1"/>
  <c r="X132" i="8"/>
  <c r="AF132" i="8"/>
  <c r="AY132" i="8" s="1"/>
  <c r="Y133" i="8"/>
  <c r="AN133" i="8" s="1"/>
  <c r="AG133" i="8"/>
  <c r="BB133" i="8" s="1"/>
  <c r="X134" i="8"/>
  <c r="AF134" i="8"/>
  <c r="AY134" i="8" s="1"/>
  <c r="Y135" i="8"/>
  <c r="AN135" i="8" s="1"/>
  <c r="AG135" i="8"/>
  <c r="BB135" i="8" s="1"/>
  <c r="Z136" i="8"/>
  <c r="AO136" i="8" s="1"/>
  <c r="Y136" i="8"/>
  <c r="AN136" i="8" s="1"/>
  <c r="AG136" i="8"/>
  <c r="BB136" i="8" s="1"/>
  <c r="AC139" i="8"/>
  <c r="AT139" i="8" s="1"/>
  <c r="Y139" i="8"/>
  <c r="AN139" i="8" s="1"/>
  <c r="AF139" i="8"/>
  <c r="AY139" i="8" s="1"/>
  <c r="AB139" i="8"/>
  <c r="AS139" i="8" s="1"/>
  <c r="X139" i="8"/>
  <c r="AD141" i="8"/>
  <c r="AW141" i="8" s="1"/>
  <c r="Z141" i="8"/>
  <c r="AO141" i="8" s="1"/>
  <c r="Y122" i="8"/>
  <c r="AN122" i="8" s="1"/>
  <c r="AC122" i="8"/>
  <c r="AT122" i="8" s="1"/>
  <c r="AA124" i="8"/>
  <c r="AR124" i="8" s="1"/>
  <c r="AE124" i="8"/>
  <c r="AX124" i="8" s="1"/>
  <c r="X125" i="8"/>
  <c r="AB125" i="8"/>
  <c r="AS125" i="8" s="1"/>
  <c r="Y126" i="8"/>
  <c r="AN126" i="8" s="1"/>
  <c r="AC126" i="8"/>
  <c r="AT126" i="8" s="1"/>
  <c r="AI128" i="8"/>
  <c r="BD128" i="8" s="1"/>
  <c r="AF129" i="8"/>
  <c r="AY129" i="8" s="1"/>
  <c r="AB129" i="8"/>
  <c r="AS129" i="8" s="1"/>
  <c r="X129" i="8"/>
  <c r="AC129" i="8"/>
  <c r="AT129" i="8" s="1"/>
  <c r="AH129" i="8"/>
  <c r="BC129" i="8" s="1"/>
  <c r="X130" i="8"/>
  <c r="AD130" i="8"/>
  <c r="AW130" i="8" s="1"/>
  <c r="AI130" i="8"/>
  <c r="BD130" i="8" s="1"/>
  <c r="AA131" i="8"/>
  <c r="AR131" i="8" s="1"/>
  <c r="AI131" i="8"/>
  <c r="BD131" i="8" s="1"/>
  <c r="Z132" i="8"/>
  <c r="AO132" i="8" s="1"/>
  <c r="AH132" i="8"/>
  <c r="BC132" i="8" s="1"/>
  <c r="AA133" i="8"/>
  <c r="AR133" i="8" s="1"/>
  <c r="AI133" i="8"/>
  <c r="BD133" i="8" s="1"/>
  <c r="Z134" i="8"/>
  <c r="AO134" i="8" s="1"/>
  <c r="AA135" i="8"/>
  <c r="AR135" i="8" s="1"/>
  <c r="AI135" i="8"/>
  <c r="BD135" i="8" s="1"/>
  <c r="Y144" i="8"/>
  <c r="AN144" i="8" s="1"/>
  <c r="AG144" i="8"/>
  <c r="BB144" i="8" s="1"/>
  <c r="AA134" i="8"/>
  <c r="AR134" i="8" s="1"/>
  <c r="AE134" i="8"/>
  <c r="AX134" i="8" s="1"/>
  <c r="AI134" i="8"/>
  <c r="BD134" i="8" s="1"/>
  <c r="Y140" i="8"/>
  <c r="AN140" i="8" s="1"/>
  <c r="AG141" i="8"/>
  <c r="BB141" i="8" s="1"/>
  <c r="AH142" i="8"/>
  <c r="BC142" i="8" s="1"/>
  <c r="AD142" i="8"/>
  <c r="AW142" i="8" s="1"/>
  <c r="Z142" i="8"/>
  <c r="AO142" i="8" s="1"/>
  <c r="AG142" i="8"/>
  <c r="BB142" i="8" s="1"/>
  <c r="AC142" i="8"/>
  <c r="AT142" i="8" s="1"/>
  <c r="Y142" i="8"/>
  <c r="AN142" i="8" s="1"/>
  <c r="AF142" i="8"/>
  <c r="AY142" i="8" s="1"/>
  <c r="AB142" i="8"/>
  <c r="AS142" i="8" s="1"/>
  <c r="X142" i="8"/>
  <c r="AI143" i="8"/>
  <c r="BD143" i="8" s="1"/>
  <c r="AD145" i="8"/>
  <c r="AW145" i="8" s="1"/>
  <c r="AC140" i="8"/>
  <c r="AT140" i="8" s="1"/>
  <c r="X143" i="8"/>
  <c r="AF144" i="8"/>
  <c r="AY144" i="8" s="1"/>
  <c r="AA128" i="8"/>
  <c r="AR128" i="8" s="1"/>
  <c r="AE128" i="8"/>
  <c r="AX128" i="8" s="1"/>
  <c r="AA132" i="8"/>
  <c r="AR132" i="8" s="1"/>
  <c r="AE132" i="8"/>
  <c r="AX132" i="8" s="1"/>
  <c r="Y134" i="8"/>
  <c r="AN134" i="8" s="1"/>
  <c r="AC134" i="8"/>
  <c r="AT134" i="8" s="1"/>
  <c r="AG137" i="8"/>
  <c r="BB137" i="8" s="1"/>
  <c r="AH138" i="8"/>
  <c r="BC138" i="8" s="1"/>
  <c r="AD138" i="8"/>
  <c r="AW138" i="8" s="1"/>
  <c r="Z138" i="8"/>
  <c r="AO138" i="8" s="1"/>
  <c r="AG138" i="8"/>
  <c r="BB138" i="8" s="1"/>
  <c r="AC138" i="8"/>
  <c r="AT138" i="8" s="1"/>
  <c r="Y138" i="8"/>
  <c r="AN138" i="8" s="1"/>
  <c r="AF138" i="8"/>
  <c r="AY138" i="8" s="1"/>
  <c r="AB138" i="8"/>
  <c r="AS138" i="8" s="1"/>
  <c r="X138" i="8"/>
  <c r="AI139" i="8"/>
  <c r="BD139" i="8" s="1"/>
  <c r="AG140" i="8"/>
  <c r="BB140" i="8" s="1"/>
  <c r="AE142" i="8"/>
  <c r="AX142" i="8" s="1"/>
  <c r="AB143" i="8"/>
  <c r="AS143" i="8" s="1"/>
  <c r="AG145" i="8"/>
  <c r="BB145" i="8" s="1"/>
  <c r="AI146" i="8"/>
  <c r="BD146" i="8" s="1"/>
  <c r="AE146" i="8"/>
  <c r="AX146" i="8" s="1"/>
  <c r="AA146" i="8"/>
  <c r="AR146" i="8" s="1"/>
  <c r="AH146" i="8"/>
  <c r="BC146" i="8" s="1"/>
  <c r="AD146" i="8"/>
  <c r="AW146" i="8" s="1"/>
  <c r="Z146" i="8"/>
  <c r="AO146" i="8" s="1"/>
  <c r="AG146" i="8"/>
  <c r="BB146" i="8" s="1"/>
  <c r="AC146" i="8"/>
  <c r="AT146" i="8" s="1"/>
  <c r="Y146" i="8"/>
  <c r="AN146" i="8" s="1"/>
  <c r="AF146" i="8"/>
  <c r="AY146" i="8" s="1"/>
  <c r="AB146" i="8"/>
  <c r="AS146" i="8" s="1"/>
  <c r="X146" i="8"/>
  <c r="AD136" i="8"/>
  <c r="AW136" i="8" s="1"/>
  <c r="AH136" i="8"/>
  <c r="BC136" i="8" s="1"/>
  <c r="AA137" i="8"/>
  <c r="AR137" i="8" s="1"/>
  <c r="AE137" i="8"/>
  <c r="AX137" i="8" s="1"/>
  <c r="AI137" i="8"/>
  <c r="BD137" i="8" s="1"/>
  <c r="AG139" i="8"/>
  <c r="BB139" i="8" s="1"/>
  <c r="AD140" i="8"/>
  <c r="AW140" i="8" s="1"/>
  <c r="AH140" i="8"/>
  <c r="BC140" i="8" s="1"/>
  <c r="AA141" i="8"/>
  <c r="AR141" i="8" s="1"/>
  <c r="AE141" i="8"/>
  <c r="AX141" i="8" s="1"/>
  <c r="AI141" i="8"/>
  <c r="BD141" i="8" s="1"/>
  <c r="AC143" i="8"/>
  <c r="AT143" i="8" s="1"/>
  <c r="AG143" i="8"/>
  <c r="BB143" i="8" s="1"/>
  <c r="Z144" i="8"/>
  <c r="AO144" i="8" s="1"/>
  <c r="AD144" i="8"/>
  <c r="AW144" i="8" s="1"/>
  <c r="AH144" i="8"/>
  <c r="BC144" i="8" s="1"/>
  <c r="AA145" i="8"/>
  <c r="AR145" i="8" s="1"/>
  <c r="AE145" i="8"/>
  <c r="AX145" i="8" s="1"/>
  <c r="AI145" i="8"/>
  <c r="BD145" i="8" s="1"/>
  <c r="AA136" i="8"/>
  <c r="AR136" i="8" s="1"/>
  <c r="AE136" i="8"/>
  <c r="AX136" i="8" s="1"/>
  <c r="AI136" i="8"/>
  <c r="BD136" i="8" s="1"/>
  <c r="X137" i="8"/>
  <c r="AB137" i="8"/>
  <c r="AS137" i="8" s="1"/>
  <c r="AF137" i="8"/>
  <c r="AY137" i="8" s="1"/>
  <c r="Z139" i="8"/>
  <c r="AO139" i="8" s="1"/>
  <c r="AD139" i="8"/>
  <c r="AW139" i="8" s="1"/>
  <c r="AH139" i="8"/>
  <c r="BC139" i="8" s="1"/>
  <c r="AA140" i="8"/>
  <c r="AR140" i="8" s="1"/>
  <c r="AE140" i="8"/>
  <c r="AX140" i="8" s="1"/>
  <c r="AI140" i="8"/>
  <c r="BD140" i="8" s="1"/>
  <c r="X141" i="8"/>
  <c r="AB141" i="8"/>
  <c r="AS141" i="8" s="1"/>
  <c r="AF141" i="8"/>
  <c r="AY141" i="8" s="1"/>
  <c r="Z143" i="8"/>
  <c r="AO143" i="8" s="1"/>
  <c r="AD143" i="8"/>
  <c r="AW143" i="8" s="1"/>
  <c r="AH143" i="8"/>
  <c r="BC143" i="8" s="1"/>
  <c r="AA144" i="8"/>
  <c r="AR144" i="8" s="1"/>
  <c r="AE144" i="8"/>
  <c r="AX144" i="8" s="1"/>
  <c r="AI144" i="8"/>
  <c r="BD144" i="8" s="1"/>
  <c r="X145" i="8"/>
  <c r="AB145" i="8"/>
  <c r="AS145" i="8" s="1"/>
  <c r="AF145" i="8"/>
  <c r="AY145" i="8" s="1"/>
  <c r="X136" i="8"/>
  <c r="AB136" i="8"/>
  <c r="AS136" i="8" s="1"/>
  <c r="Y137" i="8"/>
  <c r="AN137" i="8" s="1"/>
  <c r="AC137" i="8"/>
  <c r="AT137" i="8" s="1"/>
  <c r="AA139" i="8"/>
  <c r="AR139" i="8" s="1"/>
  <c r="AE139" i="8"/>
  <c r="AX139" i="8" s="1"/>
  <c r="X140" i="8"/>
  <c r="AB140" i="8"/>
  <c r="AS140" i="8" s="1"/>
  <c r="Y141" i="8"/>
  <c r="AN141" i="8" s="1"/>
  <c r="AC141" i="8"/>
  <c r="AT141" i="8" s="1"/>
  <c r="AA143" i="8"/>
  <c r="AR143" i="8" s="1"/>
  <c r="AE143" i="8"/>
  <c r="AX143" i="8" s="1"/>
  <c r="X144" i="8"/>
  <c r="AB144" i="8"/>
  <c r="AS144" i="8" s="1"/>
  <c r="Y145" i="8"/>
  <c r="AN145" i="8" s="1"/>
  <c r="AC145" i="8"/>
  <c r="AT145" i="8" s="1"/>
  <c r="BE27" i="8" l="1"/>
  <c r="BE35" i="8"/>
  <c r="AZ25" i="8"/>
  <c r="AZ17" i="8"/>
  <c r="AZ140" i="8"/>
  <c r="AU107" i="8"/>
  <c r="AU103" i="8"/>
  <c r="AU99" i="8"/>
  <c r="BE91" i="8"/>
  <c r="AZ87" i="8"/>
  <c r="BE61" i="8"/>
  <c r="AU96" i="8"/>
  <c r="BE90" i="8"/>
  <c r="BE47" i="8"/>
  <c r="AZ110" i="8"/>
  <c r="AZ106" i="8"/>
  <c r="AU94" i="8"/>
  <c r="AZ56" i="8"/>
  <c r="AZ95" i="8"/>
  <c r="AZ104" i="8"/>
  <c r="AZ100" i="8"/>
  <c r="BE12" i="8"/>
  <c r="AZ132" i="8"/>
  <c r="AZ126" i="8"/>
  <c r="AZ102" i="8"/>
  <c r="AZ98" i="8"/>
  <c r="AU90" i="8"/>
  <c r="BE64" i="8"/>
  <c r="AU131" i="8"/>
  <c r="AZ108" i="8"/>
  <c r="AU35" i="8"/>
  <c r="BE67" i="8"/>
  <c r="AZ47" i="8"/>
  <c r="BE36" i="8"/>
  <c r="AZ49" i="8"/>
  <c r="AZ30" i="8"/>
  <c r="AZ22" i="8"/>
  <c r="BE108" i="8"/>
  <c r="BE48" i="8"/>
  <c r="BE17" i="8"/>
  <c r="AZ88" i="8"/>
  <c r="AZ85" i="8"/>
  <c r="BE54" i="8"/>
  <c r="BE100" i="8"/>
  <c r="BE25" i="8"/>
  <c r="BE66" i="8"/>
  <c r="BE65" i="8"/>
  <c r="BE34" i="8"/>
  <c r="AU16" i="8"/>
  <c r="AU142" i="8"/>
  <c r="AZ131" i="8"/>
  <c r="AZ122" i="8"/>
  <c r="AU120" i="8"/>
  <c r="AU110" i="8"/>
  <c r="BE104" i="8"/>
  <c r="AZ66" i="8"/>
  <c r="BE28" i="8"/>
  <c r="AP53" i="8"/>
  <c r="BE122" i="8"/>
  <c r="BE126" i="8"/>
  <c r="BE106" i="8"/>
  <c r="BE102" i="8"/>
  <c r="AZ60" i="8"/>
  <c r="AZ123" i="8"/>
  <c r="BE23" i="8"/>
  <c r="BE142" i="8"/>
  <c r="AU134" i="8"/>
  <c r="BE136" i="8"/>
  <c r="BE121" i="8"/>
  <c r="AU95" i="8"/>
  <c r="AZ68" i="8"/>
  <c r="BE59" i="8"/>
  <c r="AU21" i="8"/>
  <c r="BE29" i="8"/>
  <c r="AP51" i="8"/>
  <c r="BE24" i="8"/>
  <c r="AZ130" i="8"/>
  <c r="AZ120" i="8"/>
  <c r="BE62" i="8"/>
  <c r="AU68" i="8"/>
  <c r="BE71" i="8"/>
  <c r="AU60" i="8"/>
  <c r="AZ59" i="8"/>
  <c r="AZ33" i="8"/>
  <c r="AZ31" i="8"/>
  <c r="AZ29" i="8"/>
  <c r="AZ23" i="8"/>
  <c r="AZ21" i="8"/>
  <c r="AZ13" i="8"/>
  <c r="AZ69" i="8"/>
  <c r="BE58" i="8"/>
  <c r="AU31" i="8"/>
  <c r="BE26" i="8"/>
  <c r="BE19" i="8"/>
  <c r="AZ18" i="8"/>
  <c r="BE33" i="8"/>
  <c r="BE129" i="8"/>
  <c r="BE125" i="8"/>
  <c r="BE20" i="8"/>
  <c r="BE18" i="8"/>
  <c r="AU139" i="8"/>
  <c r="AU136" i="8"/>
  <c r="AZ138" i="8"/>
  <c r="AU128" i="8"/>
  <c r="BE144" i="8"/>
  <c r="BE132" i="8"/>
  <c r="AZ121" i="8"/>
  <c r="BE124" i="8"/>
  <c r="BE98" i="8"/>
  <c r="BE96" i="8"/>
  <c r="BE95" i="8"/>
  <c r="BE72" i="8"/>
  <c r="AZ89" i="8"/>
  <c r="AU86" i="8"/>
  <c r="AU62" i="8"/>
  <c r="BE63" i="8"/>
  <c r="AZ92" i="8"/>
  <c r="BE69" i="8"/>
  <c r="AU59" i="8"/>
  <c r="AU33" i="8"/>
  <c r="AU25" i="8"/>
  <c r="AZ26" i="8"/>
  <c r="AZ10" i="8"/>
  <c r="AZ28" i="8"/>
  <c r="AZ24" i="8"/>
  <c r="BE50" i="8"/>
  <c r="BE49" i="8"/>
  <c r="AU48" i="8"/>
  <c r="BE30" i="8"/>
  <c r="AU29" i="8"/>
  <c r="BE22" i="8"/>
  <c r="AZ14" i="8"/>
  <c r="AZ11" i="8"/>
  <c r="AZ62" i="8"/>
  <c r="AU93" i="8"/>
  <c r="AU72" i="8"/>
  <c r="AU64" i="8"/>
  <c r="AU23" i="8"/>
  <c r="AU27" i="8"/>
  <c r="AZ55" i="8"/>
  <c r="AZ16" i="8"/>
  <c r="BE21" i="8"/>
  <c r="AZ51" i="8"/>
  <c r="BE14" i="8"/>
  <c r="AU32" i="8"/>
  <c r="AZ139" i="8"/>
  <c r="BE146" i="8"/>
  <c r="AU124" i="8"/>
  <c r="BE120" i="8"/>
  <c r="AU144" i="8"/>
  <c r="AU138" i="8"/>
  <c r="AZ135" i="8"/>
  <c r="AZ129" i="8"/>
  <c r="BE127" i="8"/>
  <c r="AZ90" i="8"/>
  <c r="BE94" i="8"/>
  <c r="AZ107" i="8"/>
  <c r="AZ103" i="8"/>
  <c r="AZ99" i="8"/>
  <c r="AU89" i="8"/>
  <c r="AU88" i="8"/>
  <c r="BE68" i="8"/>
  <c r="AU66" i="8"/>
  <c r="AZ73" i="8"/>
  <c r="AJ53" i="8"/>
  <c r="AZ20" i="8"/>
  <c r="BE16" i="8"/>
  <c r="AU11" i="8"/>
  <c r="AZ36" i="8"/>
  <c r="BE32" i="8"/>
  <c r="AZ144" i="8"/>
  <c r="AM138" i="8"/>
  <c r="AP138" i="8" s="1"/>
  <c r="AJ138" i="8"/>
  <c r="AM128" i="8"/>
  <c r="AP128" i="8" s="1"/>
  <c r="AJ128" i="8"/>
  <c r="AM124" i="8"/>
  <c r="AP124" i="8" s="1"/>
  <c r="AJ124" i="8"/>
  <c r="AU65" i="8"/>
  <c r="AJ36" i="8"/>
  <c r="AM36" i="8"/>
  <c r="AP36" i="8" s="1"/>
  <c r="AJ32" i="8"/>
  <c r="AM32" i="8"/>
  <c r="AP32" i="8" s="1"/>
  <c r="AJ28" i="8"/>
  <c r="AM28" i="8"/>
  <c r="AP28" i="8" s="1"/>
  <c r="AJ24" i="8"/>
  <c r="AM24" i="8"/>
  <c r="AP24" i="8" s="1"/>
  <c r="AJ20" i="8"/>
  <c r="AM20" i="8"/>
  <c r="AP20" i="8" s="1"/>
  <c r="AJ16" i="8"/>
  <c r="AM16" i="8"/>
  <c r="AP16" i="8" s="1"/>
  <c r="AJ12" i="8"/>
  <c r="AM12" i="8"/>
  <c r="AP12" i="8" s="1"/>
  <c r="BE56" i="8"/>
  <c r="AM85" i="8"/>
  <c r="AP85" i="8" s="1"/>
  <c r="AJ85" i="8"/>
  <c r="AM58" i="8"/>
  <c r="AP58" i="8" s="1"/>
  <c r="AJ58" i="8"/>
  <c r="AU50" i="8"/>
  <c r="AM23" i="8"/>
  <c r="AP23" i="8" s="1"/>
  <c r="AJ23" i="8"/>
  <c r="AU28" i="8"/>
  <c r="AM111" i="8"/>
  <c r="AP111" i="8" s="1"/>
  <c r="AJ111" i="8"/>
  <c r="AZ53" i="8"/>
  <c r="AJ140" i="8"/>
  <c r="AM140" i="8"/>
  <c r="AP140" i="8" s="1"/>
  <c r="BE139" i="8"/>
  <c r="BE138" i="8"/>
  <c r="BE137" i="8"/>
  <c r="AU132" i="8"/>
  <c r="AM143" i="8"/>
  <c r="AP143" i="8" s="1"/>
  <c r="AJ143" i="8"/>
  <c r="AZ142" i="8"/>
  <c r="AM130" i="8"/>
  <c r="AP130" i="8" s="1"/>
  <c r="AJ130" i="8"/>
  <c r="AZ141" i="8"/>
  <c r="AM134" i="8"/>
  <c r="AP134" i="8" s="1"/>
  <c r="AJ134" i="8"/>
  <c r="AM132" i="8"/>
  <c r="AP132" i="8" s="1"/>
  <c r="AJ132" i="8"/>
  <c r="BE131" i="8"/>
  <c r="AU125" i="8"/>
  <c r="AZ134" i="8"/>
  <c r="AZ133" i="8"/>
  <c r="AZ125" i="8"/>
  <c r="AU122" i="8"/>
  <c r="AZ124" i="8"/>
  <c r="AU101" i="8"/>
  <c r="BE110" i="8"/>
  <c r="BE109" i="8"/>
  <c r="BE105" i="8"/>
  <c r="BE101" i="8"/>
  <c r="AJ91" i="8"/>
  <c r="AM91" i="8"/>
  <c r="AP91" i="8" s="1"/>
  <c r="AJ95" i="8"/>
  <c r="AM95" i="8"/>
  <c r="AP95" i="8" s="1"/>
  <c r="AU91" i="8"/>
  <c r="AU104" i="8"/>
  <c r="AM90" i="8"/>
  <c r="AP90" i="8" s="1"/>
  <c r="AJ90" i="8"/>
  <c r="AJ73" i="8"/>
  <c r="AM73" i="8"/>
  <c r="AP73" i="8" s="1"/>
  <c r="AJ71" i="8"/>
  <c r="AM71" i="8"/>
  <c r="AP71" i="8" s="1"/>
  <c r="AJ69" i="8"/>
  <c r="AM69" i="8"/>
  <c r="AP69" i="8" s="1"/>
  <c r="AJ67" i="8"/>
  <c r="AM67" i="8"/>
  <c r="AP67" i="8" s="1"/>
  <c r="AJ65" i="8"/>
  <c r="AM65" i="8"/>
  <c r="AP65" i="8" s="1"/>
  <c r="AJ63" i="8"/>
  <c r="AM63" i="8"/>
  <c r="AP63" i="8" s="1"/>
  <c r="AJ61" i="8"/>
  <c r="AM61" i="8"/>
  <c r="AP61" i="8" s="1"/>
  <c r="AJ57" i="8"/>
  <c r="AM57" i="8"/>
  <c r="AP57" i="8" s="1"/>
  <c r="BE88" i="8"/>
  <c r="AM109" i="8"/>
  <c r="AP109" i="8" s="1"/>
  <c r="AJ109" i="8"/>
  <c r="AM105" i="8"/>
  <c r="AP105" i="8" s="1"/>
  <c r="AJ105" i="8"/>
  <c r="AZ105" i="8"/>
  <c r="AZ93" i="8"/>
  <c r="AM89" i="8"/>
  <c r="AP89" i="8" s="1"/>
  <c r="AJ89" i="8"/>
  <c r="AM70" i="8"/>
  <c r="AP70" i="8" s="1"/>
  <c r="AJ70" i="8"/>
  <c r="AM62" i="8"/>
  <c r="AP62" i="8" s="1"/>
  <c r="AJ62" i="8"/>
  <c r="BE73" i="8"/>
  <c r="AZ63" i="8"/>
  <c r="BE60" i="8"/>
  <c r="AU57" i="8"/>
  <c r="AZ35" i="8"/>
  <c r="AZ27" i="8"/>
  <c r="AZ19" i="8"/>
  <c r="AZ15" i="8"/>
  <c r="AU123" i="8"/>
  <c r="BE123" i="8"/>
  <c r="AM97" i="8"/>
  <c r="AP97" i="8" s="1"/>
  <c r="AJ97" i="8"/>
  <c r="AZ71" i="8"/>
  <c r="AM50" i="8"/>
  <c r="AP50" i="8" s="1"/>
  <c r="AJ50" i="8"/>
  <c r="AJ74" i="8"/>
  <c r="AU69" i="8"/>
  <c r="AZ58" i="8"/>
  <c r="AU52" i="8"/>
  <c r="AM33" i="8"/>
  <c r="AP33" i="8" s="1"/>
  <c r="AJ33" i="8"/>
  <c r="AM25" i="8"/>
  <c r="AP25" i="8" s="1"/>
  <c r="AJ25" i="8"/>
  <c r="AJ17" i="8"/>
  <c r="AM17" i="8"/>
  <c r="AP17" i="8" s="1"/>
  <c r="AZ61" i="8"/>
  <c r="BE57" i="8"/>
  <c r="BE55" i="8"/>
  <c r="AU55" i="8"/>
  <c r="AJ51" i="8"/>
  <c r="AZ34" i="8"/>
  <c r="AU20" i="8"/>
  <c r="AZ67" i="8"/>
  <c r="AZ52" i="8"/>
  <c r="AU36" i="8"/>
  <c r="AU17" i="8"/>
  <c r="AU19" i="8"/>
  <c r="AU49" i="8"/>
  <c r="AU30" i="8"/>
  <c r="AU22" i="8"/>
  <c r="BE111" i="8"/>
  <c r="AZ145" i="8"/>
  <c r="AM110" i="8"/>
  <c r="AP110" i="8" s="1"/>
  <c r="AJ110" i="8"/>
  <c r="AJ94" i="8"/>
  <c r="AM94" i="8"/>
  <c r="AP94" i="8" s="1"/>
  <c r="AU106" i="8"/>
  <c r="AM60" i="8"/>
  <c r="AP60" i="8" s="1"/>
  <c r="AJ60" i="8"/>
  <c r="AJ34" i="8"/>
  <c r="AM34" i="8"/>
  <c r="AP34" i="8" s="1"/>
  <c r="AJ30" i="8"/>
  <c r="AM30" i="8"/>
  <c r="AP30" i="8" s="1"/>
  <c r="AJ26" i="8"/>
  <c r="AM26" i="8"/>
  <c r="AP26" i="8" s="1"/>
  <c r="AJ22" i="8"/>
  <c r="AM22" i="8"/>
  <c r="AP22" i="8" s="1"/>
  <c r="AJ18" i="8"/>
  <c r="AM18" i="8"/>
  <c r="AP18" i="8" s="1"/>
  <c r="AJ14" i="8"/>
  <c r="AM14" i="8"/>
  <c r="AP14" i="8" s="1"/>
  <c r="AM123" i="8"/>
  <c r="AP123" i="8" s="1"/>
  <c r="AJ123" i="8"/>
  <c r="AM31" i="8"/>
  <c r="AP31" i="8" s="1"/>
  <c r="AJ31" i="8"/>
  <c r="AJ15" i="8"/>
  <c r="AM15" i="8"/>
  <c r="AP15" i="8" s="1"/>
  <c r="AU18" i="8"/>
  <c r="AU143" i="8"/>
  <c r="AM145" i="8"/>
  <c r="AP145" i="8" s="1"/>
  <c r="AJ145" i="8"/>
  <c r="AU140" i="8"/>
  <c r="AU145" i="8"/>
  <c r="BE143" i="8"/>
  <c r="AU141" i="8"/>
  <c r="AZ136" i="8"/>
  <c r="AZ146" i="8"/>
  <c r="BE140" i="8"/>
  <c r="AM142" i="8"/>
  <c r="AP142" i="8" s="1"/>
  <c r="AJ142" i="8"/>
  <c r="AU133" i="8"/>
  <c r="AM139" i="8"/>
  <c r="AP139" i="8" s="1"/>
  <c r="AJ139" i="8"/>
  <c r="BE135" i="8"/>
  <c r="BE133" i="8"/>
  <c r="BE130" i="8"/>
  <c r="AM126" i="8"/>
  <c r="AP126" i="8" s="1"/>
  <c r="AJ126" i="8"/>
  <c r="BE134" i="8"/>
  <c r="AU130" i="8"/>
  <c r="AU127" i="8"/>
  <c r="AU111" i="8"/>
  <c r="AZ128" i="8"/>
  <c r="BE128" i="8"/>
  <c r="AZ127" i="8"/>
  <c r="AU121" i="8"/>
  <c r="AU105" i="8"/>
  <c r="AJ108" i="8"/>
  <c r="AM108" i="8"/>
  <c r="AP108" i="8" s="1"/>
  <c r="AJ104" i="8"/>
  <c r="AM104" i="8"/>
  <c r="AP104" i="8" s="1"/>
  <c r="AJ100" i="8"/>
  <c r="AM100" i="8"/>
  <c r="AP100" i="8" s="1"/>
  <c r="AZ96" i="8"/>
  <c r="AU87" i="8"/>
  <c r="AU102" i="8"/>
  <c r="AZ94" i="8"/>
  <c r="AU92" i="8"/>
  <c r="BE107" i="8"/>
  <c r="BE103" i="8"/>
  <c r="BE99" i="8"/>
  <c r="AZ72" i="8"/>
  <c r="AZ70" i="8"/>
  <c r="AZ64" i="8"/>
  <c r="AJ86" i="8"/>
  <c r="AM86" i="8"/>
  <c r="AP86" i="8" s="1"/>
  <c r="BE70" i="8"/>
  <c r="AM93" i="8"/>
  <c r="AP93" i="8" s="1"/>
  <c r="AJ93" i="8"/>
  <c r="BE89" i="8"/>
  <c r="BE87" i="8"/>
  <c r="AZ86" i="8"/>
  <c r="AM72" i="8"/>
  <c r="AP72" i="8" s="1"/>
  <c r="AJ72" i="8"/>
  <c r="AM64" i="8"/>
  <c r="AP64" i="8" s="1"/>
  <c r="AJ64" i="8"/>
  <c r="AU73" i="8"/>
  <c r="AZ65" i="8"/>
  <c r="AJ49" i="8"/>
  <c r="AM49" i="8"/>
  <c r="AP49" i="8" s="1"/>
  <c r="AJ47" i="8"/>
  <c r="AM47" i="8"/>
  <c r="AP47" i="8" s="1"/>
  <c r="AZ97" i="8"/>
  <c r="AU97" i="8"/>
  <c r="BE97" i="8"/>
  <c r="AM56" i="8"/>
  <c r="AP56" i="8" s="1"/>
  <c r="AJ56" i="8"/>
  <c r="AM52" i="8"/>
  <c r="AP52" i="8" s="1"/>
  <c r="AJ52" i="8"/>
  <c r="AU54" i="8"/>
  <c r="AM35" i="8"/>
  <c r="AP35" i="8" s="1"/>
  <c r="AJ35" i="8"/>
  <c r="AM27" i="8"/>
  <c r="AP27" i="8" s="1"/>
  <c r="AJ27" i="8"/>
  <c r="AJ19" i="8"/>
  <c r="AM19" i="8"/>
  <c r="AP19" i="8" s="1"/>
  <c r="AM55" i="8"/>
  <c r="AP55" i="8" s="1"/>
  <c r="AJ55" i="8"/>
  <c r="AU26" i="8"/>
  <c r="BE11" i="8"/>
  <c r="AU47" i="8"/>
  <c r="AU13" i="8"/>
  <c r="AU58" i="8"/>
  <c r="BE51" i="8"/>
  <c r="AU51" i="8"/>
  <c r="AU24" i="8"/>
  <c r="AU15" i="8"/>
  <c r="BE52" i="8"/>
  <c r="AU14" i="8"/>
  <c r="BE13" i="8"/>
  <c r="AM11" i="8"/>
  <c r="AP11" i="8" s="1"/>
  <c r="AJ11" i="8"/>
  <c r="BE10" i="8"/>
  <c r="BE53" i="8"/>
  <c r="AU53" i="8"/>
  <c r="AZ32" i="8"/>
  <c r="AM137" i="8"/>
  <c r="AP137" i="8" s="1"/>
  <c r="AJ137" i="8"/>
  <c r="AU137" i="8"/>
  <c r="AU146" i="8"/>
  <c r="AJ129" i="8"/>
  <c r="AM129" i="8"/>
  <c r="AP129" i="8" s="1"/>
  <c r="AM122" i="8"/>
  <c r="AP122" i="8" s="1"/>
  <c r="AJ122" i="8"/>
  <c r="AJ131" i="8"/>
  <c r="AM131" i="8"/>
  <c r="AP131" i="8" s="1"/>
  <c r="AM120" i="8"/>
  <c r="AP120" i="8" s="1"/>
  <c r="AJ120" i="8"/>
  <c r="AU98" i="8"/>
  <c r="AM88" i="8"/>
  <c r="AP88" i="8" s="1"/>
  <c r="BF88" i="8" s="1"/>
  <c r="BN67" i="8" s="1"/>
  <c r="AJ88" i="8"/>
  <c r="BE92" i="8"/>
  <c r="AJ87" i="8"/>
  <c r="AM87" i="8"/>
  <c r="AP87" i="8" s="1"/>
  <c r="AM68" i="8"/>
  <c r="AP68" i="8" s="1"/>
  <c r="AJ68" i="8"/>
  <c r="AJ144" i="8"/>
  <c r="AM144" i="8"/>
  <c r="AP144" i="8" s="1"/>
  <c r="AJ136" i="8"/>
  <c r="AM136" i="8"/>
  <c r="AP136" i="8" s="1"/>
  <c r="AZ143" i="8"/>
  <c r="AM141" i="8"/>
  <c r="AP141" i="8" s="1"/>
  <c r="AJ141" i="8"/>
  <c r="AM146" i="8"/>
  <c r="AP146" i="8" s="1"/>
  <c r="AJ146" i="8"/>
  <c r="BE145" i="8"/>
  <c r="BE141" i="8"/>
  <c r="AU135" i="8"/>
  <c r="AJ125" i="8"/>
  <c r="AM125" i="8"/>
  <c r="AP125" i="8" s="1"/>
  <c r="AU129" i="8"/>
  <c r="AJ135" i="8"/>
  <c r="AM135" i="8"/>
  <c r="AP135" i="8" s="1"/>
  <c r="AJ133" i="8"/>
  <c r="AM133" i="8"/>
  <c r="AP133" i="8" s="1"/>
  <c r="AU126" i="8"/>
  <c r="AZ137" i="8"/>
  <c r="AJ121" i="8"/>
  <c r="AM121" i="8"/>
  <c r="AP121" i="8" s="1"/>
  <c r="AM127" i="8"/>
  <c r="AP127" i="8" s="1"/>
  <c r="AJ127" i="8"/>
  <c r="AU109" i="8"/>
  <c r="AJ106" i="8"/>
  <c r="AM106" i="8"/>
  <c r="AP106" i="8" s="1"/>
  <c r="AJ102" i="8"/>
  <c r="AM102" i="8"/>
  <c r="AP102" i="8" s="1"/>
  <c r="AJ98" i="8"/>
  <c r="AM98" i="8"/>
  <c r="AP98" i="8" s="1"/>
  <c r="AM92" i="8"/>
  <c r="AP92" i="8" s="1"/>
  <c r="AJ92" i="8"/>
  <c r="AU108" i="8"/>
  <c r="AU100" i="8"/>
  <c r="AJ96" i="8"/>
  <c r="AM96" i="8"/>
  <c r="AP96" i="8" s="1"/>
  <c r="AM107" i="8"/>
  <c r="AP107" i="8" s="1"/>
  <c r="AJ107" i="8"/>
  <c r="AM103" i="8"/>
  <c r="AP103" i="8" s="1"/>
  <c r="AJ103" i="8"/>
  <c r="AM99" i="8"/>
  <c r="AP99" i="8" s="1"/>
  <c r="AJ99" i="8"/>
  <c r="BE85" i="8"/>
  <c r="AJ59" i="8"/>
  <c r="AM59" i="8"/>
  <c r="AP59" i="8" s="1"/>
  <c r="AZ91" i="8"/>
  <c r="AZ109" i="8"/>
  <c r="AM101" i="8"/>
  <c r="AP101" i="8" s="1"/>
  <c r="AJ101" i="8"/>
  <c r="AZ101" i="8"/>
  <c r="BE93" i="8"/>
  <c r="BE86" i="8"/>
  <c r="AM66" i="8"/>
  <c r="AP66" i="8" s="1"/>
  <c r="AJ66" i="8"/>
  <c r="AU63" i="8"/>
  <c r="AZ48" i="8"/>
  <c r="AU71" i="8"/>
  <c r="AM54" i="8"/>
  <c r="AP54" i="8" s="1"/>
  <c r="AJ54" i="8"/>
  <c r="AU85" i="8"/>
  <c r="AU56" i="8"/>
  <c r="AM48" i="8"/>
  <c r="AP48" i="8" s="1"/>
  <c r="AJ48" i="8"/>
  <c r="AM29" i="8"/>
  <c r="AP29" i="8" s="1"/>
  <c r="AJ29" i="8"/>
  <c r="AM21" i="8"/>
  <c r="AP21" i="8" s="1"/>
  <c r="AJ21" i="8"/>
  <c r="AJ13" i="8"/>
  <c r="AM13" i="8"/>
  <c r="AP13" i="8" s="1"/>
  <c r="AU61" i="8"/>
  <c r="AZ57" i="8"/>
  <c r="AU34" i="8"/>
  <c r="AJ10" i="8"/>
  <c r="AM10" i="8"/>
  <c r="AP10" i="8" s="1"/>
  <c r="AU70" i="8"/>
  <c r="AU67" i="8"/>
  <c r="AZ50" i="8"/>
  <c r="AU12" i="8"/>
  <c r="AZ54" i="8"/>
  <c r="AU10" i="8"/>
  <c r="AZ111" i="8"/>
  <c r="BF49" i="8" l="1"/>
  <c r="BJ66" i="8" s="1"/>
  <c r="BF90" i="8"/>
  <c r="BN69" i="8" s="1"/>
  <c r="BF29" i="8"/>
  <c r="BH83" i="8" s="1"/>
  <c r="BF96" i="8"/>
  <c r="BN75" i="8" s="1"/>
  <c r="BF125" i="8"/>
  <c r="BL69" i="8" s="1"/>
  <c r="BF87" i="8"/>
  <c r="BN66" i="8" s="1"/>
  <c r="BF62" i="8"/>
  <c r="BJ79" i="8" s="1"/>
  <c r="BF95" i="8"/>
  <c r="BN74" i="8" s="1"/>
  <c r="BF146" i="8"/>
  <c r="BL90" i="8" s="1"/>
  <c r="BF132" i="8"/>
  <c r="BL76" i="8" s="1"/>
  <c r="BF35" i="8"/>
  <c r="BH89" i="8" s="1"/>
  <c r="BF104" i="8"/>
  <c r="BN83" i="8" s="1"/>
  <c r="BF102" i="8"/>
  <c r="BN81" i="8" s="1"/>
  <c r="BF144" i="8"/>
  <c r="BL88" i="8" s="1"/>
  <c r="BF131" i="8"/>
  <c r="BL75" i="8" s="1"/>
  <c r="BF129" i="8"/>
  <c r="BL73" i="8" s="1"/>
  <c r="BF31" i="8"/>
  <c r="BH85" i="8" s="1"/>
  <c r="BF33" i="8"/>
  <c r="BH87" i="8" s="1"/>
  <c r="BF26" i="8"/>
  <c r="BH80" i="8" s="1"/>
  <c r="BF21" i="8"/>
  <c r="BH75" i="8" s="1"/>
  <c r="BF123" i="8"/>
  <c r="BL67" i="8" s="1"/>
  <c r="BF23" i="8"/>
  <c r="BH77" i="8" s="1"/>
  <c r="BF66" i="8"/>
  <c r="BJ83" i="8" s="1"/>
  <c r="BF59" i="8"/>
  <c r="BJ76" i="8" s="1"/>
  <c r="BF68" i="8"/>
  <c r="BJ85" i="8" s="1"/>
  <c r="BF122" i="8"/>
  <c r="BL66" i="8" s="1"/>
  <c r="BF103" i="8"/>
  <c r="BN82" i="8" s="1"/>
  <c r="BF92" i="8"/>
  <c r="BN71" i="8" s="1"/>
  <c r="BF135" i="8"/>
  <c r="BL79" i="8" s="1"/>
  <c r="BF51" i="8"/>
  <c r="BJ68" i="8" s="1"/>
  <c r="BF55" i="8"/>
  <c r="BJ72" i="8" s="1"/>
  <c r="BF27" i="8"/>
  <c r="BH81" i="8" s="1"/>
  <c r="BF72" i="8"/>
  <c r="BJ89" i="8" s="1"/>
  <c r="BF100" i="8"/>
  <c r="BN79" i="8" s="1"/>
  <c r="BF108" i="8"/>
  <c r="BN87" i="8" s="1"/>
  <c r="BF126" i="8"/>
  <c r="BL70" i="8" s="1"/>
  <c r="BF142" i="8"/>
  <c r="BL86" i="8" s="1"/>
  <c r="BF15" i="8"/>
  <c r="BH69" i="8" s="1"/>
  <c r="BF18" i="8"/>
  <c r="BH72" i="8" s="1"/>
  <c r="BF34" i="8"/>
  <c r="BH88" i="8" s="1"/>
  <c r="BF110" i="8"/>
  <c r="BN89" i="8" s="1"/>
  <c r="BF89" i="8"/>
  <c r="BN68" i="8" s="1"/>
  <c r="BF105" i="8"/>
  <c r="BN84" i="8" s="1"/>
  <c r="BF67" i="8"/>
  <c r="BJ84" i="8" s="1"/>
  <c r="BF71" i="8"/>
  <c r="BJ88" i="8" s="1"/>
  <c r="BF58" i="8"/>
  <c r="BJ75" i="8" s="1"/>
  <c r="BF12" i="8"/>
  <c r="BH66" i="8" s="1"/>
  <c r="BF20" i="8"/>
  <c r="BH74" i="8" s="1"/>
  <c r="BF28" i="8"/>
  <c r="BH82" i="8" s="1"/>
  <c r="BF124" i="8"/>
  <c r="BL68" i="8" s="1"/>
  <c r="BF25" i="8"/>
  <c r="BH79" i="8" s="1"/>
  <c r="BF48" i="8"/>
  <c r="BJ65" i="8" s="1"/>
  <c r="BF136" i="8"/>
  <c r="BL80" i="8" s="1"/>
  <c r="BF139" i="8"/>
  <c r="BL83" i="8" s="1"/>
  <c r="BF13" i="8"/>
  <c r="BH67" i="8" s="1"/>
  <c r="BF107" i="8"/>
  <c r="BN86" i="8" s="1"/>
  <c r="BF121" i="8"/>
  <c r="BL65" i="8" s="1"/>
  <c r="BF120" i="8"/>
  <c r="BL64" i="8" s="1"/>
  <c r="BF53" i="8"/>
  <c r="BJ70" i="8" s="1"/>
  <c r="BF16" i="8"/>
  <c r="BH70" i="8" s="1"/>
  <c r="BF137" i="8"/>
  <c r="BL81" i="8" s="1"/>
  <c r="BF54" i="8"/>
  <c r="BJ71" i="8" s="1"/>
  <c r="BF98" i="8"/>
  <c r="BN77" i="8" s="1"/>
  <c r="BF106" i="8"/>
  <c r="BN85" i="8" s="1"/>
  <c r="BF19" i="8"/>
  <c r="BH73" i="8" s="1"/>
  <c r="BF52" i="8"/>
  <c r="BJ69" i="8" s="1"/>
  <c r="BF93" i="8"/>
  <c r="BN72" i="8" s="1"/>
  <c r="BF145" i="8"/>
  <c r="BL89" i="8" s="1"/>
  <c r="BF94" i="8"/>
  <c r="BN73" i="8" s="1"/>
  <c r="BF50" i="8"/>
  <c r="BJ67" i="8" s="1"/>
  <c r="BF143" i="8"/>
  <c r="BL87" i="8" s="1"/>
  <c r="BF57" i="8"/>
  <c r="BJ74" i="8" s="1"/>
  <c r="BF63" i="8"/>
  <c r="BJ80" i="8" s="1"/>
  <c r="BF138" i="8"/>
  <c r="BL82" i="8" s="1"/>
  <c r="BF10" i="8"/>
  <c r="BH64" i="8" s="1"/>
  <c r="BF127" i="8"/>
  <c r="BL71" i="8" s="1"/>
  <c r="BF99" i="8"/>
  <c r="BN78" i="8" s="1"/>
  <c r="BF133" i="8"/>
  <c r="BL77" i="8" s="1"/>
  <c r="BF11" i="8"/>
  <c r="BH65" i="8" s="1"/>
  <c r="BF64" i="8"/>
  <c r="BJ81" i="8" s="1"/>
  <c r="BF14" i="8"/>
  <c r="BH68" i="8" s="1"/>
  <c r="BF22" i="8"/>
  <c r="BH76" i="8" s="1"/>
  <c r="BF30" i="8"/>
  <c r="BH84" i="8" s="1"/>
  <c r="BF17" i="8"/>
  <c r="BH71" i="8" s="1"/>
  <c r="BF70" i="8"/>
  <c r="BJ87" i="8" s="1"/>
  <c r="BF109" i="8"/>
  <c r="BN88" i="8" s="1"/>
  <c r="BF61" i="8"/>
  <c r="BJ78" i="8" s="1"/>
  <c r="BF65" i="8"/>
  <c r="BJ82" i="8" s="1"/>
  <c r="BF69" i="8"/>
  <c r="BJ86" i="8" s="1"/>
  <c r="BF73" i="8"/>
  <c r="BJ90" i="8" s="1"/>
  <c r="BF91" i="8"/>
  <c r="BN70" i="8" s="1"/>
  <c r="BF130" i="8"/>
  <c r="BL74" i="8" s="1"/>
  <c r="BF140" i="8"/>
  <c r="BL84" i="8" s="1"/>
  <c r="BF111" i="8"/>
  <c r="BN90" i="8" s="1"/>
  <c r="BF85" i="8"/>
  <c r="BN64" i="8" s="1"/>
  <c r="BF24" i="8"/>
  <c r="BH78" i="8" s="1"/>
  <c r="BF32" i="8"/>
  <c r="BH86" i="8" s="1"/>
  <c r="BF128" i="8"/>
  <c r="BL72" i="8" s="1"/>
  <c r="BF97" i="8"/>
  <c r="BN76" i="8" s="1"/>
  <c r="BF36" i="8"/>
  <c r="BH90" i="8" s="1"/>
  <c r="BF101" i="8"/>
  <c r="BN80" i="8" s="1"/>
  <c r="BF141" i="8"/>
  <c r="BL85" i="8" s="1"/>
  <c r="BF56" i="8"/>
  <c r="BJ73" i="8" s="1"/>
  <c r="BF47" i="8"/>
  <c r="BJ64" i="8" s="1"/>
  <c r="BF86" i="8"/>
  <c r="BN65" i="8" s="1"/>
  <c r="BF60" i="8"/>
  <c r="BJ77" i="8" s="1"/>
  <c r="BF134" i="8"/>
  <c r="BL78" i="8" s="1"/>
  <c r="BK55" i="8" l="1"/>
  <c r="BI55" i="8"/>
  <c r="BJ55" i="8"/>
  <c r="BI64" i="8"/>
  <c r="BI56" i="8" s="1"/>
  <c r="BL55" i="8"/>
  <c r="BM64" i="8"/>
  <c r="BK56" i="8" s="1"/>
  <c r="BO64" i="8"/>
  <c r="BL56" i="8" s="1"/>
  <c r="BK64" i="8"/>
  <c r="BJ56" i="8" s="1"/>
  <c r="BI66" i="8" l="1"/>
  <c r="BI70" i="8"/>
  <c r="BI74" i="8"/>
  <c r="BI78" i="8"/>
  <c r="BI82" i="8"/>
  <c r="BI86" i="8"/>
  <c r="BI90" i="8"/>
  <c r="BI67" i="8"/>
  <c r="BI71" i="8"/>
  <c r="BI75" i="8"/>
  <c r="BI79" i="8"/>
  <c r="BI83" i="8"/>
  <c r="BI87" i="8"/>
  <c r="BI65" i="8"/>
  <c r="BI73" i="8"/>
  <c r="BI77" i="8"/>
  <c r="BI81" i="8"/>
  <c r="BI85" i="8"/>
  <c r="BI89" i="8"/>
  <c r="BI68" i="8"/>
  <c r="BI72" i="8"/>
  <c r="BI76" i="8"/>
  <c r="BI80" i="8"/>
  <c r="BI84" i="8"/>
  <c r="BI88" i="8"/>
  <c r="BI69" i="8"/>
  <c r="BM67" i="8"/>
  <c r="BM69" i="8" s="1"/>
  <c r="BM71" i="8" s="1"/>
  <c r="BM73" i="8" s="1"/>
  <c r="BM75" i="8" s="1"/>
  <c r="BM77" i="8" s="1"/>
  <c r="BM79" i="8" s="1"/>
  <c r="BM81" i="8" s="1"/>
  <c r="BM83" i="8" s="1"/>
  <c r="BM85" i="8" s="1"/>
  <c r="BM87" i="8" s="1"/>
  <c r="BM89" i="8" s="1"/>
  <c r="BM66" i="8"/>
  <c r="BM68" i="8" s="1"/>
  <c r="BM70" i="8" s="1"/>
  <c r="BM72" i="8" s="1"/>
  <c r="BM74" i="8" s="1"/>
  <c r="BM76" i="8" s="1"/>
  <c r="BM78" i="8" s="1"/>
  <c r="BM80" i="8" s="1"/>
  <c r="BM82" i="8" s="1"/>
  <c r="BM84" i="8" s="1"/>
  <c r="BM86" i="8" s="1"/>
  <c r="BM88" i="8" s="1"/>
  <c r="BM90" i="8" s="1"/>
  <c r="BM65" i="8"/>
  <c r="BO69" i="8"/>
  <c r="BO73" i="8"/>
  <c r="BO77" i="8"/>
  <c r="BO81" i="8"/>
  <c r="BO85" i="8"/>
  <c r="BO89" i="8"/>
  <c r="BO72" i="8"/>
  <c r="BO66" i="8"/>
  <c r="BO70" i="8"/>
  <c r="BO74" i="8"/>
  <c r="BO78" i="8"/>
  <c r="BO82" i="8"/>
  <c r="BO86" i="8"/>
  <c r="BO90" i="8"/>
  <c r="BO67" i="8"/>
  <c r="BO71" i="8"/>
  <c r="BO75" i="8"/>
  <c r="BO79" i="8"/>
  <c r="BO83" i="8"/>
  <c r="BO87" i="8"/>
  <c r="BO65" i="8"/>
  <c r="BO68" i="8"/>
  <c r="BO76" i="8"/>
  <c r="BO80" i="8"/>
  <c r="BO84" i="8"/>
  <c r="BO88" i="8"/>
  <c r="BK66" i="8"/>
  <c r="BK70" i="8"/>
  <c r="BK74" i="8"/>
  <c r="BK78" i="8"/>
  <c r="BK82" i="8"/>
  <c r="BK86" i="8"/>
  <c r="BK90" i="8"/>
  <c r="BK67" i="8"/>
  <c r="BK71" i="8"/>
  <c r="BK75" i="8"/>
  <c r="BK79" i="8"/>
  <c r="BK83" i="8"/>
  <c r="BK87" i="8"/>
  <c r="BK65" i="8"/>
  <c r="BK68" i="8"/>
  <c r="BK72" i="8"/>
  <c r="BK76" i="8"/>
  <c r="BK80" i="8"/>
  <c r="BK84" i="8"/>
  <c r="BK88" i="8"/>
  <c r="BK69" i="8"/>
  <c r="BK73" i="8"/>
  <c r="BK77" i="8"/>
  <c r="BK81" i="8"/>
  <c r="BK85" i="8"/>
  <c r="BK89" i="8"/>
  <c r="BL78" i="1" l="1"/>
  <c r="BK78" i="1"/>
  <c r="BJ78" i="1"/>
  <c r="BI78" i="1"/>
  <c r="BH78" i="1"/>
  <c r="BG78" i="1"/>
  <c r="BF78" i="1"/>
  <c r="BE78" i="1"/>
  <c r="BD78" i="1"/>
  <c r="BC78" i="1"/>
  <c r="BB78" i="1"/>
  <c r="BA78" i="1"/>
  <c r="BL77" i="1"/>
  <c r="BK77" i="1"/>
  <c r="BJ77" i="1"/>
  <c r="BI77" i="1"/>
  <c r="BH77" i="1"/>
  <c r="BG77" i="1"/>
  <c r="BF77" i="1"/>
  <c r="BE77" i="1"/>
  <c r="BD77" i="1"/>
  <c r="BC77" i="1"/>
  <c r="BB77" i="1"/>
  <c r="BA77" i="1"/>
  <c r="BL76" i="1"/>
  <c r="BK76" i="1"/>
  <c r="BJ76" i="1"/>
  <c r="BI76" i="1"/>
  <c r="BH76" i="1"/>
  <c r="BG76" i="1"/>
  <c r="BF76" i="1"/>
  <c r="BE76" i="1"/>
  <c r="BD76" i="1"/>
  <c r="BC76" i="1"/>
  <c r="BB76" i="1"/>
  <c r="BA76" i="1"/>
  <c r="BL75" i="1"/>
  <c r="BK75" i="1"/>
  <c r="BJ75" i="1"/>
  <c r="BI75" i="1"/>
  <c r="BH75" i="1"/>
  <c r="BG75" i="1"/>
  <c r="BF75" i="1"/>
  <c r="BE75" i="1"/>
  <c r="BD75" i="1"/>
  <c r="BC75" i="1"/>
  <c r="BB75" i="1"/>
  <c r="BA75" i="1"/>
  <c r="BL74" i="1"/>
  <c r="BK74" i="1"/>
  <c r="BJ74" i="1"/>
  <c r="BI74" i="1"/>
  <c r="BH74" i="1"/>
  <c r="BG74" i="1"/>
  <c r="BF74" i="1"/>
  <c r="BE74" i="1"/>
  <c r="BD74" i="1"/>
  <c r="BC74" i="1"/>
  <c r="BB74" i="1"/>
  <c r="BA74" i="1"/>
  <c r="BL73" i="1"/>
  <c r="BK73" i="1"/>
  <c r="BJ73" i="1"/>
  <c r="BI73" i="1"/>
  <c r="BH73" i="1"/>
  <c r="BG73" i="1"/>
  <c r="BF73" i="1"/>
  <c r="BE73" i="1"/>
  <c r="BD73" i="1"/>
  <c r="BC73" i="1"/>
  <c r="BB73" i="1"/>
  <c r="BA73" i="1"/>
  <c r="BL72" i="1"/>
  <c r="BK72" i="1"/>
  <c r="BJ72" i="1"/>
  <c r="BI72" i="1"/>
  <c r="BH72" i="1"/>
  <c r="BG72" i="1"/>
  <c r="BF72" i="1"/>
  <c r="BE72" i="1"/>
  <c r="BD72" i="1"/>
  <c r="BC72" i="1"/>
  <c r="BB72" i="1"/>
  <c r="BA72" i="1"/>
  <c r="BL71" i="1"/>
  <c r="BK71" i="1"/>
  <c r="BJ71" i="1"/>
  <c r="BI71" i="1"/>
  <c r="BH71" i="1"/>
  <c r="BG71" i="1"/>
  <c r="BF71" i="1"/>
  <c r="BE71" i="1"/>
  <c r="BD71" i="1"/>
  <c r="BC71" i="1"/>
  <c r="BB71" i="1"/>
  <c r="BA71" i="1"/>
  <c r="BL70" i="1"/>
  <c r="BK70" i="1"/>
  <c r="BJ70" i="1"/>
  <c r="BI70" i="1"/>
  <c r="BH70" i="1"/>
  <c r="BG70" i="1"/>
  <c r="BF70" i="1"/>
  <c r="BE70" i="1"/>
  <c r="BD70" i="1"/>
  <c r="BC70" i="1"/>
  <c r="BB70" i="1"/>
  <c r="BA70" i="1"/>
  <c r="BL69" i="1"/>
  <c r="BK69" i="1"/>
  <c r="BJ69" i="1"/>
  <c r="BI69" i="1"/>
  <c r="BH69" i="1"/>
  <c r="BG69" i="1"/>
  <c r="BF69" i="1"/>
  <c r="BE69" i="1"/>
  <c r="BD69" i="1"/>
  <c r="BC69" i="1"/>
  <c r="BB69" i="1"/>
  <c r="BA69" i="1"/>
  <c r="BL68" i="1"/>
  <c r="BK68" i="1"/>
  <c r="BJ68" i="1"/>
  <c r="BI68" i="1"/>
  <c r="BH68" i="1"/>
  <c r="BG68" i="1"/>
  <c r="BF68" i="1"/>
  <c r="BE68" i="1"/>
  <c r="BD68" i="1"/>
  <c r="BC68" i="1"/>
  <c r="BB68" i="1"/>
  <c r="BA68" i="1"/>
  <c r="BL67" i="1"/>
  <c r="BK67" i="1"/>
  <c r="BJ67" i="1"/>
  <c r="BI67" i="1"/>
  <c r="BH67" i="1"/>
  <c r="BG67" i="1"/>
  <c r="BF67" i="1"/>
  <c r="BE67" i="1"/>
  <c r="BD67" i="1"/>
  <c r="BC67" i="1"/>
  <c r="BB67" i="1"/>
  <c r="BA67" i="1"/>
  <c r="BL66" i="1"/>
  <c r="BK66" i="1"/>
  <c r="BJ66" i="1"/>
  <c r="BI66" i="1"/>
  <c r="BH66" i="1"/>
  <c r="BG66" i="1"/>
  <c r="BF66" i="1"/>
  <c r="BE66" i="1"/>
  <c r="BD66" i="1"/>
  <c r="BC66" i="1"/>
  <c r="BB66" i="1"/>
  <c r="BA66" i="1"/>
  <c r="BL65" i="1"/>
  <c r="BK65" i="1"/>
  <c r="BJ65" i="1"/>
  <c r="BI65" i="1"/>
  <c r="BH65" i="1"/>
  <c r="BG65" i="1"/>
  <c r="BF65" i="1"/>
  <c r="BE65" i="1"/>
  <c r="BD65" i="1"/>
  <c r="BC65" i="1"/>
  <c r="BB65" i="1"/>
  <c r="BA65" i="1"/>
  <c r="BL64" i="1"/>
  <c r="BK64" i="1"/>
  <c r="BJ64" i="1"/>
  <c r="BI64" i="1"/>
  <c r="BH64" i="1"/>
  <c r="BG64" i="1"/>
  <c r="BF64" i="1"/>
  <c r="BE64" i="1"/>
  <c r="BD64" i="1"/>
  <c r="BC64" i="1"/>
  <c r="BB64" i="1"/>
  <c r="BA64" i="1"/>
  <c r="BL63" i="1"/>
  <c r="BK63" i="1"/>
  <c r="BJ63" i="1"/>
  <c r="BI63" i="1"/>
  <c r="BH63" i="1"/>
  <c r="BG63" i="1"/>
  <c r="BF63" i="1"/>
  <c r="BE63" i="1"/>
  <c r="BD63" i="1"/>
  <c r="BC63" i="1"/>
  <c r="BB63" i="1"/>
  <c r="BA63" i="1"/>
  <c r="BL62" i="1"/>
  <c r="BK62" i="1"/>
  <c r="BJ62" i="1"/>
  <c r="BI62" i="1"/>
  <c r="BH62" i="1"/>
  <c r="BG62" i="1"/>
  <c r="BF62" i="1"/>
  <c r="BE62" i="1"/>
  <c r="BD62" i="1"/>
  <c r="BC62" i="1"/>
  <c r="BB62" i="1"/>
  <c r="BA62" i="1"/>
  <c r="BL61" i="1"/>
  <c r="BK61" i="1"/>
  <c r="BJ61" i="1"/>
  <c r="BI61" i="1"/>
  <c r="BH61" i="1"/>
  <c r="BG61" i="1"/>
  <c r="BF61" i="1"/>
  <c r="BE61" i="1"/>
  <c r="BD61" i="1"/>
  <c r="BC61" i="1"/>
  <c r="BB61" i="1"/>
  <c r="BA61" i="1"/>
  <c r="BL60" i="1"/>
  <c r="BK60" i="1"/>
  <c r="BJ60" i="1"/>
  <c r="BI60" i="1"/>
  <c r="BH60" i="1"/>
  <c r="BG60" i="1"/>
  <c r="BF60" i="1"/>
  <c r="BE60" i="1"/>
  <c r="BD60" i="1"/>
  <c r="BC60" i="1"/>
  <c r="BB60" i="1"/>
  <c r="BA60" i="1"/>
  <c r="BL59" i="1"/>
  <c r="BK59" i="1"/>
  <c r="BJ59" i="1"/>
  <c r="BI59" i="1"/>
  <c r="BH59" i="1"/>
  <c r="BG59" i="1"/>
  <c r="BF59" i="1"/>
  <c r="BE59" i="1"/>
  <c r="BD59" i="1"/>
  <c r="BC59" i="1"/>
  <c r="BB59" i="1"/>
  <c r="BA59" i="1"/>
  <c r="BL58" i="1"/>
  <c r="BK58" i="1"/>
  <c r="BJ58" i="1"/>
  <c r="BI58" i="1"/>
  <c r="BH58" i="1"/>
  <c r="BG58" i="1"/>
  <c r="BF58" i="1"/>
  <c r="BE58" i="1"/>
  <c r="BD58" i="1"/>
  <c r="BC58" i="1"/>
  <c r="BB58" i="1"/>
  <c r="BA58" i="1"/>
  <c r="BL57" i="1"/>
  <c r="BK57" i="1"/>
  <c r="BJ57" i="1"/>
  <c r="BI57" i="1"/>
  <c r="BH57" i="1"/>
  <c r="BG57" i="1"/>
  <c r="BF57" i="1"/>
  <c r="BE57" i="1"/>
  <c r="BD57" i="1"/>
  <c r="BC57" i="1"/>
  <c r="BB57" i="1"/>
  <c r="BA57" i="1"/>
  <c r="BL56" i="1"/>
  <c r="BK56" i="1"/>
  <c r="BJ56" i="1"/>
  <c r="BI56" i="1"/>
  <c r="BH56" i="1"/>
  <c r="BG56" i="1"/>
  <c r="BF56" i="1"/>
  <c r="BE56" i="1"/>
  <c r="BD56" i="1"/>
  <c r="BC56" i="1"/>
  <c r="BB56" i="1"/>
  <c r="BA56" i="1"/>
  <c r="BL55" i="1"/>
  <c r="BK55" i="1"/>
  <c r="BJ55" i="1"/>
  <c r="BI55" i="1"/>
  <c r="BH55" i="1"/>
  <c r="BG55" i="1"/>
  <c r="BF55" i="1"/>
  <c r="BE55" i="1"/>
  <c r="BD55" i="1"/>
  <c r="BC55" i="1"/>
  <c r="BB55" i="1"/>
  <c r="BA55" i="1"/>
  <c r="BL54" i="1"/>
  <c r="BK54" i="1"/>
  <c r="BJ54" i="1"/>
  <c r="BI54" i="1"/>
  <c r="BH54" i="1"/>
  <c r="BG54" i="1"/>
  <c r="BF54" i="1"/>
  <c r="BE54" i="1"/>
  <c r="BD54" i="1"/>
  <c r="BC54" i="1"/>
  <c r="BB54" i="1"/>
  <c r="BA54" i="1"/>
  <c r="BL53" i="1"/>
  <c r="BK53" i="1"/>
  <c r="BJ53" i="1"/>
  <c r="BI53" i="1"/>
  <c r="BH53" i="1"/>
  <c r="BG53" i="1"/>
  <c r="BF53" i="1"/>
  <c r="BE53" i="1"/>
  <c r="BD53" i="1"/>
  <c r="BC53" i="1"/>
  <c r="BB53" i="1"/>
  <c r="BA53" i="1"/>
  <c r="BL52" i="1"/>
  <c r="BK52" i="1"/>
  <c r="BJ52" i="1"/>
  <c r="BI52" i="1"/>
  <c r="BH52" i="1"/>
  <c r="BG52" i="1"/>
  <c r="BF52" i="1"/>
  <c r="BE52" i="1"/>
  <c r="BD52" i="1"/>
  <c r="BC52" i="1"/>
  <c r="BB52" i="1"/>
  <c r="BA52" i="1"/>
  <c r="BM52" i="1" l="1"/>
  <c r="BM54" i="1"/>
  <c r="BM58" i="1"/>
  <c r="BM59" i="1"/>
  <c r="BM61" i="1"/>
  <c r="BM63" i="1"/>
  <c r="BM65" i="1"/>
  <c r="BM68" i="1"/>
  <c r="BM69" i="1"/>
  <c r="BM70" i="1"/>
  <c r="BM71" i="1"/>
  <c r="BM73" i="1"/>
  <c r="BM75" i="1"/>
  <c r="BM77" i="1"/>
  <c r="BM62" i="1"/>
  <c r="BM74" i="1"/>
  <c r="BM78" i="1"/>
  <c r="BM60" i="1"/>
  <c r="BM66" i="1"/>
  <c r="BM53" i="1"/>
  <c r="BM72" i="1"/>
  <c r="BM76" i="1"/>
  <c r="BM56" i="1"/>
  <c r="BM57" i="1"/>
  <c r="BM64" i="1"/>
  <c r="BM67" i="1"/>
  <c r="BM55" i="1"/>
  <c r="BJ36" i="1"/>
  <c r="BK36" i="1"/>
  <c r="BL36" i="1"/>
  <c r="BJ16" i="1"/>
  <c r="BK16" i="1"/>
  <c r="BL16" i="1"/>
  <c r="BJ12" i="1"/>
  <c r="BK12" i="1"/>
  <c r="BL12" i="1"/>
  <c r="BJ37" i="1"/>
  <c r="BK37" i="1"/>
  <c r="BL37" i="1"/>
  <c r="BJ25" i="1"/>
  <c r="BK25" i="1"/>
  <c r="BL25" i="1"/>
  <c r="BJ28" i="1"/>
  <c r="BK28" i="1"/>
  <c r="BL28" i="1"/>
  <c r="BJ33" i="1"/>
  <c r="BK33" i="1"/>
  <c r="BL33" i="1"/>
  <c r="BJ29" i="1"/>
  <c r="BK29" i="1"/>
  <c r="BL29" i="1"/>
  <c r="BJ21" i="1"/>
  <c r="BK21" i="1"/>
  <c r="BL21" i="1"/>
  <c r="BJ20" i="1"/>
  <c r="BK20" i="1"/>
  <c r="BL20" i="1"/>
  <c r="BJ27" i="1"/>
  <c r="BK27" i="1"/>
  <c r="BL27" i="1"/>
  <c r="BJ34" i="1"/>
  <c r="BK34" i="1"/>
  <c r="BL34" i="1"/>
  <c r="BJ19" i="1"/>
  <c r="BK19" i="1"/>
  <c r="BL19" i="1"/>
  <c r="BJ22" i="1"/>
  <c r="BK22" i="1"/>
  <c r="BL22" i="1"/>
  <c r="BJ23" i="1"/>
  <c r="BK23" i="1"/>
  <c r="BL23" i="1"/>
  <c r="BJ32" i="1"/>
  <c r="BK32" i="1"/>
  <c r="BL32" i="1"/>
  <c r="BJ24" i="1"/>
  <c r="BK24" i="1"/>
  <c r="BL24" i="1"/>
  <c r="BJ18" i="1"/>
  <c r="BK18" i="1"/>
  <c r="BL18" i="1"/>
  <c r="BJ35" i="1"/>
  <c r="BK35" i="1"/>
  <c r="BL35" i="1"/>
  <c r="BJ13" i="1"/>
  <c r="BK13" i="1"/>
  <c r="BL13" i="1"/>
  <c r="BJ11" i="1"/>
  <c r="BK11" i="1"/>
  <c r="BL11" i="1"/>
  <c r="BJ26" i="1"/>
  <c r="BK26" i="1"/>
  <c r="BL26" i="1"/>
  <c r="BJ14" i="1"/>
  <c r="BK14" i="1"/>
  <c r="BL14" i="1"/>
  <c r="BJ31" i="1"/>
  <c r="BK31" i="1"/>
  <c r="BL31" i="1"/>
  <c r="BJ17" i="1"/>
  <c r="BK17" i="1"/>
  <c r="BL17" i="1"/>
  <c r="BJ30" i="1"/>
  <c r="BK30" i="1"/>
  <c r="BL30" i="1"/>
  <c r="BL15" i="1"/>
  <c r="BK15" i="1"/>
  <c r="BG36" i="1"/>
  <c r="BH36" i="1"/>
  <c r="BI36" i="1"/>
  <c r="BG16" i="1"/>
  <c r="BH16" i="1"/>
  <c r="BI16" i="1"/>
  <c r="BG12" i="1"/>
  <c r="BH12" i="1"/>
  <c r="BI12" i="1"/>
  <c r="BG37" i="1"/>
  <c r="BH37" i="1"/>
  <c r="BI37" i="1"/>
  <c r="BG25" i="1"/>
  <c r="BH25" i="1"/>
  <c r="BI25" i="1"/>
  <c r="BG28" i="1"/>
  <c r="BH28" i="1"/>
  <c r="BI28" i="1"/>
  <c r="BG33" i="1"/>
  <c r="BH33" i="1"/>
  <c r="BI33" i="1"/>
  <c r="BG29" i="1"/>
  <c r="BH29" i="1"/>
  <c r="BI29" i="1"/>
  <c r="BG21" i="1"/>
  <c r="BH21" i="1"/>
  <c r="BI21" i="1"/>
  <c r="BG20" i="1"/>
  <c r="BH20" i="1"/>
  <c r="BI20" i="1"/>
  <c r="BG27" i="1"/>
  <c r="BH27" i="1"/>
  <c r="BI27" i="1"/>
  <c r="BG34" i="1"/>
  <c r="BH34" i="1"/>
  <c r="BI34" i="1"/>
  <c r="BG19" i="1"/>
  <c r="BH19" i="1"/>
  <c r="BI19" i="1"/>
  <c r="BG22" i="1"/>
  <c r="BH22" i="1"/>
  <c r="BI22" i="1"/>
  <c r="BG23" i="1"/>
  <c r="BH23" i="1"/>
  <c r="BI23" i="1"/>
  <c r="BG32" i="1"/>
  <c r="BH32" i="1"/>
  <c r="BI32" i="1"/>
  <c r="BG24" i="1"/>
  <c r="BH24" i="1"/>
  <c r="BI24" i="1"/>
  <c r="BG18" i="1"/>
  <c r="BH18" i="1"/>
  <c r="BI18" i="1"/>
  <c r="BG35" i="1"/>
  <c r="BH35" i="1"/>
  <c r="BI35" i="1"/>
  <c r="BG13" i="1"/>
  <c r="BH13" i="1"/>
  <c r="BI13" i="1"/>
  <c r="BG11" i="1"/>
  <c r="BH11" i="1"/>
  <c r="BI11" i="1"/>
  <c r="BG26" i="1"/>
  <c r="BH26" i="1"/>
  <c r="BI26" i="1"/>
  <c r="BG14" i="1"/>
  <c r="BH14" i="1"/>
  <c r="BI14" i="1"/>
  <c r="BG31" i="1"/>
  <c r="BH31" i="1"/>
  <c r="BI31" i="1"/>
  <c r="BG17" i="1"/>
  <c r="BH17" i="1"/>
  <c r="BI17" i="1"/>
  <c r="BG30" i="1"/>
  <c r="BH30" i="1"/>
  <c r="BI30" i="1"/>
  <c r="BI15" i="1"/>
  <c r="BH15" i="1"/>
  <c r="BD36" i="1"/>
  <c r="BE36" i="1"/>
  <c r="BF36" i="1"/>
  <c r="BD16" i="1"/>
  <c r="BE16" i="1"/>
  <c r="BF16" i="1"/>
  <c r="BD12" i="1"/>
  <c r="BE12" i="1"/>
  <c r="BF12" i="1"/>
  <c r="BD37" i="1"/>
  <c r="BE37" i="1"/>
  <c r="BF37" i="1"/>
  <c r="BD25" i="1"/>
  <c r="BE25" i="1"/>
  <c r="BF25" i="1"/>
  <c r="BD28" i="1"/>
  <c r="BE28" i="1"/>
  <c r="BF28" i="1"/>
  <c r="BD33" i="1"/>
  <c r="BE33" i="1"/>
  <c r="BF33" i="1"/>
  <c r="BD29" i="1"/>
  <c r="BE29" i="1"/>
  <c r="BF29" i="1"/>
  <c r="BD21" i="1"/>
  <c r="BE21" i="1"/>
  <c r="BF21" i="1"/>
  <c r="BD20" i="1"/>
  <c r="BE20" i="1"/>
  <c r="BF20" i="1"/>
  <c r="BD27" i="1"/>
  <c r="BE27" i="1"/>
  <c r="BF27" i="1"/>
  <c r="BD34" i="1"/>
  <c r="BE34" i="1"/>
  <c r="BF34" i="1"/>
  <c r="BD19" i="1"/>
  <c r="BE19" i="1"/>
  <c r="BF19" i="1"/>
  <c r="BD22" i="1"/>
  <c r="BE22" i="1"/>
  <c r="BF22" i="1"/>
  <c r="BD23" i="1"/>
  <c r="BE23" i="1"/>
  <c r="BF23" i="1"/>
  <c r="BD32" i="1"/>
  <c r="BE32" i="1"/>
  <c r="BF32" i="1"/>
  <c r="BD24" i="1"/>
  <c r="BE24" i="1"/>
  <c r="BF24" i="1"/>
  <c r="BD18" i="1"/>
  <c r="BE18" i="1"/>
  <c r="BF18" i="1"/>
  <c r="BD35" i="1"/>
  <c r="BE35" i="1"/>
  <c r="BF35" i="1"/>
  <c r="BD13" i="1"/>
  <c r="BE13" i="1"/>
  <c r="BF13" i="1"/>
  <c r="BD11" i="1"/>
  <c r="BE11" i="1"/>
  <c r="BF11" i="1"/>
  <c r="BD26" i="1"/>
  <c r="BE26" i="1"/>
  <c r="BF26" i="1"/>
  <c r="BD14" i="1"/>
  <c r="BE14" i="1"/>
  <c r="BF14" i="1"/>
  <c r="BD31" i="1"/>
  <c r="BE31" i="1"/>
  <c r="BF31" i="1"/>
  <c r="BD17" i="1"/>
  <c r="BE17" i="1"/>
  <c r="BF17" i="1"/>
  <c r="BD30" i="1"/>
  <c r="BE30" i="1"/>
  <c r="BF30" i="1"/>
  <c r="BE15" i="1"/>
  <c r="BF15" i="1"/>
  <c r="BA36" i="1"/>
  <c r="BB36" i="1"/>
  <c r="BC36" i="1"/>
  <c r="BA16" i="1"/>
  <c r="BB16" i="1"/>
  <c r="BC16" i="1"/>
  <c r="BA12" i="1"/>
  <c r="BB12" i="1"/>
  <c r="BC12" i="1"/>
  <c r="BA37" i="1"/>
  <c r="BB37" i="1"/>
  <c r="BC37" i="1"/>
  <c r="BA25" i="1"/>
  <c r="BB25" i="1"/>
  <c r="BC25" i="1"/>
  <c r="BA28" i="1"/>
  <c r="BB28" i="1"/>
  <c r="BC28" i="1"/>
  <c r="BA33" i="1"/>
  <c r="BB33" i="1"/>
  <c r="BC33" i="1"/>
  <c r="BA29" i="1"/>
  <c r="BB29" i="1"/>
  <c r="BC29" i="1"/>
  <c r="BA21" i="1"/>
  <c r="BB21" i="1"/>
  <c r="BC21" i="1"/>
  <c r="BA20" i="1"/>
  <c r="BB20" i="1"/>
  <c r="BC20" i="1"/>
  <c r="BA27" i="1"/>
  <c r="BB27" i="1"/>
  <c r="BC27" i="1"/>
  <c r="BA34" i="1"/>
  <c r="BB34" i="1"/>
  <c r="BC34" i="1"/>
  <c r="BA19" i="1"/>
  <c r="BB19" i="1"/>
  <c r="BC19" i="1"/>
  <c r="BA22" i="1"/>
  <c r="BB22" i="1"/>
  <c r="BC22" i="1"/>
  <c r="BA23" i="1"/>
  <c r="BB23" i="1"/>
  <c r="BC23" i="1"/>
  <c r="BA32" i="1"/>
  <c r="BB32" i="1"/>
  <c r="BC32" i="1"/>
  <c r="BA24" i="1"/>
  <c r="BB24" i="1"/>
  <c r="BC24" i="1"/>
  <c r="BA18" i="1"/>
  <c r="BB18" i="1"/>
  <c r="BC18" i="1"/>
  <c r="BA35" i="1"/>
  <c r="BB35" i="1"/>
  <c r="BC35" i="1"/>
  <c r="BA13" i="1"/>
  <c r="BB13" i="1"/>
  <c r="BC13" i="1"/>
  <c r="BA11" i="1"/>
  <c r="BB11" i="1"/>
  <c r="BC11" i="1"/>
  <c r="BA26" i="1"/>
  <c r="BB26" i="1"/>
  <c r="BC26" i="1"/>
  <c r="BA14" i="1"/>
  <c r="BB14" i="1"/>
  <c r="BC14" i="1"/>
  <c r="BA31" i="1"/>
  <c r="BB31" i="1"/>
  <c r="BC31" i="1"/>
  <c r="BA17" i="1"/>
  <c r="BB17" i="1"/>
  <c r="BC17" i="1"/>
  <c r="BA30" i="1"/>
  <c r="BB30" i="1"/>
  <c r="BC30" i="1"/>
  <c r="BC15" i="1"/>
  <c r="BB15" i="1"/>
  <c r="BM11" i="1" l="1"/>
  <c r="BJ15" i="1"/>
  <c r="BG15" i="1"/>
  <c r="BD15" i="1"/>
  <c r="BA15" i="1"/>
  <c r="BM15" i="1" l="1"/>
  <c r="BM23" i="1"/>
  <c r="BM33" i="1"/>
  <c r="BM36" i="1" l="1"/>
  <c r="BM17" i="1"/>
  <c r="BM32" i="1"/>
  <c r="BM18" i="1"/>
  <c r="BM29" i="1"/>
  <c r="BM37" i="1"/>
  <c r="BM28" i="1"/>
  <c r="BM35" i="1"/>
  <c r="BM16" i="1"/>
  <c r="BM26" i="1"/>
  <c r="BM12" i="1"/>
  <c r="BM22" i="1"/>
  <c r="BM20" i="1"/>
  <c r="BM30" i="1"/>
  <c r="BM21" i="1"/>
  <c r="BM24" i="1"/>
  <c r="BM31" i="1"/>
  <c r="BM34" i="1"/>
  <c r="BM14" i="1"/>
  <c r="BM19" i="1"/>
  <c r="BM13" i="1"/>
  <c r="BM25" i="1"/>
  <c r="BM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laetitia.guerineau@free.fr</author>
  </authors>
  <commentList>
    <comment ref="D38" authorId="0" shapeId="0" xr:uid="{00000000-0006-0000-0000-000001000000}">
      <text>
        <r>
          <rPr>
            <sz val="18"/>
            <color indexed="81"/>
            <rFont val="Tahoma"/>
            <family val="2"/>
          </rPr>
          <t>Types de phrases</t>
        </r>
        <r>
          <rPr>
            <sz val="9"/>
            <color indexed="81"/>
            <rFont val="Tahoma"/>
            <family val="2"/>
          </rPr>
          <t xml:space="preserve">
</t>
        </r>
      </text>
    </comment>
    <comment ref="E38" authorId="0" shapeId="0" xr:uid="{00000000-0006-0000-0000-000002000000}">
      <text>
        <r>
          <rPr>
            <sz val="18"/>
            <color indexed="81"/>
            <rFont val="Tahoma"/>
            <family val="2"/>
          </rPr>
          <t>Formes de phrases</t>
        </r>
      </text>
    </comment>
    <comment ref="F38" authorId="0" shapeId="0" xr:uid="{00000000-0006-0000-0000-000003000000}">
      <text>
        <r>
          <rPr>
            <sz val="18"/>
            <color indexed="81"/>
            <rFont val="Tahoma"/>
            <family val="2"/>
          </rPr>
          <t>Ponctuation</t>
        </r>
        <r>
          <rPr>
            <sz val="9"/>
            <color indexed="81"/>
            <rFont val="Tahoma"/>
            <family val="2"/>
          </rPr>
          <t xml:space="preserve">
</t>
        </r>
      </text>
    </comment>
    <comment ref="G38" authorId="0" shapeId="0" xr:uid="{00000000-0006-0000-0000-000004000000}">
      <text>
        <r>
          <rPr>
            <sz val="18"/>
            <color indexed="81"/>
            <rFont val="Tahoma"/>
            <family val="2"/>
          </rPr>
          <t>Identifier Sujet</t>
        </r>
      </text>
    </comment>
    <comment ref="H38" authorId="0" shapeId="0" xr:uid="{00000000-0006-0000-0000-000005000000}">
      <text>
        <r>
          <rPr>
            <sz val="18"/>
            <color indexed="81"/>
            <rFont val="Tahoma"/>
            <family val="2"/>
          </rPr>
          <t>Groupe Verbal</t>
        </r>
        <r>
          <rPr>
            <sz val="9"/>
            <color indexed="81"/>
            <rFont val="Tahoma"/>
            <family val="2"/>
          </rPr>
          <t xml:space="preserve">
</t>
        </r>
      </text>
    </comment>
    <comment ref="I38" authorId="0" shapeId="0" xr:uid="{00000000-0006-0000-0000-000006000000}">
      <text>
        <r>
          <rPr>
            <b/>
            <sz val="9"/>
            <color indexed="81"/>
            <rFont val="Tahoma"/>
            <family val="2"/>
          </rPr>
          <t>l</t>
        </r>
        <r>
          <rPr>
            <sz val="9"/>
            <color indexed="81"/>
            <rFont val="Tahoma"/>
            <family val="2"/>
          </rPr>
          <t xml:space="preserve">
</t>
        </r>
      </text>
    </comment>
    <comment ref="J38" authorId="0" shapeId="0" xr:uid="{00000000-0006-0000-0000-000007000000}">
      <text>
        <r>
          <rPr>
            <sz val="18"/>
            <color indexed="81"/>
            <rFont val="Tahoma"/>
            <family val="2"/>
          </rPr>
          <t>Homophones</t>
        </r>
        <r>
          <rPr>
            <sz val="9"/>
            <color indexed="81"/>
            <rFont val="Tahoma"/>
            <family val="2"/>
          </rPr>
          <t xml:space="preserve">
</t>
        </r>
      </text>
    </comment>
    <comment ref="K38" authorId="0" shapeId="0" xr:uid="{00000000-0006-0000-0000-000008000000}">
      <text>
        <r>
          <rPr>
            <sz val="18"/>
            <color indexed="81"/>
            <rFont val="Tahoma"/>
            <family val="2"/>
          </rPr>
          <t>Dictée 1</t>
        </r>
        <r>
          <rPr>
            <sz val="9"/>
            <color indexed="81"/>
            <rFont val="Tahoma"/>
            <family val="2"/>
          </rPr>
          <t xml:space="preserve">
</t>
        </r>
        <r>
          <rPr>
            <b/>
            <sz val="14"/>
            <color indexed="81"/>
            <rFont val="Tahoma"/>
            <family val="2"/>
          </rPr>
          <t>Réinvestir les mots étudiés.</t>
        </r>
      </text>
    </comment>
    <comment ref="L38" authorId="0" shapeId="0" xr:uid="{00000000-0006-0000-0000-000009000000}">
      <text>
        <r>
          <rPr>
            <sz val="20"/>
            <color indexed="81"/>
            <rFont val="Tahoma"/>
            <family val="2"/>
          </rPr>
          <t>Dictée 1</t>
        </r>
        <r>
          <rPr>
            <sz val="9"/>
            <color indexed="81"/>
            <rFont val="Tahoma"/>
            <family val="2"/>
          </rPr>
          <t xml:space="preserve">
</t>
        </r>
        <r>
          <rPr>
            <sz val="16"/>
            <color indexed="81"/>
            <rFont val="Tahoma"/>
            <family val="2"/>
          </rPr>
          <t>Conj. Présent vb en -er</t>
        </r>
      </text>
    </comment>
    <comment ref="M38" authorId="0" shapeId="0" xr:uid="{00000000-0006-0000-0000-00000A000000}">
      <text>
        <r>
          <rPr>
            <sz val="9"/>
            <color indexed="81"/>
            <rFont val="Tahoma"/>
            <family val="2"/>
          </rPr>
          <t xml:space="preserve">
</t>
        </r>
        <r>
          <rPr>
            <sz val="20"/>
            <color indexed="81"/>
            <rFont val="Tahoma"/>
            <family val="2"/>
          </rPr>
          <t>Dictée 1</t>
        </r>
        <r>
          <rPr>
            <sz val="9"/>
            <color indexed="81"/>
            <rFont val="Tahoma"/>
            <family val="2"/>
          </rPr>
          <t xml:space="preserve">
</t>
        </r>
        <r>
          <rPr>
            <sz val="16"/>
            <color indexed="81"/>
            <rFont val="Tahoma"/>
            <family val="2"/>
          </rPr>
          <t>Homophone a/à</t>
        </r>
      </text>
    </comment>
    <comment ref="N38" authorId="0" shapeId="0" xr:uid="{00000000-0006-0000-0000-00000B000000}">
      <text>
        <r>
          <rPr>
            <sz val="18"/>
            <color indexed="81"/>
            <rFont val="Tahoma"/>
            <family val="2"/>
          </rPr>
          <t>Dictionnaire</t>
        </r>
        <r>
          <rPr>
            <sz val="9"/>
            <color indexed="81"/>
            <rFont val="Tahoma"/>
            <family val="2"/>
          </rPr>
          <t xml:space="preserve">
</t>
        </r>
      </text>
    </comment>
    <comment ref="O38" authorId="0" shapeId="0" xr:uid="{00000000-0006-0000-0000-00000C000000}">
      <text>
        <r>
          <rPr>
            <sz val="18"/>
            <color indexed="81"/>
            <rFont val="Tahoma"/>
            <family val="2"/>
          </rPr>
          <t>Contexte</t>
        </r>
        <r>
          <rPr>
            <sz val="9"/>
            <color indexed="81"/>
            <rFont val="Tahoma"/>
            <family val="2"/>
          </rPr>
          <t xml:space="preserve">
</t>
        </r>
      </text>
    </comment>
    <comment ref="P38" authorId="0" shapeId="0" xr:uid="{00000000-0006-0000-0000-00000D000000}">
      <text>
        <r>
          <rPr>
            <sz val="9"/>
            <color indexed="81"/>
            <rFont val="Tahoma"/>
            <family val="2"/>
          </rPr>
          <t xml:space="preserve">
</t>
        </r>
      </text>
    </comment>
    <comment ref="Q38" authorId="0" shapeId="0" xr:uid="{00000000-0006-0000-0000-00000E000000}">
      <text>
        <r>
          <rPr>
            <sz val="18"/>
            <color indexed="81"/>
            <rFont val="Tahoma"/>
            <family val="2"/>
          </rPr>
          <t>Présent</t>
        </r>
        <r>
          <rPr>
            <sz val="9"/>
            <color indexed="81"/>
            <rFont val="Tahoma"/>
            <family val="2"/>
          </rPr>
          <t xml:space="preserve">
</t>
        </r>
      </text>
    </comment>
    <comment ref="R38" authorId="0" shapeId="0" xr:uid="{00000000-0006-0000-0000-00000F000000}">
      <text>
        <r>
          <rPr>
            <sz val="9"/>
            <color indexed="81"/>
            <rFont val="Tahoma"/>
            <family val="2"/>
          </rPr>
          <t xml:space="preserve">
</t>
        </r>
      </text>
    </comment>
    <comment ref="S38" authorId="0" shapeId="0" xr:uid="{00000000-0006-0000-0000-000010000000}">
      <text>
        <r>
          <rPr>
            <sz val="9"/>
            <color indexed="81"/>
            <rFont val="Tahoma"/>
            <family val="2"/>
          </rPr>
          <t xml:space="preserve">
</t>
        </r>
      </text>
    </comment>
    <comment ref="T38" authorId="0" shapeId="0" xr:uid="{00000000-0006-0000-0000-000011000000}">
      <text>
        <r>
          <rPr>
            <sz val="18"/>
            <color indexed="81"/>
            <rFont val="Tahoma"/>
            <family val="2"/>
          </rPr>
          <t>Fluidité</t>
        </r>
        <r>
          <rPr>
            <sz val="9"/>
            <color indexed="81"/>
            <rFont val="Tahoma"/>
            <family val="2"/>
          </rPr>
          <t xml:space="preserve">
</t>
        </r>
      </text>
    </comment>
    <comment ref="U38" authorId="0" shapeId="0" xr:uid="{00000000-0006-0000-0000-000012000000}">
      <text>
        <r>
          <rPr>
            <sz val="18"/>
            <color indexed="81"/>
            <rFont val="Tahoma"/>
            <family val="2"/>
          </rPr>
          <t>Compréhension</t>
        </r>
        <r>
          <rPr>
            <sz val="9"/>
            <color indexed="81"/>
            <rFont val="Tahoma"/>
            <family val="2"/>
          </rPr>
          <t xml:space="preserve">
</t>
        </r>
      </text>
    </comment>
    <comment ref="V38" authorId="0" shapeId="0" xr:uid="{00000000-0006-0000-0000-000013000000}">
      <text>
        <r>
          <rPr>
            <sz val="9"/>
            <color indexed="81"/>
            <rFont val="Tahoma"/>
            <family val="2"/>
          </rPr>
          <t xml:space="preserve">
</t>
        </r>
      </text>
    </comment>
    <comment ref="Y38" authorId="0" shapeId="0" xr:uid="{00000000-0006-0000-0000-000014000000}">
      <text>
        <r>
          <rPr>
            <sz val="18"/>
            <color indexed="81"/>
            <rFont val="Tahoma"/>
            <family val="2"/>
          </rPr>
          <t xml:space="preserve">Nommer et Lire
 les nb jusqu'à 100 000
</t>
        </r>
        <r>
          <rPr>
            <sz val="9"/>
            <color indexed="81"/>
            <rFont val="Tahoma"/>
            <family val="2"/>
          </rPr>
          <t xml:space="preserve">
</t>
        </r>
      </text>
    </comment>
    <comment ref="Z38" authorId="0" shapeId="0" xr:uid="{00000000-0006-0000-0000-000015000000}">
      <text>
        <r>
          <rPr>
            <sz val="18"/>
            <color indexed="81"/>
            <rFont val="Tahoma"/>
            <family val="2"/>
          </rPr>
          <t>Comparer Ranger</t>
        </r>
        <r>
          <rPr>
            <sz val="9"/>
            <color indexed="81"/>
            <rFont val="Tahoma"/>
            <family val="2"/>
          </rPr>
          <t xml:space="preserve">
</t>
        </r>
      </text>
    </comment>
    <comment ref="AA38" authorId="0" shapeId="0" xr:uid="{00000000-0006-0000-0000-000016000000}">
      <text>
        <r>
          <rPr>
            <sz val="18"/>
            <color indexed="81"/>
            <rFont val="Tahoma"/>
            <family val="2"/>
          </rPr>
          <t>Nommer et Lire les nb jusqu'à 999999999</t>
        </r>
        <r>
          <rPr>
            <sz val="9"/>
            <color indexed="81"/>
            <rFont val="Tahoma"/>
            <family val="2"/>
          </rPr>
          <t xml:space="preserve">
</t>
        </r>
      </text>
    </comment>
    <comment ref="AB38" authorId="0" shapeId="0" xr:uid="{00000000-0006-0000-0000-000017000000}">
      <text>
        <r>
          <rPr>
            <sz val="18"/>
            <color indexed="81"/>
            <rFont val="Tahoma"/>
            <family val="2"/>
          </rPr>
          <t>Comparer
Ranger</t>
        </r>
        <r>
          <rPr>
            <sz val="9"/>
            <color indexed="81"/>
            <rFont val="Tahoma"/>
            <family val="2"/>
          </rPr>
          <t xml:space="preserve">
</t>
        </r>
      </text>
    </comment>
    <comment ref="AC38" authorId="0" shapeId="0" xr:uid="{00000000-0006-0000-0000-000018000000}">
      <text>
        <r>
          <rPr>
            <sz val="9"/>
            <color indexed="81"/>
            <rFont val="Tahoma"/>
            <family val="2"/>
          </rPr>
          <t xml:space="preserve">
</t>
        </r>
      </text>
    </comment>
    <comment ref="AD38" authorId="0" shapeId="0" xr:uid="{00000000-0006-0000-0000-000019000000}">
      <text>
        <r>
          <rPr>
            <sz val="9"/>
            <color indexed="81"/>
            <rFont val="Tahoma"/>
            <family val="2"/>
          </rPr>
          <t xml:space="preserve">
</t>
        </r>
      </text>
    </comment>
    <comment ref="AE38" authorId="0" shapeId="0" xr:uid="{00000000-0006-0000-0000-00001A000000}">
      <text>
        <r>
          <rPr>
            <sz val="18"/>
            <color indexed="81"/>
            <rFont val="Tahoma"/>
            <family val="2"/>
          </rPr>
          <t>Additions &amp;
Soustractions</t>
        </r>
        <r>
          <rPr>
            <sz val="9"/>
            <color indexed="81"/>
            <rFont val="Tahoma"/>
            <family val="2"/>
          </rPr>
          <t xml:space="preserve">
</t>
        </r>
      </text>
    </comment>
    <comment ref="AF38" authorId="0" shapeId="0" xr:uid="{00000000-0006-0000-0000-00001B000000}">
      <text>
        <r>
          <rPr>
            <sz val="18"/>
            <color indexed="81"/>
            <rFont val="Tahoma"/>
            <family val="2"/>
          </rPr>
          <t>Multiplication</t>
        </r>
        <r>
          <rPr>
            <sz val="9"/>
            <color indexed="81"/>
            <rFont val="Tahoma"/>
            <family val="2"/>
          </rPr>
          <t xml:space="preserve">
</t>
        </r>
      </text>
    </comment>
    <comment ref="AG38" authorId="0" shapeId="0" xr:uid="{00000000-0006-0000-0000-00001C000000}">
      <text>
        <r>
          <rPr>
            <sz val="18"/>
            <color indexed="81"/>
            <rFont val="Tahoma"/>
            <family val="2"/>
          </rPr>
          <t>Calcul Mental</t>
        </r>
        <r>
          <rPr>
            <sz val="9"/>
            <color indexed="81"/>
            <rFont val="Tahoma"/>
            <family val="2"/>
          </rPr>
          <t xml:space="preserve">
</t>
        </r>
      </text>
    </comment>
    <comment ref="AH38" authorId="0" shapeId="0" xr:uid="{00000000-0006-0000-0000-00001D000000}">
      <text>
        <r>
          <rPr>
            <sz val="9"/>
            <color indexed="81"/>
            <rFont val="Tahoma"/>
            <family val="2"/>
          </rPr>
          <t xml:space="preserve">
</t>
        </r>
      </text>
    </comment>
    <comment ref="AI38" authorId="0" shapeId="0" xr:uid="{00000000-0006-0000-0000-00001E000000}">
      <text>
        <r>
          <rPr>
            <sz val="18"/>
            <color indexed="81"/>
            <rFont val="Tahoma"/>
            <family val="2"/>
          </rPr>
          <t>Vocabulaire</t>
        </r>
        <r>
          <rPr>
            <sz val="9"/>
            <color indexed="81"/>
            <rFont val="Tahoma"/>
            <family val="2"/>
          </rPr>
          <t xml:space="preserve">
</t>
        </r>
      </text>
    </comment>
    <comment ref="AJ38" authorId="0" shapeId="0" xr:uid="{00000000-0006-0000-0000-00001F000000}">
      <text>
        <r>
          <rPr>
            <sz val="18"/>
            <color indexed="81"/>
            <rFont val="Tahoma"/>
            <family val="2"/>
          </rPr>
          <t>Tracés</t>
        </r>
        <r>
          <rPr>
            <sz val="9"/>
            <color indexed="81"/>
            <rFont val="Tahoma"/>
            <family val="2"/>
          </rPr>
          <t xml:space="preserve">
</t>
        </r>
      </text>
    </comment>
    <comment ref="AK38" authorId="0" shapeId="0" xr:uid="{00000000-0006-0000-0000-000020000000}">
      <text>
        <r>
          <rPr>
            <sz val="18"/>
            <color indexed="81"/>
            <rFont val="Tahoma"/>
            <family val="2"/>
          </rPr>
          <t>Perpendiculaires&amp; Parallèles</t>
        </r>
        <r>
          <rPr>
            <sz val="9"/>
            <color indexed="81"/>
            <rFont val="Tahoma"/>
            <family val="2"/>
          </rPr>
          <t xml:space="preserve">
</t>
        </r>
      </text>
    </comment>
    <comment ref="AL38" authorId="0" shapeId="0" xr:uid="{00000000-0006-0000-0000-000021000000}">
      <text>
        <r>
          <rPr>
            <sz val="9"/>
            <color indexed="81"/>
            <rFont val="Tahoma"/>
            <family val="2"/>
          </rPr>
          <t xml:space="preserve">
</t>
        </r>
        <r>
          <rPr>
            <sz val="16"/>
            <color indexed="81"/>
            <rFont val="Tahoma"/>
            <family val="2"/>
          </rPr>
          <t>Tracer perpendiculaire</t>
        </r>
      </text>
    </comment>
    <comment ref="AM38" authorId="0" shapeId="0" xr:uid="{00000000-0006-0000-0000-000022000000}">
      <text>
        <r>
          <rPr>
            <sz val="18"/>
            <color indexed="81"/>
            <rFont val="Tahoma"/>
            <family val="2"/>
          </rPr>
          <t>Mesures de 
longueurs</t>
        </r>
        <r>
          <rPr>
            <sz val="9"/>
            <color indexed="81"/>
            <rFont val="Tahoma"/>
            <family val="2"/>
          </rPr>
          <t xml:space="preserve">
</t>
        </r>
      </text>
    </comment>
    <comment ref="AN38" authorId="0" shapeId="0" xr:uid="{00000000-0006-0000-0000-000023000000}">
      <text>
        <r>
          <rPr>
            <sz val="18"/>
            <color indexed="81"/>
            <rFont val="Tahoma"/>
            <family val="2"/>
          </rPr>
          <t>Problèmes</t>
        </r>
        <r>
          <rPr>
            <sz val="9"/>
            <color indexed="81"/>
            <rFont val="Tahoma"/>
            <family val="2"/>
          </rPr>
          <t xml:space="preserve">
</t>
        </r>
      </text>
    </comment>
    <comment ref="AO38" authorId="0" shapeId="0" xr:uid="{00000000-0006-0000-0000-000024000000}">
      <text>
        <r>
          <rPr>
            <sz val="9"/>
            <color indexed="81"/>
            <rFont val="Tahoma"/>
            <family val="2"/>
          </rPr>
          <t xml:space="preserve">
</t>
        </r>
      </text>
    </comment>
    <comment ref="AQ38" authorId="0" shapeId="0" xr:uid="{00000000-0006-0000-0000-000025000000}">
      <text>
        <r>
          <rPr>
            <sz val="18"/>
            <color theme="1"/>
            <rFont val="Calibri"/>
            <family val="2"/>
          </rPr>
          <t>Les Grandes
Périodes</t>
        </r>
      </text>
    </comment>
    <comment ref="AR38" authorId="0" shapeId="0" xr:uid="{00000000-0006-0000-0000-000026000000}">
      <text>
        <r>
          <rPr>
            <sz val="18"/>
            <color theme="1"/>
            <rFont val="Calibri"/>
            <family val="2"/>
          </rPr>
          <t>Préhistoire</t>
        </r>
      </text>
    </comment>
    <comment ref="AS38" authorId="0" shapeId="0" xr:uid="{00000000-0006-0000-0000-000027000000}">
      <text>
        <r>
          <rPr>
            <sz val="18"/>
            <color theme="1"/>
            <rFont val="Calibri"/>
            <family val="2"/>
          </rPr>
          <t>Antiquité</t>
        </r>
      </text>
    </comment>
    <comment ref="AT38" authorId="0" shapeId="0" xr:uid="{00000000-0006-0000-0000-000028000000}">
      <text>
        <r>
          <rPr>
            <sz val="18"/>
            <color indexed="81"/>
            <rFont val="Tahoma"/>
            <family val="2"/>
          </rPr>
          <t>Lieu de Vie</t>
        </r>
        <r>
          <rPr>
            <sz val="9"/>
            <color indexed="81"/>
            <rFont val="Tahoma"/>
            <family val="2"/>
          </rPr>
          <t xml:space="preserve">
</t>
        </r>
      </text>
    </comment>
    <comment ref="AU38" authorId="0" shapeId="0" xr:uid="{00000000-0006-0000-0000-000029000000}">
      <text>
        <r>
          <rPr>
            <sz val="20"/>
            <color indexed="81"/>
            <rFont val="Tahoma"/>
            <family val="2"/>
          </rPr>
          <t>Lieu de vie différentes échelles.</t>
        </r>
      </text>
    </comment>
    <comment ref="AV38" authorId="0" shapeId="0" xr:uid="{00000000-0006-0000-0000-00002A000000}">
      <text>
        <r>
          <rPr>
            <sz val="18"/>
            <color indexed="81"/>
            <rFont val="Tahoma"/>
            <family val="2"/>
          </rPr>
          <t>Systéme 
Solaire</t>
        </r>
        <r>
          <rPr>
            <sz val="9"/>
            <color indexed="81"/>
            <rFont val="Tahoma"/>
            <family val="2"/>
          </rPr>
          <t xml:space="preserve">
</t>
        </r>
      </text>
    </comment>
    <comment ref="D79" authorId="0" shapeId="0" xr:uid="{00000000-0006-0000-0000-00002B000000}">
      <text>
        <r>
          <rPr>
            <sz val="18"/>
            <color indexed="81"/>
            <rFont val="Tahoma"/>
            <family val="2"/>
          </rPr>
          <t>Types de phrases</t>
        </r>
        <r>
          <rPr>
            <sz val="9"/>
            <color indexed="81"/>
            <rFont val="Tahoma"/>
            <family val="2"/>
          </rPr>
          <t xml:space="preserve">
</t>
        </r>
      </text>
    </comment>
    <comment ref="E79" authorId="0" shapeId="0" xr:uid="{00000000-0006-0000-0000-00002C000000}">
      <text>
        <r>
          <rPr>
            <sz val="18"/>
            <color indexed="81"/>
            <rFont val="Tahoma"/>
            <family val="2"/>
          </rPr>
          <t>Formes de phrases</t>
        </r>
      </text>
    </comment>
    <comment ref="F79" authorId="0" shapeId="0" xr:uid="{00000000-0006-0000-0000-00002D000000}">
      <text>
        <r>
          <rPr>
            <sz val="18"/>
            <color indexed="81"/>
            <rFont val="Tahoma"/>
            <family val="2"/>
          </rPr>
          <t>Ponctuation</t>
        </r>
        <r>
          <rPr>
            <sz val="9"/>
            <color indexed="81"/>
            <rFont val="Tahoma"/>
            <family val="2"/>
          </rPr>
          <t xml:space="preserve">
</t>
        </r>
      </text>
    </comment>
    <comment ref="G79" authorId="0" shapeId="0" xr:uid="{00000000-0006-0000-0000-00002E000000}">
      <text>
        <r>
          <rPr>
            <sz val="18"/>
            <color indexed="81"/>
            <rFont val="Tahoma"/>
            <family val="2"/>
          </rPr>
          <t>Identifier Sujet</t>
        </r>
      </text>
    </comment>
    <comment ref="H79" authorId="0" shapeId="0" xr:uid="{00000000-0006-0000-0000-00002F000000}">
      <text>
        <r>
          <rPr>
            <sz val="18"/>
            <color indexed="81"/>
            <rFont val="Tahoma"/>
            <family val="2"/>
          </rPr>
          <t>Groupe Verbal</t>
        </r>
        <r>
          <rPr>
            <sz val="9"/>
            <color indexed="81"/>
            <rFont val="Tahoma"/>
            <family val="2"/>
          </rPr>
          <t xml:space="preserve">
</t>
        </r>
      </text>
    </comment>
    <comment ref="I79" authorId="0" shapeId="0" xr:uid="{00000000-0006-0000-0000-000030000000}">
      <text>
        <r>
          <rPr>
            <b/>
            <sz val="9"/>
            <color indexed="81"/>
            <rFont val="Tahoma"/>
            <family val="2"/>
          </rPr>
          <t>l</t>
        </r>
        <r>
          <rPr>
            <sz val="9"/>
            <color indexed="81"/>
            <rFont val="Tahoma"/>
            <family val="2"/>
          </rPr>
          <t xml:space="preserve">
</t>
        </r>
      </text>
    </comment>
    <comment ref="J79" authorId="0" shapeId="0" xr:uid="{00000000-0006-0000-0000-000031000000}">
      <text>
        <r>
          <rPr>
            <sz val="18"/>
            <color indexed="81"/>
            <rFont val="Tahoma"/>
            <family val="2"/>
          </rPr>
          <t>Homophones</t>
        </r>
        <r>
          <rPr>
            <sz val="9"/>
            <color indexed="81"/>
            <rFont val="Tahoma"/>
            <family val="2"/>
          </rPr>
          <t xml:space="preserve">
</t>
        </r>
      </text>
    </comment>
    <comment ref="K79" authorId="0" shapeId="0" xr:uid="{00000000-0006-0000-0000-000032000000}">
      <text>
        <r>
          <rPr>
            <sz val="18"/>
            <color indexed="81"/>
            <rFont val="Tahoma"/>
            <family val="2"/>
          </rPr>
          <t>Dictée 1</t>
        </r>
        <r>
          <rPr>
            <sz val="9"/>
            <color indexed="81"/>
            <rFont val="Tahoma"/>
            <family val="2"/>
          </rPr>
          <t xml:space="preserve">
</t>
        </r>
        <r>
          <rPr>
            <b/>
            <sz val="14"/>
            <color indexed="81"/>
            <rFont val="Tahoma"/>
            <family val="2"/>
          </rPr>
          <t>Réinvestir les mots étudiés.</t>
        </r>
      </text>
    </comment>
    <comment ref="L79" authorId="0" shapeId="0" xr:uid="{00000000-0006-0000-0000-000033000000}">
      <text>
        <r>
          <rPr>
            <sz val="20"/>
            <color indexed="81"/>
            <rFont val="Tahoma"/>
            <family val="2"/>
          </rPr>
          <t>Dictée 1</t>
        </r>
        <r>
          <rPr>
            <sz val="9"/>
            <color indexed="81"/>
            <rFont val="Tahoma"/>
            <family val="2"/>
          </rPr>
          <t xml:space="preserve">
</t>
        </r>
        <r>
          <rPr>
            <sz val="16"/>
            <color indexed="81"/>
            <rFont val="Tahoma"/>
            <family val="2"/>
          </rPr>
          <t>Conj. Présent vb en -er</t>
        </r>
      </text>
    </comment>
    <comment ref="M79" authorId="0" shapeId="0" xr:uid="{00000000-0006-0000-0000-000034000000}">
      <text>
        <r>
          <rPr>
            <sz val="9"/>
            <color indexed="81"/>
            <rFont val="Tahoma"/>
            <family val="2"/>
          </rPr>
          <t xml:space="preserve">
</t>
        </r>
        <r>
          <rPr>
            <sz val="20"/>
            <color indexed="81"/>
            <rFont val="Tahoma"/>
            <family val="2"/>
          </rPr>
          <t>Dictée 1</t>
        </r>
        <r>
          <rPr>
            <sz val="9"/>
            <color indexed="81"/>
            <rFont val="Tahoma"/>
            <family val="2"/>
          </rPr>
          <t xml:space="preserve">
</t>
        </r>
        <r>
          <rPr>
            <sz val="16"/>
            <color indexed="81"/>
            <rFont val="Tahoma"/>
            <family val="2"/>
          </rPr>
          <t>Homophone a/à</t>
        </r>
      </text>
    </comment>
    <comment ref="N79" authorId="0" shapeId="0" xr:uid="{00000000-0006-0000-0000-000035000000}">
      <text>
        <r>
          <rPr>
            <sz val="18"/>
            <color indexed="81"/>
            <rFont val="Tahoma"/>
            <family val="2"/>
          </rPr>
          <t>Dictionnaire</t>
        </r>
        <r>
          <rPr>
            <sz val="9"/>
            <color indexed="81"/>
            <rFont val="Tahoma"/>
            <family val="2"/>
          </rPr>
          <t xml:space="preserve">
</t>
        </r>
      </text>
    </comment>
    <comment ref="O79" authorId="0" shapeId="0" xr:uid="{00000000-0006-0000-0000-000036000000}">
      <text>
        <r>
          <rPr>
            <sz val="18"/>
            <color indexed="81"/>
            <rFont val="Tahoma"/>
            <family val="2"/>
          </rPr>
          <t>Contexte</t>
        </r>
        <r>
          <rPr>
            <sz val="9"/>
            <color indexed="81"/>
            <rFont val="Tahoma"/>
            <family val="2"/>
          </rPr>
          <t xml:space="preserve">
</t>
        </r>
      </text>
    </comment>
    <comment ref="P79" authorId="0" shapeId="0" xr:uid="{00000000-0006-0000-0000-000037000000}">
      <text>
        <r>
          <rPr>
            <sz val="9"/>
            <color indexed="81"/>
            <rFont val="Tahoma"/>
            <family val="2"/>
          </rPr>
          <t xml:space="preserve">
</t>
        </r>
      </text>
    </comment>
    <comment ref="Q79" authorId="0" shapeId="0" xr:uid="{00000000-0006-0000-0000-000038000000}">
      <text>
        <r>
          <rPr>
            <sz val="18"/>
            <color indexed="81"/>
            <rFont val="Tahoma"/>
            <family val="2"/>
          </rPr>
          <t>Présent</t>
        </r>
        <r>
          <rPr>
            <sz val="9"/>
            <color indexed="81"/>
            <rFont val="Tahoma"/>
            <family val="2"/>
          </rPr>
          <t xml:space="preserve">
</t>
        </r>
      </text>
    </comment>
    <comment ref="R79" authorId="0" shapeId="0" xr:uid="{00000000-0006-0000-0000-000039000000}">
      <text>
        <r>
          <rPr>
            <sz val="9"/>
            <color indexed="81"/>
            <rFont val="Tahoma"/>
            <family val="2"/>
          </rPr>
          <t xml:space="preserve">
</t>
        </r>
      </text>
    </comment>
    <comment ref="S79" authorId="0" shapeId="0" xr:uid="{00000000-0006-0000-0000-00003A000000}">
      <text>
        <r>
          <rPr>
            <sz val="9"/>
            <color indexed="81"/>
            <rFont val="Tahoma"/>
            <family val="2"/>
          </rPr>
          <t xml:space="preserve">
</t>
        </r>
      </text>
    </comment>
    <comment ref="T79" authorId="0" shapeId="0" xr:uid="{00000000-0006-0000-0000-00003B000000}">
      <text>
        <r>
          <rPr>
            <sz val="18"/>
            <color indexed="81"/>
            <rFont val="Tahoma"/>
            <family val="2"/>
          </rPr>
          <t>Fluidité</t>
        </r>
        <r>
          <rPr>
            <sz val="9"/>
            <color indexed="81"/>
            <rFont val="Tahoma"/>
            <family val="2"/>
          </rPr>
          <t xml:space="preserve">
</t>
        </r>
      </text>
    </comment>
    <comment ref="U79" authorId="0" shapeId="0" xr:uid="{00000000-0006-0000-0000-00003C000000}">
      <text>
        <r>
          <rPr>
            <sz val="18"/>
            <color indexed="81"/>
            <rFont val="Tahoma"/>
            <family val="2"/>
          </rPr>
          <t>Compréhension</t>
        </r>
        <r>
          <rPr>
            <sz val="9"/>
            <color indexed="81"/>
            <rFont val="Tahoma"/>
            <family val="2"/>
          </rPr>
          <t xml:space="preserve">
</t>
        </r>
      </text>
    </comment>
    <comment ref="V79" authorId="0" shapeId="0" xr:uid="{00000000-0006-0000-0000-00003D000000}">
      <text>
        <r>
          <rPr>
            <sz val="9"/>
            <color indexed="81"/>
            <rFont val="Tahoma"/>
            <family val="2"/>
          </rPr>
          <t xml:space="preserve">
</t>
        </r>
      </text>
    </comment>
    <comment ref="Y79" authorId="0" shapeId="0" xr:uid="{00000000-0006-0000-0000-00003E000000}">
      <text>
        <r>
          <rPr>
            <sz val="18"/>
            <color indexed="81"/>
            <rFont val="Tahoma"/>
            <family val="2"/>
          </rPr>
          <t xml:space="preserve">Nommer et Lire
 les nb jusqu'à 100 000
</t>
        </r>
        <r>
          <rPr>
            <sz val="9"/>
            <color indexed="81"/>
            <rFont val="Tahoma"/>
            <family val="2"/>
          </rPr>
          <t xml:space="preserve">
</t>
        </r>
      </text>
    </comment>
    <comment ref="Z79" authorId="0" shapeId="0" xr:uid="{00000000-0006-0000-0000-00003F000000}">
      <text>
        <r>
          <rPr>
            <sz val="18"/>
            <color indexed="81"/>
            <rFont val="Tahoma"/>
            <family val="2"/>
          </rPr>
          <t>Comparer Ranger</t>
        </r>
        <r>
          <rPr>
            <sz val="9"/>
            <color indexed="81"/>
            <rFont val="Tahoma"/>
            <family val="2"/>
          </rPr>
          <t xml:space="preserve">
</t>
        </r>
      </text>
    </comment>
    <comment ref="AA79" authorId="0" shapeId="0" xr:uid="{00000000-0006-0000-0000-000040000000}">
      <text>
        <r>
          <rPr>
            <sz val="18"/>
            <color indexed="81"/>
            <rFont val="Tahoma"/>
            <family val="2"/>
          </rPr>
          <t>Nommer et Lire les nb jusqu'à 999999999</t>
        </r>
        <r>
          <rPr>
            <sz val="9"/>
            <color indexed="81"/>
            <rFont val="Tahoma"/>
            <family val="2"/>
          </rPr>
          <t xml:space="preserve">
</t>
        </r>
      </text>
    </comment>
    <comment ref="AB79" authorId="0" shapeId="0" xr:uid="{00000000-0006-0000-0000-000041000000}">
      <text>
        <r>
          <rPr>
            <sz val="18"/>
            <color indexed="81"/>
            <rFont val="Tahoma"/>
            <family val="2"/>
          </rPr>
          <t>Comparer
Ranger</t>
        </r>
        <r>
          <rPr>
            <sz val="9"/>
            <color indexed="81"/>
            <rFont val="Tahoma"/>
            <family val="2"/>
          </rPr>
          <t xml:space="preserve">
</t>
        </r>
      </text>
    </comment>
    <comment ref="AC79" authorId="0" shapeId="0" xr:uid="{00000000-0006-0000-0000-000042000000}">
      <text>
        <r>
          <rPr>
            <sz val="9"/>
            <color indexed="81"/>
            <rFont val="Tahoma"/>
            <family val="2"/>
          </rPr>
          <t xml:space="preserve">
</t>
        </r>
      </text>
    </comment>
    <comment ref="AD79" authorId="0" shapeId="0" xr:uid="{00000000-0006-0000-0000-000043000000}">
      <text>
        <r>
          <rPr>
            <sz val="9"/>
            <color indexed="81"/>
            <rFont val="Tahoma"/>
            <family val="2"/>
          </rPr>
          <t xml:space="preserve">
</t>
        </r>
      </text>
    </comment>
    <comment ref="AE79" authorId="0" shapeId="0" xr:uid="{00000000-0006-0000-0000-000044000000}">
      <text>
        <r>
          <rPr>
            <sz val="18"/>
            <color indexed="81"/>
            <rFont val="Tahoma"/>
            <family val="2"/>
          </rPr>
          <t>Additions &amp;
Soustractions</t>
        </r>
        <r>
          <rPr>
            <sz val="9"/>
            <color indexed="81"/>
            <rFont val="Tahoma"/>
            <family val="2"/>
          </rPr>
          <t xml:space="preserve">
</t>
        </r>
      </text>
    </comment>
    <comment ref="AF79" authorId="0" shapeId="0" xr:uid="{00000000-0006-0000-0000-000045000000}">
      <text>
        <r>
          <rPr>
            <sz val="18"/>
            <color indexed="81"/>
            <rFont val="Tahoma"/>
            <family val="2"/>
          </rPr>
          <t>Multiplication</t>
        </r>
        <r>
          <rPr>
            <sz val="9"/>
            <color indexed="81"/>
            <rFont val="Tahoma"/>
            <family val="2"/>
          </rPr>
          <t xml:space="preserve">
</t>
        </r>
      </text>
    </comment>
    <comment ref="AG79" authorId="0" shapeId="0" xr:uid="{00000000-0006-0000-0000-000046000000}">
      <text>
        <r>
          <rPr>
            <sz val="18"/>
            <color indexed="81"/>
            <rFont val="Tahoma"/>
            <family val="2"/>
          </rPr>
          <t>Calcul Mental</t>
        </r>
        <r>
          <rPr>
            <sz val="9"/>
            <color indexed="81"/>
            <rFont val="Tahoma"/>
            <family val="2"/>
          </rPr>
          <t xml:space="preserve">
</t>
        </r>
      </text>
    </comment>
    <comment ref="AH79" authorId="0" shapeId="0" xr:uid="{00000000-0006-0000-0000-000047000000}">
      <text>
        <r>
          <rPr>
            <sz val="9"/>
            <color indexed="81"/>
            <rFont val="Tahoma"/>
            <family val="2"/>
          </rPr>
          <t xml:space="preserve">
</t>
        </r>
      </text>
    </comment>
    <comment ref="AI79" authorId="0" shapeId="0" xr:uid="{00000000-0006-0000-0000-000048000000}">
      <text>
        <r>
          <rPr>
            <sz val="18"/>
            <color indexed="81"/>
            <rFont val="Tahoma"/>
            <family val="2"/>
          </rPr>
          <t>Vocabulaire</t>
        </r>
        <r>
          <rPr>
            <sz val="9"/>
            <color indexed="81"/>
            <rFont val="Tahoma"/>
            <family val="2"/>
          </rPr>
          <t xml:space="preserve">
</t>
        </r>
      </text>
    </comment>
    <comment ref="AJ79" authorId="0" shapeId="0" xr:uid="{00000000-0006-0000-0000-000049000000}">
      <text>
        <r>
          <rPr>
            <sz val="18"/>
            <color indexed="81"/>
            <rFont val="Tahoma"/>
            <family val="2"/>
          </rPr>
          <t>Tracés</t>
        </r>
        <r>
          <rPr>
            <sz val="9"/>
            <color indexed="81"/>
            <rFont val="Tahoma"/>
            <family val="2"/>
          </rPr>
          <t xml:space="preserve">
</t>
        </r>
      </text>
    </comment>
    <comment ref="AK79" authorId="0" shapeId="0" xr:uid="{00000000-0006-0000-0000-00004A000000}">
      <text>
        <r>
          <rPr>
            <sz val="18"/>
            <color indexed="81"/>
            <rFont val="Tahoma"/>
            <family val="2"/>
          </rPr>
          <t>Perpendiculaires&amp; Parallèles</t>
        </r>
        <r>
          <rPr>
            <sz val="9"/>
            <color indexed="81"/>
            <rFont val="Tahoma"/>
            <family val="2"/>
          </rPr>
          <t xml:space="preserve">
</t>
        </r>
      </text>
    </comment>
    <comment ref="AL79" authorId="0" shapeId="0" xr:uid="{00000000-0006-0000-0000-00004B000000}">
      <text>
        <r>
          <rPr>
            <sz val="9"/>
            <color indexed="81"/>
            <rFont val="Tahoma"/>
            <family val="2"/>
          </rPr>
          <t xml:space="preserve">
</t>
        </r>
        <r>
          <rPr>
            <sz val="16"/>
            <color indexed="81"/>
            <rFont val="Tahoma"/>
            <family val="2"/>
          </rPr>
          <t>Tracer perpendiculaire</t>
        </r>
      </text>
    </comment>
    <comment ref="AM79" authorId="0" shapeId="0" xr:uid="{00000000-0006-0000-0000-00004C000000}">
      <text>
        <r>
          <rPr>
            <sz val="18"/>
            <color indexed="81"/>
            <rFont val="Tahoma"/>
            <family val="2"/>
          </rPr>
          <t>Mesures de 
longueurs</t>
        </r>
        <r>
          <rPr>
            <sz val="9"/>
            <color indexed="81"/>
            <rFont val="Tahoma"/>
            <family val="2"/>
          </rPr>
          <t xml:space="preserve">
</t>
        </r>
      </text>
    </comment>
    <comment ref="AN79" authorId="0" shapeId="0" xr:uid="{00000000-0006-0000-0000-00004D000000}">
      <text>
        <r>
          <rPr>
            <sz val="18"/>
            <color indexed="81"/>
            <rFont val="Tahoma"/>
            <family val="2"/>
          </rPr>
          <t>Problèmes</t>
        </r>
        <r>
          <rPr>
            <sz val="9"/>
            <color indexed="81"/>
            <rFont val="Tahoma"/>
            <family val="2"/>
          </rPr>
          <t xml:space="preserve">
</t>
        </r>
      </text>
    </comment>
    <comment ref="AO79" authorId="0" shapeId="0" xr:uid="{00000000-0006-0000-0000-00004E000000}">
      <text>
        <r>
          <rPr>
            <sz val="9"/>
            <color indexed="81"/>
            <rFont val="Tahoma"/>
            <family val="2"/>
          </rPr>
          <t xml:space="preserve">
</t>
        </r>
      </text>
    </comment>
    <comment ref="AQ79" authorId="0" shapeId="0" xr:uid="{00000000-0006-0000-0000-00004F000000}">
      <text>
        <r>
          <rPr>
            <sz val="18"/>
            <color theme="1"/>
            <rFont val="Calibri"/>
            <family val="2"/>
          </rPr>
          <t>Les Grandes
Périodes</t>
        </r>
      </text>
    </comment>
    <comment ref="AR79" authorId="0" shapeId="0" xr:uid="{00000000-0006-0000-0000-000050000000}">
      <text>
        <r>
          <rPr>
            <sz val="18"/>
            <color theme="1"/>
            <rFont val="Calibri"/>
            <family val="2"/>
          </rPr>
          <t>Préhistoire</t>
        </r>
      </text>
    </comment>
    <comment ref="AS79" authorId="0" shapeId="0" xr:uid="{00000000-0006-0000-0000-000051000000}">
      <text>
        <r>
          <rPr>
            <sz val="18"/>
            <color theme="1"/>
            <rFont val="Calibri"/>
            <family val="2"/>
          </rPr>
          <t>Antiquité</t>
        </r>
      </text>
    </comment>
    <comment ref="AT79" authorId="0" shapeId="0" xr:uid="{00000000-0006-0000-0000-000052000000}">
      <text>
        <r>
          <rPr>
            <sz val="18"/>
            <color indexed="81"/>
            <rFont val="Tahoma"/>
            <family val="2"/>
          </rPr>
          <t>Lieu de Vie</t>
        </r>
        <r>
          <rPr>
            <sz val="9"/>
            <color indexed="81"/>
            <rFont val="Tahoma"/>
            <family val="2"/>
          </rPr>
          <t xml:space="preserve">
</t>
        </r>
      </text>
    </comment>
    <comment ref="AU79" authorId="0" shapeId="0" xr:uid="{00000000-0006-0000-0000-000053000000}">
      <text>
        <r>
          <rPr>
            <sz val="20"/>
            <color indexed="81"/>
            <rFont val="Tahoma"/>
            <family val="2"/>
          </rPr>
          <t>Lieu de vie différentes échelles.</t>
        </r>
      </text>
    </comment>
    <comment ref="AV79" authorId="0" shapeId="0" xr:uid="{00000000-0006-0000-0000-000054000000}">
      <text>
        <r>
          <rPr>
            <sz val="18"/>
            <color indexed="81"/>
            <rFont val="Tahoma"/>
            <family val="2"/>
          </rPr>
          <t>Systéme 
Solaire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laetitia.guerineau@free.fr</author>
  </authors>
  <commentList>
    <comment ref="BW59" authorId="0" shapeId="0" xr:uid="{00000000-0006-0000-0100-000001000000}">
      <text>
        <r>
          <rPr>
            <sz val="18"/>
            <color indexed="81"/>
            <rFont val="Tahoma"/>
            <family val="2"/>
          </rPr>
          <t>Types de phrases</t>
        </r>
        <r>
          <rPr>
            <sz val="9"/>
            <color indexed="81"/>
            <rFont val="Tahoma"/>
            <family val="2"/>
          </rPr>
          <t xml:space="preserve">
</t>
        </r>
      </text>
    </comment>
    <comment ref="BX59" authorId="0" shapeId="0" xr:uid="{00000000-0006-0000-0100-000002000000}">
      <text>
        <r>
          <rPr>
            <sz val="18"/>
            <color indexed="81"/>
            <rFont val="Tahoma"/>
            <family val="2"/>
          </rPr>
          <t>Formes de phrases</t>
        </r>
      </text>
    </comment>
    <comment ref="BY59" authorId="0" shapeId="0" xr:uid="{00000000-0006-0000-0100-000003000000}">
      <text>
        <r>
          <rPr>
            <sz val="18"/>
            <color indexed="81"/>
            <rFont val="Tahoma"/>
            <family val="2"/>
          </rPr>
          <t>Ponctuation</t>
        </r>
        <r>
          <rPr>
            <sz val="9"/>
            <color indexed="81"/>
            <rFont val="Tahoma"/>
            <family val="2"/>
          </rPr>
          <t xml:space="preserve">
</t>
        </r>
      </text>
    </comment>
    <comment ref="BZ59" authorId="0" shapeId="0" xr:uid="{00000000-0006-0000-0100-000004000000}">
      <text>
        <r>
          <rPr>
            <sz val="18"/>
            <color indexed="81"/>
            <rFont val="Tahoma"/>
            <family val="2"/>
          </rPr>
          <t>Identifier Sujet</t>
        </r>
      </text>
    </comment>
    <comment ref="CA59" authorId="0" shapeId="0" xr:uid="{00000000-0006-0000-0100-000005000000}">
      <text>
        <r>
          <rPr>
            <sz val="18"/>
            <color indexed="81"/>
            <rFont val="Tahoma"/>
            <family val="2"/>
          </rPr>
          <t>Groupe Verbal</t>
        </r>
        <r>
          <rPr>
            <sz val="9"/>
            <color indexed="81"/>
            <rFont val="Tahoma"/>
            <family val="2"/>
          </rPr>
          <t xml:space="preserve">
</t>
        </r>
      </text>
    </comment>
    <comment ref="CB59" authorId="0" shapeId="0" xr:uid="{00000000-0006-0000-0100-000006000000}">
      <text>
        <r>
          <rPr>
            <b/>
            <sz val="9"/>
            <color indexed="81"/>
            <rFont val="Tahoma"/>
            <family val="2"/>
          </rPr>
          <t>l</t>
        </r>
        <r>
          <rPr>
            <sz val="9"/>
            <color indexed="81"/>
            <rFont val="Tahoma"/>
            <family val="2"/>
          </rPr>
          <t xml:space="preserve">
</t>
        </r>
      </text>
    </comment>
    <comment ref="CC59" authorId="0" shapeId="0" xr:uid="{00000000-0006-0000-0100-000007000000}">
      <text>
        <r>
          <rPr>
            <sz val="18"/>
            <color indexed="81"/>
            <rFont val="Tahoma"/>
            <family val="2"/>
          </rPr>
          <t>Homophones</t>
        </r>
        <r>
          <rPr>
            <sz val="9"/>
            <color indexed="81"/>
            <rFont val="Tahoma"/>
            <family val="2"/>
          </rPr>
          <t xml:space="preserve">
</t>
        </r>
      </text>
    </comment>
    <comment ref="CD59" authorId="0" shapeId="0" xr:uid="{00000000-0006-0000-0100-000008000000}">
      <text>
        <r>
          <rPr>
            <sz val="18"/>
            <color indexed="81"/>
            <rFont val="Tahoma"/>
            <family val="2"/>
          </rPr>
          <t>Dictée 1</t>
        </r>
        <r>
          <rPr>
            <sz val="9"/>
            <color indexed="81"/>
            <rFont val="Tahoma"/>
            <family val="2"/>
          </rPr>
          <t xml:space="preserve">
</t>
        </r>
        <r>
          <rPr>
            <b/>
            <sz val="14"/>
            <color indexed="81"/>
            <rFont val="Tahoma"/>
            <family val="2"/>
          </rPr>
          <t>Réinvestir les mots étudiés.</t>
        </r>
      </text>
    </comment>
    <comment ref="CE59" authorId="0" shapeId="0" xr:uid="{00000000-0006-0000-0100-000009000000}">
      <text>
        <r>
          <rPr>
            <sz val="20"/>
            <color indexed="81"/>
            <rFont val="Tahoma"/>
            <family val="2"/>
          </rPr>
          <t>Dictée 1</t>
        </r>
        <r>
          <rPr>
            <sz val="9"/>
            <color indexed="81"/>
            <rFont val="Tahoma"/>
            <family val="2"/>
          </rPr>
          <t xml:space="preserve">
</t>
        </r>
        <r>
          <rPr>
            <sz val="16"/>
            <color indexed="81"/>
            <rFont val="Tahoma"/>
            <family val="2"/>
          </rPr>
          <t>Conj. Présent vb en -er</t>
        </r>
      </text>
    </comment>
    <comment ref="CF59" authorId="0" shapeId="0" xr:uid="{00000000-0006-0000-0100-00000A000000}">
      <text>
        <r>
          <rPr>
            <sz val="9"/>
            <color indexed="81"/>
            <rFont val="Tahoma"/>
            <family val="2"/>
          </rPr>
          <t xml:space="preserve">
</t>
        </r>
        <r>
          <rPr>
            <sz val="20"/>
            <color indexed="81"/>
            <rFont val="Tahoma"/>
            <family val="2"/>
          </rPr>
          <t>Dictée 1</t>
        </r>
        <r>
          <rPr>
            <sz val="9"/>
            <color indexed="81"/>
            <rFont val="Tahoma"/>
            <family val="2"/>
          </rPr>
          <t xml:space="preserve">
</t>
        </r>
        <r>
          <rPr>
            <sz val="16"/>
            <color indexed="81"/>
            <rFont val="Tahoma"/>
            <family val="2"/>
          </rPr>
          <t>Homophone a/à</t>
        </r>
      </text>
    </comment>
    <comment ref="CG59" authorId="0" shapeId="0" xr:uid="{00000000-0006-0000-0100-00000B000000}">
      <text>
        <r>
          <rPr>
            <sz val="18"/>
            <color indexed="81"/>
            <rFont val="Tahoma"/>
            <family val="2"/>
          </rPr>
          <t>Dictionnaire</t>
        </r>
        <r>
          <rPr>
            <sz val="9"/>
            <color indexed="81"/>
            <rFont val="Tahoma"/>
            <family val="2"/>
          </rPr>
          <t xml:space="preserve">
</t>
        </r>
      </text>
    </comment>
    <comment ref="CH59" authorId="0" shapeId="0" xr:uid="{00000000-0006-0000-0100-00000C000000}">
      <text>
        <r>
          <rPr>
            <sz val="18"/>
            <color indexed="81"/>
            <rFont val="Tahoma"/>
            <family val="2"/>
          </rPr>
          <t>Contexte</t>
        </r>
        <r>
          <rPr>
            <sz val="9"/>
            <color indexed="81"/>
            <rFont val="Tahoma"/>
            <family val="2"/>
          </rPr>
          <t xml:space="preserve">
</t>
        </r>
      </text>
    </comment>
    <comment ref="CI59" authorId="0" shapeId="0" xr:uid="{00000000-0006-0000-0100-00000D000000}">
      <text>
        <r>
          <rPr>
            <sz val="9"/>
            <color indexed="81"/>
            <rFont val="Tahoma"/>
            <family val="2"/>
          </rPr>
          <t xml:space="preserve">
</t>
        </r>
      </text>
    </comment>
    <comment ref="CJ59" authorId="0" shapeId="0" xr:uid="{00000000-0006-0000-0100-00000E000000}">
      <text>
        <r>
          <rPr>
            <sz val="18"/>
            <color indexed="81"/>
            <rFont val="Tahoma"/>
            <family val="2"/>
          </rPr>
          <t>Présent</t>
        </r>
        <r>
          <rPr>
            <sz val="9"/>
            <color indexed="81"/>
            <rFont val="Tahoma"/>
            <family val="2"/>
          </rPr>
          <t xml:space="preserve">
</t>
        </r>
      </text>
    </comment>
    <comment ref="CK59" authorId="0" shapeId="0" xr:uid="{00000000-0006-0000-0100-00000F000000}">
      <text>
        <r>
          <rPr>
            <sz val="9"/>
            <color indexed="81"/>
            <rFont val="Tahoma"/>
            <family val="2"/>
          </rPr>
          <t xml:space="preserve">
</t>
        </r>
      </text>
    </comment>
    <comment ref="CL59" authorId="0" shapeId="0" xr:uid="{00000000-0006-0000-0100-000010000000}">
      <text>
        <r>
          <rPr>
            <sz val="9"/>
            <color indexed="81"/>
            <rFont val="Tahoma"/>
            <family val="2"/>
          </rPr>
          <t xml:space="preserve">
</t>
        </r>
      </text>
    </comment>
    <comment ref="CM59" authorId="0" shapeId="0" xr:uid="{00000000-0006-0000-0100-000011000000}">
      <text>
        <r>
          <rPr>
            <sz val="18"/>
            <color indexed="81"/>
            <rFont val="Tahoma"/>
            <family val="2"/>
          </rPr>
          <t>Fluidité</t>
        </r>
        <r>
          <rPr>
            <sz val="9"/>
            <color indexed="81"/>
            <rFont val="Tahoma"/>
            <family val="2"/>
          </rPr>
          <t xml:space="preserve">
</t>
        </r>
      </text>
    </comment>
    <comment ref="CN59" authorId="0" shapeId="0" xr:uid="{00000000-0006-0000-0100-000012000000}">
      <text>
        <r>
          <rPr>
            <sz val="18"/>
            <color indexed="81"/>
            <rFont val="Tahoma"/>
            <family val="2"/>
          </rPr>
          <t>Compréhension</t>
        </r>
        <r>
          <rPr>
            <sz val="9"/>
            <color indexed="81"/>
            <rFont val="Tahoma"/>
            <family val="2"/>
          </rPr>
          <t xml:space="preserve">
</t>
        </r>
      </text>
    </comment>
    <comment ref="CO59" authorId="0" shapeId="0" xr:uid="{00000000-0006-0000-0100-000013000000}">
      <text>
        <r>
          <rPr>
            <sz val="9"/>
            <color indexed="81"/>
            <rFont val="Tahoma"/>
            <family val="2"/>
          </rPr>
          <t xml:space="preserve">
</t>
        </r>
      </text>
    </comment>
    <comment ref="CR59" authorId="0" shapeId="0" xr:uid="{00000000-0006-0000-0100-000014000000}">
      <text>
        <r>
          <rPr>
            <sz val="18"/>
            <color indexed="81"/>
            <rFont val="Tahoma"/>
            <family val="2"/>
          </rPr>
          <t xml:space="preserve">Nommer et Lire
 les nb jusqu'à 100 000
</t>
        </r>
        <r>
          <rPr>
            <sz val="9"/>
            <color indexed="81"/>
            <rFont val="Tahoma"/>
            <family val="2"/>
          </rPr>
          <t xml:space="preserve">
</t>
        </r>
      </text>
    </comment>
    <comment ref="CS59" authorId="0" shapeId="0" xr:uid="{00000000-0006-0000-0100-000015000000}">
      <text>
        <r>
          <rPr>
            <sz val="18"/>
            <color indexed="81"/>
            <rFont val="Tahoma"/>
            <family val="2"/>
          </rPr>
          <t>Comparer Ranger</t>
        </r>
        <r>
          <rPr>
            <sz val="9"/>
            <color indexed="81"/>
            <rFont val="Tahoma"/>
            <family val="2"/>
          </rPr>
          <t xml:space="preserve">
</t>
        </r>
      </text>
    </comment>
    <comment ref="CT59" authorId="0" shapeId="0" xr:uid="{00000000-0006-0000-0100-000016000000}">
      <text>
        <r>
          <rPr>
            <sz val="18"/>
            <color indexed="81"/>
            <rFont val="Tahoma"/>
            <family val="2"/>
          </rPr>
          <t>Nommer et Lire les nb jusqu'à 999999999</t>
        </r>
        <r>
          <rPr>
            <sz val="9"/>
            <color indexed="81"/>
            <rFont val="Tahoma"/>
            <family val="2"/>
          </rPr>
          <t xml:space="preserve">
</t>
        </r>
      </text>
    </comment>
    <comment ref="CU59" authorId="0" shapeId="0" xr:uid="{00000000-0006-0000-0100-000017000000}">
      <text>
        <r>
          <rPr>
            <sz val="18"/>
            <color indexed="81"/>
            <rFont val="Tahoma"/>
            <family val="2"/>
          </rPr>
          <t>Comparer
Ranger</t>
        </r>
        <r>
          <rPr>
            <sz val="9"/>
            <color indexed="81"/>
            <rFont val="Tahoma"/>
            <family val="2"/>
          </rPr>
          <t xml:space="preserve">
</t>
        </r>
      </text>
    </comment>
    <comment ref="CV59" authorId="0" shapeId="0" xr:uid="{00000000-0006-0000-0100-000018000000}">
      <text>
        <r>
          <rPr>
            <sz val="9"/>
            <color indexed="81"/>
            <rFont val="Tahoma"/>
            <family val="2"/>
          </rPr>
          <t xml:space="preserve">
</t>
        </r>
      </text>
    </comment>
    <comment ref="CW59" authorId="0" shapeId="0" xr:uid="{00000000-0006-0000-0100-000019000000}">
      <text>
        <r>
          <rPr>
            <sz val="9"/>
            <color indexed="81"/>
            <rFont val="Tahoma"/>
            <family val="2"/>
          </rPr>
          <t xml:space="preserve">
</t>
        </r>
      </text>
    </comment>
    <comment ref="CX59" authorId="0" shapeId="0" xr:uid="{00000000-0006-0000-0100-00001A000000}">
      <text>
        <r>
          <rPr>
            <sz val="18"/>
            <color indexed="81"/>
            <rFont val="Tahoma"/>
            <family val="2"/>
          </rPr>
          <t>Additions &amp;
Soustractions</t>
        </r>
        <r>
          <rPr>
            <sz val="9"/>
            <color indexed="81"/>
            <rFont val="Tahoma"/>
            <family val="2"/>
          </rPr>
          <t xml:space="preserve">
</t>
        </r>
      </text>
    </comment>
    <comment ref="CY59" authorId="0" shapeId="0" xr:uid="{00000000-0006-0000-0100-00001B000000}">
      <text>
        <r>
          <rPr>
            <sz val="18"/>
            <color indexed="81"/>
            <rFont val="Tahoma"/>
            <family val="2"/>
          </rPr>
          <t>Multiplication</t>
        </r>
        <r>
          <rPr>
            <sz val="9"/>
            <color indexed="81"/>
            <rFont val="Tahoma"/>
            <family val="2"/>
          </rPr>
          <t xml:space="preserve">
</t>
        </r>
      </text>
    </comment>
    <comment ref="CZ59" authorId="0" shapeId="0" xr:uid="{00000000-0006-0000-0100-00001C000000}">
      <text>
        <r>
          <rPr>
            <sz val="18"/>
            <color indexed="81"/>
            <rFont val="Tahoma"/>
            <family val="2"/>
          </rPr>
          <t>Calcul Mental</t>
        </r>
        <r>
          <rPr>
            <sz val="9"/>
            <color indexed="81"/>
            <rFont val="Tahoma"/>
            <family val="2"/>
          </rPr>
          <t xml:space="preserve">
</t>
        </r>
      </text>
    </comment>
    <comment ref="DA59" authorId="0" shapeId="0" xr:uid="{00000000-0006-0000-0100-00001D000000}">
      <text>
        <r>
          <rPr>
            <sz val="9"/>
            <color indexed="81"/>
            <rFont val="Tahoma"/>
            <family val="2"/>
          </rPr>
          <t xml:space="preserve">
</t>
        </r>
      </text>
    </comment>
    <comment ref="DB59" authorId="0" shapeId="0" xr:uid="{00000000-0006-0000-0100-00001E000000}">
      <text>
        <r>
          <rPr>
            <sz val="18"/>
            <color indexed="81"/>
            <rFont val="Tahoma"/>
            <family val="2"/>
          </rPr>
          <t>Vocabulaire</t>
        </r>
        <r>
          <rPr>
            <sz val="9"/>
            <color indexed="81"/>
            <rFont val="Tahoma"/>
            <family val="2"/>
          </rPr>
          <t xml:space="preserve">
</t>
        </r>
      </text>
    </comment>
    <comment ref="DC59" authorId="0" shapeId="0" xr:uid="{00000000-0006-0000-0100-00001F000000}">
      <text>
        <r>
          <rPr>
            <sz val="18"/>
            <color indexed="81"/>
            <rFont val="Tahoma"/>
            <family val="2"/>
          </rPr>
          <t>Tracés</t>
        </r>
        <r>
          <rPr>
            <sz val="9"/>
            <color indexed="81"/>
            <rFont val="Tahoma"/>
            <family val="2"/>
          </rPr>
          <t xml:space="preserve">
</t>
        </r>
      </text>
    </comment>
    <comment ref="DD59" authorId="0" shapeId="0" xr:uid="{00000000-0006-0000-0100-000020000000}">
      <text>
        <r>
          <rPr>
            <sz val="18"/>
            <color indexed="81"/>
            <rFont val="Tahoma"/>
            <family val="2"/>
          </rPr>
          <t>Perpendiculaires&amp; Parallèles</t>
        </r>
        <r>
          <rPr>
            <sz val="9"/>
            <color indexed="81"/>
            <rFont val="Tahoma"/>
            <family val="2"/>
          </rPr>
          <t xml:space="preserve">
</t>
        </r>
      </text>
    </comment>
    <comment ref="DE59" authorId="0" shapeId="0" xr:uid="{00000000-0006-0000-0100-000021000000}">
      <text>
        <r>
          <rPr>
            <sz val="9"/>
            <color indexed="81"/>
            <rFont val="Tahoma"/>
            <family val="2"/>
          </rPr>
          <t xml:space="preserve">
</t>
        </r>
        <r>
          <rPr>
            <sz val="16"/>
            <color indexed="81"/>
            <rFont val="Tahoma"/>
            <family val="2"/>
          </rPr>
          <t>Tracer perpendiculaire</t>
        </r>
      </text>
    </comment>
    <comment ref="DF59" authorId="0" shapeId="0" xr:uid="{00000000-0006-0000-0100-000022000000}">
      <text>
        <r>
          <rPr>
            <sz val="18"/>
            <color indexed="81"/>
            <rFont val="Tahoma"/>
            <family val="2"/>
          </rPr>
          <t>Mesures de 
longueurs</t>
        </r>
        <r>
          <rPr>
            <sz val="9"/>
            <color indexed="81"/>
            <rFont val="Tahoma"/>
            <family val="2"/>
          </rPr>
          <t xml:space="preserve">
</t>
        </r>
      </text>
    </comment>
    <comment ref="DG59" authorId="0" shapeId="0" xr:uid="{00000000-0006-0000-0100-000023000000}">
      <text>
        <r>
          <rPr>
            <sz val="18"/>
            <color indexed="81"/>
            <rFont val="Tahoma"/>
            <family val="2"/>
          </rPr>
          <t>Problèmes</t>
        </r>
        <r>
          <rPr>
            <sz val="9"/>
            <color indexed="81"/>
            <rFont val="Tahoma"/>
            <family val="2"/>
          </rPr>
          <t xml:space="preserve">
</t>
        </r>
      </text>
    </comment>
    <comment ref="DH59" authorId="0" shapeId="0" xr:uid="{00000000-0006-0000-0100-000024000000}">
      <text>
        <r>
          <rPr>
            <sz val="9"/>
            <color indexed="81"/>
            <rFont val="Tahoma"/>
            <family val="2"/>
          </rPr>
          <t xml:space="preserve">
</t>
        </r>
      </text>
    </comment>
    <comment ref="DJ59" authorId="0" shapeId="0" xr:uid="{00000000-0006-0000-0100-000025000000}">
      <text>
        <r>
          <rPr>
            <sz val="18"/>
            <color theme="1"/>
            <rFont val="Calibri"/>
            <family val="2"/>
          </rPr>
          <t>Les Grandes
Périodes</t>
        </r>
      </text>
    </comment>
    <comment ref="DK59" authorId="0" shapeId="0" xr:uid="{00000000-0006-0000-0100-000026000000}">
      <text>
        <r>
          <rPr>
            <sz val="18"/>
            <color theme="1"/>
            <rFont val="Calibri"/>
            <family val="2"/>
          </rPr>
          <t>Préhistoire</t>
        </r>
      </text>
    </comment>
    <comment ref="DL59" authorId="0" shapeId="0" xr:uid="{00000000-0006-0000-0100-000027000000}">
      <text>
        <r>
          <rPr>
            <sz val="18"/>
            <color theme="1"/>
            <rFont val="Calibri"/>
            <family val="2"/>
          </rPr>
          <t>Antiquité</t>
        </r>
      </text>
    </comment>
    <comment ref="DM59" authorId="0" shapeId="0" xr:uid="{00000000-0006-0000-0100-000028000000}">
      <text>
        <r>
          <rPr>
            <sz val="18"/>
            <color indexed="81"/>
            <rFont val="Tahoma"/>
            <family val="2"/>
          </rPr>
          <t>Lieu de Vie</t>
        </r>
        <r>
          <rPr>
            <sz val="9"/>
            <color indexed="81"/>
            <rFont val="Tahoma"/>
            <family val="2"/>
          </rPr>
          <t xml:space="preserve">
</t>
        </r>
      </text>
    </comment>
    <comment ref="DN59" authorId="0" shapeId="0" xr:uid="{00000000-0006-0000-0100-000029000000}">
      <text>
        <r>
          <rPr>
            <sz val="20"/>
            <color indexed="81"/>
            <rFont val="Tahoma"/>
            <family val="2"/>
          </rPr>
          <t>Lieu de vie différentes échelles.</t>
        </r>
      </text>
    </comment>
    <comment ref="DO59" authorId="0" shapeId="0" xr:uid="{00000000-0006-0000-0100-00002A000000}">
      <text>
        <r>
          <rPr>
            <sz val="18"/>
            <color indexed="81"/>
            <rFont val="Tahoma"/>
            <family val="2"/>
          </rPr>
          <t>Systéme 
Solaire</t>
        </r>
        <r>
          <rPr>
            <sz val="9"/>
            <color indexed="81"/>
            <rFont val="Tahoma"/>
            <family val="2"/>
          </rPr>
          <t xml:space="preserve">
</t>
        </r>
      </text>
    </comment>
    <comment ref="DP59" authorId="0" shapeId="0" xr:uid="{00000000-0006-0000-0100-00002B000000}">
      <text>
        <r>
          <rPr>
            <sz val="18"/>
            <color indexed="81"/>
            <rFont val="Tahoma"/>
            <family val="2"/>
          </rPr>
          <t>Systéme 
Solaire</t>
        </r>
        <r>
          <rPr>
            <sz val="9"/>
            <color indexed="81"/>
            <rFont val="Tahoma"/>
            <family val="2"/>
          </rPr>
          <t xml:space="preserve">
</t>
        </r>
      </text>
    </comment>
    <comment ref="DQ59" authorId="0" shapeId="0" xr:uid="{00000000-0006-0000-0100-00002C000000}">
      <text>
        <r>
          <rPr>
            <sz val="18"/>
            <color indexed="81"/>
            <rFont val="Tahoma"/>
            <family val="2"/>
          </rPr>
          <t>Systéme 
Solaire</t>
        </r>
        <r>
          <rPr>
            <sz val="9"/>
            <color indexed="81"/>
            <rFont val="Tahoma"/>
            <family val="2"/>
          </rPr>
          <t xml:space="preserve">
</t>
        </r>
      </text>
    </comment>
    <comment ref="DR59" authorId="0" shapeId="0" xr:uid="{00000000-0006-0000-0100-00002D000000}">
      <text>
        <r>
          <rPr>
            <sz val="18"/>
            <color indexed="81"/>
            <rFont val="Tahoma"/>
            <family val="2"/>
          </rPr>
          <t>Systéme 
Solaire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laetitia.guerineau@free.fr</author>
  </authors>
  <commentList>
    <comment ref="B28" authorId="0" shapeId="0" xr:uid="{00000000-0006-0000-0300-000001000000}">
      <text>
        <r>
          <rPr>
            <sz val="18"/>
            <color indexed="81"/>
            <rFont val="Tahoma"/>
            <family val="2"/>
          </rPr>
          <t>Types de phrases</t>
        </r>
        <r>
          <rPr>
            <sz val="9"/>
            <color indexed="81"/>
            <rFont val="Tahoma"/>
            <family val="2"/>
          </rPr>
          <t xml:space="preserve">
</t>
        </r>
      </text>
    </comment>
    <comment ref="C28" authorId="0" shapeId="0" xr:uid="{00000000-0006-0000-0300-000002000000}">
      <text>
        <r>
          <rPr>
            <sz val="18"/>
            <color indexed="81"/>
            <rFont val="Tahoma"/>
            <family val="2"/>
          </rPr>
          <t>Formes de phrases</t>
        </r>
      </text>
    </comment>
    <comment ref="D28" authorId="0" shapeId="0" xr:uid="{00000000-0006-0000-0300-000003000000}">
      <text>
        <r>
          <rPr>
            <sz val="18"/>
            <color indexed="81"/>
            <rFont val="Tahoma"/>
            <family val="2"/>
          </rPr>
          <t>Ponctuation</t>
        </r>
        <r>
          <rPr>
            <sz val="9"/>
            <color indexed="81"/>
            <rFont val="Tahoma"/>
            <family val="2"/>
          </rPr>
          <t xml:space="preserve">
</t>
        </r>
      </text>
    </comment>
    <comment ref="E28" authorId="0" shapeId="0" xr:uid="{00000000-0006-0000-0300-000004000000}">
      <text>
        <r>
          <rPr>
            <sz val="18"/>
            <color indexed="81"/>
            <rFont val="Tahoma"/>
            <family val="2"/>
          </rPr>
          <t>Identifier Sujet</t>
        </r>
      </text>
    </comment>
    <comment ref="F28" authorId="0" shapeId="0" xr:uid="{00000000-0006-0000-0300-000005000000}">
      <text>
        <r>
          <rPr>
            <sz val="18"/>
            <color indexed="81"/>
            <rFont val="Tahoma"/>
            <family val="2"/>
          </rPr>
          <t>Groupe Verbal</t>
        </r>
        <r>
          <rPr>
            <sz val="9"/>
            <color indexed="81"/>
            <rFont val="Tahoma"/>
            <family val="2"/>
          </rPr>
          <t xml:space="preserve">
</t>
        </r>
      </text>
    </comment>
    <comment ref="G28" authorId="0" shapeId="0" xr:uid="{00000000-0006-0000-0300-000006000000}">
      <text>
        <r>
          <rPr>
            <b/>
            <sz val="9"/>
            <color indexed="81"/>
            <rFont val="Tahoma"/>
            <family val="2"/>
          </rPr>
          <t>l</t>
        </r>
        <r>
          <rPr>
            <sz val="9"/>
            <color indexed="81"/>
            <rFont val="Tahoma"/>
            <family val="2"/>
          </rPr>
          <t xml:space="preserve">
</t>
        </r>
      </text>
    </comment>
    <comment ref="H28" authorId="0" shapeId="0" xr:uid="{00000000-0006-0000-0300-000007000000}">
      <text>
        <r>
          <rPr>
            <sz val="18"/>
            <color indexed="81"/>
            <rFont val="Tahoma"/>
            <family val="2"/>
          </rPr>
          <t>Homophones</t>
        </r>
        <r>
          <rPr>
            <sz val="9"/>
            <color indexed="81"/>
            <rFont val="Tahoma"/>
            <family val="2"/>
          </rPr>
          <t xml:space="preserve">
</t>
        </r>
      </text>
    </comment>
    <comment ref="I28" authorId="0" shapeId="0" xr:uid="{00000000-0006-0000-0300-000008000000}">
      <text>
        <r>
          <rPr>
            <sz val="18"/>
            <color indexed="81"/>
            <rFont val="Tahoma"/>
            <family val="2"/>
          </rPr>
          <t>Dictée 1</t>
        </r>
        <r>
          <rPr>
            <sz val="9"/>
            <color indexed="81"/>
            <rFont val="Tahoma"/>
            <family val="2"/>
          </rPr>
          <t xml:space="preserve">
</t>
        </r>
        <r>
          <rPr>
            <b/>
            <sz val="14"/>
            <color indexed="81"/>
            <rFont val="Tahoma"/>
            <family val="2"/>
          </rPr>
          <t>Réinvestir les mots étudiés.</t>
        </r>
      </text>
    </comment>
    <comment ref="J28" authorId="0" shapeId="0" xr:uid="{00000000-0006-0000-0300-000009000000}">
      <text>
        <r>
          <rPr>
            <sz val="20"/>
            <color indexed="81"/>
            <rFont val="Tahoma"/>
            <family val="2"/>
          </rPr>
          <t>Dictée 1</t>
        </r>
        <r>
          <rPr>
            <sz val="9"/>
            <color indexed="81"/>
            <rFont val="Tahoma"/>
            <family val="2"/>
          </rPr>
          <t xml:space="preserve">
</t>
        </r>
        <r>
          <rPr>
            <sz val="16"/>
            <color indexed="81"/>
            <rFont val="Tahoma"/>
            <family val="2"/>
          </rPr>
          <t>Conj. Présent vb en -er</t>
        </r>
      </text>
    </comment>
    <comment ref="K28" authorId="0" shapeId="0" xr:uid="{00000000-0006-0000-0300-00000A000000}">
      <text>
        <r>
          <rPr>
            <sz val="9"/>
            <color indexed="81"/>
            <rFont val="Tahoma"/>
            <family val="2"/>
          </rPr>
          <t xml:space="preserve">
</t>
        </r>
        <r>
          <rPr>
            <sz val="20"/>
            <color indexed="81"/>
            <rFont val="Tahoma"/>
            <family val="2"/>
          </rPr>
          <t>Dictée 1</t>
        </r>
        <r>
          <rPr>
            <sz val="9"/>
            <color indexed="81"/>
            <rFont val="Tahoma"/>
            <family val="2"/>
          </rPr>
          <t xml:space="preserve">
</t>
        </r>
        <r>
          <rPr>
            <sz val="16"/>
            <color indexed="81"/>
            <rFont val="Tahoma"/>
            <family val="2"/>
          </rPr>
          <t>Homophone a/à</t>
        </r>
      </text>
    </comment>
    <comment ref="L28" authorId="0" shapeId="0" xr:uid="{00000000-0006-0000-0300-00000B000000}">
      <text>
        <r>
          <rPr>
            <sz val="18"/>
            <color indexed="81"/>
            <rFont val="Tahoma"/>
            <family val="2"/>
          </rPr>
          <t>Dictionnaire</t>
        </r>
        <r>
          <rPr>
            <sz val="9"/>
            <color indexed="81"/>
            <rFont val="Tahoma"/>
            <family val="2"/>
          </rPr>
          <t xml:space="preserve">
</t>
        </r>
      </text>
    </comment>
    <comment ref="M28" authorId="0" shapeId="0" xr:uid="{00000000-0006-0000-0300-00000C000000}">
      <text>
        <r>
          <rPr>
            <sz val="18"/>
            <color indexed="81"/>
            <rFont val="Tahoma"/>
            <family val="2"/>
          </rPr>
          <t>Contexte</t>
        </r>
        <r>
          <rPr>
            <sz val="9"/>
            <color indexed="81"/>
            <rFont val="Tahoma"/>
            <family val="2"/>
          </rPr>
          <t xml:space="preserve">
</t>
        </r>
      </text>
    </comment>
    <comment ref="N28" authorId="0" shapeId="0" xr:uid="{00000000-0006-0000-0300-00000D000000}">
      <text>
        <r>
          <rPr>
            <sz val="9"/>
            <color indexed="81"/>
            <rFont val="Tahoma"/>
            <family val="2"/>
          </rPr>
          <t xml:space="preserve">
</t>
        </r>
      </text>
    </comment>
    <comment ref="O28" authorId="0" shapeId="0" xr:uid="{00000000-0006-0000-0300-00000E000000}">
      <text>
        <r>
          <rPr>
            <sz val="18"/>
            <color indexed="81"/>
            <rFont val="Tahoma"/>
            <family val="2"/>
          </rPr>
          <t>Présent</t>
        </r>
        <r>
          <rPr>
            <sz val="9"/>
            <color indexed="81"/>
            <rFont val="Tahoma"/>
            <family val="2"/>
          </rPr>
          <t xml:space="preserve">
</t>
        </r>
      </text>
    </comment>
    <comment ref="P28" authorId="0" shapeId="0" xr:uid="{00000000-0006-0000-0300-00000F000000}">
      <text>
        <r>
          <rPr>
            <sz val="9"/>
            <color indexed="81"/>
            <rFont val="Tahoma"/>
            <family val="2"/>
          </rPr>
          <t xml:space="preserve">
</t>
        </r>
      </text>
    </comment>
    <comment ref="Q28" authorId="0" shapeId="0" xr:uid="{00000000-0006-0000-0300-000010000000}">
      <text>
        <r>
          <rPr>
            <sz val="9"/>
            <color indexed="81"/>
            <rFont val="Tahoma"/>
            <family val="2"/>
          </rPr>
          <t xml:space="preserve">
</t>
        </r>
      </text>
    </comment>
    <comment ref="R28" authorId="0" shapeId="0" xr:uid="{00000000-0006-0000-0300-000011000000}">
      <text>
        <r>
          <rPr>
            <sz val="18"/>
            <color indexed="81"/>
            <rFont val="Tahoma"/>
            <family val="2"/>
          </rPr>
          <t>Fluidité</t>
        </r>
        <r>
          <rPr>
            <sz val="9"/>
            <color indexed="81"/>
            <rFont val="Tahoma"/>
            <family val="2"/>
          </rPr>
          <t xml:space="preserve">
</t>
        </r>
      </text>
    </comment>
    <comment ref="S28" authorId="0" shapeId="0" xr:uid="{00000000-0006-0000-0300-000012000000}">
      <text>
        <r>
          <rPr>
            <sz val="18"/>
            <color indexed="81"/>
            <rFont val="Tahoma"/>
            <family val="2"/>
          </rPr>
          <t>Compréhension</t>
        </r>
        <r>
          <rPr>
            <sz val="9"/>
            <color indexed="81"/>
            <rFont val="Tahoma"/>
            <family val="2"/>
          </rPr>
          <t xml:space="preserve">
</t>
        </r>
      </text>
    </comment>
    <comment ref="T28" authorId="0" shapeId="0" xr:uid="{00000000-0006-0000-0300-000013000000}">
      <text>
        <r>
          <rPr>
            <sz val="9"/>
            <color indexed="81"/>
            <rFont val="Tahoma"/>
            <family val="2"/>
          </rPr>
          <t xml:space="preserve">
</t>
        </r>
      </text>
    </comment>
    <comment ref="W28" authorId="0" shapeId="0" xr:uid="{00000000-0006-0000-0300-000014000000}">
      <text>
        <r>
          <rPr>
            <sz val="18"/>
            <color indexed="81"/>
            <rFont val="Tahoma"/>
            <family val="2"/>
          </rPr>
          <t xml:space="preserve">Nommer et Lire
 les nb jusqu'à 100 000
</t>
        </r>
        <r>
          <rPr>
            <sz val="9"/>
            <color indexed="81"/>
            <rFont val="Tahoma"/>
            <family val="2"/>
          </rPr>
          <t xml:space="preserve">
</t>
        </r>
      </text>
    </comment>
    <comment ref="X28" authorId="0" shapeId="0" xr:uid="{00000000-0006-0000-0300-000015000000}">
      <text>
        <r>
          <rPr>
            <sz val="18"/>
            <color indexed="81"/>
            <rFont val="Tahoma"/>
            <family val="2"/>
          </rPr>
          <t>Comparer Ranger</t>
        </r>
        <r>
          <rPr>
            <sz val="9"/>
            <color indexed="81"/>
            <rFont val="Tahoma"/>
            <family val="2"/>
          </rPr>
          <t xml:space="preserve">
</t>
        </r>
      </text>
    </comment>
    <comment ref="Y28" authorId="0" shapeId="0" xr:uid="{00000000-0006-0000-0300-000016000000}">
      <text>
        <r>
          <rPr>
            <sz val="18"/>
            <color indexed="81"/>
            <rFont val="Tahoma"/>
            <family val="2"/>
          </rPr>
          <t>Nommer et Lire les nb jusqu'à 999999999</t>
        </r>
        <r>
          <rPr>
            <sz val="9"/>
            <color indexed="81"/>
            <rFont val="Tahoma"/>
            <family val="2"/>
          </rPr>
          <t xml:space="preserve">
</t>
        </r>
      </text>
    </comment>
    <comment ref="Z28" authorId="0" shapeId="0" xr:uid="{00000000-0006-0000-0300-000017000000}">
      <text>
        <r>
          <rPr>
            <sz val="18"/>
            <color indexed="81"/>
            <rFont val="Tahoma"/>
            <family val="2"/>
          </rPr>
          <t>Comparer
Ranger</t>
        </r>
        <r>
          <rPr>
            <sz val="9"/>
            <color indexed="81"/>
            <rFont val="Tahoma"/>
            <family val="2"/>
          </rPr>
          <t xml:space="preserve">
</t>
        </r>
      </text>
    </comment>
    <comment ref="AA28" authorId="0" shapeId="0" xr:uid="{00000000-0006-0000-0300-000018000000}">
      <text>
        <r>
          <rPr>
            <sz val="9"/>
            <color indexed="81"/>
            <rFont val="Tahoma"/>
            <family val="2"/>
          </rPr>
          <t xml:space="preserve">
</t>
        </r>
      </text>
    </comment>
    <comment ref="AB28" authorId="0" shapeId="0" xr:uid="{00000000-0006-0000-0300-000019000000}">
      <text>
        <r>
          <rPr>
            <sz val="9"/>
            <color indexed="81"/>
            <rFont val="Tahoma"/>
            <family val="2"/>
          </rPr>
          <t xml:space="preserve">
</t>
        </r>
      </text>
    </comment>
    <comment ref="AC28" authorId="0" shapeId="0" xr:uid="{00000000-0006-0000-0300-00001A000000}">
      <text>
        <r>
          <rPr>
            <sz val="18"/>
            <color indexed="81"/>
            <rFont val="Tahoma"/>
            <family val="2"/>
          </rPr>
          <t>Additions &amp;
Soustractions</t>
        </r>
        <r>
          <rPr>
            <sz val="9"/>
            <color indexed="81"/>
            <rFont val="Tahoma"/>
            <family val="2"/>
          </rPr>
          <t xml:space="preserve">
</t>
        </r>
      </text>
    </comment>
    <comment ref="AD28" authorId="0" shapeId="0" xr:uid="{00000000-0006-0000-0300-00001B000000}">
      <text>
        <r>
          <rPr>
            <sz val="18"/>
            <color indexed="81"/>
            <rFont val="Tahoma"/>
            <family val="2"/>
          </rPr>
          <t>Multiplication</t>
        </r>
        <r>
          <rPr>
            <sz val="9"/>
            <color indexed="81"/>
            <rFont val="Tahoma"/>
            <family val="2"/>
          </rPr>
          <t xml:space="preserve">
</t>
        </r>
      </text>
    </comment>
    <comment ref="AE28" authorId="0" shapeId="0" xr:uid="{00000000-0006-0000-0300-00001C000000}">
      <text>
        <r>
          <rPr>
            <sz val="18"/>
            <color indexed="81"/>
            <rFont val="Tahoma"/>
            <family val="2"/>
          </rPr>
          <t>Calcul Mental</t>
        </r>
        <r>
          <rPr>
            <sz val="9"/>
            <color indexed="81"/>
            <rFont val="Tahoma"/>
            <family val="2"/>
          </rPr>
          <t xml:space="preserve">
</t>
        </r>
      </text>
    </comment>
    <comment ref="AF28" authorId="0" shapeId="0" xr:uid="{00000000-0006-0000-0300-00001D000000}">
      <text>
        <r>
          <rPr>
            <sz val="9"/>
            <color indexed="81"/>
            <rFont val="Tahoma"/>
            <family val="2"/>
          </rPr>
          <t xml:space="preserve">
</t>
        </r>
      </text>
    </comment>
    <comment ref="AG28" authorId="0" shapeId="0" xr:uid="{00000000-0006-0000-0300-00001E000000}">
      <text>
        <r>
          <rPr>
            <sz val="18"/>
            <color indexed="81"/>
            <rFont val="Tahoma"/>
            <family val="2"/>
          </rPr>
          <t>Vocabulaire</t>
        </r>
        <r>
          <rPr>
            <sz val="9"/>
            <color indexed="81"/>
            <rFont val="Tahoma"/>
            <family val="2"/>
          </rPr>
          <t xml:space="preserve">
</t>
        </r>
      </text>
    </comment>
    <comment ref="AH28" authorId="0" shapeId="0" xr:uid="{00000000-0006-0000-0300-00001F000000}">
      <text>
        <r>
          <rPr>
            <sz val="18"/>
            <color indexed="81"/>
            <rFont val="Tahoma"/>
            <family val="2"/>
          </rPr>
          <t>Tracés</t>
        </r>
        <r>
          <rPr>
            <sz val="9"/>
            <color indexed="81"/>
            <rFont val="Tahoma"/>
            <family val="2"/>
          </rPr>
          <t xml:space="preserve">
</t>
        </r>
      </text>
    </comment>
    <comment ref="AI28" authorId="0" shapeId="0" xr:uid="{00000000-0006-0000-0300-000020000000}">
      <text>
        <r>
          <rPr>
            <sz val="18"/>
            <color indexed="81"/>
            <rFont val="Tahoma"/>
            <family val="2"/>
          </rPr>
          <t>Perpendiculaires&amp; Parallèles</t>
        </r>
        <r>
          <rPr>
            <sz val="9"/>
            <color indexed="81"/>
            <rFont val="Tahoma"/>
            <family val="2"/>
          </rPr>
          <t xml:space="preserve">
</t>
        </r>
      </text>
    </comment>
    <comment ref="AJ28" authorId="0" shapeId="0" xr:uid="{00000000-0006-0000-0300-000021000000}">
      <text>
        <r>
          <rPr>
            <sz val="9"/>
            <color indexed="81"/>
            <rFont val="Tahoma"/>
            <family val="2"/>
          </rPr>
          <t xml:space="preserve">
</t>
        </r>
        <r>
          <rPr>
            <sz val="16"/>
            <color indexed="81"/>
            <rFont val="Tahoma"/>
            <family val="2"/>
          </rPr>
          <t>Tracer perpendiculaire</t>
        </r>
      </text>
    </comment>
    <comment ref="AK28" authorId="0" shapeId="0" xr:uid="{00000000-0006-0000-0300-000022000000}">
      <text>
        <r>
          <rPr>
            <sz val="18"/>
            <color indexed="81"/>
            <rFont val="Tahoma"/>
            <family val="2"/>
          </rPr>
          <t>Mesures de 
longueurs</t>
        </r>
        <r>
          <rPr>
            <sz val="9"/>
            <color indexed="81"/>
            <rFont val="Tahoma"/>
            <family val="2"/>
          </rPr>
          <t xml:space="preserve">
</t>
        </r>
      </text>
    </comment>
    <comment ref="AL28" authorId="0" shapeId="0" xr:uid="{00000000-0006-0000-0300-000023000000}">
      <text>
        <r>
          <rPr>
            <sz val="18"/>
            <color indexed="81"/>
            <rFont val="Tahoma"/>
            <family val="2"/>
          </rPr>
          <t>Problèmes</t>
        </r>
        <r>
          <rPr>
            <sz val="9"/>
            <color indexed="81"/>
            <rFont val="Tahoma"/>
            <family val="2"/>
          </rPr>
          <t xml:space="preserve">
</t>
        </r>
      </text>
    </comment>
    <comment ref="AM28" authorId="0" shapeId="0" xr:uid="{00000000-0006-0000-0300-000024000000}">
      <text>
        <r>
          <rPr>
            <sz val="9"/>
            <color indexed="81"/>
            <rFont val="Tahoma"/>
            <family val="2"/>
          </rPr>
          <t xml:space="preserve">
</t>
        </r>
      </text>
    </comment>
    <comment ref="AO28" authorId="0" shapeId="0" xr:uid="{00000000-0006-0000-0300-000025000000}">
      <text>
        <r>
          <rPr>
            <sz val="18"/>
            <color theme="1"/>
            <rFont val="Calibri"/>
            <family val="2"/>
          </rPr>
          <t>Les Grandes
Périodes</t>
        </r>
      </text>
    </comment>
    <comment ref="AP28" authorId="0" shapeId="0" xr:uid="{00000000-0006-0000-0300-000026000000}">
      <text>
        <r>
          <rPr>
            <sz val="18"/>
            <color theme="1"/>
            <rFont val="Calibri"/>
            <family val="2"/>
          </rPr>
          <t>Préhistoire</t>
        </r>
      </text>
    </comment>
    <comment ref="AQ28" authorId="0" shapeId="0" xr:uid="{00000000-0006-0000-0300-000027000000}">
      <text>
        <r>
          <rPr>
            <sz val="18"/>
            <color theme="1"/>
            <rFont val="Calibri"/>
            <family val="2"/>
          </rPr>
          <t>Antiquité</t>
        </r>
      </text>
    </comment>
    <comment ref="AR28" authorId="0" shapeId="0" xr:uid="{00000000-0006-0000-0300-000028000000}">
      <text>
        <r>
          <rPr>
            <sz val="18"/>
            <color indexed="81"/>
            <rFont val="Tahoma"/>
            <family val="2"/>
          </rPr>
          <t>Lieu de Vie</t>
        </r>
        <r>
          <rPr>
            <sz val="9"/>
            <color indexed="81"/>
            <rFont val="Tahoma"/>
            <family val="2"/>
          </rPr>
          <t xml:space="preserve">
</t>
        </r>
      </text>
    </comment>
    <comment ref="AS28" authorId="0" shapeId="0" xr:uid="{00000000-0006-0000-0300-000029000000}">
      <text>
        <r>
          <rPr>
            <sz val="20"/>
            <color indexed="81"/>
            <rFont val="Tahoma"/>
            <family val="2"/>
          </rPr>
          <t>Lieu de vie différentes échelles.</t>
        </r>
      </text>
    </comment>
    <comment ref="AT28" authorId="0" shapeId="0" xr:uid="{00000000-0006-0000-0300-00002A000000}">
      <text>
        <r>
          <rPr>
            <sz val="18"/>
            <color indexed="81"/>
            <rFont val="Tahoma"/>
            <family val="2"/>
          </rPr>
          <t>Systéme 
Solaire</t>
        </r>
        <r>
          <rPr>
            <sz val="9"/>
            <color indexed="81"/>
            <rFont val="Tahoma"/>
            <family val="2"/>
          </rPr>
          <t xml:space="preserve">
</t>
        </r>
      </text>
    </comment>
  </commentList>
</comments>
</file>

<file path=xl/sharedStrings.xml><?xml version="1.0" encoding="utf-8"?>
<sst xmlns="http://schemas.openxmlformats.org/spreadsheetml/2006/main" count="2502" uniqueCount="135">
  <si>
    <t>A</t>
  </si>
  <si>
    <t>A+</t>
  </si>
  <si>
    <t>A-</t>
  </si>
  <si>
    <t>B</t>
  </si>
  <si>
    <t>B+</t>
  </si>
  <si>
    <t>B-</t>
  </si>
  <si>
    <t>C</t>
  </si>
  <si>
    <t>C+</t>
  </si>
  <si>
    <t>C-</t>
  </si>
  <si>
    <t>D</t>
  </si>
  <si>
    <t>D+</t>
  </si>
  <si>
    <t>CM1 a - Mme GUERINEAU</t>
  </si>
  <si>
    <t>1er SEMESTRE</t>
  </si>
  <si>
    <t>2ème SEMESTRE</t>
  </si>
  <si>
    <t xml:space="preserve">Noms </t>
  </si>
  <si>
    <t>Prénoms</t>
  </si>
  <si>
    <t>Lexique</t>
  </si>
  <si>
    <t>Lecture</t>
  </si>
  <si>
    <t>Poesie</t>
  </si>
  <si>
    <t>Nombres</t>
  </si>
  <si>
    <t>Calcul</t>
  </si>
  <si>
    <t>AKIOUL</t>
  </si>
  <si>
    <t>Haitem</t>
  </si>
  <si>
    <t>X</t>
  </si>
  <si>
    <t>AKKOYUN</t>
  </si>
  <si>
    <t>Emre</t>
  </si>
  <si>
    <t>abs</t>
  </si>
  <si>
    <t>ASFOUR</t>
  </si>
  <si>
    <t>Iyad</t>
  </si>
  <si>
    <t>ATTEN</t>
  </si>
  <si>
    <t>Lina</t>
  </si>
  <si>
    <t>BETTAIEB</t>
  </si>
  <si>
    <t>Walae</t>
  </si>
  <si>
    <t>BRAHIM</t>
  </si>
  <si>
    <t>Nessim</t>
  </si>
  <si>
    <t>CAI</t>
  </si>
  <si>
    <t>Félix</t>
  </si>
  <si>
    <t>CHEIKH M'HAMED</t>
  </si>
  <si>
    <t>Bilel</t>
  </si>
  <si>
    <t>DABO</t>
  </si>
  <si>
    <t>Sana</t>
  </si>
  <si>
    <t>DIAKHATE</t>
  </si>
  <si>
    <t>Abibatou</t>
  </si>
  <si>
    <t>DIB</t>
  </si>
  <si>
    <t>Karim</t>
  </si>
  <si>
    <t>EL KHADHRAHOUI</t>
  </si>
  <si>
    <t>Amine</t>
  </si>
  <si>
    <t>GUIOSE</t>
  </si>
  <si>
    <t>Ja  Hëlya</t>
  </si>
  <si>
    <t>HALLOUIN-MACE</t>
  </si>
  <si>
    <t>Gustave</t>
  </si>
  <si>
    <t>HAMMOUCHE</t>
  </si>
  <si>
    <t>Enzo</t>
  </si>
  <si>
    <t>KANOUTE</t>
  </si>
  <si>
    <t>Fatym</t>
  </si>
  <si>
    <t>LEBLAY</t>
  </si>
  <si>
    <t>Enola</t>
  </si>
  <si>
    <t>LOZAHIC</t>
  </si>
  <si>
    <t>Gabin</t>
  </si>
  <si>
    <t>LUNION</t>
  </si>
  <si>
    <t>Ylann</t>
  </si>
  <si>
    <t>MANIEZ</t>
  </si>
  <si>
    <t>Léa</t>
  </si>
  <si>
    <t>MATERA</t>
  </si>
  <si>
    <t>MEGHERBI</t>
  </si>
  <si>
    <t>Nael</t>
  </si>
  <si>
    <t>MEHARRAR</t>
  </si>
  <si>
    <t>Hana</t>
  </si>
  <si>
    <t>NORMAND</t>
  </si>
  <si>
    <t>Sasha</t>
  </si>
  <si>
    <t>SABRANE</t>
  </si>
  <si>
    <t>Samir</t>
  </si>
  <si>
    <t xml:space="preserve">SELVAKUMARAN </t>
  </si>
  <si>
    <t>Varna</t>
  </si>
  <si>
    <t>VATRIN-GILLARD</t>
  </si>
  <si>
    <t>Lana</t>
  </si>
  <si>
    <t>Grammaire</t>
  </si>
  <si>
    <t>Orthographe</t>
  </si>
  <si>
    <t>Géométrie</t>
  </si>
  <si>
    <t>Histoire</t>
  </si>
  <si>
    <t>Macro7(Classement)</t>
  </si>
  <si>
    <t>Macro8(Ordre Alpha)</t>
  </si>
  <si>
    <t>D-</t>
  </si>
  <si>
    <t>P</t>
  </si>
  <si>
    <t>Litt</t>
  </si>
  <si>
    <t>Conjugaison</t>
  </si>
  <si>
    <t>Grds &amp; Mes</t>
  </si>
  <si>
    <t>Géograph</t>
  </si>
  <si>
    <t>Poes</t>
  </si>
  <si>
    <t>Noms</t>
  </si>
  <si>
    <t>1er Semestre</t>
  </si>
  <si>
    <t>Français</t>
  </si>
  <si>
    <t>Mathématiques</t>
  </si>
  <si>
    <t>Français sem1</t>
  </si>
  <si>
    <t>Français sem2</t>
  </si>
  <si>
    <t>Maths sem1</t>
  </si>
  <si>
    <t>Maths sem2</t>
  </si>
  <si>
    <t>Macro1(Classement)</t>
  </si>
  <si>
    <t>Moy</t>
  </si>
  <si>
    <t>Moy Classe</t>
  </si>
  <si>
    <t>Rester en mode "Alphabétique" pour lire Graphiques</t>
  </si>
  <si>
    <t>SCIENCES</t>
  </si>
  <si>
    <t>Sciences</t>
  </si>
  <si>
    <t>Macro2(Ordre Alpha)</t>
  </si>
  <si>
    <t>NOMS</t>
  </si>
  <si>
    <t>APPRECIATIONS 1er SEMESTRE</t>
  </si>
  <si>
    <t>APPRECIATIONS 2ème SEMESTRE</t>
  </si>
  <si>
    <r>
      <rPr>
        <b/>
        <sz val="11"/>
        <color theme="1"/>
        <rFont val="Calibri"/>
        <family val="2"/>
      </rPr>
      <t>TRAVAIL</t>
    </r>
    <r>
      <rPr>
        <sz val="11"/>
        <color theme="1"/>
        <rFont val="Calibri"/>
        <family val="2"/>
      </rPr>
      <t xml:space="preserve">:                      </t>
    </r>
    <r>
      <rPr>
        <b/>
        <sz val="11"/>
        <color theme="1"/>
        <rFont val="Calibri"/>
        <family val="2"/>
      </rPr>
      <t>ATTITUDE</t>
    </r>
    <r>
      <rPr>
        <sz val="11"/>
        <color theme="1"/>
        <rFont val="Calibri"/>
        <family val="2"/>
      </rPr>
      <t>:</t>
    </r>
  </si>
  <si>
    <r>
      <rPr>
        <b/>
        <sz val="11"/>
        <color theme="1"/>
        <rFont val="Calibri"/>
        <family val="2"/>
      </rPr>
      <t>TRAVAIL</t>
    </r>
    <r>
      <rPr>
        <sz val="11"/>
        <color theme="1"/>
        <rFont val="Calibri"/>
        <family val="2"/>
      </rPr>
      <t xml:space="preserve">: Très bon début d'année. Les résultats d'Iyad sont très satisfaisants. C'est un éélève volontaire et sérieux.                                                                                                                     Continue comme cela.                                                                                                </t>
    </r>
    <r>
      <rPr>
        <b/>
        <sz val="11"/>
        <color theme="1"/>
        <rFont val="Calibri"/>
        <family val="2"/>
      </rPr>
      <t>ATTITUDE</t>
    </r>
    <r>
      <rPr>
        <sz val="11"/>
        <color theme="1"/>
        <rFont val="Calibri"/>
        <family val="2"/>
      </rPr>
      <t>:Attention aux bavardages.</t>
    </r>
  </si>
  <si>
    <r>
      <rPr>
        <b/>
        <sz val="11"/>
        <color theme="1"/>
        <rFont val="Calibri"/>
        <family val="2"/>
      </rPr>
      <t>TRAVAIL</t>
    </r>
    <r>
      <rPr>
        <sz val="11"/>
        <color theme="1"/>
        <rFont val="Calibri"/>
        <family val="2"/>
      </rPr>
      <t xml:space="preserve">:  Résultats très moyens.Walae ne s'investi pas beaucoup dans son travail.Elle semble souvent très fatiguée et perdue face à ce que l'on attend d'elle. Elle va devoir être plus sérieuse et travailler davantage.                    </t>
    </r>
    <r>
      <rPr>
        <b/>
        <sz val="11"/>
        <color theme="1"/>
        <rFont val="Calibri"/>
        <family val="2"/>
      </rPr>
      <t>ATTITUDE</t>
    </r>
    <r>
      <rPr>
        <sz val="11"/>
        <color theme="1"/>
        <rFont val="Calibri"/>
        <family val="2"/>
      </rPr>
      <t>: Attention aux bavardages.</t>
    </r>
  </si>
  <si>
    <r>
      <rPr>
        <b/>
        <sz val="11"/>
        <color theme="1"/>
        <rFont val="Calibri"/>
        <family val="2"/>
      </rPr>
      <t>TRAVAIL</t>
    </r>
    <r>
      <rPr>
        <sz val="11"/>
        <color theme="1"/>
        <rFont val="Calibri"/>
        <family val="2"/>
      </rPr>
      <t xml:space="preserve">:En ce début d'année les résultats de Nessim sont assez moyens. En effet Nassim veut aller trop vite et bâcle trop souvent sont travail. C'est dommage car avec plus de concentration et d'investissement il pourrait faire de bonnes choses                                                                                                                --Tout est bon pour perdre du temps.                                                                              --Phrases qui n'ont aucun sens.                                                                          </t>
    </r>
    <r>
      <rPr>
        <b/>
        <sz val="11"/>
        <color theme="1"/>
        <rFont val="Calibri"/>
        <family val="2"/>
      </rPr>
      <t>ATTITUDE</t>
    </r>
    <r>
      <rPr>
        <sz val="11"/>
        <color theme="1"/>
        <rFont val="Calibri"/>
        <family val="2"/>
      </rPr>
      <t>:Attention aux bavardages et à son attitude envers les camarades.</t>
    </r>
  </si>
  <si>
    <r>
      <rPr>
        <b/>
        <sz val="11"/>
        <color theme="1"/>
        <rFont val="Calibri"/>
        <family val="2"/>
      </rPr>
      <t>TRAVAIL</t>
    </r>
    <r>
      <rPr>
        <sz val="11"/>
        <color theme="1"/>
        <rFont val="Calibri"/>
        <family val="2"/>
      </rPr>
      <t xml:space="preserve">:Assez bon début d'année. Résultats assez satisfaisants dans l'ensemble.Félix ne participe que très peu en classe. Il pourrait faire bien mieux s'il s'investissait davantage dans son travail et bavardait moins.                      </t>
    </r>
    <r>
      <rPr>
        <b/>
        <sz val="11"/>
        <color theme="1"/>
        <rFont val="Calibri"/>
        <family val="2"/>
      </rPr>
      <t>ATTITUDE</t>
    </r>
    <r>
      <rPr>
        <sz val="11"/>
        <color theme="1"/>
        <rFont val="Calibri"/>
        <family val="2"/>
      </rPr>
      <t>:</t>
    </r>
  </si>
  <si>
    <r>
      <rPr>
        <b/>
        <sz val="11"/>
        <color theme="1"/>
        <rFont val="Calibri"/>
        <family val="2"/>
      </rPr>
      <t>TRAVAIL</t>
    </r>
    <r>
      <rPr>
        <sz val="11"/>
        <color theme="1"/>
        <rFont val="Calibri"/>
        <family val="2"/>
      </rPr>
      <t xml:space="preserve">: Résultats moyens. Bilel travaille peu en classe et les devoirs ne sont pas toujours faits. Il s'est très peu investi dans son travail et ne semble pas réaliser ce que l'on attent d'un élève de Cm1.Pour valider les compétances attendues en Cm1 il va devoir fair de gros efforts dans le travail ainsi que dans son attitude.                                                                                                                        </t>
    </r>
    <r>
      <rPr>
        <b/>
        <sz val="11"/>
        <color theme="1"/>
        <rFont val="Calibri"/>
        <family val="2"/>
      </rPr>
      <t>ATTITUDE</t>
    </r>
    <r>
      <rPr>
        <sz val="11"/>
        <color theme="1"/>
        <rFont val="Calibri"/>
        <family val="2"/>
      </rPr>
      <t>:Bavarde sans cesse.Comportement provocateur envers ses camarades.NON respect des règles(notamment celles de sécurités)                    ATTENTION au manque de respect envers les adultes:GREVE.                                  Chante en classe, fait des bruits de "bouches"...                                                             Prend la parole sans autorisation,apostrophe ses camarades...</t>
    </r>
  </si>
  <si>
    <r>
      <rPr>
        <b/>
        <sz val="11"/>
        <color theme="1"/>
        <rFont val="Calibri"/>
        <family val="2"/>
      </rPr>
      <t>TRAVAIL</t>
    </r>
    <r>
      <rPr>
        <sz val="11"/>
        <color theme="1"/>
        <rFont val="Calibri"/>
        <family val="2"/>
      </rPr>
      <t xml:space="preserve">:Début d'année assez moyen.Les résultats de Sana sont irréguliers.Elle doit s'impliquer davantage dans son travail en classe et travailler plus rapidement.                                                                                                         --Ortophoniste.                                                                                                                  </t>
    </r>
    <r>
      <rPr>
        <b/>
        <sz val="11"/>
        <color theme="1"/>
        <rFont val="Calibri"/>
        <family val="2"/>
      </rPr>
      <t>ATTITUDE</t>
    </r>
    <r>
      <rPr>
        <sz val="11"/>
        <color theme="1"/>
        <rFont val="Calibri"/>
        <family val="2"/>
      </rPr>
      <t>:Attention aux bavardages.</t>
    </r>
  </si>
  <si>
    <r>
      <rPr>
        <b/>
        <sz val="11"/>
        <color theme="1"/>
        <rFont val="Calibri"/>
        <family val="2"/>
      </rPr>
      <t>TRAVAIL</t>
    </r>
    <r>
      <rPr>
        <sz val="11"/>
        <color theme="1"/>
        <rFont val="Calibri"/>
        <family val="2"/>
      </rPr>
      <t xml:space="preserve">: Très bon début d'année.Les résultats d'Abibatou sont très satisfaisants.C'est une élève volontaire et sérieuse, qui rend un travail toujours très soigné.C'est bien.                                                                                 </t>
    </r>
    <r>
      <rPr>
        <b/>
        <sz val="11"/>
        <color theme="1"/>
        <rFont val="Calibri"/>
        <family val="2"/>
      </rPr>
      <t>ATTITUDE</t>
    </r>
    <r>
      <rPr>
        <sz val="11"/>
        <color theme="1"/>
        <rFont val="Calibri"/>
        <family val="2"/>
      </rPr>
      <t>:</t>
    </r>
  </si>
  <si>
    <r>
      <rPr>
        <b/>
        <sz val="11"/>
        <color theme="1"/>
        <rFont val="Calibri"/>
        <family val="2"/>
      </rPr>
      <t>TRAVAIL</t>
    </r>
    <r>
      <rPr>
        <sz val="11"/>
        <color theme="1"/>
        <rFont val="Calibri"/>
        <family val="2"/>
      </rPr>
      <t xml:space="preserve">:Assez bon début d'année.Résultats assez satisfaisants dans l'ensemble.Toutefois Ja Hëllya pourrait avoir de meilleurs résultats si plus sérieuse et moins bavarde.                                                                                              J'attends des efforts.                                                                                                    </t>
    </r>
    <r>
      <rPr>
        <b/>
        <sz val="11"/>
        <color theme="1"/>
        <rFont val="Calibri"/>
        <family val="2"/>
      </rPr>
      <t>ATTITUDE</t>
    </r>
    <r>
      <rPr>
        <sz val="11"/>
        <color theme="1"/>
        <rFont val="Calibri"/>
        <family val="2"/>
      </rPr>
      <t>:Bavardage + Pb avec autres élèves (bousculades).</t>
    </r>
  </si>
  <si>
    <r>
      <rPr>
        <b/>
        <sz val="11"/>
        <color theme="1"/>
        <rFont val="Calibri"/>
        <family val="2"/>
      </rPr>
      <t>TRAVAIL</t>
    </r>
    <r>
      <rPr>
        <sz val="11"/>
        <color theme="1"/>
        <rFont val="Calibri"/>
        <family val="2"/>
      </rPr>
      <t xml:space="preserve">:Très bon début d'année.                                                                                        Les résultats sont très satisfaisants.                                                                      </t>
    </r>
    <r>
      <rPr>
        <b/>
        <sz val="11"/>
        <color theme="1"/>
        <rFont val="Calibri"/>
        <family val="2"/>
      </rPr>
      <t>ATTITUDE</t>
    </r>
    <r>
      <rPr>
        <sz val="11"/>
        <color theme="1"/>
        <rFont val="Calibri"/>
        <family val="2"/>
      </rPr>
      <t>:Attention aux bavardages et à l'agitation.</t>
    </r>
  </si>
  <si>
    <r>
      <rPr>
        <b/>
        <sz val="11"/>
        <color theme="1"/>
        <rFont val="Calibri"/>
        <family val="2"/>
      </rPr>
      <t>TRAVAIL</t>
    </r>
    <r>
      <rPr>
        <sz val="11"/>
        <color theme="1"/>
        <rFont val="Calibri"/>
        <family val="2"/>
      </rPr>
      <t xml:space="preserve">:Assez bon début d'année, mais les résultats pourraient être meilleurs. En effet Fatym est assez passive en clase et bavarde beaucoup.Cela la freine dans son travail et dans les apprentissages.                                           J'attends des efforts.                                                                                                  </t>
    </r>
    <r>
      <rPr>
        <b/>
        <sz val="11"/>
        <color theme="1"/>
        <rFont val="Calibri"/>
        <family val="2"/>
      </rPr>
      <t>ATTITUDE</t>
    </r>
    <r>
      <rPr>
        <sz val="11"/>
        <color theme="1"/>
        <rFont val="Calibri"/>
        <family val="2"/>
      </rPr>
      <t>:Attention aux bavardages.</t>
    </r>
  </si>
  <si>
    <r>
      <rPr>
        <b/>
        <sz val="11"/>
        <color theme="1"/>
        <rFont val="Calibri"/>
        <family val="2"/>
      </rPr>
      <t>TRAVAIL</t>
    </r>
    <r>
      <rPr>
        <sz val="11"/>
        <color theme="1"/>
        <rFont val="Calibri"/>
        <family val="2"/>
      </rPr>
      <t xml:space="preserve">: Assez bon début d'année. Les résultats sont assez satifaisants dans l'ensemble.Toutefois Gabin a des difficultés en "étude de la langue" notamment en orthographe.                                                                                                        Il ne doit pas se décourager et prendre le temps de la relecture.                     </t>
    </r>
    <r>
      <rPr>
        <b/>
        <sz val="11"/>
        <color theme="1"/>
        <rFont val="Calibri"/>
        <family val="2"/>
      </rPr>
      <t>ATTITUDE</t>
    </r>
    <r>
      <rPr>
        <sz val="11"/>
        <color theme="1"/>
        <rFont val="Calibri"/>
        <family val="2"/>
      </rPr>
      <t>:X</t>
    </r>
  </si>
  <si>
    <r>
      <rPr>
        <b/>
        <sz val="11"/>
        <color theme="1"/>
        <rFont val="Calibri"/>
        <family val="2"/>
      </rPr>
      <t>TRAVAIL</t>
    </r>
    <r>
      <rPr>
        <sz val="11"/>
        <color theme="1"/>
        <rFont val="Calibri"/>
        <family val="2"/>
      </rPr>
      <t xml:space="preserve">:Bon début d'année.Les résultats d'Ylann sont tout à fait satisfaisants.                      </t>
    </r>
    <r>
      <rPr>
        <b/>
        <sz val="11"/>
        <color theme="1"/>
        <rFont val="Calibri"/>
        <family val="2"/>
      </rPr>
      <t>ATTITUDE</t>
    </r>
    <r>
      <rPr>
        <sz val="11"/>
        <color theme="1"/>
        <rFont val="Calibri"/>
        <family val="2"/>
      </rPr>
      <t>:Ylann bavarde beaucoup et est sans cesse retouné ce qui nuit fortement au travail de la classe.De plus, il va devoir faire attention à sa manière de parler aux adultes qui est parfois très limite.</t>
    </r>
  </si>
  <si>
    <r>
      <rPr>
        <b/>
        <sz val="11"/>
        <color theme="1"/>
        <rFont val="Calibri"/>
        <family val="2"/>
      </rPr>
      <t>TRAVAIL</t>
    </r>
    <r>
      <rPr>
        <sz val="11"/>
        <color theme="1"/>
        <rFont val="Calibri"/>
        <family val="2"/>
      </rPr>
      <t xml:space="preserve">:Début d'année moyen.Léa est une élève agréable mais beaucoup trop passive en classe.Les résultats sont moyens dans toutes les disciplines, pour progresser elle va devoir s'impliquer davantage dans son travail,apprendre ses leçons plus en profondeur et participer en classe.                      </t>
    </r>
    <r>
      <rPr>
        <b/>
        <sz val="11"/>
        <color theme="1"/>
        <rFont val="Calibri"/>
        <family val="2"/>
      </rPr>
      <t>ATTITUDE</t>
    </r>
    <r>
      <rPr>
        <sz val="11"/>
        <color theme="1"/>
        <rFont val="Calibri"/>
        <family val="2"/>
      </rPr>
      <t>:Bavarde beaucoup et est très souvent retournée.</t>
    </r>
  </si>
  <si>
    <r>
      <rPr>
        <b/>
        <sz val="11"/>
        <color theme="1"/>
        <rFont val="Calibri"/>
        <family val="2"/>
      </rPr>
      <t>TRAVAIL</t>
    </r>
    <r>
      <rPr>
        <sz val="11"/>
        <color theme="1"/>
        <rFont val="Calibri"/>
        <family val="2"/>
      </rPr>
      <t xml:space="preserve">: Très bon début d'année.Léa est une élève sérieuse,agréable et impliquée.                                                                                                                       </t>
    </r>
    <r>
      <rPr>
        <b/>
        <sz val="11"/>
        <color theme="1"/>
        <rFont val="Calibri"/>
        <family val="2"/>
      </rPr>
      <t>ATTITUDE</t>
    </r>
    <r>
      <rPr>
        <sz val="11"/>
        <color theme="1"/>
        <rFont val="Calibri"/>
        <family val="2"/>
      </rPr>
      <t>:Attention aux bavardages qui dérangent le travail de la classe.</t>
    </r>
  </si>
  <si>
    <r>
      <rPr>
        <b/>
        <sz val="11"/>
        <color theme="1"/>
        <rFont val="Calibri"/>
        <family val="2"/>
      </rPr>
      <t>TRAVAIL</t>
    </r>
    <r>
      <rPr>
        <sz val="11"/>
        <color theme="1"/>
        <rFont val="Calibri"/>
        <family val="2"/>
      </rPr>
      <t xml:space="preserve">:Très bon début d'année. Les résultats sont très satisfaisants, Nael est un élève agréable, sérieux et qui à le soucis de bien faire.                                   Très bonne participation.                                                                                                           C'est très bien.                                                                                                                         </t>
    </r>
    <r>
      <rPr>
        <b/>
        <sz val="11"/>
        <color theme="1"/>
        <rFont val="Calibri"/>
        <family val="2"/>
      </rPr>
      <t>ATTITUDE</t>
    </r>
    <r>
      <rPr>
        <sz val="11"/>
        <color theme="1"/>
        <rFont val="Calibri"/>
        <family val="2"/>
      </rPr>
      <t>:X</t>
    </r>
  </si>
  <si>
    <r>
      <rPr>
        <b/>
        <sz val="11"/>
        <color theme="1"/>
        <rFont val="Calibri"/>
        <family val="2"/>
      </rPr>
      <t>TRAVAIL</t>
    </r>
    <r>
      <rPr>
        <sz val="11"/>
        <color theme="1"/>
        <rFont val="Calibri"/>
        <family val="2"/>
      </rPr>
      <t xml:space="preserve">: Début d'année assez satisfaisant, les résultats d'Hana sont corrects bien que parfois irréguliers. Pour progresser elle va devoir être plus attentive et cesser de bavarder.                                                                                                  </t>
    </r>
    <r>
      <rPr>
        <b/>
        <sz val="11"/>
        <color theme="1"/>
        <rFont val="Calibri"/>
        <family val="2"/>
      </rPr>
      <t>ATTITUDE</t>
    </r>
    <r>
      <rPr>
        <sz val="11"/>
        <color theme="1"/>
        <rFont val="Calibri"/>
        <family val="2"/>
      </rPr>
      <t>:Attention aux bavardages.</t>
    </r>
  </si>
  <si>
    <r>
      <rPr>
        <b/>
        <sz val="11"/>
        <color theme="1"/>
        <rFont val="Calibri"/>
        <family val="2"/>
      </rPr>
      <t>TRAVAIL</t>
    </r>
    <r>
      <rPr>
        <sz val="11"/>
        <color theme="1"/>
        <rFont val="Calibri"/>
        <family val="2"/>
      </rPr>
      <t xml:space="preserve">: Début d'année moyen.Les résultats de Samir sont assez moyens et irréguliers.Il peut parfois très bien faire et être très pertinent (à l'oral notamment) mais prend son travail beaucoup trop à la légère et s'amuse sans cesse en classe. Il va devoir se reprendre pour progresser et prendre conscience qu'il y a un temps pour s'amuser et un autre pour travailler.    J'attends de gros efforts de comportement car Samir peut être très Grossier avec ses camarades ce qui est innacceptable.                                                 </t>
    </r>
    <r>
      <rPr>
        <b/>
        <sz val="11"/>
        <color theme="1"/>
        <rFont val="Calibri"/>
        <family val="2"/>
      </rPr>
      <t>ATTITUDE</t>
    </r>
    <r>
      <rPr>
        <sz val="11"/>
        <color theme="1"/>
        <rFont val="Calibri"/>
        <family val="2"/>
      </rPr>
      <t>:Bavardages + s'amuse+ attitude dans les couloirs.</t>
    </r>
  </si>
  <si>
    <r>
      <rPr>
        <b/>
        <sz val="11"/>
        <color theme="1"/>
        <rFont val="Calibri"/>
        <family val="2"/>
      </rPr>
      <t>TRAVAIL</t>
    </r>
    <r>
      <rPr>
        <sz val="11"/>
        <color theme="1"/>
        <rFont val="Calibri"/>
        <family val="2"/>
      </rPr>
      <t xml:space="preserve">:Très bon début d'année, Varna est une élève sérieuse et agréable. C'est très bien                                                                                                               </t>
    </r>
    <r>
      <rPr>
        <b/>
        <sz val="11"/>
        <color theme="1"/>
        <rFont val="Calibri"/>
        <family val="2"/>
      </rPr>
      <t>ATTITUDE</t>
    </r>
    <r>
      <rPr>
        <sz val="11"/>
        <color theme="1"/>
        <rFont val="Calibri"/>
        <family val="2"/>
      </rPr>
      <t>:X</t>
    </r>
  </si>
  <si>
    <r>
      <rPr>
        <b/>
        <sz val="11"/>
        <color theme="1"/>
        <rFont val="Calibri"/>
        <family val="2"/>
      </rPr>
      <t>TRAVAIL</t>
    </r>
    <r>
      <rPr>
        <sz val="11"/>
        <color theme="1"/>
        <rFont val="Calibri"/>
        <family val="2"/>
      </rPr>
      <t xml:space="preserve">: Résultats irréguliers. Enzo peut être très pertinent à l'oral ainsi que lors des évaluations(quand j'arrive à le lire) mais peut aussi être complètement "perdu" dans le travail. Son attitude ne lui permet pas toujours d'être dans de bonnes dispositions pour entrer dans les apprentissages. </t>
    </r>
    <r>
      <rPr>
        <b/>
        <sz val="11"/>
        <color theme="1"/>
        <rFont val="Calibri"/>
        <family val="2"/>
      </rPr>
      <t>GREVE</t>
    </r>
    <r>
      <rPr>
        <sz val="11"/>
        <color theme="1"/>
        <rFont val="Calibri"/>
        <family val="2"/>
      </rPr>
      <t xml:space="preserve">                                                                                                                                  </t>
    </r>
    <r>
      <rPr>
        <b/>
        <sz val="11"/>
        <color theme="1"/>
        <rFont val="Calibri"/>
        <family val="2"/>
      </rPr>
      <t>ATTITUDE:</t>
    </r>
    <r>
      <rPr>
        <sz val="11"/>
        <color theme="1"/>
        <rFont val="Calibri"/>
        <family val="2"/>
      </rPr>
      <t>Agitation, bavardages,insolence + Pb comportement avec les autres.</t>
    </r>
  </si>
  <si>
    <r>
      <rPr>
        <b/>
        <sz val="11"/>
        <color theme="1"/>
        <rFont val="Calibri"/>
        <family val="2"/>
      </rPr>
      <t>TRAVAIL</t>
    </r>
    <r>
      <rPr>
        <sz val="11"/>
        <color theme="1"/>
        <rFont val="Calibri"/>
        <family val="2"/>
      </rPr>
      <t xml:space="preserve">: Bon début d'année dans l'ensemble.Les résultats d'Haitem sont satisfaisant, mais pourraient être meilleurs s'il était plus concentré , bavardait et jouait moins en classe. J'attends donc des efforts.                                 </t>
    </r>
    <r>
      <rPr>
        <b/>
        <sz val="11"/>
        <color theme="1"/>
        <rFont val="Calibri"/>
        <family val="2"/>
      </rPr>
      <t>ATTITUDE</t>
    </r>
    <r>
      <rPr>
        <sz val="11"/>
        <color theme="1"/>
        <rFont val="Calibri"/>
        <family val="2"/>
      </rPr>
      <t>:Attention au vocabulaire.                                                                                   Pb des toilettes</t>
    </r>
  </si>
  <si>
    <r>
      <rPr>
        <b/>
        <sz val="11"/>
        <color theme="1"/>
        <rFont val="Calibri"/>
        <family val="2"/>
      </rPr>
      <t>TRAVAIL</t>
    </r>
    <r>
      <rPr>
        <sz val="11"/>
        <color theme="1"/>
        <rFont val="Calibri"/>
        <family val="2"/>
      </rPr>
      <t xml:space="preserve">: Travail souvent irrégulier. Les résultats des évaluations sont satisfaisants dans l'ensemble,mais il en est tout autre pour ce qui est de son travail en classe.Il s'amuse bavarde beaucoup trop et manque de sérieux. Cela perturbe grandement la qualité de son travail.Après un début d'année en demi teinte;Karim se positionne de plus en plus comme un élève de Cm1.                                                                                                         Je l'encourage donc à poursuivre dans ce sensLes résultats des évaluations sont satisfaisants dans l'ensemble et le travail de classe est plus soigné même si des progrès d'écriture sont encore nécessaire.                                          </t>
    </r>
    <r>
      <rPr>
        <b/>
        <sz val="11"/>
        <color theme="1"/>
        <rFont val="Calibri"/>
        <family val="2"/>
      </rPr>
      <t>ATTITUDE</t>
    </r>
    <r>
      <rPr>
        <sz val="11"/>
        <color theme="1"/>
        <rFont val="Calibri"/>
        <family val="2"/>
      </rPr>
      <t xml:space="preserve">:Attitude d'élève à revoir.                                                                     Comportement avec les autres élèves à revoir.                                                                                                                                                                                                                                                           </t>
    </r>
  </si>
  <si>
    <r>
      <rPr>
        <b/>
        <sz val="11"/>
        <color theme="1"/>
        <rFont val="Calibri"/>
        <family val="2"/>
      </rPr>
      <t>TRAVAIL</t>
    </r>
    <r>
      <rPr>
        <sz val="11"/>
        <color theme="1"/>
        <rFont val="Calibri"/>
        <family val="2"/>
      </rPr>
      <t xml:space="preserve">: Début d'année difficille.Les résultats d'Emre sont insufisants. Il a de grosses difficultés de compréhension qui freinent beucoup ses apprentissages.De plus le travail fourni est insufisant et les devoirs sont à peine survolés. Pour progreser Emre va devoir faire de gros efforts et s'investire davantage dans son travail.Courage! ne baise pas les bras.                                                                     </t>
    </r>
    <r>
      <rPr>
        <b/>
        <sz val="11"/>
        <color theme="1"/>
        <rFont val="Calibri"/>
        <family val="2"/>
      </rPr>
      <t>ATTITUDE</t>
    </r>
    <r>
      <rPr>
        <sz val="11"/>
        <color theme="1"/>
        <rFont val="Calibri"/>
        <family val="2"/>
      </rPr>
      <t>: Elève agréable mais beaucoup trop passif. Il manque de concentration.Attends queb le temps passe et ne demande pas quand-il ne comprend pas.</t>
    </r>
  </si>
  <si>
    <r>
      <rPr>
        <b/>
        <sz val="11"/>
        <color theme="1"/>
        <rFont val="Calibri"/>
        <family val="2"/>
      </rPr>
      <t>TRAVAIL</t>
    </r>
    <r>
      <rPr>
        <sz val="11"/>
        <color theme="1"/>
        <rFont val="Calibri"/>
        <family val="2"/>
      </rPr>
      <t xml:space="preserve">: Très bon début d'année. Les résultats de Lina sont très satisfaisants. C'est une élève volontaire et sérieuse.                                                                            Continue comme cela.                                                                                                   </t>
    </r>
    <r>
      <rPr>
        <b/>
        <sz val="11"/>
        <color theme="1"/>
        <rFont val="Calibri"/>
        <family val="2"/>
      </rPr>
      <t>ATTITUDE</t>
    </r>
    <r>
      <rPr>
        <sz val="11"/>
        <color theme="1"/>
        <rFont val="Calibri"/>
        <family val="2"/>
      </rPr>
      <t xml:space="preserve">: Attitude: </t>
    </r>
  </si>
  <si>
    <r>
      <rPr>
        <b/>
        <sz val="11"/>
        <color theme="1"/>
        <rFont val="Calibri"/>
        <family val="2"/>
      </rPr>
      <t>TRAVAIL</t>
    </r>
    <r>
      <rPr>
        <sz val="11"/>
        <color theme="1"/>
        <rFont val="Calibri"/>
        <family val="2"/>
      </rPr>
      <t xml:space="preserve">:Résultats Moyens. Amine est un élève agéable et sérieux. Pour progresser il va devoir participer davantage et ne pas hésiter à demander lorsqu'il ne comprend pas quelque chose..                                                                                Courage Amine. Conseil:                                                                                     Entrainement à la lecture.                                                                                         </t>
    </r>
    <r>
      <rPr>
        <b/>
        <sz val="11"/>
        <color theme="1"/>
        <rFont val="Calibri"/>
        <family val="2"/>
      </rPr>
      <t>ATTITUDE</t>
    </r>
    <r>
      <rPr>
        <sz val="11"/>
        <color theme="1"/>
        <rFont val="Calibri"/>
        <family val="2"/>
      </rPr>
      <t xml:space="preserve">: </t>
    </r>
  </si>
  <si>
    <r>
      <rPr>
        <b/>
        <sz val="11"/>
        <color theme="1"/>
        <rFont val="Calibri"/>
        <family val="2"/>
      </rPr>
      <t>TRAVAIL</t>
    </r>
    <r>
      <rPr>
        <sz val="11"/>
        <color theme="1"/>
        <rFont val="Calibri"/>
        <family val="2"/>
      </rPr>
      <t xml:space="preserve">: Enola est une élève agréable et sérieuse.Les résultats sont assez moyens en ce début d'année.Elle va devoir participer davantage en classe et ne pas hésiter à demander quand elle ne comprend pas, pour progresser.   </t>
    </r>
    <r>
      <rPr>
        <b/>
        <sz val="11"/>
        <color theme="1"/>
        <rFont val="Calibri"/>
        <family val="2"/>
      </rPr>
      <t xml:space="preserve">GREVE </t>
    </r>
    <r>
      <rPr>
        <sz val="11"/>
        <color theme="1"/>
        <rFont val="Calibri"/>
        <family val="2"/>
      </rPr>
      <t xml:space="preserve">                                                                                                                                 </t>
    </r>
    <r>
      <rPr>
        <b/>
        <sz val="11"/>
        <color theme="1"/>
        <rFont val="Calibri"/>
        <family val="2"/>
      </rPr>
      <t>ATTITUDE</t>
    </r>
    <r>
      <rPr>
        <sz val="11"/>
        <color theme="1"/>
        <rFont val="Calibri"/>
        <family val="2"/>
      </rPr>
      <t>:</t>
    </r>
  </si>
  <si>
    <r>
      <rPr>
        <b/>
        <sz val="11"/>
        <color theme="1"/>
        <rFont val="Calibri"/>
        <family val="2"/>
      </rPr>
      <t>TRAVAIL</t>
    </r>
    <r>
      <rPr>
        <sz val="11"/>
        <color theme="1"/>
        <rFont val="Calibri"/>
        <family val="2"/>
      </rPr>
      <t xml:space="preserve">: Très bon début d'année, Sasha est un élève sérieux, agréable et bon camarade.                                                                                                                                            Il est très investi dans son rôle de délégué et le prend très à coeur.                    </t>
    </r>
    <r>
      <rPr>
        <b/>
        <sz val="11"/>
        <color theme="1"/>
        <rFont val="Calibri"/>
        <family val="2"/>
      </rPr>
      <t>ATTITUDE</t>
    </r>
    <r>
      <rPr>
        <sz val="11"/>
        <color theme="1"/>
        <rFont val="Calibri"/>
        <family val="2"/>
      </rPr>
      <t>:</t>
    </r>
  </si>
  <si>
    <r>
      <rPr>
        <b/>
        <sz val="11"/>
        <color theme="1"/>
        <rFont val="Calibri"/>
        <family val="2"/>
      </rPr>
      <t>TRAVAIL</t>
    </r>
    <r>
      <rPr>
        <sz val="11"/>
        <color theme="1"/>
        <rFont val="Calibri"/>
        <family val="2"/>
      </rPr>
      <t xml:space="preserve">: Début d'année moyen, les résultats de Lana sont assez moyens et irréguliers. Pour progresser elle va devoir être plus attentive en classe et cesser de bavarder.De plus les leçons ne sont pas toujours apprises. Jattends des efforts de la part de Lana elle en est capable.                                                      </t>
    </r>
    <r>
      <rPr>
        <b/>
        <sz val="11"/>
        <color theme="1"/>
        <rFont val="Calibri"/>
        <family val="2"/>
      </rPr>
      <t>ATTITUDE</t>
    </r>
    <r>
      <rPr>
        <sz val="11"/>
        <color theme="1"/>
        <rFont val="Calibri"/>
        <family val="2"/>
      </rPr>
      <t>:Bavardages.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</si>
</sst>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theme="1"/>
      <name val="Calibri"/>
      <family val="2"/>
    </font>
    <font>
      <sz val="11"/>
      <color theme="1"/>
      <name val="Calibri"/>
      <family val="2"/>
      <scheme val="minor"/>
    </font>
    <font>
      <b/>
      <sz val="11"/>
      <color theme="1"/>
      <name val="Calibri"/>
      <family val="2"/>
      <scheme val="minor"/>
    </font>
    <font>
      <sz val="36"/>
      <color indexed="8"/>
      <name val="Impact"/>
      <family val="2"/>
    </font>
    <font>
      <b/>
      <sz val="8"/>
      <color theme="1"/>
      <name val="Calibri"/>
      <family val="2"/>
      <scheme val="minor"/>
    </font>
    <font>
      <sz val="8"/>
      <color theme="1"/>
      <name val="Calibri"/>
      <family val="2"/>
      <scheme val="minor"/>
    </font>
    <font>
      <sz val="11"/>
      <color theme="1"/>
      <name val="Comic Sans MS"/>
      <family val="4"/>
    </font>
    <font>
      <sz val="11"/>
      <name val="Calibri"/>
      <family val="2"/>
      <scheme val="minor"/>
    </font>
    <font>
      <b/>
      <sz val="18"/>
      <color theme="1"/>
      <name val="Calibri"/>
      <family val="2"/>
      <scheme val="minor"/>
    </font>
    <font>
      <b/>
      <sz val="14"/>
      <color theme="1"/>
      <name val="Calibri"/>
      <family val="2"/>
      <scheme val="minor"/>
    </font>
    <font>
      <b/>
      <sz val="11"/>
      <color theme="1"/>
      <name val="Calibri"/>
      <family val="2"/>
    </font>
    <font>
      <sz val="22"/>
      <color indexed="8"/>
      <name val="Impact"/>
      <family val="2"/>
    </font>
    <font>
      <b/>
      <sz val="16"/>
      <color theme="1"/>
      <name val="Calibri"/>
      <family val="2"/>
      <scheme val="minor"/>
    </font>
    <font>
      <b/>
      <sz val="16"/>
      <color rgb="FFFF0000"/>
      <name val="Calibri"/>
      <family val="2"/>
    </font>
    <font>
      <b/>
      <sz val="18"/>
      <color rgb="FFFF0000"/>
      <name val="Calibri"/>
      <family val="2"/>
    </font>
    <font>
      <b/>
      <sz val="16"/>
      <name val="Calibri"/>
      <family val="2"/>
      <scheme val="minor"/>
    </font>
    <font>
      <b/>
      <sz val="14"/>
      <name val="Calibri"/>
      <family val="2"/>
      <scheme val="minor"/>
    </font>
    <font>
      <b/>
      <sz val="11"/>
      <name val="Calibri"/>
      <family val="2"/>
    </font>
    <font>
      <sz val="8"/>
      <color rgb="FF000000"/>
      <name val="Segoe UI"/>
      <family val="2"/>
    </font>
    <font>
      <sz val="26"/>
      <color indexed="8"/>
      <name val="Impact"/>
      <family val="2"/>
    </font>
    <font>
      <b/>
      <sz val="20"/>
      <color theme="1"/>
      <name val="Calibri"/>
      <family val="2"/>
    </font>
    <font>
      <b/>
      <sz val="22"/>
      <color theme="1"/>
      <name val="Calibri"/>
      <family val="2"/>
    </font>
    <font>
      <b/>
      <sz val="20"/>
      <color theme="1"/>
      <name val="Calibri"/>
      <family val="2"/>
      <scheme val="minor"/>
    </font>
    <font>
      <sz val="11"/>
      <color indexed="8"/>
      <name val="Calibri"/>
      <family val="2"/>
    </font>
    <font>
      <sz val="10"/>
      <name val="Arial"/>
      <family val="2"/>
    </font>
    <font>
      <b/>
      <sz val="18"/>
      <color indexed="62"/>
      <name val="Cambria"/>
      <family val="2"/>
    </font>
    <font>
      <b/>
      <sz val="18"/>
      <color indexed="56"/>
      <name val="Cambria"/>
      <family val="2"/>
    </font>
    <font>
      <sz val="9"/>
      <name val="Arial Narrow"/>
      <family val="2"/>
    </font>
    <font>
      <sz val="8"/>
      <color indexed="8"/>
      <name val="Verdana"/>
      <family val="2"/>
    </font>
    <font>
      <sz val="8"/>
      <color indexed="9"/>
      <name val="Verdana"/>
      <family val="2"/>
    </font>
    <font>
      <sz val="8"/>
      <color indexed="10"/>
      <name val="Verdana"/>
      <family val="2"/>
    </font>
    <font>
      <b/>
      <sz val="8"/>
      <color indexed="52"/>
      <name val="Verdana"/>
      <family val="2"/>
    </font>
    <font>
      <sz val="8"/>
      <color indexed="52"/>
      <name val="Verdana"/>
      <family val="2"/>
    </font>
    <font>
      <sz val="8"/>
      <color indexed="62"/>
      <name val="Verdana"/>
      <family val="2"/>
    </font>
    <font>
      <sz val="8"/>
      <color indexed="20"/>
      <name val="Verdana"/>
      <family val="2"/>
    </font>
    <font>
      <sz val="8"/>
      <color indexed="60"/>
      <name val="Verdana"/>
      <family val="2"/>
    </font>
    <font>
      <sz val="8"/>
      <color indexed="17"/>
      <name val="Verdana"/>
      <family val="2"/>
    </font>
    <font>
      <b/>
      <sz val="8"/>
      <color indexed="63"/>
      <name val="Verdana"/>
      <family val="2"/>
    </font>
    <font>
      <i/>
      <sz val="8"/>
      <color indexed="23"/>
      <name val="Verdana"/>
      <family val="2"/>
    </font>
    <font>
      <b/>
      <sz val="15"/>
      <color indexed="56"/>
      <name val="Verdana"/>
      <family val="2"/>
    </font>
    <font>
      <b/>
      <sz val="13"/>
      <color indexed="56"/>
      <name val="Verdana"/>
      <family val="2"/>
    </font>
    <font>
      <b/>
      <sz val="11"/>
      <color indexed="56"/>
      <name val="Verdana"/>
      <family val="2"/>
    </font>
    <font>
      <b/>
      <sz val="8"/>
      <color indexed="8"/>
      <name val="Verdana"/>
      <family val="2"/>
    </font>
    <font>
      <b/>
      <sz val="8"/>
      <color indexed="9"/>
      <name val="Verdana"/>
      <family val="2"/>
    </font>
    <font>
      <sz val="18"/>
      <color indexed="81"/>
      <name val="Tahoma"/>
      <family val="2"/>
    </font>
    <font>
      <sz val="9"/>
      <color indexed="81"/>
      <name val="Tahoma"/>
      <family val="2"/>
    </font>
    <font>
      <b/>
      <sz val="9"/>
      <color indexed="81"/>
      <name val="Tahoma"/>
      <family val="2"/>
    </font>
    <font>
      <b/>
      <sz val="14"/>
      <color indexed="81"/>
      <name val="Tahoma"/>
      <family val="2"/>
    </font>
    <font>
      <sz val="20"/>
      <color indexed="81"/>
      <name val="Tahoma"/>
      <family val="2"/>
    </font>
    <font>
      <sz val="16"/>
      <color indexed="81"/>
      <name val="Tahoma"/>
      <family val="2"/>
    </font>
    <font>
      <sz val="18"/>
      <color theme="1"/>
      <name val="Calibri"/>
      <family val="2"/>
    </font>
    <font>
      <sz val="20"/>
      <color theme="1"/>
      <name val="Calibri"/>
      <family val="2"/>
    </font>
    <font>
      <sz val="11"/>
      <name val="Calibri"/>
      <family val="2"/>
    </font>
    <font>
      <sz val="11"/>
      <color theme="0"/>
      <name val="Calibri"/>
      <family val="2"/>
    </font>
  </fonts>
  <fills count="6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tint="-0.499984740745262"/>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
      <patternFill patternType="solid">
        <fgColor theme="2" tint="-0.499984740745262"/>
        <bgColor indexed="64"/>
      </patternFill>
    </fill>
    <fill>
      <patternFill patternType="solid">
        <fgColor rgb="FF00B0F0"/>
        <bgColor indexed="64"/>
      </patternFill>
    </fill>
    <fill>
      <patternFill patternType="solid">
        <fgColor theme="9"/>
        <bgColor indexed="64"/>
      </patternFill>
    </fill>
    <fill>
      <patternFill patternType="solid">
        <fgColor rgb="FFFFC000"/>
        <bgColor indexed="64"/>
      </patternFill>
    </fill>
    <fill>
      <patternFill patternType="solid">
        <fgColor theme="7"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5"/>
        <bgColor indexed="64"/>
      </patternFill>
    </fill>
    <fill>
      <patternFill patternType="lightTrellis"/>
    </fill>
    <fill>
      <patternFill patternType="lightTrellis">
        <bgColor rgb="FFFFFF00"/>
      </patternFill>
    </fill>
    <fill>
      <patternFill patternType="lightTrellis">
        <bgColor rgb="FF00B0F0"/>
      </patternFill>
    </fill>
    <fill>
      <patternFill patternType="lightTrellis">
        <bgColor theme="5" tint="0.39997558519241921"/>
      </patternFill>
    </fill>
    <fill>
      <patternFill patternType="lightTrellis">
        <bgColor theme="7" tint="0.39997558519241921"/>
      </patternFill>
    </fill>
    <fill>
      <patternFill patternType="lightTrellis">
        <bgColor theme="7" tint="0.79998168889431442"/>
      </patternFill>
    </fill>
    <fill>
      <patternFill patternType="lightTrellis">
        <bgColor theme="2" tint="-9.9978637043366805E-2"/>
      </patternFill>
    </fill>
    <fill>
      <patternFill patternType="lightTrellis">
        <bgColor theme="9" tint="0.59999389629810485"/>
      </patternFill>
    </fill>
    <fill>
      <patternFill patternType="lightTrellis">
        <bgColor theme="0" tint="-0.499984740745262"/>
      </patternFill>
    </fill>
    <fill>
      <patternFill patternType="lightTrellis">
        <bgColor rgb="FF92D050"/>
      </patternFill>
    </fill>
    <fill>
      <patternFill patternType="lightTrellis">
        <bgColor rgb="FFFF0000"/>
      </patternFill>
    </fill>
    <fill>
      <patternFill patternType="lightTrellis">
        <bgColor theme="0"/>
      </patternFill>
    </fill>
    <fill>
      <patternFill patternType="lightTrellis">
        <bgColor theme="2" tint="-0.499984740745262"/>
      </patternFill>
    </fill>
    <fill>
      <patternFill patternType="lightTrellis">
        <bgColor theme="4" tint="0.59999389629810485"/>
      </patternFill>
    </fill>
    <fill>
      <patternFill patternType="lightTrellis">
        <bgColor theme="4" tint="0.79998168889431442"/>
      </patternFill>
    </fill>
    <fill>
      <patternFill patternType="lightTrellis">
        <bgColor theme="9" tint="0.39997558519241921"/>
      </patternFill>
    </fill>
    <fill>
      <patternFill patternType="lightTrellis">
        <bgColor theme="1" tint="0.34998626667073579"/>
      </patternFill>
    </fill>
    <fill>
      <patternFill patternType="lightTrellis">
        <bgColor theme="2" tint="-0.249977111117893"/>
      </patternFill>
    </fill>
    <fill>
      <patternFill patternType="solid">
        <fgColor indexed="22"/>
        <bgColor indexed="44"/>
      </patternFill>
    </fill>
    <fill>
      <patternFill patternType="solid">
        <fgColor indexed="31"/>
        <bgColor indexed="24"/>
      </patternFill>
    </fill>
    <fill>
      <patternFill patternType="solid">
        <fgColor indexed="45"/>
        <bgColor indexed="29"/>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50"/>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24"/>
      </patternFill>
    </fill>
    <fill>
      <patternFill patternType="solid">
        <fgColor indexed="26"/>
        <bgColor indexed="9"/>
      </patternFill>
    </fill>
    <fill>
      <patternFill patternType="solid">
        <fgColor indexed="43"/>
        <bgColor indexed="26"/>
      </patternFill>
    </fill>
    <fill>
      <patternFill patternType="solid">
        <fgColor indexed="55"/>
        <bgColor indexed="23"/>
      </patternFill>
    </fill>
  </fills>
  <borders count="7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auto="1"/>
      </left>
      <right style="double">
        <color auto="1"/>
      </right>
      <top style="double">
        <color auto="1"/>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double">
        <color auto="1"/>
      </top>
      <bottom style="double">
        <color auto="1"/>
      </bottom>
      <diagonal/>
    </border>
    <border>
      <left/>
      <right style="thick">
        <color auto="1"/>
      </right>
      <top style="double">
        <color auto="1"/>
      </top>
      <bottom/>
      <diagonal/>
    </border>
    <border>
      <left/>
      <right style="thick">
        <color auto="1"/>
      </right>
      <top style="double">
        <color auto="1"/>
      </top>
      <bottom style="double">
        <color auto="1"/>
      </bottom>
      <diagonal/>
    </border>
    <border>
      <left style="thick">
        <color auto="1"/>
      </left>
      <right/>
      <top style="double">
        <color auto="1"/>
      </top>
      <bottom/>
      <diagonal/>
    </border>
    <border>
      <left/>
      <right style="double">
        <color auto="1"/>
      </right>
      <top style="double">
        <color auto="1"/>
      </top>
      <bottom style="thick">
        <color auto="1"/>
      </bottom>
      <diagonal/>
    </border>
    <border>
      <left/>
      <right/>
      <top style="double">
        <color auto="1"/>
      </top>
      <bottom style="thick">
        <color auto="1"/>
      </bottom>
      <diagonal/>
    </border>
    <border>
      <left/>
      <right style="thick">
        <color auto="1"/>
      </right>
      <top style="double">
        <color auto="1"/>
      </top>
      <bottom style="thick">
        <color auto="1"/>
      </bottom>
      <diagonal/>
    </border>
    <border>
      <left style="thick">
        <color auto="1"/>
      </left>
      <right/>
      <top style="double">
        <color auto="1"/>
      </top>
      <bottom style="thick">
        <color auto="1"/>
      </bottom>
      <diagonal/>
    </border>
    <border>
      <left/>
      <right/>
      <top/>
      <bottom style="thin">
        <color auto="1"/>
      </bottom>
      <diagonal/>
    </border>
    <border>
      <left style="double">
        <color auto="1"/>
      </left>
      <right/>
      <top/>
      <bottom/>
      <diagonal/>
    </border>
    <border>
      <left style="double">
        <color auto="1"/>
      </left>
      <right/>
      <top/>
      <bottom style="thin">
        <color auto="1"/>
      </bottom>
      <diagonal/>
    </border>
    <border>
      <left style="thin">
        <color auto="1"/>
      </left>
      <right style="mediumDashed">
        <color auto="1"/>
      </right>
      <top style="thin">
        <color auto="1"/>
      </top>
      <bottom style="thin">
        <color auto="1"/>
      </bottom>
      <diagonal/>
    </border>
    <border>
      <left/>
      <right style="thin">
        <color auto="1"/>
      </right>
      <top style="thin">
        <color auto="1"/>
      </top>
      <bottom style="thin">
        <color auto="1"/>
      </bottom>
      <diagonal/>
    </border>
    <border>
      <left style="mediumDashed">
        <color auto="1"/>
      </left>
      <right style="mediumDashed">
        <color auto="1"/>
      </right>
      <top style="thin">
        <color auto="1"/>
      </top>
      <bottom style="thin">
        <color auto="1"/>
      </bottom>
      <diagonal/>
    </border>
    <border>
      <left/>
      <right/>
      <top/>
      <bottom style="thick">
        <color auto="1"/>
      </bottom>
      <diagonal/>
    </border>
    <border>
      <left style="thin">
        <color auto="1"/>
      </left>
      <right style="thin">
        <color auto="1"/>
      </right>
      <top style="thin">
        <color auto="1"/>
      </top>
      <bottom/>
      <diagonal/>
    </border>
    <border>
      <left style="mediumDashed">
        <color auto="1"/>
      </left>
      <right/>
      <top style="thin">
        <color auto="1"/>
      </top>
      <bottom style="double">
        <color auto="1"/>
      </bottom>
      <diagonal/>
    </border>
    <border>
      <left/>
      <right/>
      <top style="thin">
        <color auto="1"/>
      </top>
      <bottom style="double">
        <color auto="1"/>
      </bottom>
      <diagonal/>
    </border>
    <border>
      <left/>
      <right style="mediumDashed">
        <color auto="1"/>
      </right>
      <top style="thin">
        <color auto="1"/>
      </top>
      <bottom style="double">
        <color auto="1"/>
      </bottom>
      <diagonal/>
    </border>
    <border>
      <left/>
      <right style="double">
        <color auto="1"/>
      </right>
      <top style="double">
        <color auto="1"/>
      </top>
      <bottom style="double">
        <color auto="1"/>
      </bottom>
      <diagonal/>
    </border>
    <border>
      <left style="thick">
        <color auto="1"/>
      </left>
      <right/>
      <top style="double">
        <color auto="1"/>
      </top>
      <bottom style="double">
        <color auto="1"/>
      </bottom>
      <diagonal/>
    </border>
    <border>
      <left style="double">
        <color auto="1"/>
      </left>
      <right style="double">
        <color auto="1"/>
      </right>
      <top style="double">
        <color auto="1"/>
      </top>
      <bottom style="double">
        <color auto="1"/>
      </bottom>
      <diagonal/>
    </border>
    <border>
      <left style="mediumDashed">
        <color auto="1"/>
      </left>
      <right style="mediumDashed">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thin">
        <color auto="1"/>
      </top>
      <bottom/>
      <diagonal/>
    </border>
    <border>
      <left style="thin">
        <color auto="1"/>
      </left>
      <right style="mediumDashed">
        <color auto="1"/>
      </right>
      <top style="thin">
        <color auto="1"/>
      </top>
      <bottom/>
      <diagonal/>
    </border>
    <border>
      <left/>
      <right style="double">
        <color auto="1"/>
      </right>
      <top style="thin">
        <color auto="1"/>
      </top>
      <bottom style="double">
        <color auto="1"/>
      </bottom>
      <diagonal/>
    </border>
    <border>
      <left style="double">
        <color auto="1"/>
      </left>
      <right/>
      <top style="thin">
        <color auto="1"/>
      </top>
      <bottom style="double">
        <color auto="1"/>
      </bottom>
      <diagonal/>
    </border>
    <border>
      <left/>
      <right style="double">
        <color auto="1"/>
      </right>
      <top/>
      <bottom/>
      <diagonal/>
    </border>
    <border>
      <left style="thin">
        <color auto="1"/>
      </left>
      <right/>
      <top style="thin">
        <color auto="1"/>
      </top>
      <bottom style="thin">
        <color auto="1"/>
      </bottom>
      <diagonal/>
    </border>
    <border>
      <left style="thin">
        <color indexed="8"/>
      </left>
      <right style="thin">
        <color indexed="8"/>
      </right>
      <top style="medium">
        <color auto="1"/>
      </top>
      <bottom style="thin">
        <color indexed="8"/>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medium">
        <color auto="1"/>
      </right>
      <top/>
      <bottom/>
      <diagonal/>
    </border>
    <border>
      <left/>
      <right style="medium">
        <color auto="1"/>
      </right>
      <top/>
      <bottom style="double">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Dashed">
        <color auto="1"/>
      </left>
      <right/>
      <top/>
      <bottom/>
      <diagonal/>
    </border>
    <border>
      <left style="medium">
        <color auto="1"/>
      </left>
      <right style="mediumDashed">
        <color auto="1"/>
      </right>
      <top style="medium">
        <color auto="1"/>
      </top>
      <bottom style="medium">
        <color auto="1"/>
      </bottom>
      <diagonal/>
    </border>
    <border>
      <left style="mediumDashed">
        <color auto="1"/>
      </left>
      <right/>
      <top style="medium">
        <color auto="1"/>
      </top>
      <bottom style="medium">
        <color auto="1"/>
      </bottom>
      <diagonal/>
    </border>
    <border>
      <left style="medium">
        <color auto="1"/>
      </left>
      <right style="mediumDashed">
        <color auto="1"/>
      </right>
      <top style="medium">
        <color auto="1"/>
      </top>
      <bottom/>
      <diagonal/>
    </border>
    <border>
      <left style="medium">
        <color auto="1"/>
      </left>
      <right style="mediumDashed">
        <color auto="1"/>
      </right>
      <top/>
      <bottom style="medium">
        <color auto="1"/>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left style="thin">
        <color auto="1"/>
      </left>
      <right/>
      <top style="thin">
        <color auto="1"/>
      </top>
      <bottom style="double">
        <color auto="1"/>
      </bottom>
      <diagonal/>
    </border>
    <border>
      <left style="mediumDashed">
        <color auto="1"/>
      </left>
      <right/>
      <top style="double">
        <color auto="1"/>
      </top>
      <bottom style="double">
        <color auto="1"/>
      </bottom>
      <diagonal/>
    </border>
    <border>
      <left style="thin">
        <color auto="1"/>
      </left>
      <right style="medium">
        <color auto="1"/>
      </right>
      <top style="thin">
        <color auto="1"/>
      </top>
      <bottom style="double">
        <color auto="1"/>
      </bottom>
      <diagonal/>
    </border>
    <border>
      <left style="thin">
        <color auto="1"/>
      </left>
      <right style="medium">
        <color auto="1"/>
      </right>
      <top style="thin">
        <color auto="1"/>
      </top>
      <bottom style="thin">
        <color auto="1"/>
      </bottom>
      <diagonal/>
    </border>
    <border>
      <left/>
      <right style="mediumDashed">
        <color auto="1"/>
      </right>
      <top style="double">
        <color auto="1"/>
      </top>
      <bottom style="double">
        <color auto="1"/>
      </bottom>
      <diagonal/>
    </border>
  </borders>
  <cellStyleXfs count="59">
    <xf numFmtId="0" fontId="0" fillId="0" borderId="0"/>
    <xf numFmtId="0" fontId="1" fillId="0" borderId="0"/>
    <xf numFmtId="9" fontId="27" fillId="45" borderId="42" applyBorder="0">
      <alignment horizontal="center" vertical="center"/>
      <protection hidden="1"/>
    </xf>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0" fontId="28" fillId="49" borderId="0" applyNumberFormat="0" applyBorder="0" applyAlignment="0" applyProtection="0"/>
    <xf numFmtId="0" fontId="28" fillId="50" borderId="0" applyNumberFormat="0" applyBorder="0" applyAlignment="0" applyProtection="0"/>
    <xf numFmtId="0" fontId="28" fillId="51" borderId="0" applyNumberFormat="0" applyBorder="0" applyAlignment="0" applyProtection="0"/>
    <xf numFmtId="0" fontId="28" fillId="52" borderId="0" applyNumberFormat="0" applyBorder="0" applyAlignment="0" applyProtection="0"/>
    <xf numFmtId="0" fontId="28" fillId="53" borderId="0" applyNumberFormat="0" applyBorder="0" applyAlignment="0" applyProtection="0"/>
    <xf numFmtId="0" fontId="28" fillId="54" borderId="0" applyNumberFormat="0" applyBorder="0" applyAlignment="0" applyProtection="0"/>
    <xf numFmtId="0" fontId="28" fillId="49" borderId="0" applyNumberFormat="0" applyBorder="0" applyAlignment="0" applyProtection="0"/>
    <xf numFmtId="0" fontId="28" fillId="52" borderId="0" applyNumberFormat="0" applyBorder="0" applyAlignment="0" applyProtection="0"/>
    <xf numFmtId="0" fontId="28" fillId="55" borderId="0" applyNumberFormat="0" applyBorder="0" applyAlignment="0" applyProtection="0"/>
    <xf numFmtId="0" fontId="29" fillId="56" borderId="0" applyNumberFormat="0" applyBorder="0" applyAlignment="0" applyProtection="0"/>
    <xf numFmtId="0" fontId="29" fillId="53" borderId="0" applyNumberFormat="0" applyBorder="0" applyAlignment="0" applyProtection="0"/>
    <xf numFmtId="0" fontId="29" fillId="54"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29" fillId="59" borderId="0" applyNumberFormat="0" applyBorder="0" applyAlignment="0" applyProtection="0"/>
    <xf numFmtId="0" fontId="29" fillId="60" borderId="0" applyNumberFormat="0" applyBorder="0" applyAlignment="0" applyProtection="0"/>
    <xf numFmtId="0" fontId="29" fillId="61" borderId="0" applyNumberFormat="0" applyBorder="0" applyAlignment="0" applyProtection="0"/>
    <xf numFmtId="0" fontId="29" fillId="62" borderId="0" applyNumberFormat="0" applyBorder="0" applyAlignment="0" applyProtection="0"/>
    <xf numFmtId="0" fontId="29" fillId="57" borderId="0" applyNumberFormat="0" applyBorder="0" applyAlignment="0" applyProtection="0"/>
    <xf numFmtId="0" fontId="29" fillId="58" borderId="0" applyNumberFormat="0" applyBorder="0" applyAlignment="0" applyProtection="0"/>
    <xf numFmtId="0" fontId="29" fillId="63" borderId="0" applyNumberFormat="0" applyBorder="0" applyAlignment="0" applyProtection="0"/>
    <xf numFmtId="0" fontId="30" fillId="0" borderId="0" applyNumberFormat="0" applyFill="0" applyBorder="0" applyAlignment="0" applyProtection="0"/>
    <xf numFmtId="0" fontId="31" fillId="64" borderId="43" applyNumberFormat="0" applyAlignment="0" applyProtection="0"/>
    <xf numFmtId="0" fontId="32" fillId="0" borderId="44" applyNumberFormat="0" applyFill="0" applyAlignment="0" applyProtection="0"/>
    <xf numFmtId="0" fontId="24" fillId="65" borderId="45" applyNumberFormat="0" applyAlignment="0" applyProtection="0"/>
    <xf numFmtId="0" fontId="33" fillId="51" borderId="43" applyNumberFormat="0" applyAlignment="0" applyProtection="0"/>
    <xf numFmtId="0" fontId="34" fillId="47" borderId="0" applyNumberFormat="0" applyBorder="0" applyAlignment="0" applyProtection="0"/>
    <xf numFmtId="0" fontId="35" fillId="66" borderId="0" applyNumberFormat="0" applyBorder="0" applyAlignment="0" applyProtection="0"/>
    <xf numFmtId="0" fontId="24" fillId="0" borderId="0"/>
    <xf numFmtId="9" fontId="24" fillId="0" borderId="0" applyFill="0" applyBorder="0" applyAlignment="0" applyProtection="0"/>
    <xf numFmtId="9" fontId="23" fillId="0" borderId="0" applyFont="0" applyFill="0" applyBorder="0" applyAlignment="0" applyProtection="0"/>
    <xf numFmtId="0" fontId="36" fillId="48" borderId="0" applyNumberFormat="0" applyBorder="0" applyAlignment="0" applyProtection="0"/>
    <xf numFmtId="0" fontId="37" fillId="64" borderId="46" applyNumberFormat="0" applyAlignment="0" applyProtection="0"/>
    <xf numFmtId="0" fontId="38"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39" fillId="0" borderId="47" applyNumberFormat="0" applyFill="0" applyAlignment="0" applyProtection="0"/>
    <xf numFmtId="0" fontId="40" fillId="0" borderId="48" applyNumberFormat="0" applyFill="0" applyAlignment="0" applyProtection="0"/>
    <xf numFmtId="0" fontId="41" fillId="0" borderId="49" applyNumberFormat="0" applyFill="0" applyAlignment="0" applyProtection="0"/>
    <xf numFmtId="0" fontId="41" fillId="0" borderId="0" applyNumberFormat="0" applyFill="0" applyBorder="0" applyAlignment="0" applyProtection="0"/>
    <xf numFmtId="0" fontId="42" fillId="0" borderId="50" applyNumberFormat="0" applyFill="0" applyAlignment="0" applyProtection="0"/>
    <xf numFmtId="0" fontId="43" fillId="67" borderId="51" applyNumberFormat="0" applyAlignment="0" applyProtection="0"/>
  </cellStyleXfs>
  <cellXfs count="328">
    <xf numFmtId="0" fontId="0" fillId="0" borderId="0" xfId="0"/>
    <xf numFmtId="0" fontId="2" fillId="4" borderId="0" xfId="0" applyFont="1" applyFill="1" applyAlignment="1" applyProtection="1">
      <alignment horizontal="center"/>
      <protection locked="0" hidden="1"/>
    </xf>
    <xf numFmtId="0" fontId="0" fillId="2" borderId="0" xfId="0" applyFill="1" applyProtection="1">
      <protection locked="0" hidden="1"/>
    </xf>
    <xf numFmtId="0" fontId="0" fillId="0" borderId="0" xfId="0" applyProtection="1">
      <protection locked="0" hidden="1"/>
    </xf>
    <xf numFmtId="0" fontId="11" fillId="0" borderId="0" xfId="0" applyFont="1" applyAlignment="1" applyProtection="1">
      <alignment vertical="center"/>
      <protection locked="0" hidden="1"/>
    </xf>
    <xf numFmtId="0" fontId="2" fillId="5" borderId="0" xfId="0" applyFont="1" applyFill="1" applyAlignment="1" applyProtection="1">
      <alignment horizontal="center"/>
      <protection locked="0" hidden="1"/>
    </xf>
    <xf numFmtId="0" fontId="3" fillId="0" borderId="0" xfId="0" applyFont="1" applyAlignment="1" applyProtection="1">
      <alignment vertical="center"/>
      <protection locked="0" hidden="1"/>
    </xf>
    <xf numFmtId="0" fontId="4" fillId="22" borderId="0" xfId="0" applyFont="1" applyFill="1" applyAlignment="1" applyProtection="1">
      <alignment horizontal="center" textRotation="255"/>
      <protection locked="0" hidden="1"/>
    </xf>
    <xf numFmtId="0" fontId="2" fillId="2" borderId="0" xfId="0" applyFont="1" applyFill="1" applyAlignment="1" applyProtection="1">
      <alignment horizontal="center"/>
      <protection locked="0" hidden="1"/>
    </xf>
    <xf numFmtId="0" fontId="2" fillId="3" borderId="0" xfId="0" applyFont="1" applyFill="1" applyAlignment="1" applyProtection="1">
      <alignment horizontal="center"/>
      <protection locked="0" hidden="1"/>
    </xf>
    <xf numFmtId="0" fontId="10" fillId="13" borderId="0" xfId="0" applyFont="1" applyFill="1" applyProtection="1">
      <protection locked="0" hidden="1"/>
    </xf>
    <xf numFmtId="0" fontId="10" fillId="6" borderId="0" xfId="0" applyFont="1" applyFill="1" applyProtection="1">
      <protection locked="0" hidden="1"/>
    </xf>
    <xf numFmtId="0" fontId="10" fillId="2" borderId="0" xfId="0" applyFont="1" applyFill="1" applyProtection="1">
      <protection locked="0" hidden="1"/>
    </xf>
    <xf numFmtId="0" fontId="10" fillId="3" borderId="0" xfId="0" applyFont="1" applyFill="1" applyProtection="1">
      <protection locked="0" hidden="1"/>
    </xf>
    <xf numFmtId="0" fontId="6" fillId="19" borderId="2" xfId="0" applyFont="1" applyFill="1" applyBorder="1" applyProtection="1">
      <protection locked="0" hidden="1"/>
    </xf>
    <xf numFmtId="0" fontId="10" fillId="0" borderId="1" xfId="0" applyFont="1" applyBorder="1" applyAlignment="1" applyProtection="1">
      <alignment horizontal="center"/>
      <protection locked="0" hidden="1"/>
    </xf>
    <xf numFmtId="0" fontId="10" fillId="22" borderId="1" xfId="0" applyFont="1" applyFill="1" applyBorder="1" applyAlignment="1" applyProtection="1">
      <alignment horizontal="center"/>
      <protection locked="0" hidden="1"/>
    </xf>
    <xf numFmtId="0" fontId="2" fillId="7" borderId="0" xfId="0" applyFont="1" applyFill="1" applyBorder="1" applyProtection="1">
      <protection locked="0" hidden="1"/>
    </xf>
    <xf numFmtId="0" fontId="7" fillId="0" borderId="0" xfId="0" applyFont="1" applyAlignment="1" applyProtection="1">
      <alignment horizontal="center"/>
      <protection locked="0" hidden="1"/>
    </xf>
    <xf numFmtId="0" fontId="6" fillId="20" borderId="1" xfId="0" applyFont="1" applyFill="1" applyBorder="1" applyProtection="1">
      <protection locked="0" hidden="1"/>
    </xf>
    <xf numFmtId="0" fontId="2" fillId="21" borderId="0" xfId="0" applyFont="1" applyFill="1" applyBorder="1" applyProtection="1">
      <protection locked="0" hidden="1"/>
    </xf>
    <xf numFmtId="0" fontId="0" fillId="0" borderId="1" xfId="0" applyBorder="1" applyProtection="1">
      <protection locked="0" hidden="1"/>
    </xf>
    <xf numFmtId="0" fontId="6" fillId="19" borderId="1" xfId="0" applyFont="1" applyFill="1" applyBorder="1" applyProtection="1">
      <protection locked="0" hidden="1"/>
    </xf>
    <xf numFmtId="0" fontId="6" fillId="19" borderId="1" xfId="0" applyFont="1" applyFill="1" applyBorder="1" applyAlignment="1" applyProtection="1">
      <alignment horizontal="left"/>
      <protection locked="0" hidden="1"/>
    </xf>
    <xf numFmtId="0" fontId="10" fillId="0" borderId="7" xfId="0" applyFont="1" applyBorder="1" applyProtection="1">
      <protection hidden="1"/>
    </xf>
    <xf numFmtId="0" fontId="10" fillId="0" borderId="13" xfId="0" applyFont="1" applyBorder="1" applyProtection="1">
      <protection hidden="1"/>
    </xf>
    <xf numFmtId="0" fontId="10" fillId="0" borderId="12" xfId="0" applyFont="1" applyBorder="1" applyProtection="1">
      <protection hidden="1"/>
    </xf>
    <xf numFmtId="0" fontId="10" fillId="0" borderId="14" xfId="0" applyFont="1" applyBorder="1" applyProtection="1">
      <protection hidden="1"/>
    </xf>
    <xf numFmtId="0" fontId="10" fillId="0" borderId="15" xfId="0" applyFont="1" applyBorder="1" applyProtection="1">
      <protection hidden="1"/>
    </xf>
    <xf numFmtId="0" fontId="10" fillId="0" borderId="8" xfId="0" applyFont="1" applyBorder="1" applyAlignment="1" applyProtection="1">
      <alignment horizontal="center"/>
      <protection hidden="1"/>
    </xf>
    <xf numFmtId="0" fontId="4" fillId="7" borderId="0" xfId="0" applyFont="1" applyFill="1" applyAlignment="1" applyProtection="1">
      <alignment horizontal="center" textRotation="255"/>
      <protection locked="0" hidden="1"/>
    </xf>
    <xf numFmtId="0" fontId="10" fillId="7" borderId="1" xfId="0" applyFont="1" applyFill="1" applyBorder="1" applyAlignment="1" applyProtection="1">
      <alignment horizontal="center"/>
      <protection locked="0" hidden="1"/>
    </xf>
    <xf numFmtId="0" fontId="11" fillId="0" borderId="0" xfId="0" applyFont="1" applyAlignment="1" applyProtection="1">
      <alignment horizontal="center" vertical="center"/>
      <protection locked="0" hidden="1"/>
    </xf>
    <xf numFmtId="0" fontId="10" fillId="0" borderId="24" xfId="0" applyFont="1" applyBorder="1" applyAlignment="1" applyProtection="1">
      <alignment horizontal="center"/>
      <protection locked="0" hidden="1"/>
    </xf>
    <xf numFmtId="0" fontId="10" fillId="0" borderId="23" xfId="0" applyFont="1" applyBorder="1" applyAlignment="1" applyProtection="1">
      <alignment horizontal="center"/>
      <protection locked="0" hidden="1"/>
    </xf>
    <xf numFmtId="0" fontId="10" fillId="0" borderId="25" xfId="0" applyFont="1" applyBorder="1" applyAlignment="1" applyProtection="1">
      <alignment horizontal="center"/>
      <protection locked="0" hidden="1"/>
    </xf>
    <xf numFmtId="0" fontId="2" fillId="7" borderId="26" xfId="0" applyFont="1" applyFill="1" applyBorder="1" applyProtection="1">
      <protection locked="0" hidden="1"/>
    </xf>
    <xf numFmtId="0" fontId="10" fillId="0" borderId="27" xfId="0" applyFont="1" applyBorder="1" applyAlignment="1" applyProtection="1">
      <alignment horizontal="center"/>
      <protection locked="0" hidden="1"/>
    </xf>
    <xf numFmtId="0" fontId="0" fillId="0" borderId="0" xfId="0" applyAlignment="1" applyProtection="1">
      <protection locked="0" hidden="1"/>
    </xf>
    <xf numFmtId="0" fontId="10" fillId="0" borderId="32" xfId="0" applyFont="1" applyBorder="1" applyProtection="1">
      <protection hidden="1"/>
    </xf>
    <xf numFmtId="0" fontId="10" fillId="0" borderId="31" xfId="0" applyFont="1" applyBorder="1" applyAlignment="1" applyProtection="1">
      <alignment horizontal="center"/>
      <protection hidden="1"/>
    </xf>
    <xf numFmtId="0" fontId="0" fillId="0" borderId="33" xfId="0" applyBorder="1" applyAlignment="1" applyProtection="1">
      <protection locked="0" hidden="1"/>
    </xf>
    <xf numFmtId="0" fontId="0" fillId="0" borderId="0" xfId="0" applyAlignment="1" applyProtection="1">
      <alignment vertical="center"/>
      <protection locked="0" hidden="1"/>
    </xf>
    <xf numFmtId="0" fontId="0" fillId="14" borderId="0" xfId="0" applyFill="1" applyAlignment="1" applyProtection="1">
      <alignment vertical="center"/>
      <protection locked="0" hidden="1"/>
    </xf>
    <xf numFmtId="0" fontId="0" fillId="8" borderId="33" xfId="0" applyFill="1" applyBorder="1" applyAlignment="1" applyProtection="1">
      <protection locked="0" hidden="1"/>
    </xf>
    <xf numFmtId="0" fontId="10" fillId="0" borderId="34" xfId="0" applyFont="1" applyBorder="1" applyAlignment="1" applyProtection="1">
      <alignment horizontal="center" vertical="center"/>
      <protection locked="0" hidden="1"/>
    </xf>
    <xf numFmtId="0" fontId="10" fillId="0" borderId="36" xfId="0" applyFont="1" applyBorder="1" applyAlignment="1" applyProtection="1">
      <alignment horizontal="center"/>
      <protection locked="0" hidden="1"/>
    </xf>
    <xf numFmtId="0" fontId="10" fillId="0" borderId="37" xfId="0" applyFont="1" applyBorder="1" applyAlignment="1" applyProtection="1">
      <alignment horizontal="center"/>
      <protection locked="0" hidden="1"/>
    </xf>
    <xf numFmtId="0" fontId="0" fillId="15" borderId="31" xfId="0" applyFill="1" applyBorder="1" applyAlignment="1" applyProtection="1">
      <protection locked="0" hidden="1"/>
    </xf>
    <xf numFmtId="0" fontId="0" fillId="9" borderId="31" xfId="0" applyFill="1" applyBorder="1" applyAlignment="1" applyProtection="1">
      <protection locked="0" hidden="1"/>
    </xf>
    <xf numFmtId="0" fontId="15" fillId="9" borderId="31" xfId="0" applyFont="1" applyFill="1" applyBorder="1" applyAlignment="1" applyProtection="1">
      <alignment vertical="center" textRotation="43"/>
      <protection locked="0" hidden="1"/>
    </xf>
    <xf numFmtId="0" fontId="17" fillId="2" borderId="31" xfId="0" applyFont="1" applyFill="1" applyBorder="1" applyAlignment="1" applyProtection="1">
      <alignment horizontal="center" vertical="center"/>
      <protection locked="0" hidden="1"/>
    </xf>
    <xf numFmtId="0" fontId="0" fillId="6" borderId="31" xfId="0" applyFill="1" applyBorder="1" applyAlignment="1" applyProtection="1">
      <protection locked="0" hidden="1"/>
    </xf>
    <xf numFmtId="0" fontId="0" fillId="5" borderId="31" xfId="0" applyFill="1" applyBorder="1" applyAlignment="1" applyProtection="1">
      <protection locked="0" hidden="1"/>
    </xf>
    <xf numFmtId="0" fontId="0" fillId="16" borderId="31" xfId="0" applyFill="1" applyBorder="1" applyAlignment="1" applyProtection="1">
      <protection locked="0" hidden="1"/>
    </xf>
    <xf numFmtId="0" fontId="0" fillId="0" borderId="31" xfId="0" applyFill="1" applyBorder="1" applyAlignment="1" applyProtection="1">
      <protection locked="0" hidden="1"/>
    </xf>
    <xf numFmtId="0" fontId="0" fillId="23" borderId="31" xfId="0" applyFill="1" applyBorder="1" applyAlignment="1" applyProtection="1">
      <protection locked="0" hidden="1"/>
    </xf>
    <xf numFmtId="0" fontId="0" fillId="7" borderId="31" xfId="0" applyFill="1" applyBorder="1" applyAlignment="1" applyProtection="1">
      <protection locked="0" hidden="1"/>
    </xf>
    <xf numFmtId="0" fontId="0" fillId="25" borderId="31" xfId="0" applyFill="1" applyBorder="1" applyAlignment="1" applyProtection="1">
      <protection locked="0" hidden="1"/>
    </xf>
    <xf numFmtId="0" fontId="0" fillId="2" borderId="31" xfId="0" applyFill="1" applyBorder="1" applyAlignment="1" applyProtection="1">
      <protection locked="0" hidden="1"/>
    </xf>
    <xf numFmtId="0" fontId="0" fillId="10" borderId="31" xfId="0" applyFill="1" applyBorder="1" applyAlignment="1" applyProtection="1">
      <protection locked="0" hidden="1"/>
    </xf>
    <xf numFmtId="0" fontId="11" fillId="0" borderId="0" xfId="0" applyFont="1" applyAlignment="1" applyProtection="1">
      <alignment horizontal="center" vertical="center"/>
      <protection locked="0" hidden="1"/>
    </xf>
    <xf numFmtId="0" fontId="11" fillId="0" borderId="0" xfId="0" applyFont="1" applyAlignment="1" applyProtection="1">
      <alignment horizontal="center" vertical="center"/>
      <protection locked="0" hidden="1"/>
    </xf>
    <xf numFmtId="0" fontId="0" fillId="2" borderId="0" xfId="0" applyFont="1" applyFill="1" applyProtection="1">
      <protection locked="0" hidden="1"/>
    </xf>
    <xf numFmtId="0" fontId="0" fillId="1" borderId="0" xfId="0" applyFill="1"/>
    <xf numFmtId="0" fontId="0" fillId="27" borderId="0" xfId="0" applyFill="1"/>
    <xf numFmtId="0" fontId="0" fillId="27" borderId="0" xfId="0" applyFill="1" applyProtection="1">
      <protection locked="0" hidden="1"/>
    </xf>
    <xf numFmtId="0" fontId="4" fillId="35" borderId="0" xfId="0" applyFont="1" applyFill="1" applyAlignment="1" applyProtection="1">
      <alignment horizontal="center" textRotation="255"/>
      <protection locked="0" hidden="1"/>
    </xf>
    <xf numFmtId="0" fontId="10" fillId="36" borderId="0" xfId="0" applyFont="1" applyFill="1" applyProtection="1">
      <protection locked="0" hidden="1"/>
    </xf>
    <xf numFmtId="0" fontId="10" fillId="34" borderId="0" xfId="0" applyFont="1" applyFill="1" applyProtection="1">
      <protection locked="0" hidden="1"/>
    </xf>
    <xf numFmtId="0" fontId="10" fillId="28" borderId="0" xfId="0" applyFont="1" applyFill="1" applyProtection="1">
      <protection locked="0" hidden="1"/>
    </xf>
    <xf numFmtId="0" fontId="10" fillId="37" borderId="0" xfId="0" applyFont="1" applyFill="1" applyProtection="1">
      <protection locked="0" hidden="1"/>
    </xf>
    <xf numFmtId="0" fontId="6" fillId="38" borderId="2" xfId="0" applyFont="1" applyFill="1" applyBorder="1" applyProtection="1">
      <protection locked="0" hidden="1"/>
    </xf>
    <xf numFmtId="0" fontId="10" fillId="27" borderId="1" xfId="0" applyFont="1" applyFill="1" applyBorder="1" applyAlignment="1" applyProtection="1">
      <alignment horizontal="center"/>
      <protection locked="0" hidden="1"/>
    </xf>
    <xf numFmtId="0" fontId="10" fillId="27" borderId="23" xfId="0" applyFont="1" applyFill="1" applyBorder="1" applyAlignment="1" applyProtection="1">
      <alignment horizontal="center"/>
      <protection locked="0" hidden="1"/>
    </xf>
    <xf numFmtId="0" fontId="10" fillId="27" borderId="24" xfId="0" applyFont="1" applyFill="1" applyBorder="1" applyAlignment="1" applyProtection="1">
      <alignment horizontal="center"/>
      <protection locked="0" hidden="1"/>
    </xf>
    <xf numFmtId="0" fontId="10" fillId="27" borderId="25" xfId="0" applyFont="1" applyFill="1" applyBorder="1" applyAlignment="1" applyProtection="1">
      <alignment horizontal="center"/>
      <protection locked="0" hidden="1"/>
    </xf>
    <xf numFmtId="0" fontId="10" fillId="35" borderId="1" xfId="0" applyFont="1" applyFill="1" applyBorder="1" applyAlignment="1" applyProtection="1">
      <alignment horizontal="center"/>
      <protection locked="0" hidden="1"/>
    </xf>
    <xf numFmtId="0" fontId="2" fillId="35" borderId="0" xfId="0" applyFont="1" applyFill="1" applyProtection="1">
      <protection locked="0" hidden="1"/>
    </xf>
    <xf numFmtId="0" fontId="10" fillId="27" borderId="7" xfId="0" applyFont="1" applyFill="1" applyBorder="1" applyProtection="1">
      <protection hidden="1"/>
    </xf>
    <xf numFmtId="0" fontId="10" fillId="27" borderId="13" xfId="0" applyFont="1" applyFill="1" applyBorder="1" applyProtection="1">
      <protection hidden="1"/>
    </xf>
    <xf numFmtId="0" fontId="10" fillId="27" borderId="12" xfId="0" applyFont="1" applyFill="1" applyBorder="1" applyProtection="1">
      <protection hidden="1"/>
    </xf>
    <xf numFmtId="0" fontId="10" fillId="27" borderId="14" xfId="0" applyFont="1" applyFill="1" applyBorder="1" applyProtection="1">
      <protection hidden="1"/>
    </xf>
    <xf numFmtId="0" fontId="10" fillId="27" borderId="15" xfId="0" applyFont="1" applyFill="1" applyBorder="1" applyProtection="1">
      <protection hidden="1"/>
    </xf>
    <xf numFmtId="0" fontId="10" fillId="27" borderId="8" xfId="0" applyFont="1" applyFill="1" applyBorder="1" applyAlignment="1" applyProtection="1">
      <alignment horizontal="center"/>
      <protection hidden="1"/>
    </xf>
    <xf numFmtId="0" fontId="0" fillId="36" borderId="0" xfId="0" applyFill="1" applyAlignment="1">
      <alignment horizontal="center"/>
    </xf>
    <xf numFmtId="0" fontId="0" fillId="27" borderId="0" xfId="0" applyFill="1" applyAlignment="1">
      <alignment horizontal="center"/>
    </xf>
    <xf numFmtId="0" fontId="0" fillId="39" borderId="0" xfId="0" applyFill="1" applyAlignment="1">
      <alignment horizontal="center"/>
    </xf>
    <xf numFmtId="0" fontId="0" fillId="40" borderId="0" xfId="0" applyFill="1" applyAlignment="1">
      <alignment horizontal="center"/>
    </xf>
    <xf numFmtId="0" fontId="0" fillId="28" borderId="0" xfId="0" applyFill="1" applyAlignment="1">
      <alignment horizontal="center"/>
    </xf>
    <xf numFmtId="0" fontId="0" fillId="37" borderId="0" xfId="0" applyFill="1" applyAlignment="1">
      <alignment horizontal="center"/>
    </xf>
    <xf numFmtId="0" fontId="10" fillId="27" borderId="0" xfId="0" applyFont="1" applyFill="1" applyAlignment="1">
      <alignment horizontal="center"/>
    </xf>
    <xf numFmtId="0" fontId="6" fillId="41" borderId="1" xfId="0" applyFont="1" applyFill="1" applyBorder="1" applyProtection="1">
      <protection locked="0" hidden="1"/>
    </xf>
    <xf numFmtId="0" fontId="2" fillId="40" borderId="0" xfId="0" applyFont="1" applyFill="1" applyProtection="1">
      <protection locked="0" hidden="1"/>
    </xf>
    <xf numFmtId="0" fontId="6" fillId="38" borderId="1" xfId="0" applyFont="1" applyFill="1" applyBorder="1" applyProtection="1">
      <protection locked="0" hidden="1"/>
    </xf>
    <xf numFmtId="0" fontId="0" fillId="39" borderId="0" xfId="0" applyFill="1" applyAlignment="1" applyProtection="1">
      <alignment horizontal="center"/>
      <protection locked="0" hidden="1"/>
    </xf>
    <xf numFmtId="0" fontId="6" fillId="38" borderId="1" xfId="0" applyFont="1" applyFill="1" applyBorder="1" applyAlignment="1" applyProtection="1">
      <alignment horizontal="left"/>
      <protection locked="0" hidden="1"/>
    </xf>
    <xf numFmtId="0" fontId="10" fillId="27" borderId="27" xfId="0" applyFont="1" applyFill="1" applyBorder="1" applyAlignment="1" applyProtection="1">
      <alignment horizontal="center"/>
      <protection locked="0" hidden="1"/>
    </xf>
    <xf numFmtId="0" fontId="10" fillId="27" borderId="36" xfId="0" applyFont="1" applyFill="1" applyBorder="1" applyAlignment="1" applyProtection="1">
      <alignment horizontal="center"/>
      <protection locked="0" hidden="1"/>
    </xf>
    <xf numFmtId="0" fontId="10" fillId="27" borderId="37" xfId="0" applyFont="1" applyFill="1" applyBorder="1" applyAlignment="1" applyProtection="1">
      <alignment horizontal="center"/>
      <protection locked="0" hidden="1"/>
    </xf>
    <xf numFmtId="0" fontId="10" fillId="27" borderId="17" xfId="0" applyFont="1" applyFill="1" applyBorder="1" applyProtection="1">
      <protection hidden="1"/>
    </xf>
    <xf numFmtId="0" fontId="10" fillId="27" borderId="18" xfId="0" applyFont="1" applyFill="1" applyBorder="1" applyProtection="1">
      <protection hidden="1"/>
    </xf>
    <xf numFmtId="0" fontId="10" fillId="27" borderId="19" xfId="0" applyFont="1" applyFill="1" applyBorder="1" applyProtection="1">
      <protection hidden="1"/>
    </xf>
    <xf numFmtId="0" fontId="10" fillId="27" borderId="16" xfId="0" applyFont="1" applyFill="1" applyBorder="1" applyAlignment="1" applyProtection="1">
      <alignment horizontal="center"/>
      <protection hidden="1"/>
    </xf>
    <xf numFmtId="0" fontId="0" fillId="42" borderId="0" xfId="0" applyFill="1" applyProtection="1">
      <protection locked="0" hidden="1"/>
    </xf>
    <xf numFmtId="0" fontId="0" fillId="42" borderId="0" xfId="0" applyFill="1"/>
    <xf numFmtId="0" fontId="0" fillId="43" borderId="0" xfId="0" applyFill="1" applyProtection="1">
      <protection locked="0" hidden="1"/>
    </xf>
    <xf numFmtId="0" fontId="15" fillId="34" borderId="0" xfId="0" applyFont="1" applyFill="1" applyAlignment="1" applyProtection="1">
      <alignment vertical="center" textRotation="45"/>
      <protection locked="0" hidden="1"/>
    </xf>
    <xf numFmtId="0" fontId="15" fillId="34" borderId="20" xfId="0" applyFont="1" applyFill="1" applyBorder="1" applyAlignment="1" applyProtection="1">
      <alignment vertical="center" textRotation="45"/>
      <protection locked="0" hidden="1"/>
    </xf>
    <xf numFmtId="0" fontId="10" fillId="27" borderId="41" xfId="0" applyFont="1" applyFill="1" applyBorder="1" applyAlignment="1" applyProtection="1">
      <alignment horizontal="center"/>
      <protection locked="0" hidden="1"/>
    </xf>
    <xf numFmtId="0" fontId="0" fillId="0" borderId="0" xfId="0" applyFill="1" applyProtection="1">
      <protection locked="0" hidden="1"/>
    </xf>
    <xf numFmtId="0" fontId="16" fillId="27" borderId="0" xfId="0" applyFont="1" applyFill="1" applyAlignment="1" applyProtection="1">
      <alignment horizontal="center" vertical="center" textRotation="255"/>
      <protection locked="0" hidden="1"/>
    </xf>
    <xf numFmtId="0" fontId="9" fillId="28" borderId="0" xfId="0" applyFont="1" applyFill="1" applyAlignment="1" applyProtection="1">
      <alignment horizontal="center" vertical="center" textRotation="255"/>
      <protection locked="0" hidden="1"/>
    </xf>
    <xf numFmtId="0" fontId="5" fillId="35" borderId="0" xfId="0" applyFont="1" applyFill="1" applyAlignment="1" applyProtection="1">
      <alignment horizontal="center" textRotation="255"/>
      <protection locked="0" hidden="1"/>
    </xf>
    <xf numFmtId="0" fontId="0" fillId="0" borderId="6" xfId="0" applyFill="1" applyBorder="1" applyProtection="1">
      <protection locked="0" hidden="1"/>
    </xf>
    <xf numFmtId="0" fontId="0" fillId="0" borderId="21" xfId="0" applyFill="1" applyBorder="1" applyProtection="1">
      <protection locked="0" hidden="1"/>
    </xf>
    <xf numFmtId="0" fontId="10" fillId="0" borderId="0" xfId="0" applyFont="1" applyFill="1" applyBorder="1" applyAlignment="1">
      <alignment horizontal="center"/>
    </xf>
    <xf numFmtId="0" fontId="0" fillId="0" borderId="9" xfId="0" applyFill="1" applyBorder="1" applyProtection="1">
      <protection locked="0" hidden="1"/>
    </xf>
    <xf numFmtId="0" fontId="10" fillId="0" borderId="10" xfId="0" applyFont="1" applyFill="1" applyBorder="1" applyAlignment="1">
      <alignment horizontal="center"/>
    </xf>
    <xf numFmtId="1" fontId="10" fillId="0" borderId="40" xfId="0" applyNumberFormat="1" applyFont="1" applyFill="1" applyBorder="1" applyAlignment="1">
      <alignment horizontal="center"/>
    </xf>
    <xf numFmtId="1" fontId="0" fillId="0" borderId="40" xfId="0" applyNumberFormat="1" applyBorder="1" applyAlignment="1">
      <alignment horizontal="center"/>
    </xf>
    <xf numFmtId="0" fontId="10" fillId="0" borderId="21" xfId="0" applyFont="1" applyFill="1" applyBorder="1" applyAlignment="1">
      <alignment horizontal="center"/>
    </xf>
    <xf numFmtId="0" fontId="10" fillId="0" borderId="9" xfId="0" applyFont="1" applyFill="1" applyBorder="1" applyAlignment="1">
      <alignment horizontal="center"/>
    </xf>
    <xf numFmtId="1" fontId="0" fillId="0" borderId="11" xfId="0" applyNumberFormat="1" applyBorder="1" applyAlignment="1">
      <alignment horizontal="center"/>
    </xf>
    <xf numFmtId="1" fontId="10" fillId="0" borderId="52" xfId="0" applyNumberFormat="1" applyFont="1" applyFill="1" applyBorder="1" applyAlignment="1">
      <alignment horizontal="center"/>
    </xf>
    <xf numFmtId="1" fontId="10" fillId="0" borderId="53" xfId="0" applyNumberFormat="1" applyFont="1" applyFill="1" applyBorder="1" applyAlignment="1">
      <alignment horizontal="center"/>
    </xf>
    <xf numFmtId="0" fontId="0" fillId="0" borderId="54" xfId="0" applyFill="1" applyBorder="1" applyProtection="1">
      <protection locked="0" hidden="1"/>
    </xf>
    <xf numFmtId="0" fontId="0" fillId="0" borderId="55" xfId="0" applyFill="1" applyBorder="1" applyProtection="1">
      <protection locked="0" hidden="1"/>
    </xf>
    <xf numFmtId="0" fontId="0" fillId="0" borderId="0" xfId="0" applyFill="1"/>
    <xf numFmtId="0" fontId="0" fillId="0" borderId="56" xfId="0" applyFill="1" applyBorder="1" applyAlignment="1">
      <alignment horizontal="center"/>
    </xf>
    <xf numFmtId="0" fontId="0" fillId="0" borderId="56" xfId="0" applyBorder="1" applyAlignment="1">
      <alignment horizontal="center"/>
    </xf>
    <xf numFmtId="1" fontId="0" fillId="0" borderId="57" xfId="0" applyNumberFormat="1" applyBorder="1" applyAlignment="1">
      <alignment horizontal="center"/>
    </xf>
    <xf numFmtId="0" fontId="0" fillId="3" borderId="54" xfId="0" applyFill="1" applyBorder="1" applyAlignment="1">
      <alignment horizontal="center"/>
    </xf>
    <xf numFmtId="0" fontId="0" fillId="3" borderId="54" xfId="0" applyFill="1" applyBorder="1" applyAlignment="1" applyProtection="1">
      <alignment horizontal="center"/>
      <protection locked="0" hidden="1"/>
    </xf>
    <xf numFmtId="0" fontId="0" fillId="15" borderId="54" xfId="0" applyFill="1" applyBorder="1" applyProtection="1">
      <protection locked="0" hidden="1"/>
    </xf>
    <xf numFmtId="0" fontId="0" fillId="16" borderId="54" xfId="0" applyFill="1" applyBorder="1" applyProtection="1">
      <protection locked="0" hidden="1"/>
    </xf>
    <xf numFmtId="0" fontId="0" fillId="0" borderId="58" xfId="0" applyBorder="1"/>
    <xf numFmtId="0" fontId="0" fillId="0" borderId="59" xfId="0" applyBorder="1"/>
    <xf numFmtId="0" fontId="0" fillId="0" borderId="60" xfId="0" applyBorder="1"/>
    <xf numFmtId="0" fontId="0" fillId="0" borderId="61" xfId="0" applyBorder="1"/>
    <xf numFmtId="0" fontId="0" fillId="0" borderId="62" xfId="0" applyFill="1" applyBorder="1" applyProtection="1">
      <protection locked="0" hidden="1"/>
    </xf>
    <xf numFmtId="0" fontId="0" fillId="0" borderId="63" xfId="0" applyFill="1" applyBorder="1" applyProtection="1">
      <protection locked="0" hidden="1"/>
    </xf>
    <xf numFmtId="0" fontId="0" fillId="0" borderId="64" xfId="0" applyBorder="1" applyAlignment="1">
      <alignment horizontal="center"/>
    </xf>
    <xf numFmtId="0" fontId="0" fillId="3" borderId="63" xfId="0" applyFill="1" applyBorder="1" applyAlignment="1" applyProtection="1">
      <alignment horizontal="center"/>
      <protection locked="0" hidden="1"/>
    </xf>
    <xf numFmtId="1" fontId="0" fillId="0" borderId="65" xfId="0" applyNumberFormat="1" applyBorder="1" applyAlignment="1">
      <alignment horizontal="center"/>
    </xf>
    <xf numFmtId="0" fontId="0" fillId="0" borderId="66" xfId="0" applyBorder="1"/>
    <xf numFmtId="0" fontId="0" fillId="0" borderId="67" xfId="0" applyBorder="1"/>
    <xf numFmtId="0" fontId="0" fillId="0" borderId="68" xfId="0" applyBorder="1"/>
    <xf numFmtId="0" fontId="10" fillId="0" borderId="41" xfId="0" applyFont="1" applyBorder="1" applyAlignment="1" applyProtection="1">
      <alignment horizontal="center"/>
      <protection locked="0" hidden="1"/>
    </xf>
    <xf numFmtId="0" fontId="10" fillId="0" borderId="69" xfId="0" applyFont="1" applyBorder="1" applyAlignment="1" applyProtection="1">
      <alignment horizontal="center"/>
      <protection locked="0" hidden="1"/>
    </xf>
    <xf numFmtId="0" fontId="10" fillId="0" borderId="0" xfId="0" applyFont="1" applyAlignment="1">
      <alignment horizontal="center"/>
    </xf>
    <xf numFmtId="0" fontId="17" fillId="0" borderId="0" xfId="0" applyFont="1" applyAlignment="1">
      <alignment horizontal="center"/>
    </xf>
    <xf numFmtId="0" fontId="0" fillId="0" borderId="0" xfId="0" applyAlignment="1">
      <alignment horizontal="left" vertical="top" wrapText="1"/>
    </xf>
    <xf numFmtId="0" fontId="10" fillId="0" borderId="0" xfId="0" applyFont="1" applyAlignment="1">
      <alignment horizontal="center" vertical="center"/>
    </xf>
    <xf numFmtId="0" fontId="0" fillId="0" borderId="0" xfId="0" applyFont="1" applyAlignment="1">
      <alignment horizontal="left" vertical="top" wrapText="1"/>
    </xf>
    <xf numFmtId="1" fontId="0" fillId="0" borderId="0" xfId="0" applyNumberFormat="1" applyBorder="1" applyAlignment="1">
      <alignment horizontal="center"/>
    </xf>
    <xf numFmtId="0" fontId="0" fillId="17" borderId="31" xfId="0" applyFill="1" applyBorder="1" applyAlignment="1" applyProtection="1">
      <protection locked="0" hidden="1"/>
    </xf>
    <xf numFmtId="0" fontId="10" fillId="0" borderId="34" xfId="0" applyFont="1" applyFill="1" applyBorder="1" applyAlignment="1" applyProtection="1">
      <alignment horizontal="center" vertical="center"/>
      <protection locked="0" hidden="1"/>
    </xf>
    <xf numFmtId="0" fontId="17" fillId="0" borderId="31" xfId="0" applyFont="1" applyFill="1" applyBorder="1" applyAlignment="1" applyProtection="1">
      <alignment horizontal="center" vertical="center"/>
      <protection locked="0" hidden="1"/>
    </xf>
    <xf numFmtId="0" fontId="0" fillId="0" borderId="12" xfId="0" applyFill="1" applyBorder="1" applyAlignment="1" applyProtection="1">
      <alignment vertical="center"/>
      <protection locked="0" hidden="1"/>
    </xf>
    <xf numFmtId="0" fontId="0" fillId="0" borderId="0" xfId="0" applyAlignment="1"/>
    <xf numFmtId="0" fontId="52" fillId="0" borderId="0" xfId="0" applyFont="1" applyFill="1"/>
    <xf numFmtId="0" fontId="10" fillId="0" borderId="1" xfId="0" applyFont="1" applyBorder="1" applyAlignment="1" applyProtection="1">
      <alignment horizontal="center" vertical="center"/>
      <protection locked="0" hidden="1"/>
    </xf>
    <xf numFmtId="0" fontId="10" fillId="0" borderId="23" xfId="0" applyFont="1" applyBorder="1" applyAlignment="1" applyProtection="1">
      <alignment horizontal="center" vertical="center"/>
      <protection locked="0" hidden="1"/>
    </xf>
    <xf numFmtId="0" fontId="10" fillId="0" borderId="24" xfId="0" applyFont="1" applyBorder="1" applyAlignment="1" applyProtection="1">
      <alignment horizontal="center" vertical="center"/>
      <protection locked="0" hidden="1"/>
    </xf>
    <xf numFmtId="0" fontId="10" fillId="0" borderId="25" xfId="0" applyFont="1" applyBorder="1" applyAlignment="1" applyProtection="1">
      <alignment horizontal="center" vertical="center"/>
      <protection locked="0" hidden="1"/>
    </xf>
    <xf numFmtId="0" fontId="10" fillId="22" borderId="1" xfId="0" applyFont="1" applyFill="1" applyBorder="1" applyAlignment="1" applyProtection="1">
      <alignment horizontal="center" vertical="center"/>
      <protection locked="0" hidden="1"/>
    </xf>
    <xf numFmtId="0" fontId="10" fillId="0" borderId="41" xfId="0" applyFont="1" applyBorder="1" applyAlignment="1" applyProtection="1">
      <alignment horizontal="center" vertical="center"/>
      <protection locked="0" hidden="1"/>
    </xf>
    <xf numFmtId="0" fontId="10" fillId="0" borderId="72" xfId="0" applyFont="1" applyBorder="1" applyAlignment="1" applyProtection="1">
      <alignment horizontal="center" vertical="center"/>
      <protection locked="0" hidden="1"/>
    </xf>
    <xf numFmtId="0" fontId="10" fillId="0" borderId="27" xfId="0" applyFont="1" applyBorder="1" applyAlignment="1" applyProtection="1">
      <alignment horizontal="center" vertical="center"/>
      <protection locked="0" hidden="1"/>
    </xf>
    <xf numFmtId="0" fontId="10" fillId="0" borderId="36" xfId="0" applyFont="1" applyBorder="1" applyAlignment="1" applyProtection="1">
      <alignment horizontal="center" vertical="center"/>
      <protection locked="0" hidden="1"/>
    </xf>
    <xf numFmtId="0" fontId="10" fillId="0" borderId="37" xfId="0" applyFont="1" applyBorder="1" applyAlignment="1" applyProtection="1">
      <alignment horizontal="center" vertical="center"/>
      <protection locked="0" hidden="1"/>
    </xf>
    <xf numFmtId="0" fontId="10" fillId="0" borderId="69" xfId="0" applyFont="1" applyBorder="1" applyAlignment="1" applyProtection="1">
      <alignment horizontal="center" vertical="center"/>
      <protection locked="0" hidden="1"/>
    </xf>
    <xf numFmtId="0" fontId="10" fillId="0" borderId="71" xfId="0" applyFont="1" applyBorder="1" applyAlignment="1" applyProtection="1">
      <alignment horizontal="center" vertical="center"/>
      <protection locked="0" hidden="1"/>
    </xf>
    <xf numFmtId="0" fontId="52" fillId="0" borderId="0" xfId="0" applyFont="1"/>
    <xf numFmtId="0" fontId="52" fillId="0" borderId="0" xfId="0" applyFont="1" applyAlignment="1">
      <alignment horizontal="center"/>
    </xf>
    <xf numFmtId="0" fontId="52" fillId="0" borderId="0" xfId="0" applyFont="1" applyProtection="1">
      <protection locked="0" hidden="1"/>
    </xf>
    <xf numFmtId="0" fontId="6" fillId="19" borderId="2" xfId="0" applyFont="1" applyFill="1" applyBorder="1" applyAlignment="1" applyProtection="1">
      <alignment vertical="center"/>
      <protection locked="0" hidden="1"/>
    </xf>
    <xf numFmtId="0" fontId="6" fillId="20" borderId="1" xfId="0" applyFont="1" applyFill="1" applyBorder="1" applyAlignment="1" applyProtection="1">
      <alignment vertical="center"/>
      <protection locked="0" hidden="1"/>
    </xf>
    <xf numFmtId="0" fontId="6" fillId="19" borderId="1" xfId="0" applyFont="1" applyFill="1" applyBorder="1" applyAlignment="1" applyProtection="1">
      <alignment vertical="center"/>
      <protection locked="0" hidden="1"/>
    </xf>
    <xf numFmtId="0" fontId="6" fillId="19" borderId="1" xfId="0" applyFont="1" applyFill="1" applyBorder="1" applyAlignment="1" applyProtection="1">
      <alignment horizontal="left" vertical="center"/>
      <protection locked="0" hidden="1"/>
    </xf>
    <xf numFmtId="0" fontId="53" fillId="0" borderId="0" xfId="0" applyFont="1"/>
    <xf numFmtId="0" fontId="53" fillId="0" borderId="0" xfId="0" applyFont="1" applyAlignment="1">
      <alignment horizontal="center"/>
    </xf>
    <xf numFmtId="0" fontId="53" fillId="0" borderId="0" xfId="0" applyFont="1" applyAlignment="1" applyProtection="1">
      <alignment horizontal="center"/>
      <protection locked="0" hidden="1"/>
    </xf>
    <xf numFmtId="0" fontId="12" fillId="15" borderId="0" xfId="0" applyFont="1" applyFill="1" applyAlignment="1" applyProtection="1">
      <alignment horizontal="center" vertical="center" textRotation="45"/>
      <protection locked="0" hidden="1"/>
    </xf>
    <xf numFmtId="0" fontId="12" fillId="15" borderId="20" xfId="0" applyFont="1" applyFill="1" applyBorder="1" applyAlignment="1" applyProtection="1">
      <alignment horizontal="center" vertical="center" textRotation="45"/>
      <protection locked="0" hidden="1"/>
    </xf>
    <xf numFmtId="0" fontId="12" fillId="16" borderId="0" xfId="0" applyFont="1" applyFill="1" applyAlignment="1" applyProtection="1">
      <alignment horizontal="center" vertical="center" textRotation="45"/>
      <protection locked="0" hidden="1"/>
    </xf>
    <xf numFmtId="0" fontId="12" fillId="16" borderId="20" xfId="0" applyFont="1" applyFill="1" applyBorder="1" applyAlignment="1" applyProtection="1">
      <alignment horizontal="center" vertical="center" textRotation="45"/>
      <protection locked="0" hidden="1"/>
    </xf>
    <xf numFmtId="0" fontId="12" fillId="17" borderId="0" xfId="0" applyFont="1" applyFill="1" applyAlignment="1" applyProtection="1">
      <alignment horizontal="center" vertical="center" textRotation="45"/>
      <protection locked="0" hidden="1"/>
    </xf>
    <xf numFmtId="0" fontId="12" fillId="17" borderId="20" xfId="0" applyFont="1" applyFill="1" applyBorder="1" applyAlignment="1" applyProtection="1">
      <alignment horizontal="center" vertical="center" textRotation="45"/>
      <protection locked="0" hidden="1"/>
    </xf>
    <xf numFmtId="0" fontId="19" fillId="0" borderId="0" xfId="0" applyFont="1" applyAlignment="1" applyProtection="1">
      <alignment horizontal="center" vertical="center"/>
      <protection locked="0" hidden="1"/>
    </xf>
    <xf numFmtId="0" fontId="15" fillId="6" borderId="0" xfId="0" applyFont="1" applyFill="1" applyAlignment="1" applyProtection="1">
      <alignment horizontal="center" vertical="center" textRotation="45"/>
      <protection locked="0" hidden="1"/>
    </xf>
    <xf numFmtId="0" fontId="15" fillId="6" borderId="20" xfId="0" applyFont="1" applyFill="1" applyBorder="1" applyAlignment="1" applyProtection="1">
      <alignment horizontal="center" vertical="center" textRotation="45"/>
      <protection locked="0" hidden="1"/>
    </xf>
    <xf numFmtId="0" fontId="12" fillId="12" borderId="0" xfId="0" applyFont="1" applyFill="1" applyAlignment="1" applyProtection="1">
      <alignment horizontal="center" vertical="center" textRotation="45"/>
      <protection locked="0" hidden="1"/>
    </xf>
    <xf numFmtId="0" fontId="12" fillId="12" borderId="20" xfId="0" applyFont="1" applyFill="1" applyBorder="1" applyAlignment="1" applyProtection="1">
      <alignment horizontal="center" vertical="center" textRotation="45"/>
      <protection locked="0" hidden="1"/>
    </xf>
    <xf numFmtId="0" fontId="12" fillId="13" borderId="0" xfId="0" applyFont="1" applyFill="1" applyAlignment="1" applyProtection="1">
      <alignment horizontal="center" vertical="center" textRotation="45"/>
      <protection locked="0" hidden="1"/>
    </xf>
    <xf numFmtId="0" fontId="12" fillId="13" borderId="20" xfId="0" applyFont="1" applyFill="1" applyBorder="1" applyAlignment="1" applyProtection="1">
      <alignment horizontal="center" vertical="center" textRotation="45"/>
      <protection locked="0" hidden="1"/>
    </xf>
    <xf numFmtId="0" fontId="12" fillId="14" borderId="0" xfId="0" applyFont="1" applyFill="1" applyAlignment="1" applyProtection="1">
      <alignment horizontal="center" vertical="center" textRotation="45"/>
      <protection locked="0" hidden="1"/>
    </xf>
    <xf numFmtId="0" fontId="12" fillId="14" borderId="20" xfId="0" applyFont="1" applyFill="1" applyBorder="1" applyAlignment="1" applyProtection="1">
      <alignment horizontal="center" vertical="center" textRotation="45"/>
      <protection locked="0" hidden="1"/>
    </xf>
    <xf numFmtId="0" fontId="10" fillId="9" borderId="9" xfId="0" applyFont="1" applyFill="1" applyBorder="1" applyAlignment="1" applyProtection="1">
      <alignment horizontal="center" vertical="center"/>
      <protection locked="0" hidden="1"/>
    </xf>
    <xf numFmtId="0" fontId="10" fillId="9" borderId="29" xfId="0" applyFont="1" applyFill="1" applyBorder="1" applyAlignment="1" applyProtection="1">
      <alignment horizontal="center" vertical="center"/>
      <protection locked="0" hidden="1"/>
    </xf>
    <xf numFmtId="0" fontId="10" fillId="9" borderId="38" xfId="0" applyFont="1" applyFill="1" applyBorder="1" applyAlignment="1" applyProtection="1">
      <alignment horizontal="center" vertical="center"/>
      <protection locked="0" hidden="1"/>
    </xf>
    <xf numFmtId="0" fontId="10" fillId="16" borderId="29" xfId="0" applyFont="1" applyFill="1" applyBorder="1" applyAlignment="1" applyProtection="1">
      <alignment horizontal="center" vertical="center"/>
      <protection locked="0" hidden="1"/>
    </xf>
    <xf numFmtId="0" fontId="10" fillId="16" borderId="30" xfId="0" applyFont="1" applyFill="1" applyBorder="1" applyAlignment="1" applyProtection="1">
      <alignment horizontal="center" vertical="center"/>
      <protection locked="0" hidden="1"/>
    </xf>
    <xf numFmtId="0" fontId="10" fillId="17" borderId="28" xfId="0" applyFont="1" applyFill="1" applyBorder="1" applyAlignment="1" applyProtection="1">
      <alignment horizontal="center" vertical="center"/>
      <protection locked="0" hidden="1"/>
    </xf>
    <xf numFmtId="0" fontId="10" fillId="17" borderId="30" xfId="0" applyFont="1" applyFill="1" applyBorder="1" applyAlignment="1" applyProtection="1">
      <alignment horizontal="center" vertical="center"/>
      <protection locked="0" hidden="1"/>
    </xf>
    <xf numFmtId="0" fontId="10" fillId="15" borderId="28" xfId="0" applyFont="1" applyFill="1" applyBorder="1" applyAlignment="1" applyProtection="1">
      <alignment horizontal="center" vertical="center"/>
      <protection locked="0" hidden="1"/>
    </xf>
    <xf numFmtId="0" fontId="10" fillId="15" borderId="29" xfId="0" applyFont="1" applyFill="1" applyBorder="1" applyAlignment="1" applyProtection="1">
      <alignment horizontal="center" vertical="center"/>
      <protection locked="0" hidden="1"/>
    </xf>
    <xf numFmtId="0" fontId="10" fillId="13" borderId="28" xfId="0" applyFont="1" applyFill="1" applyBorder="1" applyAlignment="1" applyProtection="1">
      <alignment horizontal="center" vertical="center"/>
      <protection locked="0" hidden="1"/>
    </xf>
    <xf numFmtId="0" fontId="10" fillId="13" borderId="29" xfId="0" applyFont="1" applyFill="1" applyBorder="1" applyAlignment="1" applyProtection="1">
      <alignment horizontal="center" vertical="center"/>
      <protection locked="0" hidden="1"/>
    </xf>
    <xf numFmtId="0" fontId="10" fillId="13" borderId="30" xfId="0" applyFont="1" applyFill="1" applyBorder="1" applyAlignment="1" applyProtection="1">
      <alignment horizontal="center" vertical="center"/>
      <protection locked="0" hidden="1"/>
    </xf>
    <xf numFmtId="0" fontId="10" fillId="14" borderId="28" xfId="0" applyFont="1" applyFill="1" applyBorder="1" applyAlignment="1" applyProtection="1">
      <alignment horizontal="center" vertical="center"/>
      <protection locked="0" hidden="1"/>
    </xf>
    <xf numFmtId="0" fontId="10" fillId="14" borderId="29" xfId="0" applyFont="1" applyFill="1" applyBorder="1" applyAlignment="1" applyProtection="1">
      <alignment horizontal="center" vertical="center"/>
      <protection locked="0" hidden="1"/>
    </xf>
    <xf numFmtId="0" fontId="10" fillId="14" borderId="30" xfId="0" applyFont="1" applyFill="1" applyBorder="1" applyAlignment="1" applyProtection="1">
      <alignment horizontal="center" vertical="center"/>
      <protection locked="0" hidden="1"/>
    </xf>
    <xf numFmtId="0" fontId="8" fillId="0" borderId="3" xfId="0" applyFont="1" applyBorder="1" applyAlignment="1" applyProtection="1">
      <alignment horizontal="center" vertical="center" textRotation="45"/>
      <protection locked="0" hidden="1"/>
    </xf>
    <xf numFmtId="0" fontId="8" fillId="0" borderId="4" xfId="0" applyFont="1" applyBorder="1" applyAlignment="1" applyProtection="1">
      <alignment horizontal="center" vertical="center" textRotation="45"/>
      <protection locked="0" hidden="1"/>
    </xf>
    <xf numFmtId="0" fontId="8" fillId="0" borderId="5" xfId="0" applyFont="1" applyBorder="1" applyAlignment="1" applyProtection="1">
      <alignment horizontal="center" vertical="center" textRotation="45"/>
      <protection locked="0" hidden="1"/>
    </xf>
    <xf numFmtId="0" fontId="9" fillId="0" borderId="3" xfId="0" applyFont="1" applyBorder="1" applyAlignment="1" applyProtection="1">
      <alignment horizontal="center" vertical="center" textRotation="45"/>
      <protection locked="0" hidden="1"/>
    </xf>
    <xf numFmtId="0" fontId="9" fillId="0" borderId="4" xfId="0" applyFont="1" applyBorder="1" applyAlignment="1" applyProtection="1">
      <alignment horizontal="center" vertical="center" textRotation="45"/>
      <protection locked="0" hidden="1"/>
    </xf>
    <xf numFmtId="0" fontId="9" fillId="0" borderId="5" xfId="0" applyFont="1" applyBorder="1" applyAlignment="1" applyProtection="1">
      <alignment horizontal="center" vertical="center" textRotation="45"/>
      <protection locked="0" hidden="1"/>
    </xf>
    <xf numFmtId="0" fontId="5" fillId="7" borderId="0" xfId="0" applyFont="1" applyFill="1" applyAlignment="1" applyProtection="1">
      <alignment horizontal="center" textRotation="255"/>
      <protection locked="0" hidden="1"/>
    </xf>
    <xf numFmtId="0" fontId="16" fillId="0" borderId="0" xfId="0" applyFont="1" applyAlignment="1" applyProtection="1">
      <alignment horizontal="center" vertical="center" textRotation="255"/>
      <protection locked="0" hidden="1"/>
    </xf>
    <xf numFmtId="0" fontId="4" fillId="2" borderId="0" xfId="0" applyFont="1" applyFill="1" applyAlignment="1" applyProtection="1">
      <alignment horizontal="center" textRotation="255"/>
      <protection locked="0" hidden="1"/>
    </xf>
    <xf numFmtId="0" fontId="15" fillId="8" borderId="6" xfId="0" applyFont="1" applyFill="1" applyBorder="1" applyAlignment="1" applyProtection="1">
      <alignment horizontal="center" vertical="center" textRotation="43"/>
      <protection locked="0" hidden="1"/>
    </xf>
    <xf numFmtId="0" fontId="15" fillId="8" borderId="7" xfId="0" applyFont="1" applyFill="1" applyBorder="1" applyAlignment="1" applyProtection="1">
      <alignment horizontal="center" vertical="center" textRotation="43"/>
      <protection locked="0" hidden="1"/>
    </xf>
    <xf numFmtId="0" fontId="15" fillId="8" borderId="21" xfId="0" applyFont="1" applyFill="1" applyBorder="1" applyAlignment="1" applyProtection="1">
      <alignment horizontal="center" vertical="center" textRotation="43"/>
      <protection locked="0" hidden="1"/>
    </xf>
    <xf numFmtId="0" fontId="15" fillId="8" borderId="0" xfId="0" applyFont="1" applyFill="1" applyAlignment="1" applyProtection="1">
      <alignment horizontal="center" vertical="center" textRotation="43"/>
      <protection locked="0" hidden="1"/>
    </xf>
    <xf numFmtId="0" fontId="15" fillId="8" borderId="22" xfId="0" applyFont="1" applyFill="1" applyBorder="1" applyAlignment="1" applyProtection="1">
      <alignment horizontal="center" vertical="center" textRotation="43"/>
      <protection locked="0" hidden="1"/>
    </xf>
    <xf numFmtId="0" fontId="15" fillId="8" borderId="20" xfId="0" applyFont="1" applyFill="1" applyBorder="1" applyAlignment="1" applyProtection="1">
      <alignment horizontal="center" vertical="center" textRotation="43"/>
      <protection locked="0" hidden="1"/>
    </xf>
    <xf numFmtId="0" fontId="15" fillId="9" borderId="7" xfId="0" applyFont="1" applyFill="1" applyBorder="1" applyAlignment="1" applyProtection="1">
      <alignment horizontal="center" vertical="center" textRotation="43"/>
      <protection locked="0" hidden="1"/>
    </xf>
    <xf numFmtId="0" fontId="15" fillId="9" borderId="0" xfId="0" applyFont="1" applyFill="1" applyBorder="1" applyAlignment="1" applyProtection="1">
      <alignment horizontal="center" vertical="center" textRotation="43"/>
      <protection locked="0" hidden="1"/>
    </xf>
    <xf numFmtId="0" fontId="15" fillId="9" borderId="20" xfId="0" applyFont="1" applyFill="1" applyBorder="1" applyAlignment="1" applyProtection="1">
      <alignment horizontal="center" vertical="center" textRotation="43"/>
      <protection locked="0" hidden="1"/>
    </xf>
    <xf numFmtId="0" fontId="15" fillId="24" borderId="7" xfId="0" applyFont="1" applyFill="1" applyBorder="1" applyAlignment="1" applyProtection="1">
      <alignment horizontal="center" vertical="center" textRotation="45"/>
      <protection locked="0" hidden="1"/>
    </xf>
    <xf numFmtId="0" fontId="15" fillId="24" borderId="0" xfId="0" applyFont="1" applyFill="1" applyAlignment="1" applyProtection="1">
      <alignment horizontal="center" vertical="center" textRotation="45"/>
      <protection locked="0" hidden="1"/>
    </xf>
    <xf numFmtId="0" fontId="15" fillId="24" borderId="20" xfId="0" applyFont="1" applyFill="1" applyBorder="1" applyAlignment="1" applyProtection="1">
      <alignment horizontal="center" vertical="center" textRotation="45"/>
      <protection locked="0" hidden="1"/>
    </xf>
    <xf numFmtId="0" fontId="15" fillId="11" borderId="0" xfId="0" applyFont="1" applyFill="1" applyAlignment="1" applyProtection="1">
      <alignment horizontal="center" vertical="center" textRotation="45"/>
      <protection locked="0" hidden="1"/>
    </xf>
    <xf numFmtId="0" fontId="15" fillId="11" borderId="20" xfId="0" applyFont="1" applyFill="1" applyBorder="1" applyAlignment="1" applyProtection="1">
      <alignment horizontal="center" vertical="center" textRotation="45"/>
      <protection locked="0" hidden="1"/>
    </xf>
    <xf numFmtId="0" fontId="12" fillId="18" borderId="0" xfId="0" applyFont="1" applyFill="1" applyAlignment="1" applyProtection="1">
      <alignment horizontal="center" vertical="center" textRotation="45"/>
      <protection locked="0" hidden="1"/>
    </xf>
    <xf numFmtId="0" fontId="12" fillId="18" borderId="20" xfId="0" applyFont="1" applyFill="1" applyBorder="1" applyAlignment="1" applyProtection="1">
      <alignment horizontal="center" vertical="center" textRotation="45"/>
      <protection locked="0" hidden="1"/>
    </xf>
    <xf numFmtId="0" fontId="10" fillId="25" borderId="29" xfId="0" applyFont="1" applyFill="1" applyBorder="1" applyAlignment="1" applyProtection="1">
      <alignment horizontal="center" vertical="center"/>
      <protection locked="0" hidden="1"/>
    </xf>
    <xf numFmtId="0" fontId="10" fillId="25" borderId="30" xfId="0" applyFont="1" applyFill="1" applyBorder="1" applyAlignment="1" applyProtection="1">
      <alignment horizontal="center" vertical="center"/>
      <protection locked="0" hidden="1"/>
    </xf>
    <xf numFmtId="0" fontId="10" fillId="23" borderId="28" xfId="0" applyFont="1" applyFill="1" applyBorder="1" applyAlignment="1" applyProtection="1">
      <alignment horizontal="center" vertical="center"/>
      <protection locked="0" hidden="1"/>
    </xf>
    <xf numFmtId="0" fontId="10" fillId="23" borderId="29" xfId="0" applyFont="1" applyFill="1" applyBorder="1" applyAlignment="1" applyProtection="1">
      <alignment horizontal="center" vertical="center"/>
      <protection locked="0" hidden="1"/>
    </xf>
    <xf numFmtId="0" fontId="10" fillId="23" borderId="30" xfId="0" applyFont="1" applyFill="1" applyBorder="1" applyAlignment="1" applyProtection="1">
      <alignment horizontal="center" vertical="center"/>
      <protection locked="0" hidden="1"/>
    </xf>
    <xf numFmtId="0" fontId="10" fillId="6" borderId="28" xfId="0" applyFont="1" applyFill="1" applyBorder="1" applyAlignment="1" applyProtection="1">
      <alignment horizontal="center" vertical="center"/>
      <protection locked="0" hidden="1"/>
    </xf>
    <xf numFmtId="0" fontId="10" fillId="6" borderId="30" xfId="0" applyFont="1" applyFill="1" applyBorder="1" applyAlignment="1" applyProtection="1">
      <alignment horizontal="center" vertical="center"/>
      <protection locked="0" hidden="1"/>
    </xf>
    <xf numFmtId="0" fontId="10" fillId="24" borderId="29" xfId="0" applyFont="1" applyFill="1" applyBorder="1" applyAlignment="1" applyProtection="1">
      <alignment horizontal="center" vertical="center"/>
      <protection locked="0" hidden="1"/>
    </xf>
    <xf numFmtId="0" fontId="10" fillId="24" borderId="30" xfId="0" applyFont="1" applyFill="1" applyBorder="1" applyAlignment="1" applyProtection="1">
      <alignment horizontal="center" vertical="center"/>
      <protection locked="0" hidden="1"/>
    </xf>
    <xf numFmtId="0" fontId="10" fillId="8" borderId="35" xfId="0" applyFont="1" applyFill="1" applyBorder="1" applyAlignment="1" applyProtection="1">
      <alignment horizontal="center" vertical="center"/>
      <protection locked="0" hidden="1"/>
    </xf>
    <xf numFmtId="0" fontId="10" fillId="8" borderId="12" xfId="0" applyFont="1" applyFill="1" applyBorder="1" applyAlignment="1" applyProtection="1">
      <alignment horizontal="center" vertical="center"/>
      <protection locked="0" hidden="1"/>
    </xf>
    <xf numFmtId="0" fontId="9" fillId="2" borderId="0" xfId="0" applyFont="1" applyFill="1" applyAlignment="1" applyProtection="1">
      <alignment horizontal="center" vertical="center" textRotation="255"/>
      <protection locked="0" hidden="1"/>
    </xf>
    <xf numFmtId="0" fontId="22" fillId="26" borderId="6" xfId="0" applyFont="1" applyFill="1" applyBorder="1" applyAlignment="1" applyProtection="1">
      <alignment horizontal="center" vertical="center"/>
      <protection locked="0" hidden="1"/>
    </xf>
    <xf numFmtId="0" fontId="22" fillId="26" borderId="7" xfId="0" applyFont="1" applyFill="1" applyBorder="1" applyAlignment="1" applyProtection="1">
      <alignment horizontal="center" vertical="center"/>
      <protection locked="0" hidden="1"/>
    </xf>
    <xf numFmtId="0" fontId="22" fillId="26" borderId="8" xfId="0" applyFont="1" applyFill="1" applyBorder="1" applyAlignment="1" applyProtection="1">
      <alignment horizontal="center" vertical="center"/>
      <protection locked="0" hidden="1"/>
    </xf>
    <xf numFmtId="0" fontId="22" fillId="26" borderId="9" xfId="0" applyFont="1" applyFill="1" applyBorder="1" applyAlignment="1" applyProtection="1">
      <alignment horizontal="center" vertical="center"/>
      <protection locked="0" hidden="1"/>
    </xf>
    <xf numFmtId="0" fontId="22" fillId="26" borderId="10" xfId="0" applyFont="1" applyFill="1" applyBorder="1" applyAlignment="1" applyProtection="1">
      <alignment horizontal="center" vertical="center"/>
      <protection locked="0" hidden="1"/>
    </xf>
    <xf numFmtId="0" fontId="22" fillId="26" borderId="11" xfId="0" applyFont="1" applyFill="1" applyBorder="1" applyAlignment="1" applyProtection="1">
      <alignment horizontal="center" vertical="center"/>
      <protection locked="0" hidden="1"/>
    </xf>
    <xf numFmtId="0" fontId="10" fillId="9" borderId="70" xfId="0" applyFont="1" applyFill="1" applyBorder="1" applyAlignment="1" applyProtection="1">
      <alignment horizontal="center" vertical="center"/>
      <protection locked="0" hidden="1"/>
    </xf>
    <xf numFmtId="0" fontId="10" fillId="9" borderId="12" xfId="0" applyFont="1" applyFill="1" applyBorder="1" applyAlignment="1" applyProtection="1">
      <alignment horizontal="center" vertical="center"/>
      <protection locked="0" hidden="1"/>
    </xf>
    <xf numFmtId="0" fontId="10" fillId="9" borderId="31" xfId="0" applyFont="1" applyFill="1" applyBorder="1" applyAlignment="1" applyProtection="1">
      <alignment horizontal="center" vertical="center"/>
      <protection locked="0" hidden="1"/>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0" fontId="21" fillId="2" borderId="8" xfId="0" applyFont="1" applyFill="1" applyBorder="1" applyAlignment="1">
      <alignment horizontal="center" vertical="center"/>
    </xf>
    <xf numFmtId="0" fontId="21" fillId="2" borderId="21" xfId="0" applyFont="1" applyFill="1" applyBorder="1" applyAlignment="1">
      <alignment horizontal="center" vertical="center"/>
    </xf>
    <xf numFmtId="0" fontId="21" fillId="2" borderId="0" xfId="0" applyFont="1" applyFill="1" applyBorder="1" applyAlignment="1">
      <alignment horizontal="center" vertical="center"/>
    </xf>
    <xf numFmtId="0" fontId="21" fillId="2" borderId="40" xfId="0" applyFont="1" applyFill="1" applyBorder="1" applyAlignment="1">
      <alignment horizontal="center" vertical="center"/>
    </xf>
    <xf numFmtId="0" fontId="21" fillId="2" borderId="9" xfId="0" applyFont="1" applyFill="1" applyBorder="1" applyAlignment="1">
      <alignment horizontal="center" vertical="center"/>
    </xf>
    <xf numFmtId="0" fontId="21" fillId="2" borderId="10" xfId="0" applyFont="1" applyFill="1" applyBorder="1" applyAlignment="1">
      <alignment horizontal="center" vertical="center"/>
    </xf>
    <xf numFmtId="0" fontId="21" fillId="2" borderId="11" xfId="0" applyFont="1" applyFill="1" applyBorder="1" applyAlignment="1">
      <alignment horizontal="center" vertical="center"/>
    </xf>
    <xf numFmtId="0" fontId="10" fillId="8" borderId="31" xfId="0" applyFont="1" applyFill="1" applyBorder="1" applyAlignment="1" applyProtection="1">
      <alignment horizontal="center" vertical="center"/>
      <protection locked="0" hidden="1"/>
    </xf>
    <xf numFmtId="0" fontId="10" fillId="9" borderId="39" xfId="0" applyFont="1" applyFill="1" applyBorder="1" applyAlignment="1" applyProtection="1">
      <alignment horizontal="center" vertical="center"/>
      <protection locked="0" hidden="1"/>
    </xf>
    <xf numFmtId="0" fontId="10" fillId="24" borderId="39" xfId="0" applyFont="1" applyFill="1" applyBorder="1" applyAlignment="1" applyProtection="1">
      <alignment horizontal="center" vertical="center"/>
      <protection locked="0" hidden="1"/>
    </xf>
    <xf numFmtId="0" fontId="12" fillId="28" borderId="6" xfId="0" applyFont="1" applyFill="1" applyBorder="1" applyAlignment="1" applyProtection="1">
      <alignment horizontal="center" vertical="center"/>
      <protection locked="0" hidden="1"/>
    </xf>
    <xf numFmtId="0" fontId="12" fillId="28" borderId="7" xfId="0" applyFont="1" applyFill="1" applyBorder="1" applyAlignment="1" applyProtection="1">
      <alignment horizontal="center" vertical="center"/>
      <protection locked="0" hidden="1"/>
    </xf>
    <xf numFmtId="0" fontId="12" fillId="28" borderId="8" xfId="0" applyFont="1" applyFill="1" applyBorder="1" applyAlignment="1" applyProtection="1">
      <alignment horizontal="center" vertical="center"/>
      <protection locked="0" hidden="1"/>
    </xf>
    <xf numFmtId="0" fontId="12" fillId="28" borderId="9" xfId="0" applyFont="1" applyFill="1" applyBorder="1" applyAlignment="1" applyProtection="1">
      <alignment horizontal="center" vertical="center"/>
      <protection locked="0" hidden="1"/>
    </xf>
    <xf numFmtId="0" fontId="12" fillId="28" borderId="10" xfId="0" applyFont="1" applyFill="1" applyBorder="1" applyAlignment="1" applyProtection="1">
      <alignment horizontal="center" vertical="center"/>
      <protection locked="0" hidden="1"/>
    </xf>
    <xf numFmtId="0" fontId="12" fillId="28" borderId="11" xfId="0" applyFont="1" applyFill="1" applyBorder="1" applyAlignment="1" applyProtection="1">
      <alignment horizontal="center" vertical="center"/>
      <protection locked="0" hidden="1"/>
    </xf>
    <xf numFmtId="0" fontId="20" fillId="29" borderId="21" xfId="0" applyFont="1" applyFill="1" applyBorder="1" applyAlignment="1" applyProtection="1">
      <alignment horizontal="center" vertical="center"/>
      <protection locked="0" hidden="1"/>
    </xf>
    <xf numFmtId="0" fontId="20" fillId="29" borderId="0" xfId="0" applyFont="1" applyFill="1" applyAlignment="1" applyProtection="1">
      <alignment horizontal="center" vertical="center"/>
      <protection locked="0" hidden="1"/>
    </xf>
    <xf numFmtId="0" fontId="20" fillId="29" borderId="9" xfId="0" applyFont="1" applyFill="1" applyBorder="1" applyAlignment="1" applyProtection="1">
      <alignment horizontal="center" vertical="center"/>
      <protection locked="0" hidden="1"/>
    </xf>
    <xf numFmtId="0" fontId="20" fillId="29" borderId="10" xfId="0" applyFont="1" applyFill="1" applyBorder="1" applyAlignment="1" applyProtection="1">
      <alignment horizontal="center" vertical="center"/>
      <protection locked="0" hidden="1"/>
    </xf>
    <xf numFmtId="0" fontId="20" fillId="2" borderId="0" xfId="0" applyFont="1" applyFill="1" applyAlignment="1">
      <alignment horizontal="center" vertical="center"/>
    </xf>
    <xf numFmtId="0" fontId="0" fillId="2" borderId="0" xfId="0" applyFill="1" applyAlignment="1">
      <alignment horizontal="center" vertical="center"/>
    </xf>
    <xf numFmtId="0" fontId="15" fillId="34" borderId="0" xfId="0" applyFont="1" applyFill="1" applyAlignment="1" applyProtection="1">
      <alignment horizontal="center" vertical="center" textRotation="45"/>
      <protection locked="0" hidden="1"/>
    </xf>
    <xf numFmtId="0" fontId="15" fillId="34" borderId="20" xfId="0" applyFont="1" applyFill="1" applyBorder="1" applyAlignment="1" applyProtection="1">
      <alignment horizontal="center" vertical="center" textRotation="45"/>
      <protection locked="0" hidden="1"/>
    </xf>
    <xf numFmtId="0" fontId="16" fillId="27" borderId="0" xfId="0" applyFont="1" applyFill="1" applyAlignment="1" applyProtection="1">
      <alignment horizontal="center" vertical="center" textRotation="255"/>
      <protection locked="0" hidden="1"/>
    </xf>
    <xf numFmtId="0" fontId="9" fillId="28" borderId="0" xfId="0" applyFont="1" applyFill="1" applyAlignment="1" applyProtection="1">
      <alignment horizontal="center" vertical="center" textRotation="255"/>
      <protection locked="0" hidden="1"/>
    </xf>
    <xf numFmtId="0" fontId="5" fillId="35" borderId="0" xfId="0" applyFont="1" applyFill="1" applyAlignment="1" applyProtection="1">
      <alignment horizontal="center" textRotation="255"/>
      <protection locked="0" hidden="1"/>
    </xf>
    <xf numFmtId="0" fontId="51" fillId="20" borderId="0" xfId="0" applyFont="1" applyFill="1" applyBorder="1" applyAlignment="1">
      <alignment horizontal="left" vertical="top" wrapText="1"/>
    </xf>
    <xf numFmtId="0" fontId="51" fillId="20" borderId="0" xfId="0" applyFont="1" applyFill="1" applyAlignment="1">
      <alignment horizontal="left" vertical="top" wrapText="1"/>
    </xf>
    <xf numFmtId="0" fontId="20" fillId="17" borderId="0" xfId="0" applyFont="1" applyFill="1" applyBorder="1" applyAlignment="1" applyProtection="1">
      <alignment horizontal="center" vertical="center"/>
      <protection locked="0" hidden="1"/>
    </xf>
    <xf numFmtId="0" fontId="8" fillId="27" borderId="3" xfId="0" applyFont="1" applyFill="1" applyBorder="1" applyAlignment="1" applyProtection="1">
      <alignment horizontal="center" vertical="center" textRotation="45"/>
      <protection locked="0" hidden="1"/>
    </xf>
    <xf numFmtId="0" fontId="8" fillId="27" borderId="4" xfId="0" applyFont="1" applyFill="1" applyBorder="1" applyAlignment="1" applyProtection="1">
      <alignment horizontal="center" vertical="center" textRotation="45"/>
      <protection locked="0" hidden="1"/>
    </xf>
    <xf numFmtId="0" fontId="8" fillId="27" borderId="5" xfId="0" applyFont="1" applyFill="1" applyBorder="1" applyAlignment="1" applyProtection="1">
      <alignment horizontal="center" vertical="center" textRotation="45"/>
      <protection locked="0" hidden="1"/>
    </xf>
    <xf numFmtId="0" fontId="15" fillId="30" borderId="6" xfId="0" applyFont="1" applyFill="1" applyBorder="1" applyAlignment="1" applyProtection="1">
      <alignment horizontal="center" vertical="center" textRotation="43"/>
      <protection locked="0" hidden="1"/>
    </xf>
    <xf numFmtId="0" fontId="15" fillId="30" borderId="7" xfId="0" applyFont="1" applyFill="1" applyBorder="1" applyAlignment="1" applyProtection="1">
      <alignment horizontal="center" vertical="center" textRotation="43"/>
      <protection locked="0" hidden="1"/>
    </xf>
    <xf numFmtId="0" fontId="15" fillId="30" borderId="21" xfId="0" applyFont="1" applyFill="1" applyBorder="1" applyAlignment="1" applyProtection="1">
      <alignment horizontal="center" vertical="center" textRotation="43"/>
      <protection locked="0" hidden="1"/>
    </xf>
    <xf numFmtId="0" fontId="15" fillId="30" borderId="0" xfId="0" applyFont="1" applyFill="1" applyAlignment="1" applyProtection="1">
      <alignment horizontal="center" vertical="center" textRotation="43"/>
      <protection locked="0" hidden="1"/>
    </xf>
    <xf numFmtId="0" fontId="15" fillId="30" borderId="22" xfId="0" applyFont="1" applyFill="1" applyBorder="1" applyAlignment="1" applyProtection="1">
      <alignment horizontal="center" vertical="center" textRotation="43"/>
      <protection locked="0" hidden="1"/>
    </xf>
    <xf numFmtId="0" fontId="15" fillId="30" borderId="20" xfId="0" applyFont="1" applyFill="1" applyBorder="1" applyAlignment="1" applyProtection="1">
      <alignment horizontal="center" vertical="center" textRotation="43"/>
      <protection locked="0" hidden="1"/>
    </xf>
    <xf numFmtId="0" fontId="15" fillId="31" borderId="7" xfId="0" applyFont="1" applyFill="1" applyBorder="1" applyAlignment="1" applyProtection="1">
      <alignment horizontal="center" vertical="center" textRotation="43"/>
      <protection locked="0" hidden="1"/>
    </xf>
    <xf numFmtId="0" fontId="15" fillId="31" borderId="0" xfId="0" applyFont="1" applyFill="1" applyAlignment="1" applyProtection="1">
      <alignment horizontal="center" vertical="center" textRotation="43"/>
      <protection locked="0" hidden="1"/>
    </xf>
    <xf numFmtId="0" fontId="15" fillId="31" borderId="20" xfId="0" applyFont="1" applyFill="1" applyBorder="1" applyAlignment="1" applyProtection="1">
      <alignment horizontal="center" vertical="center" textRotation="43"/>
      <protection locked="0" hidden="1"/>
    </xf>
    <xf numFmtId="0" fontId="15" fillId="32" borderId="7" xfId="0" applyFont="1" applyFill="1" applyBorder="1" applyAlignment="1" applyProtection="1">
      <alignment horizontal="center" vertical="center" textRotation="45"/>
      <protection locked="0" hidden="1"/>
    </xf>
    <xf numFmtId="0" fontId="15" fillId="32" borderId="0" xfId="0" applyFont="1" applyFill="1" applyAlignment="1" applyProtection="1">
      <alignment horizontal="center" vertical="center" textRotation="45"/>
      <protection locked="0" hidden="1"/>
    </xf>
    <xf numFmtId="0" fontId="15" fillId="32" borderId="20" xfId="0" applyFont="1" applyFill="1" applyBorder="1" applyAlignment="1" applyProtection="1">
      <alignment horizontal="center" vertical="center" textRotation="45"/>
      <protection locked="0" hidden="1"/>
    </xf>
    <xf numFmtId="0" fontId="15" fillId="33" borderId="0" xfId="0" applyFont="1" applyFill="1" applyAlignment="1" applyProtection="1">
      <alignment horizontal="center" vertical="center" textRotation="45"/>
      <protection locked="0" hidden="1"/>
    </xf>
    <xf numFmtId="0" fontId="15" fillId="33" borderId="20" xfId="0" applyFont="1" applyFill="1" applyBorder="1" applyAlignment="1" applyProtection="1">
      <alignment horizontal="center" vertical="center" textRotation="45"/>
      <protection locked="0" hidden="1"/>
    </xf>
    <xf numFmtId="0" fontId="20" fillId="34" borderId="21" xfId="0" applyFont="1" applyFill="1" applyBorder="1" applyAlignment="1" applyProtection="1">
      <alignment horizontal="center" vertical="center"/>
      <protection locked="0" hidden="1"/>
    </xf>
    <xf numFmtId="0" fontId="20" fillId="34" borderId="0" xfId="0" applyFont="1" applyFill="1" applyAlignment="1" applyProtection="1">
      <alignment horizontal="center" vertical="center"/>
      <protection locked="0" hidden="1"/>
    </xf>
    <xf numFmtId="0" fontId="20" fillId="34" borderId="9" xfId="0" applyFont="1" applyFill="1" applyBorder="1" applyAlignment="1" applyProtection="1">
      <alignment horizontal="center" vertical="center"/>
      <protection locked="0" hidden="1"/>
    </xf>
    <xf numFmtId="0" fontId="20" fillId="34" borderId="10" xfId="0" applyFont="1" applyFill="1" applyBorder="1" applyAlignment="1" applyProtection="1">
      <alignment horizontal="center" vertical="center"/>
      <protection locked="0" hidden="1"/>
    </xf>
    <xf numFmtId="0" fontId="20" fillId="34" borderId="0" xfId="0" applyFont="1" applyFill="1" applyBorder="1" applyAlignment="1" applyProtection="1">
      <alignment horizontal="center" vertical="center"/>
      <protection locked="0" hidden="1"/>
    </xf>
    <xf numFmtId="0" fontId="12" fillId="44" borderId="0" xfId="0" applyFont="1" applyFill="1" applyAlignment="1" applyProtection="1">
      <alignment horizontal="center" vertical="center" textRotation="45"/>
      <protection locked="0" hidden="1"/>
    </xf>
    <xf numFmtId="0" fontId="12" fillId="44" borderId="20" xfId="0" applyFont="1" applyFill="1" applyBorder="1" applyAlignment="1" applyProtection="1">
      <alignment horizontal="center" vertical="center" textRotation="45"/>
      <protection locked="0" hidden="1"/>
    </xf>
    <xf numFmtId="0" fontId="12" fillId="36" borderId="0" xfId="0" applyFont="1" applyFill="1" applyAlignment="1" applyProtection="1">
      <alignment horizontal="center" vertical="center" textRotation="45"/>
      <protection locked="0" hidden="1"/>
    </xf>
    <xf numFmtId="0" fontId="12" fillId="36" borderId="20" xfId="0" applyFont="1" applyFill="1" applyBorder="1" applyAlignment="1" applyProtection="1">
      <alignment horizontal="center" vertical="center" textRotation="45"/>
      <protection locked="0" hidden="1"/>
    </xf>
    <xf numFmtId="0" fontId="12" fillId="39" borderId="0" xfId="0" applyFont="1" applyFill="1" applyAlignment="1" applyProtection="1">
      <alignment horizontal="center" vertical="center" textRotation="45"/>
      <protection locked="0" hidden="1"/>
    </xf>
    <xf numFmtId="0" fontId="12" fillId="39" borderId="20" xfId="0" applyFont="1" applyFill="1" applyBorder="1" applyAlignment="1" applyProtection="1">
      <alignment horizontal="center" vertical="center" textRotation="45"/>
      <protection locked="0" hidden="1"/>
    </xf>
    <xf numFmtId="0" fontId="12" fillId="29" borderId="0" xfId="0" applyFont="1" applyFill="1" applyAlignment="1" applyProtection="1">
      <alignment horizontal="center" vertical="center" textRotation="45"/>
      <protection locked="0" hidden="1"/>
    </xf>
    <xf numFmtId="0" fontId="12" fillId="29" borderId="20" xfId="0" applyFont="1" applyFill="1" applyBorder="1" applyAlignment="1" applyProtection="1">
      <alignment horizontal="center" vertical="center" textRotation="45"/>
      <protection locked="0" hidden="1"/>
    </xf>
    <xf numFmtId="0" fontId="10" fillId="0" borderId="70" xfId="0" applyFont="1" applyFill="1" applyBorder="1" applyAlignment="1" applyProtection="1">
      <alignment horizontal="center" vertical="center"/>
      <protection locked="0" hidden="1"/>
    </xf>
    <xf numFmtId="0" fontId="10" fillId="0" borderId="73" xfId="0" applyFont="1" applyFill="1" applyBorder="1" applyAlignment="1" applyProtection="1">
      <alignment horizontal="center" vertical="center"/>
      <protection locked="0" hidden="1"/>
    </xf>
    <xf numFmtId="0" fontId="10" fillId="0" borderId="12" xfId="0" applyFont="1" applyFill="1" applyBorder="1" applyAlignment="1" applyProtection="1">
      <alignment horizontal="center" vertical="center"/>
      <protection locked="0" hidden="1"/>
    </xf>
    <xf numFmtId="0" fontId="10" fillId="0" borderId="31" xfId="0" applyFont="1" applyFill="1" applyBorder="1" applyAlignment="1" applyProtection="1">
      <alignment horizontal="center" vertical="center"/>
      <protection locked="0" hidden="1"/>
    </xf>
    <xf numFmtId="0" fontId="10" fillId="0" borderId="35" xfId="0" applyFont="1" applyFill="1" applyBorder="1" applyAlignment="1" applyProtection="1">
      <alignment horizontal="center" vertical="center"/>
      <protection locked="0" hidden="1"/>
    </xf>
    <xf numFmtId="0" fontId="6" fillId="20" borderId="2" xfId="0" applyFont="1" applyFill="1" applyBorder="1" applyProtection="1">
      <protection locked="0" hidden="1"/>
    </xf>
  </cellXfs>
  <cellStyles count="59">
    <cellStyle name="%" xfId="2" xr:uid="{00000000-0005-0000-0000-000000000000}"/>
    <cellStyle name="20 % - Accent1 1" xfId="3" xr:uid="{00000000-0005-0000-0000-000001000000}"/>
    <cellStyle name="20 % - Accent2 1" xfId="4" xr:uid="{00000000-0005-0000-0000-000002000000}"/>
    <cellStyle name="20 % - Accent3 1" xfId="5" xr:uid="{00000000-0005-0000-0000-000003000000}"/>
    <cellStyle name="20 % - Accent4 1" xfId="6" xr:uid="{00000000-0005-0000-0000-000004000000}"/>
    <cellStyle name="20 % - Accent5 1" xfId="7" xr:uid="{00000000-0005-0000-0000-000005000000}"/>
    <cellStyle name="20 % - Accent6 1" xfId="8" xr:uid="{00000000-0005-0000-0000-000006000000}"/>
    <cellStyle name="40 % - Accent1 1" xfId="9" xr:uid="{00000000-0005-0000-0000-000007000000}"/>
    <cellStyle name="40 % - Accent2 1" xfId="10" xr:uid="{00000000-0005-0000-0000-000008000000}"/>
    <cellStyle name="40 % - Accent3 1" xfId="11" xr:uid="{00000000-0005-0000-0000-000009000000}"/>
    <cellStyle name="40 % - Accent4 1" xfId="12" xr:uid="{00000000-0005-0000-0000-00000A000000}"/>
    <cellStyle name="40 % - Accent5 1" xfId="13" xr:uid="{00000000-0005-0000-0000-00000B000000}"/>
    <cellStyle name="40 % - Accent6 1" xfId="14" xr:uid="{00000000-0005-0000-0000-00000C000000}"/>
    <cellStyle name="60 % - Accent1 1" xfId="15" xr:uid="{00000000-0005-0000-0000-00000D000000}"/>
    <cellStyle name="60 % - Accent2 1" xfId="16" xr:uid="{00000000-0005-0000-0000-00000E000000}"/>
    <cellStyle name="60 % - Accent3 1" xfId="17" xr:uid="{00000000-0005-0000-0000-00000F000000}"/>
    <cellStyle name="60 % - Accent4 1" xfId="18" xr:uid="{00000000-0005-0000-0000-000010000000}"/>
    <cellStyle name="60 % - Accent5 1" xfId="19" xr:uid="{00000000-0005-0000-0000-000011000000}"/>
    <cellStyle name="60 % - Accent6 1" xfId="20" xr:uid="{00000000-0005-0000-0000-000012000000}"/>
    <cellStyle name="Accent1 1" xfId="21" xr:uid="{00000000-0005-0000-0000-000013000000}"/>
    <cellStyle name="Accent2 1" xfId="22" xr:uid="{00000000-0005-0000-0000-000014000000}"/>
    <cellStyle name="Accent3 1" xfId="23" xr:uid="{00000000-0005-0000-0000-000015000000}"/>
    <cellStyle name="Accent4 1" xfId="24" xr:uid="{00000000-0005-0000-0000-000016000000}"/>
    <cellStyle name="Accent5 1" xfId="25" xr:uid="{00000000-0005-0000-0000-000017000000}"/>
    <cellStyle name="Accent6 1" xfId="26" xr:uid="{00000000-0005-0000-0000-000018000000}"/>
    <cellStyle name="Avertissement 1" xfId="27" xr:uid="{00000000-0005-0000-0000-000019000000}"/>
    <cellStyle name="Calcul 1" xfId="28" xr:uid="{00000000-0005-0000-0000-00001A000000}"/>
    <cellStyle name="Cellule liée 1" xfId="29" xr:uid="{00000000-0005-0000-0000-00001B000000}"/>
    <cellStyle name="Commentaire 1" xfId="30" xr:uid="{00000000-0005-0000-0000-00001C000000}"/>
    <cellStyle name="Entrée 1" xfId="31" xr:uid="{00000000-0005-0000-0000-00001D000000}"/>
    <cellStyle name="Insatisfaisant 1" xfId="32" xr:uid="{00000000-0005-0000-0000-00001E000000}"/>
    <cellStyle name="Neutre 1" xfId="33" xr:uid="{00000000-0005-0000-0000-00001F000000}"/>
    <cellStyle name="Normal" xfId="0" builtinId="0"/>
    <cellStyle name="Normal 2" xfId="34" xr:uid="{00000000-0005-0000-0000-000021000000}"/>
    <cellStyle name="Normal 3" xfId="1" xr:uid="{00000000-0005-0000-0000-000022000000}"/>
    <cellStyle name="Pourcentage 2" xfId="35" xr:uid="{00000000-0005-0000-0000-000023000000}"/>
    <cellStyle name="Pourcentage 3" xfId="36" xr:uid="{00000000-0005-0000-0000-000024000000}"/>
    <cellStyle name="Satisfaisant 1" xfId="37" xr:uid="{00000000-0005-0000-0000-000025000000}"/>
    <cellStyle name="Sortie 1" xfId="38" xr:uid="{00000000-0005-0000-0000-000026000000}"/>
    <cellStyle name="Texte explicatif 1" xfId="39" xr:uid="{00000000-0005-0000-0000-000027000000}"/>
    <cellStyle name="Titre 1" xfId="40" xr:uid="{00000000-0005-0000-0000-000028000000}"/>
    <cellStyle name="Titre 1 1" xfId="41" xr:uid="{00000000-0005-0000-0000-000029000000}"/>
    <cellStyle name="Titre 1 1 1" xfId="42" xr:uid="{00000000-0005-0000-0000-00002A000000}"/>
    <cellStyle name="Titre 1 1 1 1" xfId="43" xr:uid="{00000000-0005-0000-0000-00002B000000}"/>
    <cellStyle name="Titre 1 1 1 1 1" xfId="44" xr:uid="{00000000-0005-0000-0000-00002C000000}"/>
    <cellStyle name="Titre 1 1 1 1 1 1" xfId="45" xr:uid="{00000000-0005-0000-0000-00002D000000}"/>
    <cellStyle name="Titre 1 1 1 1 1 2" xfId="46" xr:uid="{00000000-0005-0000-0000-00002E000000}"/>
    <cellStyle name="Titre 1 1 1 1 2" xfId="47" xr:uid="{00000000-0005-0000-0000-00002F000000}"/>
    <cellStyle name="Titre 1 1 1 2" xfId="48" xr:uid="{00000000-0005-0000-0000-000030000000}"/>
    <cellStyle name="Titre 1 1 2" xfId="49" xr:uid="{00000000-0005-0000-0000-000031000000}"/>
    <cellStyle name="Titre 1 1 3" xfId="50" xr:uid="{00000000-0005-0000-0000-000032000000}"/>
    <cellStyle name="Titre 1 2" xfId="51" xr:uid="{00000000-0005-0000-0000-000033000000}"/>
    <cellStyle name="Titre 2" xfId="52" xr:uid="{00000000-0005-0000-0000-000034000000}"/>
    <cellStyle name="Titre 1 1" xfId="53" xr:uid="{00000000-0005-0000-0000-000035000000}"/>
    <cellStyle name="Titre 2 1" xfId="54" xr:uid="{00000000-0005-0000-0000-000036000000}"/>
    <cellStyle name="Titre 3 1" xfId="55" xr:uid="{00000000-0005-0000-0000-000037000000}"/>
    <cellStyle name="Titre 4 1" xfId="56" xr:uid="{00000000-0005-0000-0000-000038000000}"/>
    <cellStyle name="Total 1" xfId="57" xr:uid="{00000000-0005-0000-0000-000039000000}"/>
    <cellStyle name="Vérification 1" xfId="58" xr:uid="{00000000-0005-0000-0000-00003A000000}"/>
  </cellStyles>
  <dxfs count="769">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alignment horizontal="left" vertical="top" textRotation="0" wrapText="1" indent="0" justifyLastLine="0" shrinkToFit="0" readingOrder="0"/>
    </dxf>
    <dxf>
      <font>
        <b/>
        <i val="0"/>
        <strike val="0"/>
        <outline val="0"/>
        <shadow val="0"/>
        <u val="none"/>
        <vertAlign val="baseline"/>
        <sz val="11"/>
        <color theme="1"/>
        <name val="Calibri"/>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Calibri"/>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none"/>
      </font>
      <alignment horizontal="center" vertical="bottom" textRotation="0" wrapText="0" indent="0" justifyLastLine="0" shrinkToFit="0" readingOrder="0"/>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rgb="FF92D05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ont>
        <color theme="0"/>
      </font>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ill>
        <patternFill>
          <bgColor rgb="FF92D05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ont>
        <color theme="0"/>
      </font>
    </dxf>
    <dxf>
      <font>
        <color theme="0"/>
      </font>
      <fill>
        <patternFill>
          <bgColor rgb="FF00B0F0"/>
        </patternFill>
      </fill>
    </dxf>
    <dxf>
      <fill>
        <patternFill>
          <bgColor theme="9" tint="-0.24994659260841701"/>
        </patternFill>
      </fill>
    </dxf>
    <dxf>
      <fill>
        <patternFill>
          <bgColor theme="9" tint="0.39994506668294322"/>
        </patternFill>
      </fill>
    </dxf>
    <dxf>
      <fill>
        <patternFill>
          <bgColor rgb="FFFFFF00"/>
        </patternFill>
      </fill>
    </dxf>
    <dxf>
      <fill>
        <patternFill>
          <bgColor rgb="FFFF0000"/>
        </patternFill>
      </fill>
    </dxf>
    <dxf>
      <font>
        <color theme="0"/>
      </font>
    </dxf>
    <dxf>
      <fill>
        <patternFill>
          <bgColor rgb="FF92D050"/>
        </patternFill>
      </fill>
    </dxf>
    <dxf>
      <fill>
        <patternFill>
          <bgColor theme="9" tint="0.59996337778862885"/>
        </patternFill>
      </fill>
    </dxf>
    <dxf>
      <fill>
        <patternFill>
          <bgColor rgb="FFFFFF00"/>
        </patternFill>
      </fill>
    </dxf>
    <dxf>
      <fill>
        <patternFill>
          <bgColor rgb="FFFF0000"/>
        </patternFill>
      </fill>
    </dxf>
    <dxf>
      <fill>
        <patternFill>
          <bgColor theme="9" tint="-0.24994659260841701"/>
        </patternFill>
      </fill>
    </dxf>
    <dxf>
      <fill>
        <patternFill>
          <bgColor theme="9" tint="0.59996337778862885"/>
        </patternFill>
      </fill>
    </dxf>
    <dxf>
      <fill>
        <patternFill>
          <bgColor rgb="FFFFFF00"/>
        </patternFill>
      </fill>
    </dxf>
    <dxf>
      <fill>
        <patternFill>
          <bgColor rgb="FFFF0000"/>
        </patternFill>
      </fill>
    </dxf>
    <dxf>
      <fill>
        <patternFill>
          <bgColor rgb="FF00B0F0"/>
        </patternFill>
      </fill>
    </dxf>
    <dxf>
      <fill>
        <patternFill>
          <bgColor rgb="FF00B0F0"/>
        </patternFill>
      </fill>
    </dxf>
    <dxf>
      <font>
        <color theme="0"/>
      </font>
    </dxf>
    <dxf>
      <fill>
        <patternFill>
          <bgColor rgb="FF92D050"/>
        </patternFill>
      </fill>
    </dxf>
    <dxf>
      <font>
        <color theme="0"/>
      </font>
      <fill>
        <patternFill>
          <bgColor rgb="FF00B0F0"/>
        </patternFill>
      </fill>
    </dxf>
    <dxf>
      <font>
        <color theme="0"/>
      </font>
      <fill>
        <patternFill>
          <bgColor rgb="FF00B0F0"/>
        </patternFill>
      </fill>
    </dxf>
    <dxf>
      <fill>
        <patternFill>
          <bgColor theme="9" tint="-0.24994659260841701"/>
        </patternFill>
      </fill>
    </dxf>
    <dxf>
      <fill>
        <patternFill>
          <bgColor theme="9" tint="0.39994506668294322"/>
        </patternFill>
      </fill>
    </dxf>
    <dxf>
      <fill>
        <patternFill>
          <bgColor rgb="FFFFFF00"/>
        </patternFill>
      </fill>
    </dxf>
    <dxf>
      <fill>
        <patternFill>
          <bgColor rgb="FFFF0000"/>
        </patternFill>
      </fill>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Feuil2!$CQ$49</c:f>
          <c:strCache>
            <c:ptCount val="1"/>
            <c:pt idx="0">
              <c:v>MEHARRAR</c:v>
            </c:pt>
          </c:strCache>
        </c:strRef>
      </c:tx>
      <c:layout>
        <c:manualLayout>
          <c:xMode val="edge"/>
          <c:yMode val="edge"/>
          <c:x val="0.44068418239487955"/>
          <c:y val="1.6023795967870409E-2"/>
        </c:manualLayout>
      </c:layout>
      <c:overlay val="0"/>
      <c:spPr>
        <a:noFill/>
        <a:ln>
          <a:noFill/>
        </a:ln>
        <a:effectLst/>
      </c:spPr>
      <c:txPr>
        <a:bodyPr rot="0" spcFirstLastPara="1" vertOverflow="ellipsis" vert="horz" wrap="square" anchor="ctr" anchorCtr="1"/>
        <a:lstStyle/>
        <a:p>
          <a:pPr>
            <a:defRPr sz="18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3282016060735483"/>
          <c:y val="9.0789305949552798E-2"/>
          <c:w val="0.79838760238313078"/>
          <c:h val="0.78613327476497141"/>
        </c:manualLayout>
      </c:layout>
      <c:barChart>
        <c:barDir val="col"/>
        <c:grouping val="stacked"/>
        <c:varyColors val="0"/>
        <c:ser>
          <c:idx val="0"/>
          <c:order val="0"/>
          <c:tx>
            <c:v>Note élève</c:v>
          </c:tx>
          <c:spPr>
            <a:solidFill>
              <a:schemeClr val="accent1"/>
            </a:solidFill>
            <a:ln>
              <a:noFill/>
            </a:ln>
            <a:effectLst/>
          </c:spPr>
          <c:invertIfNegative val="0"/>
          <c:dPt>
            <c:idx val="0"/>
            <c:invertIfNegative val="0"/>
            <c:bubble3D val="0"/>
            <c:spPr>
              <a:solidFill>
                <a:srgbClr val="0070C0"/>
              </a:solidFill>
              <a:ln>
                <a:noFill/>
              </a:ln>
              <a:effectLst/>
            </c:spPr>
            <c:extLst>
              <c:ext xmlns:c16="http://schemas.microsoft.com/office/drawing/2014/chart" uri="{C3380CC4-5D6E-409C-BE32-E72D297353CC}">
                <c16:uniqueId val="{00000002-8C49-45A2-9771-183D5FDEE48D}"/>
              </c:ext>
            </c:extLst>
          </c:dPt>
          <c:dPt>
            <c:idx val="1"/>
            <c:invertIfNegative val="0"/>
            <c:bubble3D val="0"/>
            <c:spPr>
              <a:solidFill>
                <a:srgbClr val="0070C0"/>
              </a:solidFill>
              <a:ln>
                <a:noFill/>
              </a:ln>
              <a:effectLst/>
            </c:spPr>
            <c:extLst>
              <c:ext xmlns:c16="http://schemas.microsoft.com/office/drawing/2014/chart" uri="{C3380CC4-5D6E-409C-BE32-E72D297353CC}">
                <c16:uniqueId val="{00000003-8C49-45A2-9771-183D5FDEE48D}"/>
              </c:ext>
            </c:extLst>
          </c:dPt>
          <c:dPt>
            <c:idx val="2"/>
            <c:invertIfNegative val="0"/>
            <c:bubble3D val="0"/>
            <c:spPr>
              <a:solidFill>
                <a:schemeClr val="accent6">
                  <a:lumMod val="75000"/>
                </a:schemeClr>
              </a:solidFill>
              <a:ln>
                <a:noFill/>
              </a:ln>
              <a:effectLst/>
            </c:spPr>
            <c:extLst>
              <c:ext xmlns:c16="http://schemas.microsoft.com/office/drawing/2014/chart" uri="{C3380CC4-5D6E-409C-BE32-E72D297353CC}">
                <c16:uniqueId val="{00000004-8C49-45A2-9771-183D5FDEE48D}"/>
              </c:ext>
            </c:extLst>
          </c:dPt>
          <c:dPt>
            <c:idx val="3"/>
            <c:invertIfNegative val="0"/>
            <c:bubble3D val="0"/>
            <c:spPr>
              <a:solidFill>
                <a:schemeClr val="accent6">
                  <a:lumMod val="75000"/>
                </a:schemeClr>
              </a:solidFill>
              <a:ln>
                <a:noFill/>
              </a:ln>
              <a:effectLst/>
            </c:spPr>
            <c:extLst>
              <c:ext xmlns:c16="http://schemas.microsoft.com/office/drawing/2014/chart" uri="{C3380CC4-5D6E-409C-BE32-E72D297353CC}">
                <c16:uniqueId val="{00000005-8C49-45A2-9771-183D5FDEE48D}"/>
              </c:ext>
            </c:extLst>
          </c:dPt>
          <c:cat>
            <c:strRef>
              <c:f>Feuil2!$BI$54:$BL$54</c:f>
              <c:strCache>
                <c:ptCount val="4"/>
                <c:pt idx="0">
                  <c:v>Français sem1</c:v>
                </c:pt>
                <c:pt idx="1">
                  <c:v>Français sem2</c:v>
                </c:pt>
                <c:pt idx="2">
                  <c:v>Maths sem1</c:v>
                </c:pt>
                <c:pt idx="3">
                  <c:v>Maths sem2</c:v>
                </c:pt>
              </c:strCache>
            </c:strRef>
          </c:cat>
          <c:val>
            <c:numRef>
              <c:f>Feuil2!$BI$55:$BL$55</c:f>
              <c:numCache>
                <c:formatCode>General</c:formatCode>
                <c:ptCount val="4"/>
                <c:pt idx="0">
                  <c:v>24</c:v>
                </c:pt>
                <c:pt idx="1">
                  <c:v>0</c:v>
                </c:pt>
                <c:pt idx="2">
                  <c:v>24</c:v>
                </c:pt>
                <c:pt idx="3">
                  <c:v>0</c:v>
                </c:pt>
              </c:numCache>
            </c:numRef>
          </c:val>
          <c:extLst>
            <c:ext xmlns:c16="http://schemas.microsoft.com/office/drawing/2014/chart" uri="{C3380CC4-5D6E-409C-BE32-E72D297353CC}">
              <c16:uniqueId val="{00000000-8C49-45A2-9771-183D5FDEE48D}"/>
            </c:ext>
          </c:extLst>
        </c:ser>
        <c:dLbls>
          <c:showLegendKey val="0"/>
          <c:showVal val="0"/>
          <c:showCatName val="0"/>
          <c:showSerName val="0"/>
          <c:showPercent val="0"/>
          <c:showBubbleSize val="0"/>
        </c:dLbls>
        <c:gapWidth val="150"/>
        <c:overlap val="100"/>
        <c:axId val="133830144"/>
        <c:axId val="133832064"/>
      </c:barChart>
      <c:lineChart>
        <c:grouping val="standard"/>
        <c:varyColors val="0"/>
        <c:ser>
          <c:idx val="1"/>
          <c:order val="1"/>
          <c:tx>
            <c:strRef>
              <c:f>Feuil2!$BH$56</c:f>
              <c:strCache>
                <c:ptCount val="1"/>
                <c:pt idx="0">
                  <c:v>Moy Classe</c:v>
                </c:pt>
              </c:strCache>
            </c:strRef>
          </c:tx>
          <c:spPr>
            <a:ln w="28575" cap="rnd">
              <a:noFill/>
              <a:round/>
            </a:ln>
            <a:effectLst/>
          </c:spPr>
          <c:marker>
            <c:symbol val="dash"/>
            <c:size val="39"/>
            <c:spPr>
              <a:solidFill>
                <a:srgbClr val="FF0000"/>
              </a:solidFill>
              <a:ln w="9525">
                <a:solidFill>
                  <a:schemeClr val="accent2"/>
                </a:solidFill>
              </a:ln>
              <a:effectLst/>
            </c:spPr>
          </c:marker>
          <c:cat>
            <c:strRef>
              <c:f>Feuil2!$BI$54:$BL$54</c:f>
              <c:strCache>
                <c:ptCount val="4"/>
                <c:pt idx="0">
                  <c:v>Français sem1</c:v>
                </c:pt>
                <c:pt idx="1">
                  <c:v>Français sem2</c:v>
                </c:pt>
                <c:pt idx="2">
                  <c:v>Maths sem1</c:v>
                </c:pt>
                <c:pt idx="3">
                  <c:v>Maths sem2</c:v>
                </c:pt>
              </c:strCache>
            </c:strRef>
          </c:cat>
          <c:val>
            <c:numRef>
              <c:f>Feuil2!$BI$56:$BL$56</c:f>
              <c:numCache>
                <c:formatCode>0</c:formatCode>
                <c:ptCount val="4"/>
                <c:pt idx="0">
                  <c:v>53.925925925925924</c:v>
                </c:pt>
                <c:pt idx="1">
                  <c:v>0</c:v>
                </c:pt>
                <c:pt idx="2">
                  <c:v>46.518518518518519</c:v>
                </c:pt>
                <c:pt idx="3">
                  <c:v>0</c:v>
                </c:pt>
              </c:numCache>
            </c:numRef>
          </c:val>
          <c:smooth val="0"/>
          <c:extLst>
            <c:ext xmlns:c16="http://schemas.microsoft.com/office/drawing/2014/chart" uri="{C3380CC4-5D6E-409C-BE32-E72D297353CC}">
              <c16:uniqueId val="{00000001-8C49-45A2-9771-183D5FDEE48D}"/>
            </c:ext>
          </c:extLst>
        </c:ser>
        <c:dLbls>
          <c:showLegendKey val="0"/>
          <c:showVal val="0"/>
          <c:showCatName val="0"/>
          <c:showSerName val="0"/>
          <c:showPercent val="0"/>
          <c:showBubbleSize val="0"/>
        </c:dLbls>
        <c:marker val="1"/>
        <c:smooth val="0"/>
        <c:axId val="133847680"/>
        <c:axId val="133846144"/>
      </c:lineChart>
      <c:catAx>
        <c:axId val="133830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crossAx val="133832064"/>
        <c:crosses val="autoZero"/>
        <c:auto val="1"/>
        <c:lblAlgn val="ctr"/>
        <c:lblOffset val="100"/>
        <c:noMultiLvlLbl val="0"/>
      </c:catAx>
      <c:valAx>
        <c:axId val="133832064"/>
        <c:scaling>
          <c:orientation val="minMax"/>
          <c:max val="80"/>
        </c:scaling>
        <c:delete val="0"/>
        <c:axPos val="l"/>
        <c:majorGridlines>
          <c:spPr>
            <a:ln w="9525" cap="flat" cmpd="sng" algn="ctr">
              <a:solidFill>
                <a:schemeClr val="accent1"/>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lumMod val="65000"/>
                    <a:lumOff val="35000"/>
                  </a:schemeClr>
                </a:solidFill>
                <a:latin typeface="+mn-lt"/>
                <a:ea typeface="+mn-ea"/>
                <a:cs typeface="+mn-cs"/>
              </a:defRPr>
            </a:pPr>
            <a:endParaRPr lang="fr-FR"/>
          </a:p>
        </c:txPr>
        <c:crossAx val="133830144"/>
        <c:crosses val="autoZero"/>
        <c:crossBetween val="between"/>
      </c:valAx>
      <c:valAx>
        <c:axId val="133846144"/>
        <c:scaling>
          <c:orientation val="minMax"/>
          <c:max val="80"/>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400" b="1" i="0" u="none" strike="noStrike" kern="1200" baseline="0">
                <a:solidFill>
                  <a:schemeClr val="tx1">
                    <a:lumMod val="65000"/>
                    <a:lumOff val="35000"/>
                  </a:schemeClr>
                </a:solidFill>
                <a:latin typeface="+mn-lt"/>
                <a:ea typeface="+mn-ea"/>
                <a:cs typeface="+mn-cs"/>
              </a:defRPr>
            </a:pPr>
            <a:endParaRPr lang="fr-FR"/>
          </a:p>
        </c:txPr>
        <c:crossAx val="133847680"/>
        <c:crosses val="max"/>
        <c:crossBetween val="between"/>
      </c:valAx>
      <c:catAx>
        <c:axId val="133847680"/>
        <c:scaling>
          <c:orientation val="minMax"/>
        </c:scaling>
        <c:delete val="1"/>
        <c:axPos val="b"/>
        <c:numFmt formatCode="General" sourceLinked="1"/>
        <c:majorTickMark val="out"/>
        <c:minorTickMark val="none"/>
        <c:tickLblPos val="nextTo"/>
        <c:crossAx val="133846144"/>
        <c:crosses val="autoZero"/>
        <c:auto val="1"/>
        <c:lblAlgn val="ctr"/>
        <c:lblOffset val="100"/>
        <c:noMultiLvlLbl val="0"/>
      </c:catAx>
      <c:dTable>
        <c:showHorzBorder val="1"/>
        <c:showVertBorder val="1"/>
        <c:showOutline val="1"/>
        <c:showKeys val="1"/>
        <c:spPr>
          <a:noFill/>
          <a:ln w="9525" cap="flat" cmpd="sng" algn="ctr">
            <a:noFill/>
            <a:round/>
          </a:ln>
          <a:effectLst/>
        </c:spPr>
        <c:txPr>
          <a:bodyPr rot="0" spcFirstLastPara="1" vertOverflow="ellipsis" vert="horz" wrap="square" anchor="ctr" anchorCtr="1"/>
          <a:lstStyle/>
          <a:p>
            <a:pPr rtl="0">
              <a:defRPr sz="1400" b="1" i="0" u="none" strike="noStrike" kern="1200" baseline="0">
                <a:solidFill>
                  <a:schemeClr val="tx1">
                    <a:lumMod val="65000"/>
                    <a:lumOff val="35000"/>
                  </a:schemeClr>
                </a:solidFill>
                <a:latin typeface="+mn-lt"/>
                <a:ea typeface="+mn-ea"/>
                <a:cs typeface="+mn-cs"/>
              </a:defRPr>
            </a:pPr>
            <a:endParaRPr lang="fr-FR"/>
          </a:p>
        </c:txPr>
      </c:dTable>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25400">
          <a:solidFill>
            <a:schemeClr val="tx1"/>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25400" cap="flat" cmpd="sng" algn="ctr">
      <a:solidFill>
        <a:schemeClr val="tx1"/>
      </a:solidFill>
      <a:round/>
    </a:ln>
    <a:effectLst/>
  </c:spPr>
  <c:txPr>
    <a:bodyPr/>
    <a:lstStyle/>
    <a:p>
      <a:pPr>
        <a:defRPr/>
      </a:pPr>
      <a:endParaRPr lang="fr-FR"/>
    </a:p>
  </c:txPr>
  <c:printSettings>
    <c:headerFooter/>
    <c:pageMargins b="0.75000000000000333" l="0.70000000000000062" r="0.70000000000000062" t="0.75000000000000333"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ctrlProps/ctrlProp6.xml><?xml version="1.0" encoding="utf-8"?>
<formControlPr xmlns="http://schemas.microsoft.com/office/spreadsheetml/2009/9/main" objectType="CheckBox" fmlaLink="#REF!" lockText="1" noThreeD="1"/>
</file>

<file path=xl/ctrlProps/ctrlProp7.xml><?xml version="1.0" encoding="utf-8"?>
<formControlPr xmlns="http://schemas.microsoft.com/office/spreadsheetml/2009/9/main" objectType="CheckBox" fmlaLink="#REF!" lockText="1" noThreeD="1"/>
</file>

<file path=xl/ctrlProps/ctrlProp8.xml><?xml version="1.0" encoding="utf-8"?>
<formControlPr xmlns="http://schemas.microsoft.com/office/spreadsheetml/2009/9/main" objectType="CheckBox" fmlaLink="#REF!" lockText="1" noThreeD="1"/>
</file>

<file path=xl/ctrlProps/ctrlProp9.xml><?xml version="1.0" encoding="utf-8"?>
<formControlPr xmlns="http://schemas.microsoft.com/office/spreadsheetml/2009/9/main" objectType="CheckBox" fmlaLink="#REF!" lockText="1" noThreeD="1"/>
</file>

<file path=xl/ctrlProps/ctrlProp10.xml><?xml version="1.0" encoding="utf-8"?>
<formControlPr xmlns="http://schemas.microsoft.com/office/spreadsheetml/2009/9/main" objectType="CheckBox" fmlaLink="#REF!" lockText="1" noThreeD="1"/>
</file>

<file path=xl/ctrlProps/ctrlProp11.xml><?xml version="1.0" encoding="utf-8"?>
<formControlPr xmlns="http://schemas.microsoft.com/office/spreadsheetml/2009/9/main" objectType="CheckBox" fmlaLink="#REF!" lockText="1" noThreeD="1"/>
</file>

<file path=xl/ctrlProps/ctrlProp12.xml><?xml version="1.0" encoding="utf-8"?>
<formControlPr xmlns="http://schemas.microsoft.com/office/spreadsheetml/2009/9/main" objectType="CheckBox" fmlaLink="#REF!" lockText="1" noThreeD="1"/>
</file>

<file path=xl/ctrlProps/ctrlProp13.xml><?xml version="1.0" encoding="utf-8"?>
<formControlPr xmlns="http://schemas.microsoft.com/office/spreadsheetml/2009/9/main" objectType="CheckBox" fmlaLink="#REF!"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fmlaLink="#REF!" lockText="1" noThreeD="1"/>
</file>

<file path=xl/ctrlProps/ctrlProp16.xml><?xml version="1.0" encoding="utf-8"?>
<formControlPr xmlns="http://schemas.microsoft.com/office/spreadsheetml/2009/9/main" objectType="CheckBox" fmlaLink="#REF!"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fmlaLink="#REF!" lockText="1" noThreeD="1"/>
</file>

<file path=xl/ctrlProps/ctrlProp19.xml><?xml version="1.0" encoding="utf-8"?>
<formControlPr xmlns="http://schemas.microsoft.com/office/spreadsheetml/2009/9/main" objectType="CheckBox" fmlaLink="#REF!" lockText="1" noThreeD="1"/>
</file>

<file path=xl/ctrlProps/ctrlProp20.xml><?xml version="1.0" encoding="utf-8"?>
<formControlPr xmlns="http://schemas.microsoft.com/office/spreadsheetml/2009/9/main" objectType="CheckBox" fmlaLink="#REF!" lockText="1" noThreeD="1"/>
</file>

<file path=xl/ctrlProps/ctrlProp21.xml><?xml version="1.0" encoding="utf-8"?>
<formControlPr xmlns="http://schemas.microsoft.com/office/spreadsheetml/2009/9/main" objectType="CheckBox" fmlaLink="#REF!" lockText="1" noThreeD="1"/>
</file>

<file path=xl/ctrlProps/ctrlProp22.xml><?xml version="1.0" encoding="utf-8"?>
<formControlPr xmlns="http://schemas.microsoft.com/office/spreadsheetml/2009/9/main" objectType="CheckBox" fmlaLink="#REF!" lockText="1" noThreeD="1"/>
</file>

<file path=xl/ctrlProps/ctrlProp23.xml><?xml version="1.0" encoding="utf-8"?>
<formControlPr xmlns="http://schemas.microsoft.com/office/spreadsheetml/2009/9/main" objectType="CheckBox" fmlaLink="#REF!" lockText="1" noThreeD="1"/>
</file>

<file path=xl/ctrlProps/ctrlProp24.xml><?xml version="1.0" encoding="utf-8"?>
<formControlPr xmlns="http://schemas.microsoft.com/office/spreadsheetml/2009/9/main" objectType="CheckBox" fmlaLink="#REF!" lockText="1" noThreeD="1"/>
</file>

<file path=xl/ctrlProps/ctrlProp25.xml><?xml version="1.0" encoding="utf-8"?>
<formControlPr xmlns="http://schemas.microsoft.com/office/spreadsheetml/2009/9/main" objectType="CheckBox" fmlaLink="#REF!" lockText="1" noThreeD="1"/>
</file>

<file path=xl/ctrlProps/ctrlProp26.xml><?xml version="1.0" encoding="utf-8"?>
<formControlPr xmlns="http://schemas.microsoft.com/office/spreadsheetml/2009/9/main" objectType="CheckBox" fmlaLink="#REF!" lockText="1" noThreeD="1"/>
</file>

<file path=xl/ctrlProps/ctrlProp27.xml><?xml version="1.0" encoding="utf-8"?>
<formControlPr xmlns="http://schemas.microsoft.com/office/spreadsheetml/2009/9/main" objectType="CheckBox" fmlaLink="#REF!" lockText="1" noThreeD="1"/>
</file>

<file path=xl/ctrlProps/ctrlProp28.xml><?xml version="1.0" encoding="utf-8"?>
<formControlPr xmlns="http://schemas.microsoft.com/office/spreadsheetml/2009/9/main" objectType="CheckBox" fmlaLink="#REF!" lockText="1" noThreeD="1"/>
</file>

<file path=xl/ctrlProps/ctrlProp29.xml><?xml version="1.0" encoding="utf-8"?>
<formControlPr xmlns="http://schemas.microsoft.com/office/spreadsheetml/2009/9/main" objectType="CheckBox" checked="Checked" fmlaLink="#REF!" lockText="1" noThreeD="1"/>
</file>

<file path=xl/ctrlProps/ctrlProp30.xml><?xml version="1.0" encoding="utf-8"?>
<formControlPr xmlns="http://schemas.microsoft.com/office/spreadsheetml/2009/9/main" objectType="CheckBox" fmlaLink="#REF!" lockText="1" noThreeD="1"/>
</file>

<file path=xl/ctrlProps/ctrlProp31.xml><?xml version="1.0" encoding="utf-8"?>
<formControlPr xmlns="http://schemas.microsoft.com/office/spreadsheetml/2009/9/main" objectType="CheckBox" fmlaLink="#REF!" lockText="1" noThreeD="1"/>
</file>

<file path=xl/ctrlProps/ctrlProp32.xml><?xml version="1.0" encoding="utf-8"?>
<formControlPr xmlns="http://schemas.microsoft.com/office/spreadsheetml/2009/9/main" objectType="CheckBox" fmlaLink="#REF!" lockText="1" noThreeD="1"/>
</file>

<file path=xl/ctrlProps/ctrlProp33.xml><?xml version="1.0" encoding="utf-8"?>
<formControlPr xmlns="http://schemas.microsoft.com/office/spreadsheetml/2009/9/main" objectType="CheckBox" checked="Checked" fmlaLink="#REF!" lockText="1" noThreeD="1"/>
</file>

<file path=xl/ctrlProps/ctrlProp34.xml><?xml version="1.0" encoding="utf-8"?>
<formControlPr xmlns="http://schemas.microsoft.com/office/spreadsheetml/2009/9/main" objectType="CheckBox" fmlaLink="#REF!" lockText="1" noThreeD="1"/>
</file>

<file path=xl/ctrlProps/ctrlProp35.xml><?xml version="1.0" encoding="utf-8"?>
<formControlPr xmlns="http://schemas.microsoft.com/office/spreadsheetml/2009/9/main" objectType="CheckBox" fmlaLink="#REF!" lockText="1" noThreeD="1"/>
</file>

<file path=xl/ctrlProps/ctrlProp36.xml><?xml version="1.0" encoding="utf-8"?>
<formControlPr xmlns="http://schemas.microsoft.com/office/spreadsheetml/2009/9/main" objectType="CheckBox" fmlaLink="#REF!" lockText="1" noThreeD="1"/>
</file>

<file path=xl/ctrlProps/ctrlProp37.xml><?xml version="1.0" encoding="utf-8"?>
<formControlPr xmlns="http://schemas.microsoft.com/office/spreadsheetml/2009/9/main" objectType="CheckBox" fmlaLink="#REF!" lockText="1" noThreeD="1"/>
</file>

<file path=xl/ctrlProps/ctrlProp38.xml><?xml version="1.0" encoding="utf-8"?>
<formControlPr xmlns="http://schemas.microsoft.com/office/spreadsheetml/2009/9/main" objectType="CheckBox" fmlaLink="#REF!" lockText="1" noThreeD="1"/>
</file>

<file path=xl/ctrlProps/ctrlProp39.xml><?xml version="1.0" encoding="utf-8"?>
<formControlPr xmlns="http://schemas.microsoft.com/office/spreadsheetml/2009/9/main" objectType="CheckBox" fmlaLink="#REF!" lockText="1" noThreeD="1"/>
</file>

<file path=xl/ctrlProps/ctrlProp40.xml><?xml version="1.0" encoding="utf-8"?>
<formControlPr xmlns="http://schemas.microsoft.com/office/spreadsheetml/2009/9/main" objectType="CheckBox" fmlaLink="#REF!" lockText="1" noThreeD="1"/>
</file>

<file path=xl/ctrlProps/ctrlProp41.xml><?xml version="1.0" encoding="utf-8"?>
<formControlPr xmlns="http://schemas.microsoft.com/office/spreadsheetml/2009/9/main" objectType="CheckBox" fmlaLink="#REF!" lockText="1" noThreeD="1"/>
</file>

<file path=xl/ctrlProps/ctrlProp42.xml><?xml version="1.0" encoding="utf-8"?>
<formControlPr xmlns="http://schemas.microsoft.com/office/spreadsheetml/2009/9/main" objectType="CheckBox" fmlaLink="#REF!" lockText="1" noThreeD="1"/>
</file>

<file path=xl/ctrlProps/ctrlProp43.xml><?xml version="1.0" encoding="utf-8"?>
<formControlPr xmlns="http://schemas.microsoft.com/office/spreadsheetml/2009/9/main" objectType="CheckBox" fmlaLink="#REF!" lockText="1" noThreeD="1"/>
</file>

<file path=xl/ctrlProps/ctrlProp44.xml><?xml version="1.0" encoding="utf-8"?>
<formControlPr xmlns="http://schemas.microsoft.com/office/spreadsheetml/2009/9/main" objectType="CheckBox" fmlaLink="#REF!" lockText="1" noThreeD="1"/>
</file>

<file path=xl/ctrlProps/ctrlProp45.xml><?xml version="1.0" encoding="utf-8"?>
<formControlPr xmlns="http://schemas.microsoft.com/office/spreadsheetml/2009/9/main" objectType="CheckBox" fmlaLink="#REF!" lockText="1" noThreeD="1"/>
</file>

<file path=xl/ctrlProps/ctrlProp46.xml><?xml version="1.0" encoding="utf-8"?>
<formControlPr xmlns="http://schemas.microsoft.com/office/spreadsheetml/2009/9/main" objectType="CheckBox" fmlaLink="#REF!" lockText="1" noThreeD="1"/>
</file>

<file path=xl/ctrlProps/ctrlProp47.xml><?xml version="1.0" encoding="utf-8"?>
<formControlPr xmlns="http://schemas.microsoft.com/office/spreadsheetml/2009/9/main" objectType="CheckBox" fmlaLink="#REF!" lockText="1" noThreeD="1"/>
</file>

<file path=xl/ctrlProps/ctrlProp48.xml><?xml version="1.0" encoding="utf-8"?>
<formControlPr xmlns="http://schemas.microsoft.com/office/spreadsheetml/2009/9/main" objectType="CheckBox" fmlaLink="#REF!" lockText="1" noThreeD="1"/>
</file>

<file path=xl/ctrlProps/ctrlProp49.xml><?xml version="1.0" encoding="utf-8"?>
<formControlPr xmlns="http://schemas.microsoft.com/office/spreadsheetml/2009/9/main" objectType="CheckBox" fmlaLink="#REF!" lockText="1" noThreeD="1"/>
</file>

<file path=xl/ctrlProps/ctrlProp50.xml><?xml version="1.0" encoding="utf-8"?>
<formControlPr xmlns="http://schemas.microsoft.com/office/spreadsheetml/2009/9/main" objectType="CheckBox" fmlaLink="#REF!" lockText="1" noThreeD="1"/>
</file>

<file path=xl/ctrlProps/ctrlProp51.xml><?xml version="1.0" encoding="utf-8"?>
<formControlPr xmlns="http://schemas.microsoft.com/office/spreadsheetml/2009/9/main" objectType="CheckBox" fmlaLink="#REF!" lockText="1" noThreeD="1"/>
</file>

<file path=xl/ctrlProps/ctrlProp52.xml><?xml version="1.0" encoding="utf-8"?>
<formControlPr xmlns="http://schemas.microsoft.com/office/spreadsheetml/2009/9/main" objectType="CheckBox" fmlaLink="#REF!" lockText="1" noThreeD="1"/>
</file>

<file path=xl/ctrlProps/ctrlProp53.xml><?xml version="1.0" encoding="utf-8"?>
<formControlPr xmlns="http://schemas.microsoft.com/office/spreadsheetml/2009/9/main" objectType="CheckBox" fmlaLink="#REF!" lockText="1" noThreeD="1"/>
</file>

<file path=xl/ctrlProps/ctrlProp54.xml><?xml version="1.0" encoding="utf-8"?>
<formControlPr xmlns="http://schemas.microsoft.com/office/spreadsheetml/2009/9/main" objectType="CheckBox" fmlaLink="#REF!" lockText="1" noThreeD="1"/>
</file>

<file path=xl/ctrlProps/ctrlProp55.xml><?xml version="1.0" encoding="utf-8"?>
<formControlPr xmlns="http://schemas.microsoft.com/office/spreadsheetml/2009/9/main" objectType="CheckBox" fmlaLink="#REF!" lockText="1" noThreeD="1"/>
</file>

<file path=xl/ctrlProps/ctrlProp5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ocaco.blogspot.com/2005_08_01_archive.htm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59</xdr:col>
      <xdr:colOff>1</xdr:colOff>
      <xdr:row>3</xdr:row>
      <xdr:rowOff>21497</xdr:rowOff>
    </xdr:from>
    <xdr:to>
      <xdr:col>63</xdr:col>
      <xdr:colOff>190501</xdr:colOff>
      <xdr:row>8</xdr:row>
      <xdr:rowOff>135465</xdr:rowOff>
    </xdr:to>
    <xdr:pic macro="[0]!Macro8">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4763751" y="592997"/>
          <a:ext cx="994833" cy="1077051"/>
        </a:xfrm>
        <a:prstGeom prst="rect">
          <a:avLst/>
        </a:prstGeom>
        <a:solidFill>
          <a:schemeClr val="accent1"/>
        </a:solidFill>
      </xdr:spPr>
    </xdr:pic>
    <xdr:clientData/>
  </xdr:twoCellAnchor>
  <xdr:oneCellAnchor>
    <xdr:from>
      <xdr:col>64</xdr:col>
      <xdr:colOff>105833</xdr:colOff>
      <xdr:row>30</xdr:row>
      <xdr:rowOff>79703</xdr:rowOff>
    </xdr:from>
    <xdr:ext cx="1416050" cy="233205"/>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15875000" y="4101370"/>
          <a:ext cx="14160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fr-FR" sz="900"/>
        </a:p>
      </xdr:txBody>
    </xdr:sp>
    <xdr:clientData/>
  </xdr:oneCellAnchor>
  <xdr:twoCellAnchor editAs="oneCell">
    <xdr:from>
      <xdr:col>58</xdr:col>
      <xdr:colOff>169334</xdr:colOff>
      <xdr:row>44</xdr:row>
      <xdr:rowOff>15875</xdr:rowOff>
    </xdr:from>
    <xdr:to>
      <xdr:col>63</xdr:col>
      <xdr:colOff>158751</xdr:colOff>
      <xdr:row>49</xdr:row>
      <xdr:rowOff>149950</xdr:rowOff>
    </xdr:to>
    <xdr:pic macro="[0]!Macro2">
      <xdr:nvPicPr>
        <xdr:cNvPr id="61" name="Image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20552834" y="10033000"/>
          <a:ext cx="1021292" cy="1292950"/>
        </a:xfrm>
        <a:prstGeom prst="rect">
          <a:avLst/>
        </a:prstGeom>
        <a:solidFill>
          <a:schemeClr val="accent1"/>
        </a:solidFill>
      </xdr:spPr>
    </xdr:pic>
    <xdr:clientData/>
  </xdr:twoCellAnchor>
  <mc:AlternateContent xmlns:mc="http://schemas.openxmlformats.org/markup-compatibility/2006">
    <mc:Choice xmlns:a14="http://schemas.microsoft.com/office/drawing/2010/main" Requires="a14">
      <xdr:twoCellAnchor>
        <xdr:from>
          <xdr:col>52</xdr:col>
          <xdr:colOff>57150</xdr:colOff>
          <xdr:row>5</xdr:row>
          <xdr:rowOff>38100</xdr:rowOff>
        </xdr:from>
        <xdr:to>
          <xdr:col>58</xdr:col>
          <xdr:colOff>9525</xdr:colOff>
          <xdr:row>8</xdr:row>
          <xdr:rowOff>152400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Classement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819150</xdr:colOff>
          <xdr:row>83</xdr:row>
          <xdr:rowOff>28575</xdr:rowOff>
        </xdr:to>
        <xdr:sp macro="" textlink="">
          <xdr:nvSpPr>
            <xdr:cNvPr id="5356" name="Check Box 236"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514350</xdr:colOff>
          <xdr:row>81</xdr:row>
          <xdr:rowOff>0</xdr:rowOff>
        </xdr:from>
        <xdr:to>
          <xdr:col>77</xdr:col>
          <xdr:colOff>742950</xdr:colOff>
          <xdr:row>82</xdr:row>
          <xdr:rowOff>133350</xdr:rowOff>
        </xdr:to>
        <xdr:sp macro="" textlink="">
          <xdr:nvSpPr>
            <xdr:cNvPr id="5357" name="Check Box 237" hidden="1">
              <a:extLst>
                <a:ext uri="{63B3BB69-23CF-44E3-9099-C40C66FF867C}">
                  <a14:compatExt spid="_x0000_s5357"/>
                </a:ext>
                <a:ext uri="{FF2B5EF4-FFF2-40B4-BE49-F238E27FC236}">
                  <a16:creationId xmlns:a16="http://schemas.microsoft.com/office/drawing/2014/main" id="{00000000-0008-0000-00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552450</xdr:colOff>
          <xdr:row>81</xdr:row>
          <xdr:rowOff>0</xdr:rowOff>
        </xdr:from>
        <xdr:to>
          <xdr:col>77</xdr:col>
          <xdr:colOff>819150</xdr:colOff>
          <xdr:row>83</xdr:row>
          <xdr:rowOff>76200</xdr:rowOff>
        </xdr:to>
        <xdr:sp macro="" textlink="">
          <xdr:nvSpPr>
            <xdr:cNvPr id="5358" name="Check Box 238" hidden="1">
              <a:extLst>
                <a:ext uri="{63B3BB69-23CF-44E3-9099-C40C66FF867C}">
                  <a14:compatExt spid="_x0000_s5358"/>
                </a:ext>
                <a:ext uri="{FF2B5EF4-FFF2-40B4-BE49-F238E27FC236}">
                  <a16:creationId xmlns:a16="http://schemas.microsoft.com/office/drawing/2014/main" id="{00000000-0008-0000-00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695325</xdr:colOff>
          <xdr:row>83</xdr:row>
          <xdr:rowOff>38100</xdr:rowOff>
        </xdr:to>
        <xdr:sp macro="" textlink="">
          <xdr:nvSpPr>
            <xdr:cNvPr id="5359" name="Check Box 239" hidden="1">
              <a:extLst>
                <a:ext uri="{63B3BB69-23CF-44E3-9099-C40C66FF867C}">
                  <a14:compatExt spid="_x0000_s5359"/>
                </a:ext>
                <a:ext uri="{FF2B5EF4-FFF2-40B4-BE49-F238E27FC236}">
                  <a16:creationId xmlns:a16="http://schemas.microsoft.com/office/drawing/2014/main" id="{00000000-0008-0000-0000-0000E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752475</xdr:colOff>
          <xdr:row>83</xdr:row>
          <xdr:rowOff>114300</xdr:rowOff>
        </xdr:to>
        <xdr:sp macro="" textlink="">
          <xdr:nvSpPr>
            <xdr:cNvPr id="5360" name="Check Box 240" hidden="1">
              <a:extLst>
                <a:ext uri="{63B3BB69-23CF-44E3-9099-C40C66FF867C}">
                  <a14:compatExt spid="_x0000_s5360"/>
                </a:ext>
                <a:ext uri="{FF2B5EF4-FFF2-40B4-BE49-F238E27FC236}">
                  <a16:creationId xmlns:a16="http://schemas.microsoft.com/office/drawing/2014/main" id="{00000000-0008-0000-0000-0000F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1" name="Check Box 241" hidden="1">
              <a:extLst>
                <a:ext uri="{63B3BB69-23CF-44E3-9099-C40C66FF867C}">
                  <a14:compatExt spid="_x0000_s5361"/>
                </a:ext>
                <a:ext uri="{FF2B5EF4-FFF2-40B4-BE49-F238E27FC236}">
                  <a16:creationId xmlns:a16="http://schemas.microsoft.com/office/drawing/2014/main" id="{00000000-0008-0000-0000-0000F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2" name="Check Box 242" hidden="1">
              <a:extLst>
                <a:ext uri="{63B3BB69-23CF-44E3-9099-C40C66FF867C}">
                  <a14:compatExt spid="_x0000_s5362"/>
                </a:ext>
                <a:ext uri="{FF2B5EF4-FFF2-40B4-BE49-F238E27FC236}">
                  <a16:creationId xmlns:a16="http://schemas.microsoft.com/office/drawing/2014/main" id="{00000000-0008-0000-0000-0000F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3" name="Check Box 243" hidden="1">
              <a:extLst>
                <a:ext uri="{63B3BB69-23CF-44E3-9099-C40C66FF867C}">
                  <a14:compatExt spid="_x0000_s5363"/>
                </a:ext>
                <a:ext uri="{FF2B5EF4-FFF2-40B4-BE49-F238E27FC236}">
                  <a16:creationId xmlns:a16="http://schemas.microsoft.com/office/drawing/2014/main" id="{00000000-0008-0000-0000-0000F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4" name="Check Box 244" hidden="1">
              <a:extLst>
                <a:ext uri="{63B3BB69-23CF-44E3-9099-C40C66FF867C}">
                  <a14:compatExt spid="_x0000_s5364"/>
                </a:ext>
                <a:ext uri="{FF2B5EF4-FFF2-40B4-BE49-F238E27FC236}">
                  <a16:creationId xmlns:a16="http://schemas.microsoft.com/office/drawing/2014/main" id="{00000000-0008-0000-0000-0000F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5" name="Check Box 245" hidden="1">
              <a:extLst>
                <a:ext uri="{63B3BB69-23CF-44E3-9099-C40C66FF867C}">
                  <a14:compatExt spid="_x0000_s5365"/>
                </a:ext>
                <a:ext uri="{FF2B5EF4-FFF2-40B4-BE49-F238E27FC236}">
                  <a16:creationId xmlns:a16="http://schemas.microsoft.com/office/drawing/2014/main" id="{00000000-0008-0000-0000-0000F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6" name="Check Box 246"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7" name="Check Box 247"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8" name="Check Box 248"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69" name="Check Box 249" hidden="1">
              <a:extLst>
                <a:ext uri="{63B3BB69-23CF-44E3-9099-C40C66FF867C}">
                  <a14:compatExt spid="_x0000_s5369"/>
                </a:ext>
                <a:ext uri="{FF2B5EF4-FFF2-40B4-BE49-F238E27FC236}">
                  <a16:creationId xmlns:a16="http://schemas.microsoft.com/office/drawing/2014/main" id="{00000000-0008-0000-0000-0000F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0" name="Check Box 250"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1" name="Check Box 251"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2" name="Check Box 252"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3" name="Check Box 253" hidden="1">
              <a:extLst>
                <a:ext uri="{63B3BB69-23CF-44E3-9099-C40C66FF867C}">
                  <a14:compatExt spid="_x0000_s5373"/>
                </a:ext>
                <a:ext uri="{FF2B5EF4-FFF2-40B4-BE49-F238E27FC236}">
                  <a16:creationId xmlns:a16="http://schemas.microsoft.com/office/drawing/2014/main" id="{00000000-0008-0000-0000-0000F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4" name="Check Box 254"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5" name="Check Box 255"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6" name="Check Box 256"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7" name="Check Box 257" hidden="1">
              <a:extLst>
                <a:ext uri="{63B3BB69-23CF-44E3-9099-C40C66FF867C}">
                  <a14:compatExt spid="_x0000_s5377"/>
                </a:ext>
                <a:ext uri="{FF2B5EF4-FFF2-40B4-BE49-F238E27FC236}">
                  <a16:creationId xmlns:a16="http://schemas.microsoft.com/office/drawing/2014/main" id="{00000000-0008-0000-0000-000001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8" name="Check Box 258" hidden="1">
              <a:extLst>
                <a:ext uri="{63B3BB69-23CF-44E3-9099-C40C66FF867C}">
                  <a14:compatExt spid="_x0000_s5378"/>
                </a:ext>
                <a:ext uri="{FF2B5EF4-FFF2-40B4-BE49-F238E27FC236}">
                  <a16:creationId xmlns:a16="http://schemas.microsoft.com/office/drawing/2014/main" id="{00000000-0008-0000-0000-000002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79" name="Check Box 259" hidden="1">
              <a:extLst>
                <a:ext uri="{63B3BB69-23CF-44E3-9099-C40C66FF867C}">
                  <a14:compatExt spid="_x0000_s5379"/>
                </a:ext>
                <a:ext uri="{FF2B5EF4-FFF2-40B4-BE49-F238E27FC236}">
                  <a16:creationId xmlns:a16="http://schemas.microsoft.com/office/drawing/2014/main" id="{00000000-0008-0000-0000-00000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80" name="Check Box 260" hidden="1">
              <a:extLst>
                <a:ext uri="{63B3BB69-23CF-44E3-9099-C40C66FF867C}">
                  <a14:compatExt spid="_x0000_s5380"/>
                </a:ext>
                <a:ext uri="{FF2B5EF4-FFF2-40B4-BE49-F238E27FC236}">
                  <a16:creationId xmlns:a16="http://schemas.microsoft.com/office/drawing/2014/main" id="{00000000-0008-0000-0000-00000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81" name="Check Box 261" hidden="1">
              <a:extLst>
                <a:ext uri="{63B3BB69-23CF-44E3-9099-C40C66FF867C}">
                  <a14:compatExt spid="_x0000_s5381"/>
                </a:ext>
                <a:ext uri="{FF2B5EF4-FFF2-40B4-BE49-F238E27FC236}">
                  <a16:creationId xmlns:a16="http://schemas.microsoft.com/office/drawing/2014/main" id="{00000000-0008-0000-0000-000005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819150</xdr:colOff>
          <xdr:row>83</xdr:row>
          <xdr:rowOff>28575</xdr:rowOff>
        </xdr:to>
        <xdr:sp macro="" textlink="">
          <xdr:nvSpPr>
            <xdr:cNvPr id="5382" name="Check Box 262" hidden="1">
              <a:extLst>
                <a:ext uri="{63B3BB69-23CF-44E3-9099-C40C66FF867C}">
                  <a14:compatExt spid="_x0000_s5382"/>
                </a:ext>
                <a:ext uri="{FF2B5EF4-FFF2-40B4-BE49-F238E27FC236}">
                  <a16:creationId xmlns:a16="http://schemas.microsoft.com/office/drawing/2014/main" id="{00000000-0008-0000-0000-000006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809625</xdr:colOff>
          <xdr:row>83</xdr:row>
          <xdr:rowOff>28575</xdr:rowOff>
        </xdr:to>
        <xdr:sp macro="" textlink="">
          <xdr:nvSpPr>
            <xdr:cNvPr id="5384" name="Check Box 264" hidden="1">
              <a:extLst>
                <a:ext uri="{63B3BB69-23CF-44E3-9099-C40C66FF867C}">
                  <a14:compatExt spid="_x0000_s5384"/>
                </a:ext>
                <a:ext uri="{FF2B5EF4-FFF2-40B4-BE49-F238E27FC236}">
                  <a16:creationId xmlns:a16="http://schemas.microsoft.com/office/drawing/2014/main" id="{00000000-0008-0000-0000-000008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514350</xdr:colOff>
          <xdr:row>81</xdr:row>
          <xdr:rowOff>0</xdr:rowOff>
        </xdr:from>
        <xdr:to>
          <xdr:col>77</xdr:col>
          <xdr:colOff>733425</xdr:colOff>
          <xdr:row>82</xdr:row>
          <xdr:rowOff>133350</xdr:rowOff>
        </xdr:to>
        <xdr:sp macro="" textlink="">
          <xdr:nvSpPr>
            <xdr:cNvPr id="5385" name="Check Box 265" hidden="1">
              <a:extLst>
                <a:ext uri="{63B3BB69-23CF-44E3-9099-C40C66FF867C}">
                  <a14:compatExt spid="_x0000_s5385"/>
                </a:ext>
                <a:ext uri="{FF2B5EF4-FFF2-40B4-BE49-F238E27FC236}">
                  <a16:creationId xmlns:a16="http://schemas.microsoft.com/office/drawing/2014/main" id="{00000000-0008-0000-0000-000009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552450</xdr:colOff>
          <xdr:row>81</xdr:row>
          <xdr:rowOff>0</xdr:rowOff>
        </xdr:from>
        <xdr:to>
          <xdr:col>77</xdr:col>
          <xdr:colOff>809625</xdr:colOff>
          <xdr:row>83</xdr:row>
          <xdr:rowOff>76200</xdr:rowOff>
        </xdr:to>
        <xdr:sp macro="" textlink="">
          <xdr:nvSpPr>
            <xdr:cNvPr id="5386" name="Check Box 266"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685800</xdr:colOff>
          <xdr:row>83</xdr:row>
          <xdr:rowOff>38100</xdr:rowOff>
        </xdr:to>
        <xdr:sp macro="" textlink="">
          <xdr:nvSpPr>
            <xdr:cNvPr id="5387" name="Check Box 267"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542925</xdr:colOff>
          <xdr:row>81</xdr:row>
          <xdr:rowOff>0</xdr:rowOff>
        </xdr:from>
        <xdr:to>
          <xdr:col>77</xdr:col>
          <xdr:colOff>742950</xdr:colOff>
          <xdr:row>83</xdr:row>
          <xdr:rowOff>114300</xdr:rowOff>
        </xdr:to>
        <xdr:sp macro="" textlink="">
          <xdr:nvSpPr>
            <xdr:cNvPr id="5388" name="Check Box 268"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89" name="Check Box 269" hidden="1">
              <a:extLst>
                <a:ext uri="{63B3BB69-23CF-44E3-9099-C40C66FF867C}">
                  <a14:compatExt spid="_x0000_s5389"/>
                </a:ext>
                <a:ext uri="{FF2B5EF4-FFF2-40B4-BE49-F238E27FC236}">
                  <a16:creationId xmlns:a16="http://schemas.microsoft.com/office/drawing/2014/main" id="{00000000-0008-0000-0000-00000D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0" name="Check Box 270"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1" name="Check Box 271"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2" name="Check Box 272"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3" name="Check Box 273" hidden="1">
              <a:extLst>
                <a:ext uri="{63B3BB69-23CF-44E3-9099-C40C66FF867C}">
                  <a14:compatExt spid="_x0000_s5393"/>
                </a:ext>
                <a:ext uri="{FF2B5EF4-FFF2-40B4-BE49-F238E27FC236}">
                  <a16:creationId xmlns:a16="http://schemas.microsoft.com/office/drawing/2014/main" id="{00000000-0008-0000-0000-000011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4" name="Check Box 274"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5" name="Check Box 275"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6" name="Check Box 276"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7" name="Check Box 277" hidden="1">
              <a:extLst>
                <a:ext uri="{63B3BB69-23CF-44E3-9099-C40C66FF867C}">
                  <a14:compatExt spid="_x0000_s5397"/>
                </a:ext>
                <a:ext uri="{FF2B5EF4-FFF2-40B4-BE49-F238E27FC236}">
                  <a16:creationId xmlns:a16="http://schemas.microsoft.com/office/drawing/2014/main" id="{00000000-0008-0000-0000-000015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8" name="Check Box 278" hidden="1">
              <a:extLst>
                <a:ext uri="{63B3BB69-23CF-44E3-9099-C40C66FF867C}">
                  <a14:compatExt spid="_x0000_s5398"/>
                </a:ext>
                <a:ext uri="{FF2B5EF4-FFF2-40B4-BE49-F238E27FC236}">
                  <a16:creationId xmlns:a16="http://schemas.microsoft.com/office/drawing/2014/main" id="{00000000-0008-0000-0000-000016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399" name="Check Box 279" hidden="1">
              <a:extLst>
                <a:ext uri="{63B3BB69-23CF-44E3-9099-C40C66FF867C}">
                  <a14:compatExt spid="_x0000_s5399"/>
                </a:ext>
                <a:ext uri="{FF2B5EF4-FFF2-40B4-BE49-F238E27FC236}">
                  <a16:creationId xmlns:a16="http://schemas.microsoft.com/office/drawing/2014/main" id="{00000000-0008-0000-0000-000017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0" name="Check Box 280" hidden="1">
              <a:extLst>
                <a:ext uri="{63B3BB69-23CF-44E3-9099-C40C66FF867C}">
                  <a14:compatExt spid="_x0000_s5400"/>
                </a:ext>
                <a:ext uri="{FF2B5EF4-FFF2-40B4-BE49-F238E27FC236}">
                  <a16:creationId xmlns:a16="http://schemas.microsoft.com/office/drawing/2014/main" id="{00000000-0008-0000-0000-000018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1" name="Check Box 281" hidden="1">
              <a:extLst>
                <a:ext uri="{63B3BB69-23CF-44E3-9099-C40C66FF867C}">
                  <a14:compatExt spid="_x0000_s5401"/>
                </a:ext>
                <a:ext uri="{FF2B5EF4-FFF2-40B4-BE49-F238E27FC236}">
                  <a16:creationId xmlns:a16="http://schemas.microsoft.com/office/drawing/2014/main" id="{00000000-0008-0000-0000-000019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2" name="Check Box 282" hidden="1">
              <a:extLst>
                <a:ext uri="{63B3BB69-23CF-44E3-9099-C40C66FF867C}">
                  <a14:compatExt spid="_x0000_s5402"/>
                </a:ext>
                <a:ext uri="{FF2B5EF4-FFF2-40B4-BE49-F238E27FC236}">
                  <a16:creationId xmlns:a16="http://schemas.microsoft.com/office/drawing/2014/main" id="{00000000-0008-0000-0000-00001A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3" name="Check Box 283" hidden="1">
              <a:extLst>
                <a:ext uri="{63B3BB69-23CF-44E3-9099-C40C66FF867C}">
                  <a14:compatExt spid="_x0000_s5403"/>
                </a:ext>
                <a:ext uri="{FF2B5EF4-FFF2-40B4-BE49-F238E27FC236}">
                  <a16:creationId xmlns:a16="http://schemas.microsoft.com/office/drawing/2014/main" id="{00000000-0008-0000-0000-00001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4" name="Check Box 284" hidden="1">
              <a:extLst>
                <a:ext uri="{63B3BB69-23CF-44E3-9099-C40C66FF867C}">
                  <a14:compatExt spid="_x0000_s5404"/>
                </a:ext>
                <a:ext uri="{FF2B5EF4-FFF2-40B4-BE49-F238E27FC236}">
                  <a16:creationId xmlns:a16="http://schemas.microsoft.com/office/drawing/2014/main" id="{00000000-0008-0000-0000-00001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5" name="Check Box 285" hidden="1">
              <a:extLst>
                <a:ext uri="{63B3BB69-23CF-44E3-9099-C40C66FF867C}">
                  <a14:compatExt spid="_x0000_s5405"/>
                </a:ext>
                <a:ext uri="{FF2B5EF4-FFF2-40B4-BE49-F238E27FC236}">
                  <a16:creationId xmlns:a16="http://schemas.microsoft.com/office/drawing/2014/main" id="{00000000-0008-0000-0000-00001D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6" name="Check Box 286"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7" name="Check Box 287"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8" name="Check Box 288"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09" name="Check Box 289" hidden="1">
              <a:extLst>
                <a:ext uri="{63B3BB69-23CF-44E3-9099-C40C66FF867C}">
                  <a14:compatExt spid="_x0000_s5409"/>
                </a:ext>
                <a:ext uri="{FF2B5EF4-FFF2-40B4-BE49-F238E27FC236}">
                  <a16:creationId xmlns:a16="http://schemas.microsoft.com/office/drawing/2014/main" id="{00000000-0008-0000-0000-000021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533400</xdr:colOff>
          <xdr:row>81</xdr:row>
          <xdr:rowOff>0</xdr:rowOff>
        </xdr:from>
        <xdr:to>
          <xdr:col>77</xdr:col>
          <xdr:colOff>809625</xdr:colOff>
          <xdr:row>83</xdr:row>
          <xdr:rowOff>28575</xdr:rowOff>
        </xdr:to>
        <xdr:sp macro="" textlink="">
          <xdr:nvSpPr>
            <xdr:cNvPr id="5410" name="Check Box 290"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xdr:from>
          <xdr:col>52</xdr:col>
          <xdr:colOff>19050</xdr:colOff>
          <xdr:row>45</xdr:row>
          <xdr:rowOff>190500</xdr:rowOff>
        </xdr:from>
        <xdr:to>
          <xdr:col>58</xdr:col>
          <xdr:colOff>85725</xdr:colOff>
          <xdr:row>49</xdr:row>
          <xdr:rowOff>161925</xdr:rowOff>
        </xdr:to>
        <xdr:sp macro="" textlink="">
          <xdr:nvSpPr>
            <xdr:cNvPr id="5412" name="Button 292"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FF0000"/>
                  </a:solidFill>
                  <a:latin typeface="Calibri"/>
                  <a:cs typeface="Calibri"/>
                </a:rPr>
                <a:t>Classement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82</xdr:col>
      <xdr:colOff>225779</xdr:colOff>
      <xdr:row>60</xdr:row>
      <xdr:rowOff>126497</xdr:rowOff>
    </xdr:from>
    <xdr:to>
      <xdr:col>111</xdr:col>
      <xdr:colOff>183445</xdr:colOff>
      <xdr:row>89</xdr:row>
      <xdr:rowOff>187623</xdr:rowOff>
    </xdr:to>
    <xdr:graphicFrame macro="">
      <xdr:nvGraphicFramePr>
        <xdr:cNvPr id="12" name="Graphique 11">
          <a:extLst>
            <a:ext uri="{FF2B5EF4-FFF2-40B4-BE49-F238E27FC236}">
              <a16:creationId xmlns:a16="http://schemas.microsoft.com/office/drawing/2014/main" id="{00000000-0008-0000-01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B28" totalsRowShown="0" headerRowDxfId="66">
  <autoFilter ref="A1:B28" xr:uid="{00000000-0009-0000-0100-000001000000}"/>
  <tableColumns count="2">
    <tableColumn id="1" xr3:uid="{00000000-0010-0000-0000-000001000000}" name="NOMS"/>
    <tableColumn id="2" xr3:uid="{00000000-0010-0000-0000-000002000000}" name="APPRECIATIONS 1er SEMESTR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au14" displayName="Tableau14" ref="F1:G28" totalsRowShown="0" headerRowDxfId="65">
  <autoFilter ref="F1:G28" xr:uid="{00000000-0009-0000-0100-000003000000}"/>
  <tableColumns count="2">
    <tableColumn id="1" xr3:uid="{00000000-0010-0000-0100-000001000000}" name="NOMS" dataDxfId="64"/>
    <tableColumn id="2" xr3:uid="{00000000-0010-0000-0100-000002000000}" name="APPRECIATIONS 2ème SEMESTRE" dataDxfId="63"/>
  </tableColumns>
  <tableStyleInfo name="TableStyleMedium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CB95"/>
  <sheetViews>
    <sheetView zoomScale="50" zoomScaleNormal="50" workbookViewId="0">
      <selection activeCell="B11" sqref="B11:BM37"/>
    </sheetView>
  </sheetViews>
  <sheetFormatPr baseColWidth="10" defaultColWidth="11.42578125" defaultRowHeight="15" x14ac:dyDescent="0.25"/>
  <cols>
    <col min="1" max="1" width="4.140625" style="3" bestFit="1" customWidth="1"/>
    <col min="2" max="2" width="21.28515625" style="3" bestFit="1" customWidth="1"/>
    <col min="3" max="3" width="11.140625" style="3" bestFit="1" customWidth="1"/>
    <col min="4" max="23" width="5.7109375" style="3" customWidth="1"/>
    <col min="24" max="24" width="0.85546875" style="3" customWidth="1"/>
    <col min="25" max="41" width="5.7109375" style="3" customWidth="1"/>
    <col min="42" max="42" width="0.85546875" style="3" customWidth="1"/>
    <col min="43" max="51" width="5.7109375" style="3" customWidth="1"/>
    <col min="52" max="64" width="3" style="3" customWidth="1"/>
    <col min="65" max="65" width="10.7109375" style="3" customWidth="1"/>
    <col min="66" max="66" width="0.85546875" style="3" customWidth="1"/>
    <col min="67" max="67" width="3.5703125" style="3" bestFit="1" customWidth="1"/>
    <col min="68" max="68" width="3" style="3" customWidth="1"/>
    <col min="69" max="69" width="5.28515625" style="3" bestFit="1" customWidth="1"/>
    <col min="70" max="72" width="3" style="3" customWidth="1"/>
    <col min="73" max="73" width="6.42578125" style="3" bestFit="1" customWidth="1"/>
    <col min="74" max="74" width="6.85546875" style="3" bestFit="1" customWidth="1"/>
    <col min="75" max="75" width="3" style="3" customWidth="1"/>
    <col min="76" max="76" width="3.28515625" style="3" customWidth="1"/>
    <col min="77" max="77" width="10.28515625" style="3" customWidth="1"/>
    <col min="78" max="78" width="14.42578125" style="3" customWidth="1"/>
    <col min="79" max="79" width="5.7109375" style="3" customWidth="1"/>
    <col min="80" max="80" width="13" style="3" customWidth="1"/>
    <col min="81" max="16384" width="11.42578125" style="3"/>
  </cols>
  <sheetData>
    <row r="1" spans="1:79" x14ac:dyDescent="0.25">
      <c r="A1" s="1" t="s">
        <v>0</v>
      </c>
      <c r="B1" s="63" t="s">
        <v>80</v>
      </c>
    </row>
    <row r="2" spans="1:79" ht="15" customHeight="1" thickBot="1" x14ac:dyDescent="0.3">
      <c r="A2" s="1" t="s">
        <v>1</v>
      </c>
      <c r="B2" s="63" t="s">
        <v>81</v>
      </c>
      <c r="T2" s="190" t="s">
        <v>11</v>
      </c>
      <c r="U2" s="190"/>
      <c r="V2" s="190"/>
      <c r="W2" s="190"/>
      <c r="X2" s="190"/>
      <c r="Y2" s="190"/>
      <c r="Z2" s="190"/>
      <c r="AA2" s="190"/>
      <c r="AB2" s="190"/>
      <c r="AC2" s="190"/>
      <c r="AD2" s="190"/>
      <c r="AE2" s="190"/>
      <c r="AF2" s="190"/>
      <c r="AG2" s="190"/>
      <c r="AH2" s="190"/>
      <c r="AI2" s="190"/>
      <c r="AJ2" s="190"/>
      <c r="AK2" s="32"/>
      <c r="AL2" s="32"/>
      <c r="AM2" s="32"/>
      <c r="AN2" s="32"/>
      <c r="BH2" s="4"/>
      <c r="BI2" s="4"/>
      <c r="BJ2" s="4"/>
    </row>
    <row r="3" spans="1:79" ht="15" customHeight="1" thickTop="1" x14ac:dyDescent="0.25">
      <c r="A3" s="1" t="s">
        <v>2</v>
      </c>
      <c r="B3" s="260" t="s">
        <v>90</v>
      </c>
      <c r="C3" s="261"/>
      <c r="D3" s="261"/>
      <c r="E3" s="261"/>
      <c r="F3" s="261"/>
      <c r="G3" s="261"/>
      <c r="H3" s="261"/>
      <c r="I3" s="262"/>
      <c r="J3"/>
      <c r="T3" s="190"/>
      <c r="U3" s="190"/>
      <c r="V3" s="190"/>
      <c r="W3" s="190"/>
      <c r="X3" s="190"/>
      <c r="Y3" s="190"/>
      <c r="Z3" s="190"/>
      <c r="AA3" s="190"/>
      <c r="AB3" s="190"/>
      <c r="AC3" s="190"/>
      <c r="AD3" s="190"/>
      <c r="AE3" s="190"/>
      <c r="AF3" s="190"/>
      <c r="AG3" s="190"/>
      <c r="AH3" s="190"/>
      <c r="AI3" s="190"/>
      <c r="AJ3" s="190"/>
      <c r="AK3" s="32"/>
      <c r="AL3" s="32"/>
      <c r="AM3" s="32"/>
      <c r="AN3" s="32"/>
      <c r="BH3" s="4"/>
      <c r="BI3" s="4"/>
      <c r="BJ3" s="4"/>
    </row>
    <row r="4" spans="1:79" ht="15" customHeight="1" x14ac:dyDescent="0.25">
      <c r="A4" s="5" t="s">
        <v>3</v>
      </c>
      <c r="B4" s="263"/>
      <c r="C4" s="264"/>
      <c r="D4" s="264"/>
      <c r="E4" s="264"/>
      <c r="F4" s="264"/>
      <c r="G4" s="264"/>
      <c r="H4" s="264"/>
      <c r="I4" s="265"/>
      <c r="J4"/>
      <c r="U4"/>
      <c r="V4"/>
      <c r="W4"/>
      <c r="X4"/>
      <c r="Y4"/>
      <c r="Z4"/>
      <c r="AA4"/>
      <c r="AB4"/>
      <c r="AC4"/>
      <c r="AD4"/>
      <c r="AE4"/>
      <c r="AF4"/>
      <c r="AG4"/>
      <c r="AH4"/>
      <c r="AI4"/>
      <c r="AJ4" s="6"/>
      <c r="AK4" s="6"/>
      <c r="AL4" s="6"/>
      <c r="AM4" s="6"/>
      <c r="AN4" s="6"/>
      <c r="AO4" s="6"/>
      <c r="AQ4" s="6"/>
      <c r="AR4" s="6"/>
      <c r="AS4" s="6"/>
      <c r="AT4" s="6"/>
      <c r="AU4" s="6"/>
      <c r="AV4" s="6"/>
      <c r="AW4" s="6"/>
      <c r="AX4" s="6"/>
      <c r="AY4" s="6"/>
      <c r="AZ4" s="6"/>
      <c r="CA4" s="6"/>
    </row>
    <row r="5" spans="1:79" ht="15.75" customHeight="1" thickBot="1" x14ac:dyDescent="0.3">
      <c r="A5" s="5" t="s">
        <v>4</v>
      </c>
      <c r="B5" s="266"/>
      <c r="C5" s="267"/>
      <c r="D5" s="267"/>
      <c r="E5" s="267"/>
      <c r="F5" s="267"/>
      <c r="G5" s="267"/>
      <c r="H5" s="267"/>
      <c r="I5" s="268"/>
      <c r="J5"/>
      <c r="U5"/>
      <c r="V5"/>
      <c r="W5"/>
      <c r="X5"/>
      <c r="Y5"/>
      <c r="Z5"/>
      <c r="AA5"/>
      <c r="AB5"/>
      <c r="AC5"/>
      <c r="AD5"/>
      <c r="AE5"/>
      <c r="AF5"/>
      <c r="AG5"/>
      <c r="AH5"/>
      <c r="AI5"/>
      <c r="AZ5" s="6"/>
    </row>
    <row r="6" spans="1:79" ht="15" customHeight="1" thickTop="1" x14ac:dyDescent="0.25">
      <c r="A6" s="5" t="s">
        <v>5</v>
      </c>
      <c r="B6" s="214" t="s">
        <v>14</v>
      </c>
      <c r="C6" s="217" t="s">
        <v>15</v>
      </c>
      <c r="D6" s="223" t="s">
        <v>76</v>
      </c>
      <c r="E6" s="224"/>
      <c r="F6" s="224"/>
      <c r="G6" s="224"/>
      <c r="H6" s="224"/>
      <c r="I6" s="224"/>
      <c r="J6" s="229" t="s">
        <v>77</v>
      </c>
      <c r="K6" s="229"/>
      <c r="L6" s="229"/>
      <c r="M6" s="229"/>
      <c r="N6" s="232" t="s">
        <v>16</v>
      </c>
      <c r="O6" s="232"/>
      <c r="P6" s="232"/>
      <c r="Q6" s="235" t="s">
        <v>85</v>
      </c>
      <c r="R6" s="235"/>
      <c r="S6" s="235"/>
      <c r="T6" s="191" t="s">
        <v>17</v>
      </c>
      <c r="U6" s="191"/>
      <c r="V6" s="221" t="s">
        <v>84</v>
      </c>
      <c r="W6" s="222" t="s">
        <v>18</v>
      </c>
      <c r="X6" s="7"/>
      <c r="Y6" s="193" t="s">
        <v>19</v>
      </c>
      <c r="Z6" s="193"/>
      <c r="AA6" s="193"/>
      <c r="AB6" s="193"/>
      <c r="AC6" s="193"/>
      <c r="AD6" s="193"/>
      <c r="AE6" s="195" t="s">
        <v>20</v>
      </c>
      <c r="AF6" s="195"/>
      <c r="AG6" s="195"/>
      <c r="AH6" s="195"/>
      <c r="AI6" s="197" t="s">
        <v>78</v>
      </c>
      <c r="AJ6" s="197"/>
      <c r="AK6" s="197"/>
      <c r="AL6" s="197"/>
      <c r="AM6" s="184" t="s">
        <v>86</v>
      </c>
      <c r="AN6" s="184"/>
      <c r="AO6" s="184"/>
      <c r="AP6" s="7"/>
      <c r="AQ6" s="186" t="s">
        <v>79</v>
      </c>
      <c r="AR6" s="186"/>
      <c r="AS6" s="186"/>
      <c r="AT6" s="188" t="s">
        <v>87</v>
      </c>
      <c r="AU6" s="188"/>
      <c r="AV6" s="237" t="s">
        <v>101</v>
      </c>
      <c r="AW6" s="237"/>
      <c r="AX6" s="237"/>
      <c r="AY6" s="237"/>
      <c r="AZ6" s="220"/>
    </row>
    <row r="7" spans="1:79" ht="15" customHeight="1" x14ac:dyDescent="0.25">
      <c r="A7" s="8" t="s">
        <v>6</v>
      </c>
      <c r="B7" s="215"/>
      <c r="C7" s="218"/>
      <c r="D7" s="225"/>
      <c r="E7" s="226"/>
      <c r="F7" s="226"/>
      <c r="G7" s="226"/>
      <c r="H7" s="226"/>
      <c r="I7" s="226"/>
      <c r="J7" s="230"/>
      <c r="K7" s="230"/>
      <c r="L7" s="230"/>
      <c r="M7" s="230"/>
      <c r="N7" s="233"/>
      <c r="O7" s="233"/>
      <c r="P7" s="233"/>
      <c r="Q7" s="235"/>
      <c r="R7" s="235"/>
      <c r="S7" s="235"/>
      <c r="T7" s="191"/>
      <c r="U7" s="191"/>
      <c r="V7" s="221"/>
      <c r="W7" s="222"/>
      <c r="X7" s="7"/>
      <c r="Y7" s="193"/>
      <c r="Z7" s="193"/>
      <c r="AA7" s="193"/>
      <c r="AB7" s="193"/>
      <c r="AC7" s="193"/>
      <c r="AD7" s="193"/>
      <c r="AE7" s="195"/>
      <c r="AF7" s="195"/>
      <c r="AG7" s="195"/>
      <c r="AH7" s="195"/>
      <c r="AI7" s="197"/>
      <c r="AJ7" s="197"/>
      <c r="AK7" s="197"/>
      <c r="AL7" s="197"/>
      <c r="AM7" s="184"/>
      <c r="AN7" s="184"/>
      <c r="AO7" s="184"/>
      <c r="AP7" s="7"/>
      <c r="AQ7" s="186"/>
      <c r="AR7" s="186"/>
      <c r="AS7" s="186"/>
      <c r="AT7" s="188"/>
      <c r="AU7" s="188"/>
      <c r="AV7" s="237"/>
      <c r="AW7" s="237"/>
      <c r="AX7" s="237"/>
      <c r="AY7" s="237"/>
      <c r="AZ7" s="220"/>
    </row>
    <row r="8" spans="1:79" ht="15" customHeight="1" x14ac:dyDescent="0.25">
      <c r="A8" s="8" t="s">
        <v>7</v>
      </c>
      <c r="B8" s="215"/>
      <c r="C8" s="218"/>
      <c r="D8" s="225"/>
      <c r="E8" s="226"/>
      <c r="F8" s="226"/>
      <c r="G8" s="226"/>
      <c r="H8" s="226"/>
      <c r="I8" s="226"/>
      <c r="J8" s="230"/>
      <c r="K8" s="230"/>
      <c r="L8" s="230"/>
      <c r="M8" s="230"/>
      <c r="N8" s="233"/>
      <c r="O8" s="233"/>
      <c r="P8" s="233"/>
      <c r="Q8" s="235"/>
      <c r="R8" s="235"/>
      <c r="S8" s="235"/>
      <c r="T8" s="191"/>
      <c r="U8" s="191"/>
      <c r="V8" s="221"/>
      <c r="W8" s="222"/>
      <c r="X8" s="7"/>
      <c r="Y8" s="193"/>
      <c r="Z8" s="193"/>
      <c r="AA8" s="193"/>
      <c r="AB8" s="193"/>
      <c r="AC8" s="193"/>
      <c r="AD8" s="193"/>
      <c r="AE8" s="195"/>
      <c r="AF8" s="195"/>
      <c r="AG8" s="195"/>
      <c r="AH8" s="195"/>
      <c r="AI8" s="197"/>
      <c r="AJ8" s="197"/>
      <c r="AK8" s="197"/>
      <c r="AL8" s="197"/>
      <c r="AM8" s="184"/>
      <c r="AN8" s="184"/>
      <c r="AO8" s="184"/>
      <c r="AP8" s="7"/>
      <c r="AQ8" s="186"/>
      <c r="AR8" s="186"/>
      <c r="AS8" s="186"/>
      <c r="AT8" s="188"/>
      <c r="AU8" s="188"/>
      <c r="AV8" s="237"/>
      <c r="AW8" s="237"/>
      <c r="AX8" s="237"/>
      <c r="AY8" s="237"/>
      <c r="AZ8" s="220"/>
    </row>
    <row r="9" spans="1:79" ht="15" customHeight="1" x14ac:dyDescent="0.25">
      <c r="A9" s="8" t="s">
        <v>8</v>
      </c>
      <c r="B9" s="215"/>
      <c r="C9" s="218"/>
      <c r="D9" s="225"/>
      <c r="E9" s="226"/>
      <c r="F9" s="226"/>
      <c r="G9" s="226"/>
      <c r="H9" s="226"/>
      <c r="I9" s="226"/>
      <c r="J9" s="230"/>
      <c r="K9" s="230"/>
      <c r="L9" s="230"/>
      <c r="M9" s="230"/>
      <c r="N9" s="233"/>
      <c r="O9" s="233"/>
      <c r="P9" s="233"/>
      <c r="Q9" s="235"/>
      <c r="R9" s="235"/>
      <c r="S9" s="235"/>
      <c r="T9" s="191"/>
      <c r="U9" s="191"/>
      <c r="V9" s="221"/>
      <c r="W9" s="222"/>
      <c r="X9" s="7"/>
      <c r="Y9" s="193"/>
      <c r="Z9" s="193"/>
      <c r="AA9" s="193"/>
      <c r="AB9" s="193"/>
      <c r="AC9" s="193"/>
      <c r="AD9" s="193"/>
      <c r="AE9" s="195"/>
      <c r="AF9" s="195"/>
      <c r="AG9" s="195"/>
      <c r="AH9" s="195"/>
      <c r="AI9" s="197"/>
      <c r="AJ9" s="197"/>
      <c r="AK9" s="197"/>
      <c r="AL9" s="197"/>
      <c r="AM9" s="184"/>
      <c r="AN9" s="184"/>
      <c r="AO9" s="184"/>
      <c r="AP9" s="7"/>
      <c r="AQ9" s="186"/>
      <c r="AR9" s="186"/>
      <c r="AS9" s="186"/>
      <c r="AT9" s="188"/>
      <c r="AU9" s="188"/>
      <c r="AV9" s="237"/>
      <c r="AW9" s="237"/>
      <c r="AX9" s="237"/>
      <c r="AY9" s="237"/>
      <c r="AZ9" s="220"/>
    </row>
    <row r="10" spans="1:79" ht="15.75" customHeight="1" thickBot="1" x14ac:dyDescent="0.3">
      <c r="A10" s="9" t="s">
        <v>9</v>
      </c>
      <c r="B10" s="216"/>
      <c r="C10" s="219"/>
      <c r="D10" s="227"/>
      <c r="E10" s="228"/>
      <c r="F10" s="228"/>
      <c r="G10" s="228"/>
      <c r="H10" s="228"/>
      <c r="I10" s="228"/>
      <c r="J10" s="231"/>
      <c r="K10" s="231"/>
      <c r="L10" s="231"/>
      <c r="M10" s="231"/>
      <c r="N10" s="234"/>
      <c r="O10" s="234"/>
      <c r="P10" s="234"/>
      <c r="Q10" s="236"/>
      <c r="R10" s="236"/>
      <c r="S10" s="236"/>
      <c r="T10" s="192"/>
      <c r="U10" s="192"/>
      <c r="V10" s="221"/>
      <c r="W10" s="222"/>
      <c r="X10" s="7"/>
      <c r="Y10" s="194"/>
      <c r="Z10" s="194"/>
      <c r="AA10" s="194"/>
      <c r="AB10" s="194"/>
      <c r="AC10" s="194"/>
      <c r="AD10" s="194"/>
      <c r="AE10" s="196"/>
      <c r="AF10" s="196"/>
      <c r="AG10" s="196"/>
      <c r="AH10" s="196"/>
      <c r="AI10" s="198"/>
      <c r="AJ10" s="198"/>
      <c r="AK10" s="198"/>
      <c r="AL10" s="198"/>
      <c r="AM10" s="185"/>
      <c r="AN10" s="185"/>
      <c r="AO10" s="185"/>
      <c r="AP10" s="7"/>
      <c r="AQ10" s="187"/>
      <c r="AR10" s="187"/>
      <c r="AS10" s="187"/>
      <c r="AT10" s="189"/>
      <c r="AU10" s="189"/>
      <c r="AV10" s="238"/>
      <c r="AW10" s="238"/>
      <c r="AX10" s="238"/>
      <c r="AY10" s="238"/>
      <c r="AZ10" s="220"/>
      <c r="BA10" s="10" t="s">
        <v>1</v>
      </c>
      <c r="BB10" s="10" t="s">
        <v>0</v>
      </c>
      <c r="BC10" s="10" t="s">
        <v>2</v>
      </c>
      <c r="BD10" s="11" t="s">
        <v>4</v>
      </c>
      <c r="BE10" s="11" t="s">
        <v>3</v>
      </c>
      <c r="BF10" s="11" t="s">
        <v>5</v>
      </c>
      <c r="BG10" s="12" t="s">
        <v>7</v>
      </c>
      <c r="BH10" s="12" t="s">
        <v>6</v>
      </c>
      <c r="BI10" s="12" t="s">
        <v>8</v>
      </c>
      <c r="BJ10" s="13" t="s">
        <v>10</v>
      </c>
      <c r="BK10" s="13" t="s">
        <v>9</v>
      </c>
      <c r="BL10" s="13" t="s">
        <v>82</v>
      </c>
    </row>
    <row r="11" spans="1:79" ht="18" thickTop="1" thickBot="1" x14ac:dyDescent="0.35">
      <c r="A11" s="9" t="s">
        <v>10</v>
      </c>
      <c r="B11" s="327" t="s">
        <v>64</v>
      </c>
      <c r="C11" s="327" t="s">
        <v>65</v>
      </c>
      <c r="D11" s="15" t="s">
        <v>0</v>
      </c>
      <c r="E11" s="15" t="s">
        <v>0</v>
      </c>
      <c r="F11" s="15" t="s">
        <v>0</v>
      </c>
      <c r="G11" s="15" t="s">
        <v>1</v>
      </c>
      <c r="H11" s="15" t="s">
        <v>1</v>
      </c>
      <c r="I11" s="34"/>
      <c r="J11" s="33" t="s">
        <v>0</v>
      </c>
      <c r="K11" s="15" t="s">
        <v>1</v>
      </c>
      <c r="L11" s="15" t="s">
        <v>3</v>
      </c>
      <c r="M11" s="34" t="s">
        <v>1</v>
      </c>
      <c r="N11" s="33" t="s">
        <v>1</v>
      </c>
      <c r="O11" s="15" t="s">
        <v>2</v>
      </c>
      <c r="P11" s="34"/>
      <c r="Q11" s="33" t="s">
        <v>0</v>
      </c>
      <c r="R11" s="15"/>
      <c r="S11" s="34"/>
      <c r="T11" s="33"/>
      <c r="U11" s="34"/>
      <c r="V11" s="35"/>
      <c r="W11" s="33" t="s">
        <v>0</v>
      </c>
      <c r="X11" s="16"/>
      <c r="Y11" s="15" t="s">
        <v>1</v>
      </c>
      <c r="Z11" s="15" t="s">
        <v>1</v>
      </c>
      <c r="AA11" s="15" t="s">
        <v>1</v>
      </c>
      <c r="AB11" s="15" t="s">
        <v>1</v>
      </c>
      <c r="AC11" s="15"/>
      <c r="AD11" s="34"/>
      <c r="AE11" s="33" t="s">
        <v>1</v>
      </c>
      <c r="AF11" s="15" t="s">
        <v>0</v>
      </c>
      <c r="AG11" s="15" t="s">
        <v>0</v>
      </c>
      <c r="AH11" s="34"/>
      <c r="AI11" s="33" t="s">
        <v>4</v>
      </c>
      <c r="AJ11" s="15" t="s">
        <v>3</v>
      </c>
      <c r="AK11" s="15" t="s">
        <v>3</v>
      </c>
      <c r="AL11" s="34" t="s">
        <v>5</v>
      </c>
      <c r="AM11" s="33" t="s">
        <v>1</v>
      </c>
      <c r="AN11" s="15" t="s">
        <v>1</v>
      </c>
      <c r="AO11" s="15"/>
      <c r="AP11" s="16"/>
      <c r="AQ11" s="15" t="s">
        <v>0</v>
      </c>
      <c r="AR11" s="15" t="s">
        <v>0</v>
      </c>
      <c r="AS11" s="34" t="s">
        <v>2</v>
      </c>
      <c r="AT11" s="33" t="s">
        <v>0</v>
      </c>
      <c r="AU11" s="34" t="s">
        <v>1</v>
      </c>
      <c r="AV11" s="34" t="s">
        <v>2</v>
      </c>
      <c r="AW11" s="148"/>
      <c r="AX11" s="148"/>
      <c r="AY11" s="148"/>
      <c r="AZ11" s="20"/>
      <c r="BA11" s="24">
        <f>COUNTIF(D11:AY11,"A+")</f>
        <v>13</v>
      </c>
      <c r="BB11" s="24">
        <f>COUNTIF(D11:AY11,"A")</f>
        <v>11</v>
      </c>
      <c r="BC11" s="25">
        <f>COUNTIF(D11:AY11,"A-")</f>
        <v>3</v>
      </c>
      <c r="BD11" s="26">
        <f>COUNTIF(D11:AY11,"B+")</f>
        <v>1</v>
      </c>
      <c r="BE11" s="26">
        <f>COUNTIF(D11:AY11,"B")</f>
        <v>3</v>
      </c>
      <c r="BF11" s="27">
        <f>COUNTIF(D11:AY11,"B-")</f>
        <v>1</v>
      </c>
      <c r="BG11" s="28">
        <f>COUNTIF(D11:AY11,"C+")</f>
        <v>0</v>
      </c>
      <c r="BH11" s="24">
        <f>COUNTIF(D11:AY11,"C")</f>
        <v>0</v>
      </c>
      <c r="BI11" s="25">
        <f>COUNTIF(D11:AY11,"C-")</f>
        <v>0</v>
      </c>
      <c r="BJ11" s="28">
        <f>COUNTIF(D11:AY11,"D+")</f>
        <v>0</v>
      </c>
      <c r="BK11" s="24">
        <f>COUNTIF(D11:AY11,"D")</f>
        <v>0</v>
      </c>
      <c r="BL11" s="25">
        <f>COUNTIF(D11:AY11,"D-")</f>
        <v>0</v>
      </c>
      <c r="BM11" s="29">
        <f>(BA11*10)+(BB11*9)+(BC11*8)+(BD11*7)+(BE11*6)+(BF11*5)+(BG11*4)+(BH11*3)+(BI11*2)-((BJ11*1)+(BK11*2)+(BL11*3))</f>
        <v>283</v>
      </c>
    </row>
    <row r="12" spans="1:79" ht="18" thickTop="1" thickBot="1" x14ac:dyDescent="0.35">
      <c r="A12" s="9" t="s">
        <v>82</v>
      </c>
      <c r="B12" s="19" t="s">
        <v>29</v>
      </c>
      <c r="C12" s="19" t="s">
        <v>30</v>
      </c>
      <c r="D12" s="15" t="s">
        <v>1</v>
      </c>
      <c r="E12" s="15" t="s">
        <v>1</v>
      </c>
      <c r="F12" s="15" t="s">
        <v>2</v>
      </c>
      <c r="G12" s="15" t="s">
        <v>1</v>
      </c>
      <c r="H12" s="15" t="s">
        <v>1</v>
      </c>
      <c r="I12" s="34"/>
      <c r="J12" s="33" t="s">
        <v>0</v>
      </c>
      <c r="K12" s="15" t="s">
        <v>1</v>
      </c>
      <c r="L12" s="15" t="s">
        <v>1</v>
      </c>
      <c r="M12" s="34" t="s">
        <v>1</v>
      </c>
      <c r="N12" s="33" t="s">
        <v>1</v>
      </c>
      <c r="O12" s="15" t="s">
        <v>1</v>
      </c>
      <c r="P12" s="34"/>
      <c r="Q12" s="33" t="s">
        <v>0</v>
      </c>
      <c r="R12" s="15"/>
      <c r="S12" s="34"/>
      <c r="T12" s="33"/>
      <c r="U12" s="34"/>
      <c r="V12" s="35"/>
      <c r="W12" s="33" t="s">
        <v>0</v>
      </c>
      <c r="X12" s="16"/>
      <c r="Y12" s="15" t="s">
        <v>2</v>
      </c>
      <c r="Z12" s="15" t="s">
        <v>0</v>
      </c>
      <c r="AA12" s="15" t="s">
        <v>0</v>
      </c>
      <c r="AB12" s="15" t="s">
        <v>2</v>
      </c>
      <c r="AC12" s="15"/>
      <c r="AD12" s="34"/>
      <c r="AE12" s="33" t="s">
        <v>1</v>
      </c>
      <c r="AF12" s="15" t="s">
        <v>1</v>
      </c>
      <c r="AG12" s="15" t="s">
        <v>1</v>
      </c>
      <c r="AH12" s="34"/>
      <c r="AI12" s="33" t="s">
        <v>2</v>
      </c>
      <c r="AJ12" s="15" t="s">
        <v>5</v>
      </c>
      <c r="AK12" s="15" t="s">
        <v>1</v>
      </c>
      <c r="AL12" s="34" t="s">
        <v>1</v>
      </c>
      <c r="AM12" s="33" t="s">
        <v>0</v>
      </c>
      <c r="AN12" s="15" t="s">
        <v>6</v>
      </c>
      <c r="AO12" s="15"/>
      <c r="AP12" s="16"/>
      <c r="AQ12" s="15" t="s">
        <v>0</v>
      </c>
      <c r="AR12" s="15" t="s">
        <v>1</v>
      </c>
      <c r="AS12" s="34" t="s">
        <v>2</v>
      </c>
      <c r="AT12" s="33" t="s">
        <v>1</v>
      </c>
      <c r="AU12" s="34" t="s">
        <v>3</v>
      </c>
      <c r="AV12" s="34" t="s">
        <v>0</v>
      </c>
      <c r="AW12" s="148"/>
      <c r="AX12" s="148"/>
      <c r="AY12" s="148"/>
      <c r="AZ12" s="20"/>
      <c r="BA12" s="24">
        <f>COUNTIF(D12:AY12,"A+")</f>
        <v>16</v>
      </c>
      <c r="BB12" s="24">
        <f>COUNTIF(D12:AY12,"A")</f>
        <v>8</v>
      </c>
      <c r="BC12" s="25">
        <f>COUNTIF(D12:AY12,"A-")</f>
        <v>5</v>
      </c>
      <c r="BD12" s="26">
        <f>COUNTIF(D12:AY12,"B+")</f>
        <v>0</v>
      </c>
      <c r="BE12" s="26">
        <f>COUNTIF(D12:AY12,"B")</f>
        <v>1</v>
      </c>
      <c r="BF12" s="27">
        <f>COUNTIF(D12:AY12,"B-")</f>
        <v>1</v>
      </c>
      <c r="BG12" s="28">
        <f>COUNTIF(D12:AY12,"C+")</f>
        <v>0</v>
      </c>
      <c r="BH12" s="24">
        <f>COUNTIF(D12:AY12,"C")</f>
        <v>1</v>
      </c>
      <c r="BI12" s="25">
        <f>COUNTIF(D12:AY12,"C-")</f>
        <v>0</v>
      </c>
      <c r="BJ12" s="28">
        <f>COUNTIF(D12:AY12,"D+")</f>
        <v>0</v>
      </c>
      <c r="BK12" s="24">
        <f>COUNTIF(D12:AY12,"D")</f>
        <v>0</v>
      </c>
      <c r="BL12" s="25">
        <f>COUNTIF(D12:AY12,"D-")</f>
        <v>0</v>
      </c>
      <c r="BM12" s="29">
        <f>(BA12*8)+(BB12*7)+(BC12*6)+(BD12*6)+(BE12*5)+(BF12*4)+(BG12*3)+(BH12*2)+(BI12*1)-((BJ12*1)+(BK12*2)+(BL12*3))</f>
        <v>225</v>
      </c>
    </row>
    <row r="13" spans="1:79" ht="18" thickTop="1" thickBot="1" x14ac:dyDescent="0.35">
      <c r="A13" s="18" t="s">
        <v>23</v>
      </c>
      <c r="B13" s="22" t="s">
        <v>63</v>
      </c>
      <c r="C13" s="22" t="s">
        <v>62</v>
      </c>
      <c r="D13" s="15" t="s">
        <v>0</v>
      </c>
      <c r="E13" s="15" t="s">
        <v>1</v>
      </c>
      <c r="F13" s="15" t="s">
        <v>0</v>
      </c>
      <c r="G13" s="15" t="s">
        <v>1</v>
      </c>
      <c r="H13" s="15" t="s">
        <v>0</v>
      </c>
      <c r="I13" s="34"/>
      <c r="J13" s="33" t="s">
        <v>26</v>
      </c>
      <c r="K13" s="15" t="s">
        <v>0</v>
      </c>
      <c r="L13" s="15" t="s">
        <v>1</v>
      </c>
      <c r="M13" s="34" t="s">
        <v>1</v>
      </c>
      <c r="N13" s="33" t="s">
        <v>0</v>
      </c>
      <c r="O13" s="15" t="s">
        <v>1</v>
      </c>
      <c r="P13" s="34"/>
      <c r="Q13" s="33" t="s">
        <v>0</v>
      </c>
      <c r="R13" s="15"/>
      <c r="S13" s="34"/>
      <c r="T13" s="33"/>
      <c r="U13" s="34"/>
      <c r="V13" s="35"/>
      <c r="W13" s="33" t="s">
        <v>5</v>
      </c>
      <c r="X13" s="16"/>
      <c r="Y13" s="15" t="s">
        <v>1</v>
      </c>
      <c r="Z13" s="15" t="s">
        <v>1</v>
      </c>
      <c r="AA13" s="15" t="s">
        <v>1</v>
      </c>
      <c r="AB13" s="15" t="s">
        <v>0</v>
      </c>
      <c r="AC13" s="15"/>
      <c r="AD13" s="34"/>
      <c r="AE13" s="33" t="s">
        <v>1</v>
      </c>
      <c r="AF13" s="15" t="s">
        <v>1</v>
      </c>
      <c r="AG13" s="15" t="s">
        <v>0</v>
      </c>
      <c r="AH13" s="34"/>
      <c r="AI13" s="33" t="s">
        <v>1</v>
      </c>
      <c r="AJ13" s="15" t="s">
        <v>1</v>
      </c>
      <c r="AK13" s="15" t="s">
        <v>2</v>
      </c>
      <c r="AL13" s="34" t="s">
        <v>1</v>
      </c>
      <c r="AM13" s="33" t="s">
        <v>1</v>
      </c>
      <c r="AN13" s="15" t="s">
        <v>9</v>
      </c>
      <c r="AO13" s="15"/>
      <c r="AP13" s="16"/>
      <c r="AQ13" s="15" t="s">
        <v>1</v>
      </c>
      <c r="AR13" s="15" t="s">
        <v>3</v>
      </c>
      <c r="AS13" s="34" t="s">
        <v>4</v>
      </c>
      <c r="AT13" s="33" t="s">
        <v>0</v>
      </c>
      <c r="AU13" s="34" t="s">
        <v>1</v>
      </c>
      <c r="AV13" s="34" t="s">
        <v>4</v>
      </c>
      <c r="AW13" s="148"/>
      <c r="AX13" s="148"/>
      <c r="AY13" s="148"/>
      <c r="AZ13" s="17"/>
      <c r="BA13" s="24">
        <f>COUNTIF(D13:AY13,"A+")</f>
        <v>16</v>
      </c>
      <c r="BB13" s="24">
        <f>COUNTIF(D13:AY13,"A")</f>
        <v>9</v>
      </c>
      <c r="BC13" s="25">
        <f>COUNTIF(D13:AY13,"A-")</f>
        <v>1</v>
      </c>
      <c r="BD13" s="26">
        <f>COUNTIF(D13:AY13,"B+")</f>
        <v>2</v>
      </c>
      <c r="BE13" s="26">
        <f>COUNTIF(D13:AY13,"B")</f>
        <v>1</v>
      </c>
      <c r="BF13" s="27">
        <f>COUNTIF(D13:AY13,"B-")</f>
        <v>1</v>
      </c>
      <c r="BG13" s="28">
        <f>COUNTIF(D13:AY13,"C+")</f>
        <v>0</v>
      </c>
      <c r="BH13" s="24">
        <f>COUNTIF(D13:AY13,"C")</f>
        <v>0</v>
      </c>
      <c r="BI13" s="25">
        <f>COUNTIF(D13:AY13,"C-")</f>
        <v>0</v>
      </c>
      <c r="BJ13" s="28">
        <f>COUNTIF(D13:AY13,"D+")</f>
        <v>0</v>
      </c>
      <c r="BK13" s="24">
        <f>COUNTIF(D13:AY13,"D")</f>
        <v>1</v>
      </c>
      <c r="BL13" s="25">
        <f>COUNTIF(D13:AY13,"D-")</f>
        <v>0</v>
      </c>
      <c r="BM13" s="29">
        <f>(BA13*8)+(BB13*7)+(BC13*6)+(BD13*6)+(BE13*5)+(BF13*4)+(BG13*3)+(BH13*2)+(BI13*1)-((BJ13*1)+(BK13*2)+(BL13*3))</f>
        <v>216</v>
      </c>
    </row>
    <row r="14" spans="1:79" ht="18" thickTop="1" thickBot="1" x14ac:dyDescent="0.35">
      <c r="A14" s="21" t="s">
        <v>26</v>
      </c>
      <c r="B14" s="19" t="s">
        <v>68</v>
      </c>
      <c r="C14" s="19" t="s">
        <v>69</v>
      </c>
      <c r="D14" s="15" t="s">
        <v>1</v>
      </c>
      <c r="E14" s="15" t="s">
        <v>5</v>
      </c>
      <c r="F14" s="15" t="s">
        <v>0</v>
      </c>
      <c r="G14" s="15" t="s">
        <v>1</v>
      </c>
      <c r="H14" s="15" t="s">
        <v>7</v>
      </c>
      <c r="I14" s="34"/>
      <c r="J14" s="33" t="s">
        <v>0</v>
      </c>
      <c r="K14" s="15" t="s">
        <v>0</v>
      </c>
      <c r="L14" s="15" t="s">
        <v>3</v>
      </c>
      <c r="M14" s="34" t="s">
        <v>1</v>
      </c>
      <c r="N14" s="33" t="s">
        <v>1</v>
      </c>
      <c r="O14" s="15" t="s">
        <v>26</v>
      </c>
      <c r="P14" s="34"/>
      <c r="Q14" s="33" t="s">
        <v>0</v>
      </c>
      <c r="R14" s="15"/>
      <c r="S14" s="34"/>
      <c r="T14" s="33"/>
      <c r="U14" s="34"/>
      <c r="V14" s="35"/>
      <c r="W14" s="33" t="s">
        <v>0</v>
      </c>
      <c r="X14" s="16"/>
      <c r="Y14" s="15" t="s">
        <v>1</v>
      </c>
      <c r="Z14" s="15" t="s">
        <v>1</v>
      </c>
      <c r="AA14" s="15" t="s">
        <v>0</v>
      </c>
      <c r="AB14" s="15" t="s">
        <v>3</v>
      </c>
      <c r="AC14" s="15"/>
      <c r="AD14" s="34"/>
      <c r="AE14" s="33" t="s">
        <v>1</v>
      </c>
      <c r="AF14" s="15" t="s">
        <v>0</v>
      </c>
      <c r="AG14" s="15" t="s">
        <v>0</v>
      </c>
      <c r="AH14" s="34"/>
      <c r="AI14" s="33" t="s">
        <v>1</v>
      </c>
      <c r="AJ14" s="15" t="s">
        <v>5</v>
      </c>
      <c r="AK14" s="15" t="s">
        <v>1</v>
      </c>
      <c r="AL14" s="34" t="s">
        <v>1</v>
      </c>
      <c r="AM14" s="33" t="s">
        <v>1</v>
      </c>
      <c r="AN14" s="15" t="s">
        <v>3</v>
      </c>
      <c r="AO14" s="15"/>
      <c r="AP14" s="16"/>
      <c r="AQ14" s="15" t="s">
        <v>1</v>
      </c>
      <c r="AR14" s="15" t="s">
        <v>0</v>
      </c>
      <c r="AS14" s="34" t="s">
        <v>3</v>
      </c>
      <c r="AT14" s="33" t="s">
        <v>1</v>
      </c>
      <c r="AU14" s="34" t="s">
        <v>1</v>
      </c>
      <c r="AV14" s="34" t="s">
        <v>0</v>
      </c>
      <c r="AW14" s="148"/>
      <c r="AX14" s="148"/>
      <c r="AY14" s="148"/>
      <c r="AZ14" s="20"/>
      <c r="BA14" s="24">
        <f>COUNTIF(D14:AY14,"A+")</f>
        <v>14</v>
      </c>
      <c r="BB14" s="24">
        <f>COUNTIF(D14:AY14,"A")</f>
        <v>10</v>
      </c>
      <c r="BC14" s="25">
        <f>COUNTIF(D14:AY14,"A-")</f>
        <v>0</v>
      </c>
      <c r="BD14" s="26">
        <f>COUNTIF(D14:AY14,"B+")</f>
        <v>0</v>
      </c>
      <c r="BE14" s="26">
        <f>COUNTIF(D14:AY14,"B")</f>
        <v>4</v>
      </c>
      <c r="BF14" s="27">
        <f>COUNTIF(D14:AY14,"B-")</f>
        <v>2</v>
      </c>
      <c r="BG14" s="28">
        <f>COUNTIF(D14:AY14,"C+")</f>
        <v>1</v>
      </c>
      <c r="BH14" s="24">
        <f>COUNTIF(D14:AY14,"C")</f>
        <v>0</v>
      </c>
      <c r="BI14" s="25">
        <f>COUNTIF(D14:AY14,"C-")</f>
        <v>0</v>
      </c>
      <c r="BJ14" s="28">
        <f>COUNTIF(D14:AY14,"D+")</f>
        <v>0</v>
      </c>
      <c r="BK14" s="24">
        <f>COUNTIF(D14:AY14,"D")</f>
        <v>0</v>
      </c>
      <c r="BL14" s="25">
        <f>COUNTIF(D14:AY14,"D-")</f>
        <v>0</v>
      </c>
      <c r="BM14" s="29">
        <f>(BA14*8)+(BB14*7)+(BC14*6)+(BD14*6)+(BE14*5)+(BF14*4)+(BG14*3)+(BH14*2)+(BI14*1)-((BJ14*1)+(BK14*2)+(BL14*3))</f>
        <v>213</v>
      </c>
    </row>
    <row r="15" spans="1:79" ht="18" thickTop="1" thickBot="1" x14ac:dyDescent="0.35">
      <c r="B15" s="22" t="s">
        <v>21</v>
      </c>
      <c r="C15" s="22" t="s">
        <v>22</v>
      </c>
      <c r="D15" s="15" t="s">
        <v>0</v>
      </c>
      <c r="E15" s="15" t="s">
        <v>0</v>
      </c>
      <c r="F15" s="15" t="s">
        <v>1</v>
      </c>
      <c r="G15" s="15" t="s">
        <v>0</v>
      </c>
      <c r="H15" s="15" t="s">
        <v>7</v>
      </c>
      <c r="I15" s="34"/>
      <c r="J15" s="33" t="s">
        <v>7</v>
      </c>
      <c r="K15" s="15" t="s">
        <v>1</v>
      </c>
      <c r="L15" s="15" t="s">
        <v>3</v>
      </c>
      <c r="M15" s="34" t="s">
        <v>1</v>
      </c>
      <c r="N15" s="33" t="s">
        <v>1</v>
      </c>
      <c r="O15" s="15" t="s">
        <v>0</v>
      </c>
      <c r="P15" s="34"/>
      <c r="Q15" s="33" t="s">
        <v>8</v>
      </c>
      <c r="R15" s="15"/>
      <c r="S15" s="34"/>
      <c r="T15" s="33"/>
      <c r="U15" s="34"/>
      <c r="V15" s="35"/>
      <c r="W15" s="33" t="s">
        <v>0</v>
      </c>
      <c r="X15" s="16"/>
      <c r="Y15" s="15" t="s">
        <v>4</v>
      </c>
      <c r="Z15" s="15" t="s">
        <v>0</v>
      </c>
      <c r="AA15" s="15" t="s">
        <v>1</v>
      </c>
      <c r="AB15" s="15" t="s">
        <v>3</v>
      </c>
      <c r="AC15" s="15"/>
      <c r="AD15" s="34"/>
      <c r="AE15" s="33" t="s">
        <v>6</v>
      </c>
      <c r="AF15" s="15" t="s">
        <v>8</v>
      </c>
      <c r="AG15" s="15" t="s">
        <v>8</v>
      </c>
      <c r="AH15" s="34"/>
      <c r="AI15" s="33" t="s">
        <v>9</v>
      </c>
      <c r="AJ15" s="15" t="s">
        <v>6</v>
      </c>
      <c r="AK15" s="15" t="s">
        <v>7</v>
      </c>
      <c r="AL15" s="34" t="s">
        <v>0</v>
      </c>
      <c r="AM15" s="33" t="s">
        <v>5</v>
      </c>
      <c r="AN15" s="15" t="s">
        <v>9</v>
      </c>
      <c r="AO15" s="15"/>
      <c r="AP15" s="16"/>
      <c r="AQ15" s="15" t="s">
        <v>2</v>
      </c>
      <c r="AR15" s="15" t="s">
        <v>4</v>
      </c>
      <c r="AS15" s="34" t="s">
        <v>6</v>
      </c>
      <c r="AT15" s="33" t="s">
        <v>3</v>
      </c>
      <c r="AU15" s="34" t="s">
        <v>0</v>
      </c>
      <c r="AV15" s="34" t="s">
        <v>3</v>
      </c>
      <c r="AW15" s="148"/>
      <c r="AX15" s="148"/>
      <c r="AY15" s="148"/>
      <c r="AZ15" s="17"/>
      <c r="BA15" s="24">
        <f>COUNTIF(D15:AY15,"A+")</f>
        <v>5</v>
      </c>
      <c r="BB15" s="24">
        <f>COUNTIF(D15:AY15,"A")</f>
        <v>8</v>
      </c>
      <c r="BC15" s="25">
        <f>COUNTIF(D15:AY15,"A-")</f>
        <v>1</v>
      </c>
      <c r="BD15" s="26">
        <f>COUNTIF(D15:AY15,"B+")</f>
        <v>2</v>
      </c>
      <c r="BE15" s="26">
        <f>COUNTIF(D15:AY15,"B")</f>
        <v>4</v>
      </c>
      <c r="BF15" s="27">
        <f>COUNTIF(D15:AY15,"B-")</f>
        <v>1</v>
      </c>
      <c r="BG15" s="28">
        <f>COUNTIF(D15:AY15,"C+")</f>
        <v>3</v>
      </c>
      <c r="BH15" s="24">
        <f>COUNTIF(D15:AY15,"C")</f>
        <v>3</v>
      </c>
      <c r="BI15" s="25">
        <f>COUNTIF(D15:AY15,"C-")</f>
        <v>3</v>
      </c>
      <c r="BJ15" s="28">
        <f>COUNTIF(D15:AY15,"D+")</f>
        <v>0</v>
      </c>
      <c r="BK15" s="24">
        <f>COUNTIF(D15:AY15,"D")</f>
        <v>2</v>
      </c>
      <c r="BL15" s="25">
        <f>COUNTIF(D15:AY15,"D-")</f>
        <v>0</v>
      </c>
      <c r="BM15" s="29">
        <f>(BA15*10)+(BB15*9)+(BC15*8)+(BD15*7)+(BE15*6)+(BF15*5)+(BG15*4)+(BH15*3)+(BI15*2)-((BJ15*1)+(BK15*2)+(BL15*3))</f>
        <v>196</v>
      </c>
    </row>
    <row r="16" spans="1:79" ht="18" thickTop="1" thickBot="1" x14ac:dyDescent="0.35">
      <c r="B16" s="22" t="s">
        <v>27</v>
      </c>
      <c r="C16" s="22" t="s">
        <v>28</v>
      </c>
      <c r="D16" s="15" t="s">
        <v>1</v>
      </c>
      <c r="E16" s="15" t="s">
        <v>0</v>
      </c>
      <c r="F16" s="15" t="s">
        <v>0</v>
      </c>
      <c r="G16" s="15" t="s">
        <v>1</v>
      </c>
      <c r="H16" s="15" t="s">
        <v>7</v>
      </c>
      <c r="I16" s="34"/>
      <c r="J16" s="33" t="s">
        <v>0</v>
      </c>
      <c r="K16" s="15" t="s">
        <v>1</v>
      </c>
      <c r="L16" s="15" t="s">
        <v>6</v>
      </c>
      <c r="M16" s="34" t="s">
        <v>1</v>
      </c>
      <c r="N16" s="33" t="s">
        <v>1</v>
      </c>
      <c r="O16" s="15" t="s">
        <v>2</v>
      </c>
      <c r="P16" s="34"/>
      <c r="Q16" s="33" t="s">
        <v>3</v>
      </c>
      <c r="R16" s="15"/>
      <c r="S16" s="34"/>
      <c r="T16" s="33"/>
      <c r="U16" s="34"/>
      <c r="V16" s="35"/>
      <c r="W16" s="33" t="s">
        <v>0</v>
      </c>
      <c r="X16" s="16"/>
      <c r="Y16" s="15" t="s">
        <v>2</v>
      </c>
      <c r="Z16" s="15" t="s">
        <v>0</v>
      </c>
      <c r="AA16" s="15" t="s">
        <v>8</v>
      </c>
      <c r="AB16" s="15" t="s">
        <v>3</v>
      </c>
      <c r="AC16" s="15"/>
      <c r="AD16" s="34"/>
      <c r="AE16" s="33" t="s">
        <v>0</v>
      </c>
      <c r="AF16" s="15" t="s">
        <v>2</v>
      </c>
      <c r="AG16" s="15" t="s">
        <v>2</v>
      </c>
      <c r="AH16" s="34"/>
      <c r="AI16" s="33" t="s">
        <v>6</v>
      </c>
      <c r="AJ16" s="15" t="s">
        <v>6</v>
      </c>
      <c r="AK16" s="15" t="s">
        <v>2</v>
      </c>
      <c r="AL16" s="34" t="s">
        <v>4</v>
      </c>
      <c r="AM16" s="33" t="s">
        <v>0</v>
      </c>
      <c r="AN16" s="15" t="s">
        <v>6</v>
      </c>
      <c r="AO16" s="15"/>
      <c r="AP16" s="16"/>
      <c r="AQ16" s="15" t="s">
        <v>1</v>
      </c>
      <c r="AR16" s="15" t="s">
        <v>5</v>
      </c>
      <c r="AS16" s="34" t="s">
        <v>4</v>
      </c>
      <c r="AT16" s="33" t="s">
        <v>0</v>
      </c>
      <c r="AU16" s="34" t="s">
        <v>0</v>
      </c>
      <c r="AV16" s="34" t="s">
        <v>2</v>
      </c>
      <c r="AW16" s="148"/>
      <c r="AX16" s="148"/>
      <c r="AY16" s="148"/>
      <c r="AZ16" s="17"/>
      <c r="BA16" s="24">
        <f>COUNTIF(D16:AY16,"A+")</f>
        <v>6</v>
      </c>
      <c r="BB16" s="24">
        <f>COUNTIF(D16:AY16,"A")</f>
        <v>9</v>
      </c>
      <c r="BC16" s="25">
        <f>COUNTIF(D16:AY16,"A-")</f>
        <v>6</v>
      </c>
      <c r="BD16" s="26">
        <f>COUNTIF(D16:AY16,"B+")</f>
        <v>2</v>
      </c>
      <c r="BE16" s="26">
        <f>COUNTIF(D16:AY16,"B")</f>
        <v>2</v>
      </c>
      <c r="BF16" s="27">
        <f>COUNTIF(D16:AY16,"B-")</f>
        <v>1</v>
      </c>
      <c r="BG16" s="28">
        <f>COUNTIF(D16:AY16,"C+")</f>
        <v>1</v>
      </c>
      <c r="BH16" s="24">
        <f>COUNTIF(D16:AY16,"C")</f>
        <v>4</v>
      </c>
      <c r="BI16" s="25">
        <f>COUNTIF(D16:AY16,"C-")</f>
        <v>1</v>
      </c>
      <c r="BJ16" s="28">
        <f>COUNTIF(D16:AY16,"D+")</f>
        <v>0</v>
      </c>
      <c r="BK16" s="24">
        <f>COUNTIF(D16:AY16,"D")</f>
        <v>0</v>
      </c>
      <c r="BL16" s="25">
        <f>COUNTIF(D16:AY16,"D-")</f>
        <v>0</v>
      </c>
      <c r="BM16" s="29">
        <f>(BA16*8)+(BB16*7)+(BC16*6)+(BD16*6)+(BE16*5)+(BF16*4)+(BG16*3)+(BH16*2)+(BI16*1)-((BJ16*1)+(BK16*2)+(BL16*3))</f>
        <v>185</v>
      </c>
    </row>
    <row r="17" spans="2:65" ht="18" thickTop="1" thickBot="1" x14ac:dyDescent="0.35">
      <c r="B17" s="19" t="s">
        <v>72</v>
      </c>
      <c r="C17" s="19" t="s">
        <v>73</v>
      </c>
      <c r="D17" s="15" t="s">
        <v>3</v>
      </c>
      <c r="E17" s="15" t="s">
        <v>2</v>
      </c>
      <c r="F17" s="15" t="s">
        <v>0</v>
      </c>
      <c r="G17" s="15" t="s">
        <v>2</v>
      </c>
      <c r="H17" s="15" t="s">
        <v>5</v>
      </c>
      <c r="I17" s="34"/>
      <c r="J17" s="33" t="s">
        <v>0</v>
      </c>
      <c r="K17" s="15" t="s">
        <v>0</v>
      </c>
      <c r="L17" s="15" t="s">
        <v>6</v>
      </c>
      <c r="M17" s="34" t="s">
        <v>1</v>
      </c>
      <c r="N17" s="33" t="s">
        <v>0</v>
      </c>
      <c r="O17" s="15" t="s">
        <v>0</v>
      </c>
      <c r="P17" s="34"/>
      <c r="Q17" s="33" t="s">
        <v>3</v>
      </c>
      <c r="R17" s="15"/>
      <c r="S17" s="34"/>
      <c r="T17" s="33"/>
      <c r="U17" s="34"/>
      <c r="V17" s="35"/>
      <c r="W17" s="33" t="s">
        <v>0</v>
      </c>
      <c r="X17" s="16"/>
      <c r="Y17" s="15" t="s">
        <v>26</v>
      </c>
      <c r="Z17" s="15" t="s">
        <v>26</v>
      </c>
      <c r="AA17" s="15" t="s">
        <v>0</v>
      </c>
      <c r="AB17" s="15" t="s">
        <v>3</v>
      </c>
      <c r="AC17" s="15"/>
      <c r="AD17" s="34"/>
      <c r="AE17" s="33" t="s">
        <v>3</v>
      </c>
      <c r="AF17" s="15" t="s">
        <v>1</v>
      </c>
      <c r="AG17" s="15" t="s">
        <v>0</v>
      </c>
      <c r="AH17" s="34"/>
      <c r="AI17" s="33" t="s">
        <v>8</v>
      </c>
      <c r="AJ17" s="15" t="s">
        <v>5</v>
      </c>
      <c r="AK17" s="15" t="s">
        <v>6</v>
      </c>
      <c r="AL17" s="34" t="s">
        <v>0</v>
      </c>
      <c r="AM17" s="33" t="s">
        <v>1</v>
      </c>
      <c r="AN17" s="15" t="s">
        <v>3</v>
      </c>
      <c r="AO17" s="15"/>
      <c r="AP17" s="16"/>
      <c r="AQ17" s="15" t="s">
        <v>1</v>
      </c>
      <c r="AR17" s="15" t="s">
        <v>5</v>
      </c>
      <c r="AS17" s="34" t="s">
        <v>4</v>
      </c>
      <c r="AT17" s="33" t="s">
        <v>2</v>
      </c>
      <c r="AU17" s="34" t="s">
        <v>0</v>
      </c>
      <c r="AV17" s="34" t="s">
        <v>0</v>
      </c>
      <c r="AW17" s="148"/>
      <c r="AX17" s="148"/>
      <c r="AY17" s="148"/>
      <c r="AZ17" s="20"/>
      <c r="BA17" s="24">
        <f>COUNTIF(D17:AY17,"A+")</f>
        <v>4</v>
      </c>
      <c r="BB17" s="24">
        <f>COUNTIF(D17:AY17,"A")</f>
        <v>11</v>
      </c>
      <c r="BC17" s="25">
        <f>COUNTIF(D17:AY17,"A-")</f>
        <v>3</v>
      </c>
      <c r="BD17" s="26">
        <f>COUNTIF(D17:AY17,"B+")</f>
        <v>1</v>
      </c>
      <c r="BE17" s="26">
        <f>COUNTIF(D17:AY17,"B")</f>
        <v>5</v>
      </c>
      <c r="BF17" s="27">
        <f>COUNTIF(D17:AY17,"B-")</f>
        <v>3</v>
      </c>
      <c r="BG17" s="28">
        <f>COUNTIF(D17:AY17,"C+")</f>
        <v>0</v>
      </c>
      <c r="BH17" s="24">
        <f>COUNTIF(D17:AY17,"C")</f>
        <v>2</v>
      </c>
      <c r="BI17" s="25">
        <f>COUNTIF(D17:AY17,"C-")</f>
        <v>1</v>
      </c>
      <c r="BJ17" s="28">
        <f>COUNTIF(D17:AY17,"D+")</f>
        <v>0</v>
      </c>
      <c r="BK17" s="24">
        <f>COUNTIF(D17:AY17,"D")</f>
        <v>0</v>
      </c>
      <c r="BL17" s="25">
        <f>COUNTIF(D17:AY17,"D-")</f>
        <v>0</v>
      </c>
      <c r="BM17" s="29">
        <f>(BA17*8)+(BB17*7)+(BC17*6)+(BD17*6)+(BE17*5)+(BF17*4)+(BG17*3)+(BH17*2)+(BI17*1)-((BJ17*1)+(BK17*2)+(BL17*3))</f>
        <v>175</v>
      </c>
    </row>
    <row r="18" spans="2:65" ht="18" thickTop="1" thickBot="1" x14ac:dyDescent="0.35">
      <c r="B18" s="22" t="s">
        <v>59</v>
      </c>
      <c r="C18" s="22" t="s">
        <v>60</v>
      </c>
      <c r="D18" s="15" t="s">
        <v>1</v>
      </c>
      <c r="E18" s="15" t="s">
        <v>0</v>
      </c>
      <c r="F18" s="15" t="s">
        <v>0</v>
      </c>
      <c r="G18" s="15" t="s">
        <v>1</v>
      </c>
      <c r="H18" s="15" t="s">
        <v>5</v>
      </c>
      <c r="I18" s="34"/>
      <c r="J18" s="33" t="s">
        <v>0</v>
      </c>
      <c r="K18" s="15" t="s">
        <v>1</v>
      </c>
      <c r="L18" s="15" t="s">
        <v>6</v>
      </c>
      <c r="M18" s="34" t="s">
        <v>1</v>
      </c>
      <c r="N18" s="33" t="s">
        <v>1</v>
      </c>
      <c r="O18" s="15" t="s">
        <v>6</v>
      </c>
      <c r="P18" s="34"/>
      <c r="Q18" s="33" t="s">
        <v>3</v>
      </c>
      <c r="R18" s="15"/>
      <c r="S18" s="34"/>
      <c r="T18" s="33"/>
      <c r="U18" s="34"/>
      <c r="V18" s="35"/>
      <c r="W18" s="33" t="s">
        <v>0</v>
      </c>
      <c r="X18" s="16"/>
      <c r="Y18" s="15" t="s">
        <v>0</v>
      </c>
      <c r="Z18" s="15" t="s">
        <v>1</v>
      </c>
      <c r="AA18" s="15" t="s">
        <v>3</v>
      </c>
      <c r="AB18" s="15" t="s">
        <v>4</v>
      </c>
      <c r="AC18" s="15"/>
      <c r="AD18" s="34"/>
      <c r="AE18" s="33" t="s">
        <v>0</v>
      </c>
      <c r="AF18" s="15" t="s">
        <v>0</v>
      </c>
      <c r="AG18" s="15" t="s">
        <v>0</v>
      </c>
      <c r="AH18" s="34"/>
      <c r="AI18" s="33" t="s">
        <v>9</v>
      </c>
      <c r="AJ18" s="15" t="s">
        <v>5</v>
      </c>
      <c r="AK18" s="15" t="s">
        <v>0</v>
      </c>
      <c r="AL18" s="34" t="s">
        <v>2</v>
      </c>
      <c r="AM18" s="33" t="s">
        <v>6</v>
      </c>
      <c r="AN18" s="15" t="s">
        <v>9</v>
      </c>
      <c r="AO18" s="15"/>
      <c r="AP18" s="16"/>
      <c r="AQ18" s="15" t="s">
        <v>6</v>
      </c>
      <c r="AR18" s="15" t="s">
        <v>6</v>
      </c>
      <c r="AS18" s="34" t="s">
        <v>0</v>
      </c>
      <c r="AT18" s="33" t="s">
        <v>1</v>
      </c>
      <c r="AU18" s="34" t="s">
        <v>0</v>
      </c>
      <c r="AV18" s="34" t="s">
        <v>3</v>
      </c>
      <c r="AW18" s="148"/>
      <c r="AX18" s="148"/>
      <c r="AY18" s="148"/>
      <c r="AZ18" s="17"/>
      <c r="BA18" s="24">
        <f>COUNTIF(D18:AY18,"A+")</f>
        <v>7</v>
      </c>
      <c r="BB18" s="24">
        <f>COUNTIF(D18:AY18,"A")</f>
        <v>11</v>
      </c>
      <c r="BC18" s="25">
        <f>COUNTIF(D18:AY18,"A-")</f>
        <v>1</v>
      </c>
      <c r="BD18" s="26">
        <f>COUNTIF(D18:AY18,"B+")</f>
        <v>1</v>
      </c>
      <c r="BE18" s="26">
        <f>COUNTIF(D18:AY18,"B")</f>
        <v>3</v>
      </c>
      <c r="BF18" s="27">
        <f>COUNTIF(D18:AY18,"B-")</f>
        <v>2</v>
      </c>
      <c r="BG18" s="28">
        <f>COUNTIF(D18:AY18,"C+")</f>
        <v>0</v>
      </c>
      <c r="BH18" s="24">
        <f>COUNTIF(D18:AY18,"C")</f>
        <v>5</v>
      </c>
      <c r="BI18" s="25">
        <f>COUNTIF(D18:AY18,"C-")</f>
        <v>0</v>
      </c>
      <c r="BJ18" s="28">
        <f>COUNTIF(D18:AY18,"D+")</f>
        <v>0</v>
      </c>
      <c r="BK18" s="24">
        <f>COUNTIF(D18:AY18,"D")</f>
        <v>2</v>
      </c>
      <c r="BL18" s="25">
        <f>COUNTIF(D18:AY18,"D-")</f>
        <v>0</v>
      </c>
      <c r="BM18" s="29">
        <f>(BA18*8)+(BB18*7)+(BC18*6)+(BD18*6)+(BE18*5)+(BF18*4)+(BG18*3)+(BH18*2)+(BI18*1)-((BJ18*1)+(BK18*2)+(BL18*3))</f>
        <v>174</v>
      </c>
    </row>
    <row r="19" spans="2:65" ht="18" thickTop="1" thickBot="1" x14ac:dyDescent="0.35">
      <c r="B19" s="19" t="s">
        <v>49</v>
      </c>
      <c r="C19" s="19" t="s">
        <v>50</v>
      </c>
      <c r="D19" s="15" t="s">
        <v>7</v>
      </c>
      <c r="E19" s="15" t="s">
        <v>7</v>
      </c>
      <c r="F19" s="15" t="s">
        <v>0</v>
      </c>
      <c r="G19" s="15" t="s">
        <v>1</v>
      </c>
      <c r="H19" s="15" t="s">
        <v>6</v>
      </c>
      <c r="I19" s="34"/>
      <c r="J19" s="33" t="s">
        <v>0</v>
      </c>
      <c r="K19" s="15" t="s">
        <v>2</v>
      </c>
      <c r="L19" s="15" t="s">
        <v>6</v>
      </c>
      <c r="M19" s="34" t="s">
        <v>1</v>
      </c>
      <c r="N19" s="33" t="s">
        <v>0</v>
      </c>
      <c r="O19" s="15" t="s">
        <v>8</v>
      </c>
      <c r="P19" s="34"/>
      <c r="Q19" s="33" t="s">
        <v>8</v>
      </c>
      <c r="R19" s="15"/>
      <c r="S19" s="34"/>
      <c r="T19" s="33"/>
      <c r="U19" s="34"/>
      <c r="V19" s="35"/>
      <c r="W19" s="33" t="s">
        <v>0</v>
      </c>
      <c r="X19" s="16"/>
      <c r="Y19" s="15" t="s">
        <v>1</v>
      </c>
      <c r="Z19" s="15" t="s">
        <v>1</v>
      </c>
      <c r="AA19" s="15" t="s">
        <v>2</v>
      </c>
      <c r="AB19" s="15" t="s">
        <v>4</v>
      </c>
      <c r="AC19" s="15"/>
      <c r="AD19" s="34"/>
      <c r="AE19" s="33" t="s">
        <v>0</v>
      </c>
      <c r="AF19" s="15" t="s">
        <v>5</v>
      </c>
      <c r="AG19" s="15" t="s">
        <v>2</v>
      </c>
      <c r="AH19" s="34"/>
      <c r="AI19" s="33" t="s">
        <v>3</v>
      </c>
      <c r="AJ19" s="15" t="s">
        <v>2</v>
      </c>
      <c r="AK19" s="15" t="s">
        <v>2</v>
      </c>
      <c r="AL19" s="34" t="s">
        <v>0</v>
      </c>
      <c r="AM19" s="33" t="s">
        <v>1</v>
      </c>
      <c r="AN19" s="15" t="s">
        <v>3</v>
      </c>
      <c r="AO19" s="15"/>
      <c r="AP19" s="16"/>
      <c r="AQ19" s="15" t="s">
        <v>3</v>
      </c>
      <c r="AR19" s="15" t="s">
        <v>5</v>
      </c>
      <c r="AS19" s="34" t="s">
        <v>8</v>
      </c>
      <c r="AT19" s="33" t="s">
        <v>26</v>
      </c>
      <c r="AU19" s="34" t="s">
        <v>26</v>
      </c>
      <c r="AV19" s="34" t="s">
        <v>7</v>
      </c>
      <c r="AW19" s="148"/>
      <c r="AX19" s="148"/>
      <c r="AY19" s="148"/>
      <c r="AZ19" s="20"/>
      <c r="BA19" s="24">
        <f>COUNTIF(D19:AY19,"A+")</f>
        <v>5</v>
      </c>
      <c r="BB19" s="24">
        <f>COUNTIF(D19:AY19,"A")</f>
        <v>6</v>
      </c>
      <c r="BC19" s="25">
        <f>COUNTIF(D19:AY19,"A-")</f>
        <v>5</v>
      </c>
      <c r="BD19" s="26">
        <f>COUNTIF(D19:AY19,"B+")</f>
        <v>1</v>
      </c>
      <c r="BE19" s="26">
        <f>COUNTIF(D19:AY19,"B")</f>
        <v>3</v>
      </c>
      <c r="BF19" s="27">
        <f>COUNTIF(D19:AY19,"B-")</f>
        <v>2</v>
      </c>
      <c r="BG19" s="28">
        <f>COUNTIF(D19:AY19,"C+")</f>
        <v>3</v>
      </c>
      <c r="BH19" s="24">
        <f>COUNTIF(D19:AY19,"C")</f>
        <v>2</v>
      </c>
      <c r="BI19" s="25">
        <f>COUNTIF(D19:AY19,"C-")</f>
        <v>3</v>
      </c>
      <c r="BJ19" s="28">
        <f>COUNTIF(D19:AY19,"D+")</f>
        <v>0</v>
      </c>
      <c r="BK19" s="24">
        <f>COUNTIF(D19:AY19,"D")</f>
        <v>0</v>
      </c>
      <c r="BL19" s="25">
        <f>COUNTIF(D19:AY19,"D-")</f>
        <v>0</v>
      </c>
      <c r="BM19" s="29">
        <f>(BA19*8)+(BB19*7)+(BC19*6)+(BD19*6)+(BE19*5)+(BF19*4)+(BG19*3)+(BH19*2)+(BI19*1)-((BJ19*1)+(BK19*2)+(BL19*3))</f>
        <v>157</v>
      </c>
    </row>
    <row r="20" spans="2:65" ht="18" thickTop="1" thickBot="1" x14ac:dyDescent="0.35">
      <c r="B20" s="22" t="s">
        <v>43</v>
      </c>
      <c r="C20" s="22" t="s">
        <v>44</v>
      </c>
      <c r="D20" s="15" t="s">
        <v>0</v>
      </c>
      <c r="E20" s="15" t="s">
        <v>1</v>
      </c>
      <c r="F20" s="15" t="s">
        <v>2</v>
      </c>
      <c r="G20" s="15" t="s">
        <v>5</v>
      </c>
      <c r="H20" s="15" t="s">
        <v>6</v>
      </c>
      <c r="I20" s="34"/>
      <c r="J20" s="33" t="s">
        <v>0</v>
      </c>
      <c r="K20" s="15" t="s">
        <v>0</v>
      </c>
      <c r="L20" s="15" t="s">
        <v>6</v>
      </c>
      <c r="M20" s="34" t="s">
        <v>3</v>
      </c>
      <c r="N20" s="33" t="s">
        <v>0</v>
      </c>
      <c r="O20" s="15" t="s">
        <v>0</v>
      </c>
      <c r="P20" s="34"/>
      <c r="Q20" s="33" t="s">
        <v>0</v>
      </c>
      <c r="R20" s="15"/>
      <c r="S20" s="34"/>
      <c r="T20" s="33"/>
      <c r="U20" s="34"/>
      <c r="V20" s="35"/>
      <c r="W20" s="33" t="s">
        <v>2</v>
      </c>
      <c r="X20" s="16"/>
      <c r="Y20" s="15" t="s">
        <v>6</v>
      </c>
      <c r="Z20" s="15" t="s">
        <v>2</v>
      </c>
      <c r="AA20" s="15" t="s">
        <v>3</v>
      </c>
      <c r="AB20" s="15" t="s">
        <v>7</v>
      </c>
      <c r="AC20" s="15"/>
      <c r="AD20" s="34"/>
      <c r="AE20" s="33" t="s">
        <v>0</v>
      </c>
      <c r="AF20" s="15" t="s">
        <v>5</v>
      </c>
      <c r="AG20" s="15" t="s">
        <v>5</v>
      </c>
      <c r="AH20" s="34"/>
      <c r="AI20" s="33" t="s">
        <v>9</v>
      </c>
      <c r="AJ20" s="15" t="s">
        <v>6</v>
      </c>
      <c r="AK20" s="15" t="s">
        <v>2</v>
      </c>
      <c r="AL20" s="34" t="s">
        <v>5</v>
      </c>
      <c r="AM20" s="33" t="s">
        <v>0</v>
      </c>
      <c r="AN20" s="15" t="s">
        <v>9</v>
      </c>
      <c r="AO20" s="15"/>
      <c r="AP20" s="16"/>
      <c r="AQ20" s="15" t="s">
        <v>0</v>
      </c>
      <c r="AR20" s="15" t="s">
        <v>8</v>
      </c>
      <c r="AS20" s="34" t="s">
        <v>7</v>
      </c>
      <c r="AT20" s="33" t="s">
        <v>1</v>
      </c>
      <c r="AU20" s="34" t="s">
        <v>6</v>
      </c>
      <c r="AV20" s="34" t="s">
        <v>0</v>
      </c>
      <c r="AW20" s="148"/>
      <c r="AX20" s="148"/>
      <c r="AY20" s="148"/>
      <c r="AZ20" s="17"/>
      <c r="BA20" s="24">
        <f>COUNTIF(D20:AY20,"A+")</f>
        <v>2</v>
      </c>
      <c r="BB20" s="24">
        <f>COUNTIF(D20:AY20,"A")</f>
        <v>10</v>
      </c>
      <c r="BC20" s="25">
        <f>COUNTIF(D20:AY20,"A-")</f>
        <v>4</v>
      </c>
      <c r="BD20" s="26">
        <f>COUNTIF(D20:AY20,"B+")</f>
        <v>0</v>
      </c>
      <c r="BE20" s="26">
        <f>COUNTIF(D20:AY20,"B")</f>
        <v>2</v>
      </c>
      <c r="BF20" s="27">
        <f>COUNTIF(D20:AY20,"B-")</f>
        <v>4</v>
      </c>
      <c r="BG20" s="28">
        <f>COUNTIF(D20:AY20,"C+")</f>
        <v>2</v>
      </c>
      <c r="BH20" s="24">
        <f>COUNTIF(D20:AY20,"C")</f>
        <v>5</v>
      </c>
      <c r="BI20" s="25">
        <f>COUNTIF(D20:AY20,"C-")</f>
        <v>1</v>
      </c>
      <c r="BJ20" s="28">
        <f>COUNTIF(D20:AY20,"D+")</f>
        <v>0</v>
      </c>
      <c r="BK20" s="24">
        <f>COUNTIF(D20:AY20,"D")</f>
        <v>2</v>
      </c>
      <c r="BL20" s="25">
        <f>COUNTIF(D20:AY20,"D-")</f>
        <v>0</v>
      </c>
      <c r="BM20" s="29">
        <f>(BA20*8)+(BB20*7)+(BC20*6)+(BD20*6)+(BE20*5)+(BF20*4)+(BG20*3)+(BH20*2)+(BI20*1)-((BJ20*1)+(BK20*2)+(BL20*3))</f>
        <v>149</v>
      </c>
    </row>
    <row r="21" spans="2:65" ht="18" thickTop="1" thickBot="1" x14ac:dyDescent="0.35">
      <c r="B21" s="19" t="s">
        <v>41</v>
      </c>
      <c r="C21" s="19" t="s">
        <v>42</v>
      </c>
      <c r="D21" s="15" t="s">
        <v>26</v>
      </c>
      <c r="E21" s="15" t="s">
        <v>26</v>
      </c>
      <c r="F21" s="15" t="s">
        <v>4</v>
      </c>
      <c r="G21" s="15" t="s">
        <v>1</v>
      </c>
      <c r="H21" s="15" t="s">
        <v>0</v>
      </c>
      <c r="I21" s="34"/>
      <c r="J21" s="33" t="s">
        <v>2</v>
      </c>
      <c r="K21" s="15" t="s">
        <v>2</v>
      </c>
      <c r="L21" s="15" t="s">
        <v>6</v>
      </c>
      <c r="M21" s="34" t="s">
        <v>1</v>
      </c>
      <c r="N21" s="33" t="s">
        <v>4</v>
      </c>
      <c r="O21" s="15" t="s">
        <v>2</v>
      </c>
      <c r="P21" s="34"/>
      <c r="Q21" s="33" t="s">
        <v>0</v>
      </c>
      <c r="R21" s="15"/>
      <c r="S21" s="34"/>
      <c r="T21" s="33"/>
      <c r="U21" s="34"/>
      <c r="V21" s="35"/>
      <c r="W21" s="33" t="s">
        <v>4</v>
      </c>
      <c r="X21" s="16"/>
      <c r="Y21" s="15" t="s">
        <v>4</v>
      </c>
      <c r="Z21" s="15" t="s">
        <v>1</v>
      </c>
      <c r="AA21" s="15" t="s">
        <v>6</v>
      </c>
      <c r="AB21" s="15" t="s">
        <v>2</v>
      </c>
      <c r="AC21" s="15"/>
      <c r="AD21" s="34"/>
      <c r="AE21" s="33" t="s">
        <v>5</v>
      </c>
      <c r="AF21" s="15" t="s">
        <v>0</v>
      </c>
      <c r="AG21" s="15" t="s">
        <v>4</v>
      </c>
      <c r="AH21" s="34"/>
      <c r="AI21" s="33" t="s">
        <v>9</v>
      </c>
      <c r="AJ21" s="15" t="s">
        <v>1</v>
      </c>
      <c r="AK21" s="15" t="s">
        <v>2</v>
      </c>
      <c r="AL21" s="34" t="s">
        <v>1</v>
      </c>
      <c r="AM21" s="33" t="s">
        <v>1</v>
      </c>
      <c r="AN21" s="15" t="s">
        <v>9</v>
      </c>
      <c r="AO21" s="15"/>
      <c r="AP21" s="16"/>
      <c r="AQ21" s="15" t="s">
        <v>6</v>
      </c>
      <c r="AR21" s="15" t="s">
        <v>8</v>
      </c>
      <c r="AS21" s="34" t="s">
        <v>8</v>
      </c>
      <c r="AT21" s="33" t="s">
        <v>1</v>
      </c>
      <c r="AU21" s="34" t="s">
        <v>9</v>
      </c>
      <c r="AV21" s="34" t="s">
        <v>3</v>
      </c>
      <c r="AW21" s="148"/>
      <c r="AX21" s="148"/>
      <c r="AY21" s="148"/>
      <c r="AZ21" s="20"/>
      <c r="BA21" s="24">
        <f>COUNTIF(D21:AY21,"A+")</f>
        <v>7</v>
      </c>
      <c r="BB21" s="24">
        <f>COUNTIF(D21:AY21,"A")</f>
        <v>3</v>
      </c>
      <c r="BC21" s="25">
        <f>COUNTIF(D21:AY21,"A-")</f>
        <v>5</v>
      </c>
      <c r="BD21" s="26">
        <f>COUNTIF(D21:AY21,"B+")</f>
        <v>5</v>
      </c>
      <c r="BE21" s="26">
        <f>COUNTIF(D21:AY21,"B")</f>
        <v>1</v>
      </c>
      <c r="BF21" s="27">
        <f>COUNTIF(D21:AY21,"B-")</f>
        <v>1</v>
      </c>
      <c r="BG21" s="28">
        <f>COUNTIF(D21:AY21,"C+")</f>
        <v>0</v>
      </c>
      <c r="BH21" s="24">
        <f>COUNTIF(D21:AY21,"C")</f>
        <v>3</v>
      </c>
      <c r="BI21" s="25">
        <f>COUNTIF(D21:AY21,"C-")</f>
        <v>2</v>
      </c>
      <c r="BJ21" s="28">
        <f>COUNTIF(D21:AY21,"D+")</f>
        <v>0</v>
      </c>
      <c r="BK21" s="24">
        <f>COUNTIF(D21:AY21,"D")</f>
        <v>3</v>
      </c>
      <c r="BL21" s="25">
        <f>COUNTIF(D21:AY21,"D-")</f>
        <v>0</v>
      </c>
      <c r="BM21" s="29">
        <f>(BA21*8)+(BB21*7)+(BC21*6)+(BD21*6)+(BE21*5)+(BF21*4)+(BG21*3)+(BH21*2)+(BI21*1)-((BJ21*1)+(BK21*2)+(BL21*3))</f>
        <v>148</v>
      </c>
    </row>
    <row r="22" spans="2:65" ht="18" thickTop="1" thickBot="1" x14ac:dyDescent="0.35">
      <c r="B22" s="22" t="s">
        <v>51</v>
      </c>
      <c r="C22" s="22" t="s">
        <v>52</v>
      </c>
      <c r="D22" s="15" t="s">
        <v>0</v>
      </c>
      <c r="E22" s="15" t="s">
        <v>1</v>
      </c>
      <c r="F22" s="15" t="s">
        <v>7</v>
      </c>
      <c r="G22" s="15" t="s">
        <v>5</v>
      </c>
      <c r="H22" s="15" t="s">
        <v>6</v>
      </c>
      <c r="I22" s="34"/>
      <c r="J22" s="33" t="s">
        <v>5</v>
      </c>
      <c r="K22" s="15" t="s">
        <v>4</v>
      </c>
      <c r="L22" s="15" t="s">
        <v>6</v>
      </c>
      <c r="M22" s="34" t="s">
        <v>3</v>
      </c>
      <c r="N22" s="33" t="s">
        <v>0</v>
      </c>
      <c r="O22" s="15" t="s">
        <v>1</v>
      </c>
      <c r="P22" s="34"/>
      <c r="Q22" s="33" t="s">
        <v>8</v>
      </c>
      <c r="R22" s="15"/>
      <c r="S22" s="34"/>
      <c r="T22" s="33"/>
      <c r="U22" s="34"/>
      <c r="V22" s="35"/>
      <c r="W22" s="33" t="s">
        <v>0</v>
      </c>
      <c r="X22" s="16"/>
      <c r="Y22" s="15" t="s">
        <v>3</v>
      </c>
      <c r="Z22" s="15" t="s">
        <v>3</v>
      </c>
      <c r="AA22" s="15" t="s">
        <v>2</v>
      </c>
      <c r="AB22" s="15" t="s">
        <v>7</v>
      </c>
      <c r="AC22" s="15"/>
      <c r="AD22" s="34"/>
      <c r="AE22" s="33" t="s">
        <v>0</v>
      </c>
      <c r="AF22" s="15" t="s">
        <v>8</v>
      </c>
      <c r="AG22" s="15" t="s">
        <v>7</v>
      </c>
      <c r="AH22" s="34"/>
      <c r="AI22" s="33" t="s">
        <v>8</v>
      </c>
      <c r="AJ22" s="15" t="s">
        <v>8</v>
      </c>
      <c r="AK22" s="15" t="s">
        <v>2</v>
      </c>
      <c r="AL22" s="34" t="s">
        <v>8</v>
      </c>
      <c r="AM22" s="33" t="s">
        <v>8</v>
      </c>
      <c r="AN22" s="15" t="s">
        <v>9</v>
      </c>
      <c r="AO22" s="15"/>
      <c r="AP22" s="16"/>
      <c r="AQ22" s="15" t="s">
        <v>0</v>
      </c>
      <c r="AR22" s="15" t="s">
        <v>7</v>
      </c>
      <c r="AS22" s="34" t="s">
        <v>6</v>
      </c>
      <c r="AT22" s="33" t="s">
        <v>0</v>
      </c>
      <c r="AU22" s="34" t="s">
        <v>6</v>
      </c>
      <c r="AV22" s="34" t="s">
        <v>5</v>
      </c>
      <c r="AW22" s="148"/>
      <c r="AX22" s="148"/>
      <c r="AY22" s="148"/>
      <c r="AZ22" s="17"/>
      <c r="BA22" s="24">
        <f>COUNTIF(D22:AY22,"A+")</f>
        <v>2</v>
      </c>
      <c r="BB22" s="24">
        <f>COUNTIF(D22:AY22,"A")</f>
        <v>6</v>
      </c>
      <c r="BC22" s="25">
        <f>COUNTIF(D22:AY22,"A-")</f>
        <v>2</v>
      </c>
      <c r="BD22" s="26">
        <f>COUNTIF(D22:AY22,"B+")</f>
        <v>1</v>
      </c>
      <c r="BE22" s="26">
        <f>COUNTIF(D22:AY22,"B")</f>
        <v>3</v>
      </c>
      <c r="BF22" s="27">
        <f>COUNTIF(D22:AY22,"B-")</f>
        <v>3</v>
      </c>
      <c r="BG22" s="28">
        <f>COUNTIF(D22:AY22,"C+")</f>
        <v>4</v>
      </c>
      <c r="BH22" s="24">
        <f>COUNTIF(D22:AY22,"C")</f>
        <v>4</v>
      </c>
      <c r="BI22" s="25">
        <f>COUNTIF(D22:AY22,"C-")</f>
        <v>6</v>
      </c>
      <c r="BJ22" s="28">
        <f>COUNTIF(D22:AY22,"D+")</f>
        <v>0</v>
      </c>
      <c r="BK22" s="24">
        <f>COUNTIF(D22:AY22,"D")</f>
        <v>1</v>
      </c>
      <c r="BL22" s="25">
        <f>COUNTIF(D22:AY22,"D-")</f>
        <v>0</v>
      </c>
      <c r="BM22" s="29">
        <f>(BA22*8)+(BB22*7)+(BC22*6)+(BD22*6)+(BE22*5)+(BF22*4)+(BG22*3)+(BH22*2)+(BI22*1)-((BJ22*1)+(BK22*2)+(BL22*3))</f>
        <v>127</v>
      </c>
    </row>
    <row r="23" spans="2:65" ht="18" thickTop="1" thickBot="1" x14ac:dyDescent="0.35">
      <c r="B23" s="19" t="s">
        <v>53</v>
      </c>
      <c r="C23" s="19" t="s">
        <v>54</v>
      </c>
      <c r="D23" s="15" t="s">
        <v>6</v>
      </c>
      <c r="E23" s="15" t="s">
        <v>5</v>
      </c>
      <c r="F23" s="15" t="s">
        <v>4</v>
      </c>
      <c r="G23" s="15" t="s">
        <v>3</v>
      </c>
      <c r="H23" s="15" t="s">
        <v>8</v>
      </c>
      <c r="I23" s="34"/>
      <c r="J23" s="33" t="s">
        <v>3</v>
      </c>
      <c r="K23" s="15" t="s">
        <v>2</v>
      </c>
      <c r="L23" s="15" t="s">
        <v>6</v>
      </c>
      <c r="M23" s="34" t="s">
        <v>1</v>
      </c>
      <c r="N23" s="33" t="s">
        <v>4</v>
      </c>
      <c r="O23" s="15" t="s">
        <v>4</v>
      </c>
      <c r="P23" s="34"/>
      <c r="Q23" s="33" t="s">
        <v>8</v>
      </c>
      <c r="R23" s="15"/>
      <c r="S23" s="34"/>
      <c r="T23" s="33"/>
      <c r="U23" s="34"/>
      <c r="V23" s="35"/>
      <c r="W23" s="33" t="s">
        <v>0</v>
      </c>
      <c r="X23" s="16"/>
      <c r="Y23" s="15" t="s">
        <v>3</v>
      </c>
      <c r="Z23" s="15" t="s">
        <v>2</v>
      </c>
      <c r="AA23" s="15" t="s">
        <v>6</v>
      </c>
      <c r="AB23" s="15" t="s">
        <v>8</v>
      </c>
      <c r="AC23" s="15"/>
      <c r="AD23" s="34"/>
      <c r="AE23" s="33" t="s">
        <v>5</v>
      </c>
      <c r="AF23" s="15" t="s">
        <v>0</v>
      </c>
      <c r="AG23" s="15" t="s">
        <v>4</v>
      </c>
      <c r="AH23" s="34"/>
      <c r="AI23" s="33" t="s">
        <v>6</v>
      </c>
      <c r="AJ23" s="15" t="s">
        <v>8</v>
      </c>
      <c r="AK23" s="15" t="s">
        <v>9</v>
      </c>
      <c r="AL23" s="34" t="s">
        <v>6</v>
      </c>
      <c r="AM23" s="33" t="s">
        <v>3</v>
      </c>
      <c r="AN23" s="15" t="s">
        <v>9</v>
      </c>
      <c r="AO23" s="15"/>
      <c r="AP23" s="16"/>
      <c r="AQ23" s="15" t="s">
        <v>3</v>
      </c>
      <c r="AR23" s="15" t="s">
        <v>8</v>
      </c>
      <c r="AS23" s="34" t="s">
        <v>8</v>
      </c>
      <c r="AT23" s="33" t="s">
        <v>0</v>
      </c>
      <c r="AU23" s="34" t="s">
        <v>2</v>
      </c>
      <c r="AV23" s="34" t="s">
        <v>2</v>
      </c>
      <c r="AW23" s="148"/>
      <c r="AX23" s="148"/>
      <c r="AY23" s="148"/>
      <c r="AZ23" s="20"/>
      <c r="BA23" s="24">
        <f>COUNTIF(D23:AY23,"A+")</f>
        <v>1</v>
      </c>
      <c r="BB23" s="24">
        <f>COUNTIF(D23:AY23,"A")</f>
        <v>3</v>
      </c>
      <c r="BC23" s="25">
        <f>COUNTIF(D23:AY23,"A-")</f>
        <v>4</v>
      </c>
      <c r="BD23" s="26">
        <f>COUNTIF(D23:AY23,"B+")</f>
        <v>4</v>
      </c>
      <c r="BE23" s="26">
        <f>COUNTIF(D23:AY23,"B")</f>
        <v>5</v>
      </c>
      <c r="BF23" s="27">
        <f>COUNTIF(D23:AY23,"B-")</f>
        <v>2</v>
      </c>
      <c r="BG23" s="28">
        <f>COUNTIF(D23:AY23,"C+")</f>
        <v>0</v>
      </c>
      <c r="BH23" s="24">
        <f>COUNTIF(D23:AY23,"C")</f>
        <v>5</v>
      </c>
      <c r="BI23" s="25">
        <f>COUNTIF(D23:AY23,"C-")</f>
        <v>6</v>
      </c>
      <c r="BJ23" s="28">
        <f>COUNTIF(D23:AY23,"D+")</f>
        <v>0</v>
      </c>
      <c r="BK23" s="24">
        <f>COUNTIF(D23:AY23,"D")</f>
        <v>2</v>
      </c>
      <c r="BL23" s="25">
        <f>COUNTIF(D23:AY23,"D-")</f>
        <v>0</v>
      </c>
      <c r="BM23" s="29">
        <f>(BA23*8)+(BB23*7)+(BC23*6)+(BD23*6)+(BE23*5)+(BF23*4)+(BG23*3)+(BH23*2)+(BI23*1)-((BJ23*1)+(BK23*2)+(BL23*3))</f>
        <v>122</v>
      </c>
    </row>
    <row r="24" spans="2:65" ht="18" thickTop="1" thickBot="1" x14ac:dyDescent="0.35">
      <c r="B24" s="19" t="s">
        <v>57</v>
      </c>
      <c r="C24" s="19" t="s">
        <v>58</v>
      </c>
      <c r="D24" s="15" t="s">
        <v>6</v>
      </c>
      <c r="E24" s="15" t="s">
        <v>1</v>
      </c>
      <c r="F24" s="15" t="s">
        <v>6</v>
      </c>
      <c r="G24" s="15" t="s">
        <v>9</v>
      </c>
      <c r="H24" s="15" t="s">
        <v>6</v>
      </c>
      <c r="I24" s="34"/>
      <c r="J24" s="33" t="s">
        <v>2</v>
      </c>
      <c r="K24" s="15" t="s">
        <v>7</v>
      </c>
      <c r="L24" s="15" t="s">
        <v>8</v>
      </c>
      <c r="M24" s="34" t="s">
        <v>6</v>
      </c>
      <c r="N24" s="33" t="s">
        <v>4</v>
      </c>
      <c r="O24" s="15" t="s">
        <v>3</v>
      </c>
      <c r="P24" s="34"/>
      <c r="Q24" s="33" t="s">
        <v>8</v>
      </c>
      <c r="R24" s="15"/>
      <c r="S24" s="34"/>
      <c r="T24" s="33"/>
      <c r="U24" s="34"/>
      <c r="V24" s="35"/>
      <c r="W24" s="33" t="s">
        <v>0</v>
      </c>
      <c r="X24" s="16"/>
      <c r="Y24" s="15" t="s">
        <v>2</v>
      </c>
      <c r="Z24" s="15" t="s">
        <v>3</v>
      </c>
      <c r="AA24" s="15" t="s">
        <v>4</v>
      </c>
      <c r="AB24" s="15" t="s">
        <v>3</v>
      </c>
      <c r="AC24" s="15"/>
      <c r="AD24" s="34"/>
      <c r="AE24" s="33" t="s">
        <v>0</v>
      </c>
      <c r="AF24" s="15" t="s">
        <v>2</v>
      </c>
      <c r="AG24" s="15" t="s">
        <v>2</v>
      </c>
      <c r="AH24" s="34"/>
      <c r="AI24" s="33" t="s">
        <v>9</v>
      </c>
      <c r="AJ24" s="15" t="s">
        <v>6</v>
      </c>
      <c r="AK24" s="15" t="s">
        <v>6</v>
      </c>
      <c r="AL24" s="34" t="s">
        <v>3</v>
      </c>
      <c r="AM24" s="33" t="s">
        <v>26</v>
      </c>
      <c r="AN24" s="15" t="s">
        <v>26</v>
      </c>
      <c r="AO24" s="15"/>
      <c r="AP24" s="16"/>
      <c r="AQ24" s="15" t="s">
        <v>0</v>
      </c>
      <c r="AR24" s="15" t="s">
        <v>8</v>
      </c>
      <c r="AS24" s="34" t="s">
        <v>8</v>
      </c>
      <c r="AT24" s="33" t="s">
        <v>3</v>
      </c>
      <c r="AU24" s="34" t="s">
        <v>8</v>
      </c>
      <c r="AV24" s="34" t="s">
        <v>5</v>
      </c>
      <c r="AW24" s="148"/>
      <c r="AX24" s="148"/>
      <c r="AY24" s="148"/>
      <c r="AZ24" s="20"/>
      <c r="BA24" s="24">
        <f>COUNTIF(D24:AY24,"A+")</f>
        <v>1</v>
      </c>
      <c r="BB24" s="24">
        <f>COUNTIF(D24:AY24,"A")</f>
        <v>3</v>
      </c>
      <c r="BC24" s="25">
        <f>COUNTIF(D24:AY24,"A-")</f>
        <v>4</v>
      </c>
      <c r="BD24" s="26">
        <f>COUNTIF(D24:AY24,"B+")</f>
        <v>2</v>
      </c>
      <c r="BE24" s="26">
        <f>COUNTIF(D24:AY24,"B")</f>
        <v>5</v>
      </c>
      <c r="BF24" s="27">
        <f>COUNTIF(D24:AY24,"B-")</f>
        <v>1</v>
      </c>
      <c r="BG24" s="28">
        <f>COUNTIF(D24:AY24,"C+")</f>
        <v>1</v>
      </c>
      <c r="BH24" s="24">
        <f>COUNTIF(D24:AY24,"C")</f>
        <v>6</v>
      </c>
      <c r="BI24" s="25">
        <f>COUNTIF(D24:AY24,"C-")</f>
        <v>5</v>
      </c>
      <c r="BJ24" s="28">
        <f>COUNTIF(D24:AY24,"D+")</f>
        <v>0</v>
      </c>
      <c r="BK24" s="24">
        <f>COUNTIF(D24:AY24,"D")</f>
        <v>2</v>
      </c>
      <c r="BL24" s="25">
        <f>COUNTIF(D24:AY24,"D-")</f>
        <v>0</v>
      </c>
      <c r="BM24" s="29">
        <f>(BA24*8)+(BB24*7)+(BC24*6)+(BD24*6)+(BE24*5)+(BF24*4)+(BG24*3)+(BH24*2)+(BI24*1)-((BJ24*1)+(BK24*2)+(BL24*3))</f>
        <v>110</v>
      </c>
    </row>
    <row r="25" spans="2:65" ht="18" thickTop="1" thickBot="1" x14ac:dyDescent="0.35">
      <c r="B25" s="19" t="s">
        <v>33</v>
      </c>
      <c r="C25" s="19" t="s">
        <v>34</v>
      </c>
      <c r="D25" s="15" t="s">
        <v>6</v>
      </c>
      <c r="E25" s="15" t="s">
        <v>7</v>
      </c>
      <c r="F25" s="15" t="s">
        <v>4</v>
      </c>
      <c r="G25" s="15" t="s">
        <v>8</v>
      </c>
      <c r="H25" s="15" t="s">
        <v>5</v>
      </c>
      <c r="I25" s="34"/>
      <c r="J25" s="33" t="s">
        <v>5</v>
      </c>
      <c r="K25" s="15" t="s">
        <v>1</v>
      </c>
      <c r="L25" s="15" t="s">
        <v>8</v>
      </c>
      <c r="M25" s="34" t="s">
        <v>3</v>
      </c>
      <c r="N25" s="33" t="s">
        <v>6</v>
      </c>
      <c r="O25" s="15" t="s">
        <v>6</v>
      </c>
      <c r="P25" s="34"/>
      <c r="Q25" s="33" t="s">
        <v>6</v>
      </c>
      <c r="R25" s="15"/>
      <c r="S25" s="34"/>
      <c r="T25" s="33"/>
      <c r="U25" s="34"/>
      <c r="V25" s="35"/>
      <c r="W25" s="33" t="s">
        <v>3</v>
      </c>
      <c r="X25" s="16"/>
      <c r="Y25" s="15" t="s">
        <v>5</v>
      </c>
      <c r="Z25" s="15" t="s">
        <v>2</v>
      </c>
      <c r="AA25" s="15" t="s">
        <v>8</v>
      </c>
      <c r="AB25" s="15" t="s">
        <v>5</v>
      </c>
      <c r="AC25" s="15"/>
      <c r="AD25" s="34"/>
      <c r="AE25" s="33" t="s">
        <v>0</v>
      </c>
      <c r="AF25" s="15" t="s">
        <v>2</v>
      </c>
      <c r="AG25" s="15" t="s">
        <v>2</v>
      </c>
      <c r="AH25" s="34"/>
      <c r="AI25" s="33" t="s">
        <v>9</v>
      </c>
      <c r="AJ25" s="15" t="s">
        <v>9</v>
      </c>
      <c r="AK25" s="15" t="s">
        <v>9</v>
      </c>
      <c r="AL25" s="34" t="s">
        <v>8</v>
      </c>
      <c r="AM25" s="33" t="s">
        <v>3</v>
      </c>
      <c r="AN25" s="15" t="s">
        <v>9</v>
      </c>
      <c r="AO25" s="15"/>
      <c r="AP25" s="16"/>
      <c r="AQ25" s="15" t="s">
        <v>6</v>
      </c>
      <c r="AR25" s="15" t="s">
        <v>8</v>
      </c>
      <c r="AS25" s="34" t="s">
        <v>8</v>
      </c>
      <c r="AT25" s="33" t="s">
        <v>3</v>
      </c>
      <c r="AU25" s="34" t="s">
        <v>3</v>
      </c>
      <c r="AV25" s="34" t="s">
        <v>3</v>
      </c>
      <c r="AW25" s="148"/>
      <c r="AX25" s="148"/>
      <c r="AY25" s="148"/>
      <c r="AZ25" s="20"/>
      <c r="BA25" s="24">
        <f>COUNTIF(D25:AY25,"A+")</f>
        <v>1</v>
      </c>
      <c r="BB25" s="24">
        <f>COUNTIF(D25:AY25,"A")</f>
        <v>1</v>
      </c>
      <c r="BC25" s="25">
        <f>COUNTIF(D25:AY25,"A-")</f>
        <v>3</v>
      </c>
      <c r="BD25" s="26">
        <f>COUNTIF(D25:AY25,"B+")</f>
        <v>1</v>
      </c>
      <c r="BE25" s="26">
        <f>COUNTIF(D25:AY25,"B")</f>
        <v>6</v>
      </c>
      <c r="BF25" s="27">
        <f>COUNTIF(D25:AY25,"B-")</f>
        <v>4</v>
      </c>
      <c r="BG25" s="28">
        <f>COUNTIF(D25:AY25,"C+")</f>
        <v>1</v>
      </c>
      <c r="BH25" s="24">
        <f>COUNTIF(D25:AY25,"C")</f>
        <v>5</v>
      </c>
      <c r="BI25" s="25">
        <f>COUNTIF(D25:AY25,"C-")</f>
        <v>6</v>
      </c>
      <c r="BJ25" s="28">
        <f>COUNTIF(D25:AY25,"D+")</f>
        <v>0</v>
      </c>
      <c r="BK25" s="24">
        <f>COUNTIF(D25:AY25,"D")</f>
        <v>4</v>
      </c>
      <c r="BL25" s="25">
        <f>COUNTIF(D25:AY25,"D-")</f>
        <v>0</v>
      </c>
      <c r="BM25" s="29">
        <f>(BA25*8)+(BB25*7)+(BC25*6)+(BD25*6)+(BE25*5)+(BF25*4)+(BG25*3)+(BH25*2)+(BI25*1)-((BJ25*1)+(BK25*2)+(BL25*3))</f>
        <v>96</v>
      </c>
    </row>
    <row r="26" spans="2:65" ht="18" thickTop="1" thickBot="1" x14ac:dyDescent="0.35">
      <c r="B26" s="23" t="s">
        <v>66</v>
      </c>
      <c r="C26" s="23" t="s">
        <v>67</v>
      </c>
      <c r="D26" s="15" t="s">
        <v>0</v>
      </c>
      <c r="E26" s="15" t="s">
        <v>3</v>
      </c>
      <c r="F26" s="15" t="s">
        <v>7</v>
      </c>
      <c r="G26" s="15" t="s">
        <v>2</v>
      </c>
      <c r="H26" s="15" t="s">
        <v>6</v>
      </c>
      <c r="I26" s="34"/>
      <c r="J26" s="33" t="s">
        <v>7</v>
      </c>
      <c r="K26" s="15" t="s">
        <v>2</v>
      </c>
      <c r="L26" s="15" t="s">
        <v>8</v>
      </c>
      <c r="M26" s="34" t="s">
        <v>3</v>
      </c>
      <c r="N26" s="33" t="s">
        <v>0</v>
      </c>
      <c r="O26" s="15" t="s">
        <v>2</v>
      </c>
      <c r="P26" s="34"/>
      <c r="Q26" s="33" t="s">
        <v>9</v>
      </c>
      <c r="R26" s="15"/>
      <c r="S26" s="34"/>
      <c r="T26" s="33"/>
      <c r="U26" s="34"/>
      <c r="V26" s="35"/>
      <c r="W26" s="33" t="s">
        <v>2</v>
      </c>
      <c r="X26" s="16"/>
      <c r="Y26" s="15" t="s">
        <v>3</v>
      </c>
      <c r="Z26" s="15" t="s">
        <v>5</v>
      </c>
      <c r="AA26" s="15" t="s">
        <v>6</v>
      </c>
      <c r="AB26" s="15" t="s">
        <v>8</v>
      </c>
      <c r="AC26" s="15"/>
      <c r="AD26" s="34"/>
      <c r="AE26" s="33" t="s">
        <v>6</v>
      </c>
      <c r="AF26" s="15" t="s">
        <v>5</v>
      </c>
      <c r="AG26" s="15" t="s">
        <v>8</v>
      </c>
      <c r="AH26" s="34"/>
      <c r="AI26" s="33" t="s">
        <v>9</v>
      </c>
      <c r="AJ26" s="15" t="s">
        <v>9</v>
      </c>
      <c r="AK26" s="15" t="s">
        <v>8</v>
      </c>
      <c r="AL26" s="34" t="s">
        <v>8</v>
      </c>
      <c r="AM26" s="33" t="s">
        <v>7</v>
      </c>
      <c r="AN26" s="15" t="s">
        <v>9</v>
      </c>
      <c r="AO26" s="15"/>
      <c r="AP26" s="16"/>
      <c r="AQ26" s="15" t="s">
        <v>6</v>
      </c>
      <c r="AR26" s="15" t="s">
        <v>4</v>
      </c>
      <c r="AS26" s="34" t="s">
        <v>8</v>
      </c>
      <c r="AT26" s="33" t="s">
        <v>4</v>
      </c>
      <c r="AU26" s="34" t="s">
        <v>6</v>
      </c>
      <c r="AV26" s="34" t="s">
        <v>5</v>
      </c>
      <c r="AW26" s="148"/>
      <c r="AX26" s="148"/>
      <c r="AY26" s="148"/>
      <c r="AZ26" s="17"/>
      <c r="BA26" s="24">
        <f>COUNTIF(D26:AY26,"A+")</f>
        <v>0</v>
      </c>
      <c r="BB26" s="24">
        <f>COUNTIF(D26:AY26,"A")</f>
        <v>2</v>
      </c>
      <c r="BC26" s="25">
        <f>COUNTIF(D26:AY26,"A-")</f>
        <v>4</v>
      </c>
      <c r="BD26" s="26">
        <f>COUNTIF(D26:AY26,"B+")</f>
        <v>2</v>
      </c>
      <c r="BE26" s="26">
        <f>COUNTIF(D26:AY26,"B")</f>
        <v>3</v>
      </c>
      <c r="BF26" s="27">
        <f>COUNTIF(D26:AY26,"B-")</f>
        <v>3</v>
      </c>
      <c r="BG26" s="28">
        <f>COUNTIF(D26:AY26,"C+")</f>
        <v>3</v>
      </c>
      <c r="BH26" s="24">
        <f>COUNTIF(D26:AY26,"C")</f>
        <v>5</v>
      </c>
      <c r="BI26" s="25">
        <f>COUNTIF(D26:AY26,"C-")</f>
        <v>6</v>
      </c>
      <c r="BJ26" s="28">
        <f>COUNTIF(D26:AY26,"D+")</f>
        <v>0</v>
      </c>
      <c r="BK26" s="24">
        <f>COUNTIF(D26:AY26,"D")</f>
        <v>4</v>
      </c>
      <c r="BL26" s="25">
        <f>COUNTIF(D26:AY26,"D-")</f>
        <v>0</v>
      </c>
      <c r="BM26" s="29">
        <f>(BA26*8)+(BB26*7)+(BC26*6)+(BD26*6)+(BE26*5)+(BF26*4)+(BG26*3)+(BH26*2)+(BI26*1)-((BJ26*1)+(BK26*2)+(BL26*3))</f>
        <v>94</v>
      </c>
    </row>
    <row r="27" spans="2:65" ht="18" thickTop="1" thickBot="1" x14ac:dyDescent="0.35">
      <c r="B27" s="19" t="s">
        <v>45</v>
      </c>
      <c r="C27" s="19" t="s">
        <v>46</v>
      </c>
      <c r="D27" s="15" t="s">
        <v>8</v>
      </c>
      <c r="E27" s="15" t="s">
        <v>8</v>
      </c>
      <c r="F27" s="15" t="s">
        <v>6</v>
      </c>
      <c r="G27" s="15" t="s">
        <v>5</v>
      </c>
      <c r="H27" s="15" t="s">
        <v>8</v>
      </c>
      <c r="I27" s="34"/>
      <c r="J27" s="33" t="s">
        <v>6</v>
      </c>
      <c r="K27" s="15" t="s">
        <v>7</v>
      </c>
      <c r="L27" s="15" t="s">
        <v>6</v>
      </c>
      <c r="M27" s="34" t="s">
        <v>3</v>
      </c>
      <c r="N27" s="33" t="s">
        <v>1</v>
      </c>
      <c r="O27" s="15" t="s">
        <v>7</v>
      </c>
      <c r="P27" s="34"/>
      <c r="Q27" s="33" t="s">
        <v>8</v>
      </c>
      <c r="R27" s="15"/>
      <c r="S27" s="34"/>
      <c r="T27" s="33"/>
      <c r="U27" s="34"/>
      <c r="V27" s="35"/>
      <c r="W27" s="33" t="s">
        <v>2</v>
      </c>
      <c r="X27" s="16"/>
      <c r="Y27" s="15" t="s">
        <v>1</v>
      </c>
      <c r="Z27" s="15" t="s">
        <v>5</v>
      </c>
      <c r="AA27" s="15" t="s">
        <v>3</v>
      </c>
      <c r="AB27" s="15" t="s">
        <v>5</v>
      </c>
      <c r="AC27" s="15"/>
      <c r="AD27" s="34"/>
      <c r="AE27" s="33" t="s">
        <v>6</v>
      </c>
      <c r="AF27" s="15" t="s">
        <v>9</v>
      </c>
      <c r="AG27" s="15" t="s">
        <v>8</v>
      </c>
      <c r="AH27" s="34"/>
      <c r="AI27" s="33" t="s">
        <v>8</v>
      </c>
      <c r="AJ27" s="15" t="s">
        <v>5</v>
      </c>
      <c r="AK27" s="15" t="s">
        <v>6</v>
      </c>
      <c r="AL27" s="34" t="s">
        <v>7</v>
      </c>
      <c r="AM27" s="33" t="s">
        <v>1</v>
      </c>
      <c r="AN27" s="15" t="s">
        <v>6</v>
      </c>
      <c r="AO27" s="15"/>
      <c r="AP27" s="16"/>
      <c r="AQ27" s="15" t="s">
        <v>6</v>
      </c>
      <c r="AR27" s="15" t="s">
        <v>8</v>
      </c>
      <c r="AS27" s="34" t="s">
        <v>8</v>
      </c>
      <c r="AT27" s="33" t="s">
        <v>6</v>
      </c>
      <c r="AU27" s="34" t="s">
        <v>6</v>
      </c>
      <c r="AV27" s="34" t="s">
        <v>6</v>
      </c>
      <c r="AW27" s="148"/>
      <c r="AX27" s="148"/>
      <c r="AY27" s="148"/>
      <c r="AZ27" s="20"/>
      <c r="BA27" s="24">
        <f>COUNTIF(D27:AY27,"A+")</f>
        <v>3</v>
      </c>
      <c r="BB27" s="24">
        <f>COUNTIF(D27:AY27,"A")</f>
        <v>0</v>
      </c>
      <c r="BC27" s="25">
        <f>COUNTIF(D27:AY27,"A-")</f>
        <v>1</v>
      </c>
      <c r="BD27" s="26">
        <f>COUNTIF(D27:AY27,"B+")</f>
        <v>0</v>
      </c>
      <c r="BE27" s="26">
        <f>COUNTIF(D27:AY27,"B")</f>
        <v>2</v>
      </c>
      <c r="BF27" s="27">
        <f>COUNTIF(D27:AY27,"B-")</f>
        <v>4</v>
      </c>
      <c r="BG27" s="28">
        <f>COUNTIF(D27:AY27,"C+")</f>
        <v>3</v>
      </c>
      <c r="BH27" s="24">
        <f>COUNTIF(D27:AY27,"C")</f>
        <v>10</v>
      </c>
      <c r="BI27" s="25">
        <f>COUNTIF(D27:AY27,"C-")</f>
        <v>8</v>
      </c>
      <c r="BJ27" s="28">
        <f>COUNTIF(D27:AY27,"D+")</f>
        <v>0</v>
      </c>
      <c r="BK27" s="24">
        <f>COUNTIF(D27:AY27,"D")</f>
        <v>1</v>
      </c>
      <c r="BL27" s="25">
        <f>COUNTIF(D27:AY27,"D-")</f>
        <v>0</v>
      </c>
      <c r="BM27" s="29">
        <f>(BA27*8)+(BB27*7)+(BC27*6)+(BD27*6)+(BE27*5)+(BF27*4)+(BG27*3)+(BH27*2)+(BI27*1)-((BJ27*1)+(BK27*2)+(BL27*3))</f>
        <v>91</v>
      </c>
    </row>
    <row r="28" spans="2:65" ht="18" thickTop="1" thickBot="1" x14ac:dyDescent="0.35">
      <c r="B28" s="23" t="s">
        <v>35</v>
      </c>
      <c r="C28" s="23" t="s">
        <v>36</v>
      </c>
      <c r="D28" s="15" t="s">
        <v>8</v>
      </c>
      <c r="E28" s="15" t="s">
        <v>1</v>
      </c>
      <c r="F28" s="15" t="s">
        <v>7</v>
      </c>
      <c r="G28" s="15" t="s">
        <v>5</v>
      </c>
      <c r="H28" s="15" t="s">
        <v>2</v>
      </c>
      <c r="I28" s="34"/>
      <c r="J28" s="33" t="s">
        <v>7</v>
      </c>
      <c r="K28" s="15" t="s">
        <v>1</v>
      </c>
      <c r="L28" s="15" t="s">
        <v>8</v>
      </c>
      <c r="M28" s="34" t="s">
        <v>3</v>
      </c>
      <c r="N28" s="33" t="s">
        <v>8</v>
      </c>
      <c r="O28" s="15" t="s">
        <v>5</v>
      </c>
      <c r="P28" s="34"/>
      <c r="Q28" s="33" t="s">
        <v>8</v>
      </c>
      <c r="R28" s="15"/>
      <c r="S28" s="34"/>
      <c r="T28" s="33"/>
      <c r="U28" s="34"/>
      <c r="V28" s="35"/>
      <c r="W28" s="33" t="s">
        <v>3</v>
      </c>
      <c r="X28" s="16"/>
      <c r="Y28" s="15" t="s">
        <v>3</v>
      </c>
      <c r="Z28" s="15" t="s">
        <v>3</v>
      </c>
      <c r="AA28" s="15" t="s">
        <v>26</v>
      </c>
      <c r="AB28" s="15" t="s">
        <v>26</v>
      </c>
      <c r="AC28" s="15"/>
      <c r="AD28" s="34"/>
      <c r="AE28" s="33" t="s">
        <v>8</v>
      </c>
      <c r="AF28" s="15" t="s">
        <v>6</v>
      </c>
      <c r="AG28" s="15" t="s">
        <v>8</v>
      </c>
      <c r="AH28" s="34"/>
      <c r="AI28" s="33" t="s">
        <v>9</v>
      </c>
      <c r="AJ28" s="15" t="s">
        <v>5</v>
      </c>
      <c r="AK28" s="15" t="s">
        <v>6</v>
      </c>
      <c r="AL28" s="34" t="s">
        <v>1</v>
      </c>
      <c r="AM28" s="33" t="s">
        <v>8</v>
      </c>
      <c r="AN28" s="15" t="s">
        <v>9</v>
      </c>
      <c r="AO28" s="15"/>
      <c r="AP28" s="16"/>
      <c r="AQ28" s="15" t="s">
        <v>6</v>
      </c>
      <c r="AR28" s="15" t="s">
        <v>8</v>
      </c>
      <c r="AS28" s="34" t="s">
        <v>9</v>
      </c>
      <c r="AT28" s="33" t="s">
        <v>8</v>
      </c>
      <c r="AU28" s="34" t="s">
        <v>3</v>
      </c>
      <c r="AV28" s="34" t="s">
        <v>6</v>
      </c>
      <c r="AW28" s="148"/>
      <c r="AX28" s="148"/>
      <c r="AY28" s="148"/>
      <c r="AZ28" s="17"/>
      <c r="BA28" s="24">
        <f>COUNTIF(D28:AY28,"A+")</f>
        <v>3</v>
      </c>
      <c r="BB28" s="24">
        <f>COUNTIF(D28:AY28,"A")</f>
        <v>0</v>
      </c>
      <c r="BC28" s="25">
        <f>COUNTIF(D28:AY28,"A-")</f>
        <v>1</v>
      </c>
      <c r="BD28" s="26">
        <f>COUNTIF(D28:AY28,"B+")</f>
        <v>0</v>
      </c>
      <c r="BE28" s="26">
        <f>COUNTIF(D28:AY28,"B")</f>
        <v>5</v>
      </c>
      <c r="BF28" s="27">
        <f>COUNTIF(D28:AY28,"B-")</f>
        <v>3</v>
      </c>
      <c r="BG28" s="28">
        <f>COUNTIF(D28:AY28,"C+")</f>
        <v>2</v>
      </c>
      <c r="BH28" s="24">
        <f>COUNTIF(D28:AY28,"C")</f>
        <v>4</v>
      </c>
      <c r="BI28" s="25">
        <f>COUNTIF(D28:AY28,"C-")</f>
        <v>9</v>
      </c>
      <c r="BJ28" s="28">
        <f>COUNTIF(D28:AY28,"D+")</f>
        <v>0</v>
      </c>
      <c r="BK28" s="24">
        <f>COUNTIF(D28:AY28,"D")</f>
        <v>3</v>
      </c>
      <c r="BL28" s="25">
        <f>COUNTIF(D28:AY28,"D-")</f>
        <v>0</v>
      </c>
      <c r="BM28" s="29">
        <f>(BA28*8)+(BB28*7)+(BC28*6)+(BD28*6)+(BE28*5)+(BF28*4)+(BG28*3)+(BH28*2)+(BI28*1)-((BJ28*1)+(BK28*2)+(BL28*3))</f>
        <v>84</v>
      </c>
    </row>
    <row r="29" spans="2:65" ht="18" thickTop="1" thickBot="1" x14ac:dyDescent="0.35">
      <c r="B29" s="23" t="s">
        <v>39</v>
      </c>
      <c r="C29" s="23" t="s">
        <v>40</v>
      </c>
      <c r="D29" s="15" t="s">
        <v>6</v>
      </c>
      <c r="E29" s="15" t="s">
        <v>6</v>
      </c>
      <c r="F29" s="15" t="s">
        <v>7</v>
      </c>
      <c r="G29" s="15" t="s">
        <v>2</v>
      </c>
      <c r="H29" s="15" t="s">
        <v>9</v>
      </c>
      <c r="I29" s="34"/>
      <c r="J29" s="33" t="s">
        <v>6</v>
      </c>
      <c r="K29" s="15" t="s">
        <v>7</v>
      </c>
      <c r="L29" s="15" t="s">
        <v>9</v>
      </c>
      <c r="M29" s="34" t="s">
        <v>6</v>
      </c>
      <c r="N29" s="33" t="s">
        <v>6</v>
      </c>
      <c r="O29" s="15" t="s">
        <v>0</v>
      </c>
      <c r="P29" s="34"/>
      <c r="Q29" s="33" t="s">
        <v>6</v>
      </c>
      <c r="R29" s="15"/>
      <c r="S29" s="34"/>
      <c r="T29" s="33"/>
      <c r="U29" s="34"/>
      <c r="V29" s="35"/>
      <c r="W29" s="33" t="s">
        <v>3</v>
      </c>
      <c r="X29" s="16"/>
      <c r="Y29" s="15" t="s">
        <v>8</v>
      </c>
      <c r="Z29" s="15" t="s">
        <v>6</v>
      </c>
      <c r="AA29" s="15" t="s">
        <v>8</v>
      </c>
      <c r="AB29" s="15" t="s">
        <v>8</v>
      </c>
      <c r="AC29" s="15"/>
      <c r="AD29" s="34"/>
      <c r="AE29" s="33" t="s">
        <v>3</v>
      </c>
      <c r="AF29" s="15" t="s">
        <v>4</v>
      </c>
      <c r="AG29" s="15" t="s">
        <v>3</v>
      </c>
      <c r="AH29" s="34"/>
      <c r="AI29" s="33" t="s">
        <v>6</v>
      </c>
      <c r="AJ29" s="15" t="s">
        <v>8</v>
      </c>
      <c r="AK29" s="15" t="s">
        <v>8</v>
      </c>
      <c r="AL29" s="34" t="s">
        <v>8</v>
      </c>
      <c r="AM29" s="33" t="s">
        <v>7</v>
      </c>
      <c r="AN29" s="15" t="s">
        <v>9</v>
      </c>
      <c r="AO29" s="15"/>
      <c r="AP29" s="16"/>
      <c r="AQ29" s="15" t="s">
        <v>0</v>
      </c>
      <c r="AR29" s="15" t="s">
        <v>6</v>
      </c>
      <c r="AS29" s="34" t="s">
        <v>6</v>
      </c>
      <c r="AT29" s="33" t="s">
        <v>6</v>
      </c>
      <c r="AU29" s="34" t="s">
        <v>6</v>
      </c>
      <c r="AV29" s="34" t="s">
        <v>5</v>
      </c>
      <c r="AW29" s="148"/>
      <c r="AX29" s="148"/>
      <c r="AY29" s="148"/>
      <c r="AZ29" s="17"/>
      <c r="BA29" s="24">
        <f>COUNTIF(D29:AY29,"A+")</f>
        <v>0</v>
      </c>
      <c r="BB29" s="24">
        <f>COUNTIF(D29:AY29,"A")</f>
        <v>2</v>
      </c>
      <c r="BC29" s="25">
        <f>COUNTIF(D29:AY29,"A-")</f>
        <v>1</v>
      </c>
      <c r="BD29" s="26">
        <f>COUNTIF(D29:AY29,"B+")</f>
        <v>1</v>
      </c>
      <c r="BE29" s="26">
        <f>COUNTIF(D29:AY29,"B")</f>
        <v>3</v>
      </c>
      <c r="BF29" s="27">
        <f>COUNTIF(D29:AY29,"B-")</f>
        <v>1</v>
      </c>
      <c r="BG29" s="28">
        <f>COUNTIF(D29:AY29,"C+")</f>
        <v>3</v>
      </c>
      <c r="BH29" s="24">
        <f>COUNTIF(D29:AY29,"C")</f>
        <v>12</v>
      </c>
      <c r="BI29" s="25">
        <f>COUNTIF(D29:AY29,"C-")</f>
        <v>6</v>
      </c>
      <c r="BJ29" s="28">
        <f>COUNTIF(D29:AY29,"D+")</f>
        <v>0</v>
      </c>
      <c r="BK29" s="24">
        <f>COUNTIF(D29:AY29,"D")</f>
        <v>3</v>
      </c>
      <c r="BL29" s="25">
        <f>COUNTIF(D29:AY29,"D-")</f>
        <v>0</v>
      </c>
      <c r="BM29" s="29">
        <f>(BA29*8)+(BB29*7)+(BC29*6)+(BD29*6)+(BE29*5)+(BF29*4)+(BG29*3)+(BH29*2)+(BI29*1)-((BJ29*1)+(BK29*2)+(BL29*3))</f>
        <v>78</v>
      </c>
    </row>
    <row r="30" spans="2:65" ht="18" thickTop="1" thickBot="1" x14ac:dyDescent="0.35">
      <c r="B30" s="22" t="s">
        <v>74</v>
      </c>
      <c r="C30" s="22" t="s">
        <v>75</v>
      </c>
      <c r="D30" s="15" t="s">
        <v>8</v>
      </c>
      <c r="E30" s="15" t="s">
        <v>9</v>
      </c>
      <c r="F30" s="15" t="s">
        <v>5</v>
      </c>
      <c r="G30" s="15" t="s">
        <v>5</v>
      </c>
      <c r="H30" s="15" t="s">
        <v>1</v>
      </c>
      <c r="I30" s="34"/>
      <c r="J30" s="33" t="s">
        <v>6</v>
      </c>
      <c r="K30" s="15" t="s">
        <v>7</v>
      </c>
      <c r="L30" s="15" t="s">
        <v>6</v>
      </c>
      <c r="M30" s="34" t="s">
        <v>6</v>
      </c>
      <c r="N30" s="33" t="s">
        <v>4</v>
      </c>
      <c r="O30" s="15" t="s">
        <v>7</v>
      </c>
      <c r="P30" s="34"/>
      <c r="Q30" s="33" t="s">
        <v>8</v>
      </c>
      <c r="R30" s="15"/>
      <c r="S30" s="34"/>
      <c r="T30" s="33"/>
      <c r="U30" s="34"/>
      <c r="V30" s="35"/>
      <c r="W30" s="33" t="s">
        <v>0</v>
      </c>
      <c r="X30" s="16"/>
      <c r="Y30" s="15" t="s">
        <v>8</v>
      </c>
      <c r="Z30" s="15" t="s">
        <v>0</v>
      </c>
      <c r="AA30" s="15" t="s">
        <v>6</v>
      </c>
      <c r="AB30" s="15" t="s">
        <v>5</v>
      </c>
      <c r="AC30" s="15"/>
      <c r="AD30" s="34"/>
      <c r="AE30" s="33" t="s">
        <v>0</v>
      </c>
      <c r="AF30" s="15" t="s">
        <v>9</v>
      </c>
      <c r="AG30" s="15" t="s">
        <v>5</v>
      </c>
      <c r="AH30" s="34"/>
      <c r="AI30" s="33" t="s">
        <v>9</v>
      </c>
      <c r="AJ30" s="15" t="s">
        <v>1</v>
      </c>
      <c r="AK30" s="15" t="s">
        <v>8</v>
      </c>
      <c r="AL30" s="34" t="s">
        <v>8</v>
      </c>
      <c r="AM30" s="33" t="s">
        <v>8</v>
      </c>
      <c r="AN30" s="15" t="s">
        <v>9</v>
      </c>
      <c r="AO30" s="15"/>
      <c r="AP30" s="16"/>
      <c r="AQ30" s="15" t="s">
        <v>8</v>
      </c>
      <c r="AR30" s="15" t="s">
        <v>7</v>
      </c>
      <c r="AS30" s="34" t="s">
        <v>9</v>
      </c>
      <c r="AT30" s="33" t="s">
        <v>8</v>
      </c>
      <c r="AU30" s="34" t="s">
        <v>6</v>
      </c>
      <c r="AV30" s="34" t="s">
        <v>8</v>
      </c>
      <c r="AW30" s="148"/>
      <c r="AX30" s="148"/>
      <c r="AY30" s="148"/>
      <c r="AZ30" s="17"/>
      <c r="BA30" s="24">
        <f>COUNTIF(D30:AY30,"A+")</f>
        <v>2</v>
      </c>
      <c r="BB30" s="24">
        <f>COUNTIF(D30:AY30,"A")</f>
        <v>3</v>
      </c>
      <c r="BC30" s="25">
        <f>COUNTIF(D30:AY30,"A-")</f>
        <v>0</v>
      </c>
      <c r="BD30" s="26">
        <f>COUNTIF(D30:AY30,"B+")</f>
        <v>1</v>
      </c>
      <c r="BE30" s="26">
        <f>COUNTIF(D30:AY30,"B")</f>
        <v>0</v>
      </c>
      <c r="BF30" s="27">
        <f>COUNTIF(D30:AY30,"B-")</f>
        <v>4</v>
      </c>
      <c r="BG30" s="28">
        <f>COUNTIF(D30:AY30,"C+")</f>
        <v>3</v>
      </c>
      <c r="BH30" s="24">
        <f>COUNTIF(D30:AY30,"C")</f>
        <v>5</v>
      </c>
      <c r="BI30" s="25">
        <f>COUNTIF(D30:AY30,"C-")</f>
        <v>9</v>
      </c>
      <c r="BJ30" s="28">
        <f>COUNTIF(D30:AY30,"D+")</f>
        <v>0</v>
      </c>
      <c r="BK30" s="24">
        <f>COUNTIF(D30:AY30,"D")</f>
        <v>5</v>
      </c>
      <c r="BL30" s="25">
        <f>COUNTIF(D30:AY30,"D-")</f>
        <v>0</v>
      </c>
      <c r="BM30" s="29">
        <f>(BA30*8)+(BB30*7)+(BC30*6)+(BD30*6)+(BE30*5)+(BF30*4)+(BG30*3)+(BH30*2)+(BI30*1)-((BJ30*1)+(BK30*2)+(BL30*3))</f>
        <v>77</v>
      </c>
    </row>
    <row r="31" spans="2:65" ht="18" customHeight="1" thickTop="1" thickBot="1" x14ac:dyDescent="0.35">
      <c r="B31" s="22" t="s">
        <v>70</v>
      </c>
      <c r="C31" s="22" t="s">
        <v>71</v>
      </c>
      <c r="D31" s="15" t="s">
        <v>8</v>
      </c>
      <c r="E31" s="15" t="s">
        <v>8</v>
      </c>
      <c r="F31" s="15" t="s">
        <v>3</v>
      </c>
      <c r="G31" s="15" t="s">
        <v>0</v>
      </c>
      <c r="H31" s="15" t="s">
        <v>6</v>
      </c>
      <c r="I31" s="34"/>
      <c r="J31" s="33" t="s">
        <v>7</v>
      </c>
      <c r="K31" s="15" t="s">
        <v>7</v>
      </c>
      <c r="L31" s="15" t="s">
        <v>6</v>
      </c>
      <c r="M31" s="34" t="s">
        <v>6</v>
      </c>
      <c r="N31" s="33" t="s">
        <v>4</v>
      </c>
      <c r="O31" s="15" t="s">
        <v>8</v>
      </c>
      <c r="P31" s="34"/>
      <c r="Q31" s="33" t="s">
        <v>7</v>
      </c>
      <c r="R31" s="15"/>
      <c r="S31" s="34"/>
      <c r="T31" s="33"/>
      <c r="U31" s="34"/>
      <c r="V31" s="35"/>
      <c r="W31" s="33" t="s">
        <v>0</v>
      </c>
      <c r="X31" s="16"/>
      <c r="Y31" s="15" t="s">
        <v>6</v>
      </c>
      <c r="Z31" s="15" t="s">
        <v>6</v>
      </c>
      <c r="AA31" s="15" t="s">
        <v>5</v>
      </c>
      <c r="AB31" s="15" t="s">
        <v>5</v>
      </c>
      <c r="AC31" s="15"/>
      <c r="AD31" s="34"/>
      <c r="AE31" s="33" t="s">
        <v>5</v>
      </c>
      <c r="AF31" s="15" t="s">
        <v>3</v>
      </c>
      <c r="AG31" s="15" t="s">
        <v>2</v>
      </c>
      <c r="AH31" s="34"/>
      <c r="AI31" s="33" t="s">
        <v>8</v>
      </c>
      <c r="AJ31" s="15" t="s">
        <v>6</v>
      </c>
      <c r="AK31" s="15" t="s">
        <v>9</v>
      </c>
      <c r="AL31" s="34" t="s">
        <v>7</v>
      </c>
      <c r="AM31" s="33" t="s">
        <v>9</v>
      </c>
      <c r="AN31" s="15" t="s">
        <v>9</v>
      </c>
      <c r="AO31" s="15"/>
      <c r="AP31" s="16"/>
      <c r="AQ31" s="15" t="s">
        <v>6</v>
      </c>
      <c r="AR31" s="15" t="s">
        <v>9</v>
      </c>
      <c r="AS31" s="34" t="s">
        <v>8</v>
      </c>
      <c r="AT31" s="33" t="s">
        <v>8</v>
      </c>
      <c r="AU31" s="34" t="s">
        <v>9</v>
      </c>
      <c r="AV31" s="34" t="s">
        <v>6</v>
      </c>
      <c r="AW31" s="148"/>
      <c r="AX31" s="148"/>
      <c r="AY31" s="148"/>
      <c r="AZ31" s="17"/>
      <c r="BA31" s="24">
        <f>COUNTIF(D31:AY31,"A+")</f>
        <v>0</v>
      </c>
      <c r="BB31" s="24">
        <f>COUNTIF(D31:AY31,"A")</f>
        <v>2</v>
      </c>
      <c r="BC31" s="25">
        <f>COUNTIF(D31:AY31,"A-")</f>
        <v>1</v>
      </c>
      <c r="BD31" s="26">
        <f>COUNTIF(D31:AY31,"B+")</f>
        <v>1</v>
      </c>
      <c r="BE31" s="26">
        <f>COUNTIF(D31:AY31,"B")</f>
        <v>2</v>
      </c>
      <c r="BF31" s="27">
        <f>COUNTIF(D31:AY31,"B-")</f>
        <v>3</v>
      </c>
      <c r="BG31" s="28">
        <f>COUNTIF(D31:AY31,"C+")</f>
        <v>4</v>
      </c>
      <c r="BH31" s="24">
        <f>COUNTIF(D31:AY31,"C")</f>
        <v>8</v>
      </c>
      <c r="BI31" s="25">
        <f>COUNTIF(D31:AY31,"C-")</f>
        <v>6</v>
      </c>
      <c r="BJ31" s="28">
        <f>COUNTIF(D31:AY31,"D+")</f>
        <v>0</v>
      </c>
      <c r="BK31" s="24">
        <f>COUNTIF(D31:AY31,"D")</f>
        <v>5</v>
      </c>
      <c r="BL31" s="25">
        <f>COUNTIF(D31:AY31,"D-")</f>
        <v>0</v>
      </c>
      <c r="BM31" s="29">
        <f>(BA31*8)+(BB31*7)+(BC31*6)+(BD31*6)+(BE31*5)+(BF31*4)+(BG31*3)+(BH31*2)+(BI31*1)-((BJ31*1)+(BK31*2)+(BL31*3))</f>
        <v>72</v>
      </c>
    </row>
    <row r="32" spans="2:65" ht="18" thickTop="1" thickBot="1" x14ac:dyDescent="0.35">
      <c r="B32" s="22" t="s">
        <v>55</v>
      </c>
      <c r="C32" s="22" t="s">
        <v>56</v>
      </c>
      <c r="D32" s="15" t="s">
        <v>8</v>
      </c>
      <c r="E32" s="15" t="s">
        <v>8</v>
      </c>
      <c r="F32" s="15" t="s">
        <v>7</v>
      </c>
      <c r="G32" s="15" t="s">
        <v>8</v>
      </c>
      <c r="H32" s="15" t="s">
        <v>7</v>
      </c>
      <c r="I32" s="34"/>
      <c r="J32" s="33" t="s">
        <v>7</v>
      </c>
      <c r="K32" s="15" t="s">
        <v>0</v>
      </c>
      <c r="L32" s="15" t="s">
        <v>6</v>
      </c>
      <c r="M32" s="34" t="s">
        <v>1</v>
      </c>
      <c r="N32" s="33" t="s">
        <v>26</v>
      </c>
      <c r="O32" s="15" t="s">
        <v>8</v>
      </c>
      <c r="P32" s="34"/>
      <c r="Q32" s="33" t="s">
        <v>8</v>
      </c>
      <c r="R32" s="15"/>
      <c r="S32" s="34"/>
      <c r="T32" s="33"/>
      <c r="U32" s="34"/>
      <c r="V32" s="35"/>
      <c r="W32" s="33" t="s">
        <v>0</v>
      </c>
      <c r="X32" s="16"/>
      <c r="Y32" s="15" t="s">
        <v>6</v>
      </c>
      <c r="Z32" s="15" t="s">
        <v>5</v>
      </c>
      <c r="AA32" s="15" t="s">
        <v>26</v>
      </c>
      <c r="AB32" s="15" t="s">
        <v>26</v>
      </c>
      <c r="AC32" s="15"/>
      <c r="AD32" s="34"/>
      <c r="AE32" s="33" t="s">
        <v>8</v>
      </c>
      <c r="AF32" s="15" t="s">
        <v>3</v>
      </c>
      <c r="AG32" s="15" t="s">
        <v>5</v>
      </c>
      <c r="AH32" s="34"/>
      <c r="AI32" s="33" t="s">
        <v>8</v>
      </c>
      <c r="AJ32" s="15" t="s">
        <v>6</v>
      </c>
      <c r="AK32" s="15" t="s">
        <v>8</v>
      </c>
      <c r="AL32" s="34" t="s">
        <v>8</v>
      </c>
      <c r="AM32" s="33" t="s">
        <v>8</v>
      </c>
      <c r="AN32" s="15" t="s">
        <v>9</v>
      </c>
      <c r="AO32" s="15"/>
      <c r="AP32" s="16"/>
      <c r="AQ32" s="15" t="s">
        <v>6</v>
      </c>
      <c r="AR32" s="15" t="s">
        <v>6</v>
      </c>
      <c r="AS32" s="34" t="s">
        <v>9</v>
      </c>
      <c r="AT32" s="33" t="s">
        <v>8</v>
      </c>
      <c r="AU32" s="34" t="s">
        <v>9</v>
      </c>
      <c r="AV32" s="34" t="s">
        <v>5</v>
      </c>
      <c r="AW32" s="148"/>
      <c r="AX32" s="148"/>
      <c r="AY32" s="148"/>
      <c r="AZ32" s="17"/>
      <c r="BA32" s="24">
        <f>COUNTIF(D32:AY32,"A+")</f>
        <v>1</v>
      </c>
      <c r="BB32" s="24">
        <f>COUNTIF(D32:AY32,"A")</f>
        <v>2</v>
      </c>
      <c r="BC32" s="25">
        <f>COUNTIF(D32:AY32,"A-")</f>
        <v>0</v>
      </c>
      <c r="BD32" s="26">
        <f>COUNTIF(D32:AY32,"B+")</f>
        <v>0</v>
      </c>
      <c r="BE32" s="26">
        <f>COUNTIF(D32:AY32,"B")</f>
        <v>1</v>
      </c>
      <c r="BF32" s="27">
        <f>COUNTIF(D32:AY32,"B-")</f>
        <v>3</v>
      </c>
      <c r="BG32" s="28">
        <f>COUNTIF(D32:AY32,"C+")</f>
        <v>3</v>
      </c>
      <c r="BH32" s="24">
        <f>COUNTIF(D32:AY32,"C")</f>
        <v>5</v>
      </c>
      <c r="BI32" s="25">
        <f>COUNTIF(D32:AY32,"C-")</f>
        <v>11</v>
      </c>
      <c r="BJ32" s="28">
        <f>COUNTIF(D32:AY32,"D+")</f>
        <v>0</v>
      </c>
      <c r="BK32" s="24">
        <f>COUNTIF(D32:AY32,"D")</f>
        <v>3</v>
      </c>
      <c r="BL32" s="25">
        <f>COUNTIF(D32:AY32,"D-")</f>
        <v>0</v>
      </c>
      <c r="BM32" s="29">
        <f>(BA32*8)+(BB32*7)+(BC32*6)+(BD32*6)+(BE32*5)+(BF32*4)+(BG32*3)+(BH32*2)+(BI32*1)-((BJ32*1)+(BK32*2)+(BL32*3))</f>
        <v>63</v>
      </c>
    </row>
    <row r="33" spans="1:65" ht="18" thickTop="1" thickBot="1" x14ac:dyDescent="0.35">
      <c r="B33" s="19" t="s">
        <v>37</v>
      </c>
      <c r="C33" s="19" t="s">
        <v>38</v>
      </c>
      <c r="D33" s="15" t="s">
        <v>9</v>
      </c>
      <c r="E33" s="15" t="s">
        <v>8</v>
      </c>
      <c r="F33" s="15" t="s">
        <v>6</v>
      </c>
      <c r="G33" s="15" t="s">
        <v>26</v>
      </c>
      <c r="H33" s="15" t="s">
        <v>26</v>
      </c>
      <c r="I33" s="34"/>
      <c r="J33" s="33" t="s">
        <v>6</v>
      </c>
      <c r="K33" s="15" t="s">
        <v>3</v>
      </c>
      <c r="L33" s="15" t="s">
        <v>8</v>
      </c>
      <c r="M33" s="34" t="s">
        <v>6</v>
      </c>
      <c r="N33" s="33" t="s">
        <v>3</v>
      </c>
      <c r="O33" s="15" t="s">
        <v>8</v>
      </c>
      <c r="P33" s="34"/>
      <c r="Q33" s="33" t="s">
        <v>8</v>
      </c>
      <c r="R33" s="15"/>
      <c r="S33" s="34"/>
      <c r="T33" s="33"/>
      <c r="U33" s="34"/>
      <c r="V33" s="35"/>
      <c r="W33" s="33" t="s">
        <v>0</v>
      </c>
      <c r="X33" s="16"/>
      <c r="Y33" s="15" t="s">
        <v>7</v>
      </c>
      <c r="Z33" s="15" t="s">
        <v>5</v>
      </c>
      <c r="AA33" s="15" t="s">
        <v>6</v>
      </c>
      <c r="AB33" s="15" t="s">
        <v>7</v>
      </c>
      <c r="AC33" s="15"/>
      <c r="AD33" s="34"/>
      <c r="AE33" s="33" t="s">
        <v>6</v>
      </c>
      <c r="AF33" s="15" t="s">
        <v>26</v>
      </c>
      <c r="AG33" s="15" t="s">
        <v>4</v>
      </c>
      <c r="AH33" s="34"/>
      <c r="AI33" s="33" t="s">
        <v>9</v>
      </c>
      <c r="AJ33" s="15" t="s">
        <v>6</v>
      </c>
      <c r="AK33" s="15" t="s">
        <v>9</v>
      </c>
      <c r="AL33" s="34" t="s">
        <v>9</v>
      </c>
      <c r="AM33" s="33" t="s">
        <v>8</v>
      </c>
      <c r="AN33" s="15" t="s">
        <v>9</v>
      </c>
      <c r="AO33" s="15"/>
      <c r="AP33" s="16"/>
      <c r="AQ33" s="15" t="s">
        <v>6</v>
      </c>
      <c r="AR33" s="15" t="s">
        <v>4</v>
      </c>
      <c r="AS33" s="34" t="s">
        <v>9</v>
      </c>
      <c r="AT33" s="33" t="s">
        <v>3</v>
      </c>
      <c r="AU33" s="34" t="s">
        <v>6</v>
      </c>
      <c r="AV33" s="34" t="s">
        <v>3</v>
      </c>
      <c r="AW33" s="148"/>
      <c r="AX33" s="148"/>
      <c r="AY33" s="148"/>
      <c r="AZ33" s="20"/>
      <c r="BA33" s="24">
        <f>COUNTIF(D33:AY33,"A+")</f>
        <v>0</v>
      </c>
      <c r="BB33" s="24">
        <f>COUNTIF(D33:AY33,"A")</f>
        <v>1</v>
      </c>
      <c r="BC33" s="25">
        <f>COUNTIF(D33:AY33,"A-")</f>
        <v>0</v>
      </c>
      <c r="BD33" s="26">
        <f>COUNTIF(D33:AY33,"B+")</f>
        <v>2</v>
      </c>
      <c r="BE33" s="26">
        <f>COUNTIF(D33:AY33,"B")</f>
        <v>4</v>
      </c>
      <c r="BF33" s="27">
        <f>COUNTIF(D33:AY33,"B-")</f>
        <v>1</v>
      </c>
      <c r="BG33" s="28">
        <f>COUNTIF(D33:AY33,"C+")</f>
        <v>2</v>
      </c>
      <c r="BH33" s="24">
        <f>COUNTIF(D33:AY33,"C")</f>
        <v>8</v>
      </c>
      <c r="BI33" s="25">
        <f>COUNTIF(D33:AY33,"C-")</f>
        <v>5</v>
      </c>
      <c r="BJ33" s="28">
        <f>COUNTIF(D33:AY33,"D+")</f>
        <v>0</v>
      </c>
      <c r="BK33" s="24">
        <f>COUNTIF(D33:AY33,"D")</f>
        <v>6</v>
      </c>
      <c r="BL33" s="25">
        <f>COUNTIF(D33:AY33,"D-")</f>
        <v>0</v>
      </c>
      <c r="BM33" s="29">
        <f>(BA33*8)+(BB33*7)+(BC33*6)+(BD33*6)+(BE33*5)+(BF33*4)+(BG33*3)+(BH33*2)+(BI33*1)-((BJ33*1)+(BK33*2)+(BL33*3))</f>
        <v>58</v>
      </c>
    </row>
    <row r="34" spans="1:65" ht="18" thickTop="1" thickBot="1" x14ac:dyDescent="0.35">
      <c r="B34" s="23" t="s">
        <v>47</v>
      </c>
      <c r="C34" s="23" t="s">
        <v>48</v>
      </c>
      <c r="D34" s="15" t="s">
        <v>3</v>
      </c>
      <c r="E34" s="15" t="s">
        <v>0</v>
      </c>
      <c r="F34" s="15" t="s">
        <v>3</v>
      </c>
      <c r="G34" s="15" t="s">
        <v>3</v>
      </c>
      <c r="H34" s="15" t="s">
        <v>8</v>
      </c>
      <c r="I34" s="34"/>
      <c r="J34" s="33" t="s">
        <v>6</v>
      </c>
      <c r="K34" s="15" t="s">
        <v>4</v>
      </c>
      <c r="L34" s="15" t="s">
        <v>9</v>
      </c>
      <c r="M34" s="34" t="s">
        <v>6</v>
      </c>
      <c r="N34" s="33" t="s">
        <v>5</v>
      </c>
      <c r="O34" s="15" t="s">
        <v>8</v>
      </c>
      <c r="P34" s="34"/>
      <c r="Q34" s="33" t="s">
        <v>8</v>
      </c>
      <c r="R34" s="15"/>
      <c r="S34" s="34"/>
      <c r="T34" s="33"/>
      <c r="U34" s="34"/>
      <c r="V34" s="35"/>
      <c r="W34" s="33" t="s">
        <v>0</v>
      </c>
      <c r="X34" s="16"/>
      <c r="Y34" s="15" t="s">
        <v>3</v>
      </c>
      <c r="Z34" s="15" t="s">
        <v>6</v>
      </c>
      <c r="AA34" s="15" t="s">
        <v>6</v>
      </c>
      <c r="AB34" s="15" t="s">
        <v>5</v>
      </c>
      <c r="AC34" s="15"/>
      <c r="AD34" s="34"/>
      <c r="AE34" s="33" t="s">
        <v>6</v>
      </c>
      <c r="AF34" s="15" t="s">
        <v>9</v>
      </c>
      <c r="AG34" s="15" t="s">
        <v>26</v>
      </c>
      <c r="AH34" s="34"/>
      <c r="AI34" s="33" t="s">
        <v>9</v>
      </c>
      <c r="AJ34" s="15" t="s">
        <v>8</v>
      </c>
      <c r="AK34" s="15" t="s">
        <v>9</v>
      </c>
      <c r="AL34" s="34" t="s">
        <v>9</v>
      </c>
      <c r="AM34" s="33" t="s">
        <v>8</v>
      </c>
      <c r="AN34" s="15" t="s">
        <v>9</v>
      </c>
      <c r="AO34" s="15"/>
      <c r="AP34" s="16"/>
      <c r="AQ34" s="15" t="s">
        <v>6</v>
      </c>
      <c r="AR34" s="15" t="s">
        <v>9</v>
      </c>
      <c r="AS34" s="34" t="s">
        <v>6</v>
      </c>
      <c r="AT34" s="33" t="s">
        <v>9</v>
      </c>
      <c r="AU34" s="34" t="s">
        <v>8</v>
      </c>
      <c r="AV34" s="34" t="s">
        <v>8</v>
      </c>
      <c r="AW34" s="148"/>
      <c r="AX34" s="148"/>
      <c r="AY34" s="148"/>
      <c r="AZ34" s="17"/>
      <c r="BA34" s="24">
        <f>COUNTIF(D34:AY34,"A+")</f>
        <v>0</v>
      </c>
      <c r="BB34" s="24">
        <f>COUNTIF(D34:AY34,"A")</f>
        <v>2</v>
      </c>
      <c r="BC34" s="25">
        <f>COUNTIF(D34:AY34,"A-")</f>
        <v>0</v>
      </c>
      <c r="BD34" s="26">
        <f>COUNTIF(D34:AY34,"B+")</f>
        <v>1</v>
      </c>
      <c r="BE34" s="26">
        <f>COUNTIF(D34:AY34,"B")</f>
        <v>4</v>
      </c>
      <c r="BF34" s="27">
        <f>COUNTIF(D34:AY34,"B-")</f>
        <v>2</v>
      </c>
      <c r="BG34" s="28">
        <f>COUNTIF(D34:AY34,"C+")</f>
        <v>0</v>
      </c>
      <c r="BH34" s="24">
        <f>COUNTIF(D34:AY34,"C")</f>
        <v>7</v>
      </c>
      <c r="BI34" s="25">
        <f>COUNTIF(D34:AY34,"C-")</f>
        <v>7</v>
      </c>
      <c r="BJ34" s="28">
        <f>COUNTIF(D34:AY34,"D+")</f>
        <v>0</v>
      </c>
      <c r="BK34" s="24">
        <f>COUNTIF(D34:AY34,"D")</f>
        <v>8</v>
      </c>
      <c r="BL34" s="25">
        <f>COUNTIF(D34:AY34,"D-")</f>
        <v>0</v>
      </c>
      <c r="BM34" s="29">
        <f>(BA34*8)+(BB34*7)+(BC34*6)+(BD34*6)+(BE34*5)+(BF34*4)+(BG34*3)+(BH34*2)+(BI34*1)-((BJ34*1)+(BK34*2)+(BL34*3))</f>
        <v>53</v>
      </c>
    </row>
    <row r="35" spans="1:65" ht="18" thickTop="1" thickBot="1" x14ac:dyDescent="0.35">
      <c r="B35" s="19" t="s">
        <v>61</v>
      </c>
      <c r="C35" s="19" t="s">
        <v>62</v>
      </c>
      <c r="D35" s="15" t="s">
        <v>6</v>
      </c>
      <c r="E35" s="15" t="s">
        <v>3</v>
      </c>
      <c r="F35" s="15" t="s">
        <v>5</v>
      </c>
      <c r="G35" s="15" t="s">
        <v>5</v>
      </c>
      <c r="H35" s="15" t="s">
        <v>7</v>
      </c>
      <c r="I35" s="34"/>
      <c r="J35" s="33" t="s">
        <v>6</v>
      </c>
      <c r="K35" s="15" t="s">
        <v>0</v>
      </c>
      <c r="L35" s="15" t="s">
        <v>6</v>
      </c>
      <c r="M35" s="34" t="s">
        <v>8</v>
      </c>
      <c r="N35" s="33" t="s">
        <v>8</v>
      </c>
      <c r="O35" s="15" t="s">
        <v>2</v>
      </c>
      <c r="P35" s="34"/>
      <c r="Q35" s="33" t="s">
        <v>6</v>
      </c>
      <c r="R35" s="15"/>
      <c r="S35" s="34"/>
      <c r="T35" s="33"/>
      <c r="U35" s="34"/>
      <c r="V35" s="35"/>
      <c r="W35" s="33" t="s">
        <v>6</v>
      </c>
      <c r="X35" s="16"/>
      <c r="Y35" s="15" t="s">
        <v>8</v>
      </c>
      <c r="Z35" s="15" t="s">
        <v>3</v>
      </c>
      <c r="AA35" s="15" t="s">
        <v>8</v>
      </c>
      <c r="AB35" s="15" t="s">
        <v>8</v>
      </c>
      <c r="AC35" s="15"/>
      <c r="AD35" s="34"/>
      <c r="AE35" s="33" t="s">
        <v>9</v>
      </c>
      <c r="AF35" s="15" t="s">
        <v>9</v>
      </c>
      <c r="AG35" s="15" t="s">
        <v>26</v>
      </c>
      <c r="AH35" s="34"/>
      <c r="AI35" s="33" t="s">
        <v>8</v>
      </c>
      <c r="AJ35" s="15" t="s">
        <v>7</v>
      </c>
      <c r="AK35" s="15" t="s">
        <v>6</v>
      </c>
      <c r="AL35" s="34" t="s">
        <v>5</v>
      </c>
      <c r="AM35" s="33" t="s">
        <v>9</v>
      </c>
      <c r="AN35" s="15" t="s">
        <v>9</v>
      </c>
      <c r="AO35" s="15"/>
      <c r="AP35" s="16"/>
      <c r="AQ35" s="15" t="s">
        <v>23</v>
      </c>
      <c r="AR35" s="15" t="s">
        <v>8</v>
      </c>
      <c r="AS35" s="34" t="s">
        <v>9</v>
      </c>
      <c r="AT35" s="33" t="s">
        <v>8</v>
      </c>
      <c r="AU35" s="34" t="s">
        <v>9</v>
      </c>
      <c r="AV35" s="34" t="s">
        <v>9</v>
      </c>
      <c r="AW35" s="148"/>
      <c r="AX35" s="148"/>
      <c r="AY35" s="148"/>
      <c r="AZ35" s="20"/>
      <c r="BA35" s="24">
        <f>COUNTIF(D35:AY35,"A+")</f>
        <v>0</v>
      </c>
      <c r="BB35" s="24">
        <f>COUNTIF(D35:AY35,"A")</f>
        <v>1</v>
      </c>
      <c r="BC35" s="25">
        <f>COUNTIF(D35:AY35,"A-")</f>
        <v>1</v>
      </c>
      <c r="BD35" s="26">
        <f>COUNTIF(D35:AY35,"B+")</f>
        <v>0</v>
      </c>
      <c r="BE35" s="26">
        <f>COUNTIF(D35:AY35,"B")</f>
        <v>2</v>
      </c>
      <c r="BF35" s="27">
        <f>COUNTIF(D35:AY35,"B-")</f>
        <v>3</v>
      </c>
      <c r="BG35" s="28">
        <f>COUNTIF(D35:AY35,"C+")</f>
        <v>2</v>
      </c>
      <c r="BH35" s="24">
        <f>COUNTIF(D35:AY35,"C")</f>
        <v>6</v>
      </c>
      <c r="BI35" s="25">
        <f>COUNTIF(D35:AY35,"C-")</f>
        <v>8</v>
      </c>
      <c r="BJ35" s="28">
        <f>COUNTIF(D35:AY35,"D+")</f>
        <v>0</v>
      </c>
      <c r="BK35" s="24">
        <f>COUNTIF(D35:AY35,"D")</f>
        <v>7</v>
      </c>
      <c r="BL35" s="25">
        <f>COUNTIF(D35:AY35,"D-")</f>
        <v>0</v>
      </c>
      <c r="BM35" s="29">
        <f>(BA35*8)+(BB35*7)+(BC35*6)+(BD35*6)+(BE35*5)+(BF35*4)+(BG35*3)+(BH35*2)+(BI35*1)-((BJ35*1)+(BK35*2)+(BL35*3))</f>
        <v>47</v>
      </c>
    </row>
    <row r="36" spans="1:65" ht="18" thickTop="1" thickBot="1" x14ac:dyDescent="0.35">
      <c r="B36" s="19" t="s">
        <v>24</v>
      </c>
      <c r="C36" s="19" t="s">
        <v>25</v>
      </c>
      <c r="D36" s="15" t="s">
        <v>6</v>
      </c>
      <c r="E36" s="15" t="s">
        <v>0</v>
      </c>
      <c r="F36" s="15" t="s">
        <v>4</v>
      </c>
      <c r="G36" s="15" t="s">
        <v>5</v>
      </c>
      <c r="H36" s="15" t="s">
        <v>8</v>
      </c>
      <c r="I36" s="34"/>
      <c r="J36" s="33" t="s">
        <v>26</v>
      </c>
      <c r="K36" s="15" t="s">
        <v>3</v>
      </c>
      <c r="L36" s="15" t="s">
        <v>9</v>
      </c>
      <c r="M36" s="34" t="s">
        <v>6</v>
      </c>
      <c r="N36" s="33" t="s">
        <v>10</v>
      </c>
      <c r="O36" s="15" t="s">
        <v>3</v>
      </c>
      <c r="P36" s="34"/>
      <c r="Q36" s="33" t="s">
        <v>9</v>
      </c>
      <c r="R36" s="15"/>
      <c r="S36" s="34"/>
      <c r="T36" s="33"/>
      <c r="U36" s="34"/>
      <c r="V36" s="35"/>
      <c r="W36" s="33" t="s">
        <v>3</v>
      </c>
      <c r="X36" s="16"/>
      <c r="Y36" s="15" t="s">
        <v>2</v>
      </c>
      <c r="Z36" s="15" t="s">
        <v>6</v>
      </c>
      <c r="AA36" s="15" t="s">
        <v>8</v>
      </c>
      <c r="AB36" s="15" t="s">
        <v>8</v>
      </c>
      <c r="AC36" s="15"/>
      <c r="AD36" s="34"/>
      <c r="AE36" s="33" t="s">
        <v>9</v>
      </c>
      <c r="AF36" s="15" t="s">
        <v>8</v>
      </c>
      <c r="AG36" s="15" t="s">
        <v>7</v>
      </c>
      <c r="AH36" s="34"/>
      <c r="AI36" s="33" t="s">
        <v>9</v>
      </c>
      <c r="AJ36" s="15" t="s">
        <v>9</v>
      </c>
      <c r="AK36" s="15" t="s">
        <v>9</v>
      </c>
      <c r="AL36" s="34" t="s">
        <v>8</v>
      </c>
      <c r="AM36" s="33" t="s">
        <v>8</v>
      </c>
      <c r="AN36" s="15" t="s">
        <v>9</v>
      </c>
      <c r="AO36" s="15"/>
      <c r="AP36" s="16"/>
      <c r="AQ36" s="15" t="s">
        <v>9</v>
      </c>
      <c r="AR36" s="15" t="s">
        <v>6</v>
      </c>
      <c r="AS36" s="34" t="s">
        <v>9</v>
      </c>
      <c r="AT36" s="33" t="s">
        <v>3</v>
      </c>
      <c r="AU36" s="34" t="s">
        <v>8</v>
      </c>
      <c r="AV36" s="34" t="s">
        <v>9</v>
      </c>
      <c r="AW36" s="148"/>
      <c r="AX36" s="148"/>
      <c r="AY36" s="148"/>
      <c r="AZ36" s="20"/>
      <c r="BA36" s="24">
        <f>COUNTIF(D36:AY36,"A+")</f>
        <v>0</v>
      </c>
      <c r="BB36" s="24">
        <f>COUNTIF(D36:AY36,"A")</f>
        <v>1</v>
      </c>
      <c r="BC36" s="25">
        <f>COUNTIF(D36:AY36,"A-")</f>
        <v>1</v>
      </c>
      <c r="BD36" s="26">
        <f>COUNTIF(D36:AY36,"B+")</f>
        <v>1</v>
      </c>
      <c r="BE36" s="26">
        <f>COUNTIF(D36:AY36,"B")</f>
        <v>4</v>
      </c>
      <c r="BF36" s="27">
        <f>COUNTIF(D36:AY36,"B-")</f>
        <v>1</v>
      </c>
      <c r="BG36" s="28">
        <f>COUNTIF(D36:AY36,"C+")</f>
        <v>1</v>
      </c>
      <c r="BH36" s="24">
        <f>COUNTIF(D36:AY36,"C")</f>
        <v>4</v>
      </c>
      <c r="BI36" s="25">
        <f>COUNTIF(D36:AY36,"C-")</f>
        <v>7</v>
      </c>
      <c r="BJ36" s="28">
        <f>COUNTIF(D36:AY36,"D+")</f>
        <v>1</v>
      </c>
      <c r="BK36" s="24">
        <f>COUNTIF(D36:AY36,"D")</f>
        <v>10</v>
      </c>
      <c r="BL36" s="25">
        <f>COUNTIF(D36:AY36,"D-")</f>
        <v>0</v>
      </c>
      <c r="BM36" s="29">
        <f>(BA36*8)+(BB36*7)+(BC36*6)+(BD36*6)+(BE36*5)+(BF36*4)+(BG36*3)+(BH36*2)+(BI36*1)-((BJ36*1)+(BK36*2)+(BL36*3))</f>
        <v>40</v>
      </c>
    </row>
    <row r="37" spans="1:65" ht="18" thickTop="1" thickBot="1" x14ac:dyDescent="0.35">
      <c r="B37" s="22" t="s">
        <v>31</v>
      </c>
      <c r="C37" s="22" t="s">
        <v>32</v>
      </c>
      <c r="D37" s="37" t="s">
        <v>6</v>
      </c>
      <c r="E37" s="15" t="s">
        <v>8</v>
      </c>
      <c r="F37" s="15" t="s">
        <v>7</v>
      </c>
      <c r="G37" s="15" t="s">
        <v>8</v>
      </c>
      <c r="H37" s="15" t="s">
        <v>9</v>
      </c>
      <c r="I37" s="34"/>
      <c r="J37" s="46" t="s">
        <v>6</v>
      </c>
      <c r="K37" s="37" t="s">
        <v>7</v>
      </c>
      <c r="L37" s="37" t="s">
        <v>8</v>
      </c>
      <c r="M37" s="47" t="s">
        <v>3</v>
      </c>
      <c r="N37" s="33" t="s">
        <v>6</v>
      </c>
      <c r="O37" s="15" t="s">
        <v>6</v>
      </c>
      <c r="P37" s="34"/>
      <c r="Q37" s="33" t="s">
        <v>8</v>
      </c>
      <c r="R37" s="15"/>
      <c r="S37" s="34"/>
      <c r="T37" s="33"/>
      <c r="U37" s="34"/>
      <c r="V37" s="35"/>
      <c r="W37" s="33" t="s">
        <v>5</v>
      </c>
      <c r="X37" s="16"/>
      <c r="Y37" s="15" t="s">
        <v>5</v>
      </c>
      <c r="Z37" s="15" t="s">
        <v>3</v>
      </c>
      <c r="AA37" s="15" t="s">
        <v>9</v>
      </c>
      <c r="AB37" s="15" t="s">
        <v>8</v>
      </c>
      <c r="AC37" s="15"/>
      <c r="AD37" s="34"/>
      <c r="AE37" s="33" t="s">
        <v>9</v>
      </c>
      <c r="AF37" s="15" t="s">
        <v>9</v>
      </c>
      <c r="AG37" s="15" t="s">
        <v>6</v>
      </c>
      <c r="AH37" s="34"/>
      <c r="AI37" s="33" t="s">
        <v>9</v>
      </c>
      <c r="AJ37" s="15" t="s">
        <v>9</v>
      </c>
      <c r="AK37" s="15" t="s">
        <v>9</v>
      </c>
      <c r="AL37" s="34" t="s">
        <v>6</v>
      </c>
      <c r="AM37" s="33" t="s">
        <v>9</v>
      </c>
      <c r="AN37" s="15" t="s">
        <v>9</v>
      </c>
      <c r="AO37" s="15"/>
      <c r="AP37" s="16"/>
      <c r="AQ37" s="15" t="s">
        <v>8</v>
      </c>
      <c r="AR37" s="15" t="s">
        <v>8</v>
      </c>
      <c r="AS37" s="34" t="s">
        <v>9</v>
      </c>
      <c r="AT37" s="33" t="s">
        <v>1</v>
      </c>
      <c r="AU37" s="34" t="s">
        <v>9</v>
      </c>
      <c r="AV37" s="34" t="s">
        <v>6</v>
      </c>
      <c r="AW37" s="149"/>
      <c r="AX37" s="149"/>
      <c r="AY37" s="149"/>
      <c r="AZ37" s="36"/>
      <c r="BA37" s="26">
        <f>COUNTIF(D37:AY37,"A+")</f>
        <v>1</v>
      </c>
      <c r="BB37" s="26">
        <f>COUNTIF(D37:AY37,"A")</f>
        <v>0</v>
      </c>
      <c r="BC37" s="27">
        <f>COUNTIF(D37:AY37,"A-")</f>
        <v>0</v>
      </c>
      <c r="BD37" s="26">
        <f>COUNTIF(D37:AY37,"B+")</f>
        <v>0</v>
      </c>
      <c r="BE37" s="26">
        <f>COUNTIF(D37:AY37,"B")</f>
        <v>2</v>
      </c>
      <c r="BF37" s="27">
        <f>COUNTIF(D37:AY37,"B-")</f>
        <v>2</v>
      </c>
      <c r="BG37" s="39">
        <f>COUNTIF(D37:AY37,"C+")</f>
        <v>2</v>
      </c>
      <c r="BH37" s="26">
        <f>COUNTIF(D37:AY37,"C")</f>
        <v>7</v>
      </c>
      <c r="BI37" s="27">
        <f>COUNTIF(D37:AY37,"C-")</f>
        <v>7</v>
      </c>
      <c r="BJ37" s="39">
        <f>COUNTIF(D37:AY37,"D+")</f>
        <v>0</v>
      </c>
      <c r="BK37" s="26">
        <f>COUNTIF(D37:AY37,"D")</f>
        <v>11</v>
      </c>
      <c r="BL37" s="27">
        <f>COUNTIF(D37:AY37,"D-")</f>
        <v>0</v>
      </c>
      <c r="BM37" s="40">
        <f>(BA37*8)+(BB37*7)+(BC37*6)+(BD37*6)+(BE37*5)+(BF37*4)+(BG37*3)+(BH37*2)+(BI37*1)-((BJ37*1)+(BK37*2)+(BL37*3))</f>
        <v>31</v>
      </c>
    </row>
    <row r="38" spans="1:65" ht="30" customHeight="1" thickTop="1" thickBot="1" x14ac:dyDescent="0.3">
      <c r="D38" s="44"/>
      <c r="E38" s="44"/>
      <c r="F38" s="44"/>
      <c r="G38" s="44"/>
      <c r="H38" s="44"/>
      <c r="I38" s="44"/>
      <c r="J38" s="50"/>
      <c r="K38" s="50"/>
      <c r="L38" s="50"/>
      <c r="M38" s="50"/>
      <c r="N38" s="60"/>
      <c r="O38" s="60"/>
      <c r="P38" s="60"/>
      <c r="Q38" s="56"/>
      <c r="R38" s="56"/>
      <c r="S38" s="56"/>
      <c r="T38" s="52"/>
      <c r="U38" s="52"/>
      <c r="V38" s="55"/>
      <c r="W38" s="59"/>
      <c r="X38" s="41"/>
      <c r="Y38" s="58"/>
      <c r="Z38" s="58"/>
      <c r="AA38" s="58"/>
      <c r="AB38" s="58"/>
      <c r="AC38" s="58"/>
      <c r="AD38" s="58"/>
      <c r="AE38" s="53"/>
      <c r="AF38" s="53"/>
      <c r="AG38" s="53"/>
      <c r="AH38" s="53"/>
      <c r="AI38" s="57"/>
      <c r="AJ38" s="57"/>
      <c r="AK38" s="57"/>
      <c r="AL38" s="57"/>
      <c r="AM38" s="48"/>
      <c r="AN38" s="48"/>
      <c r="AO38" s="48"/>
      <c r="AP38" s="41"/>
      <c r="AQ38" s="54"/>
      <c r="AR38" s="54"/>
      <c r="AS38" s="54"/>
      <c r="AT38" s="49"/>
      <c r="AU38" s="49"/>
      <c r="AV38" s="49"/>
      <c r="AW38" s="49"/>
      <c r="AX38" s="49"/>
      <c r="AY38" s="49"/>
    </row>
    <row r="39" spans="1:65" ht="30" customHeight="1" thickTop="1" thickBot="1" x14ac:dyDescent="0.3">
      <c r="B39"/>
      <c r="D39" s="248" t="s">
        <v>76</v>
      </c>
      <c r="E39" s="249"/>
      <c r="F39" s="249"/>
      <c r="G39" s="249"/>
      <c r="H39" s="249"/>
      <c r="I39" s="249"/>
      <c r="J39" s="199" t="s">
        <v>77</v>
      </c>
      <c r="K39" s="200"/>
      <c r="L39" s="200"/>
      <c r="M39" s="201"/>
      <c r="N39" s="246" t="s">
        <v>16</v>
      </c>
      <c r="O39" s="246"/>
      <c r="P39" s="247"/>
      <c r="Q39" s="241" t="s">
        <v>85</v>
      </c>
      <c r="R39" s="242"/>
      <c r="S39" s="243"/>
      <c r="T39" s="244" t="s">
        <v>17</v>
      </c>
      <c r="U39" s="245"/>
      <c r="V39" s="45" t="s">
        <v>84</v>
      </c>
      <c r="W39" s="51" t="s">
        <v>83</v>
      </c>
      <c r="X39" s="42"/>
      <c r="Y39" s="239" t="s">
        <v>19</v>
      </c>
      <c r="Z39" s="239"/>
      <c r="AA39" s="239"/>
      <c r="AB39" s="239"/>
      <c r="AC39" s="239"/>
      <c r="AD39" s="240"/>
      <c r="AE39" s="208" t="s">
        <v>20</v>
      </c>
      <c r="AF39" s="209"/>
      <c r="AG39" s="209"/>
      <c r="AH39" s="210"/>
      <c r="AI39" s="211" t="s">
        <v>78</v>
      </c>
      <c r="AJ39" s="212"/>
      <c r="AK39" s="212"/>
      <c r="AL39" s="213"/>
      <c r="AM39" s="206" t="s">
        <v>86</v>
      </c>
      <c r="AN39" s="207"/>
      <c r="AO39" s="207"/>
      <c r="AP39" s="43"/>
      <c r="AQ39" s="202" t="s">
        <v>79</v>
      </c>
      <c r="AR39" s="202"/>
      <c r="AS39" s="203"/>
      <c r="AT39" s="204" t="s">
        <v>87</v>
      </c>
      <c r="AU39" s="205"/>
      <c r="AV39" s="257" t="s">
        <v>102</v>
      </c>
      <c r="AW39" s="258"/>
      <c r="AX39" s="258"/>
      <c r="AY39" s="259"/>
      <c r="AZ39"/>
    </row>
    <row r="40" spans="1:65" ht="15.75" thickTop="1" x14ac:dyDescent="0.25">
      <c r="B40"/>
      <c r="D40" s="38"/>
      <c r="AZ40"/>
    </row>
    <row r="41" spans="1:65" x14ac:dyDescent="0.25">
      <c r="B41"/>
      <c r="D41" s="38"/>
      <c r="AZ41"/>
    </row>
    <row r="43" spans="1:65" ht="15" customHeight="1" x14ac:dyDescent="0.25">
      <c r="A43" s="1" t="s">
        <v>0</v>
      </c>
      <c r="B43" s="2" t="s">
        <v>97</v>
      </c>
      <c r="W43" s="61"/>
      <c r="X43" s="61"/>
      <c r="Y43" s="61"/>
      <c r="Z43" s="61"/>
      <c r="AA43" s="61"/>
      <c r="AB43" s="61"/>
      <c r="AC43" s="61"/>
      <c r="AD43" s="61"/>
      <c r="AE43" s="61"/>
      <c r="AF43" s="61"/>
      <c r="AG43" s="61"/>
      <c r="AH43" s="61"/>
      <c r="AI43" s="61"/>
      <c r="AJ43" s="61"/>
      <c r="AK43" s="62"/>
      <c r="AL43" s="62"/>
      <c r="AM43" s="62"/>
      <c r="AN43" s="62"/>
      <c r="BH43" s="4"/>
      <c r="BI43" s="4"/>
      <c r="BJ43" s="4"/>
    </row>
    <row r="44" spans="1:65" ht="15" customHeight="1" thickBot="1" x14ac:dyDescent="0.3">
      <c r="A44" s="1" t="s">
        <v>1</v>
      </c>
      <c r="B44" s="2" t="s">
        <v>103</v>
      </c>
      <c r="J44"/>
      <c r="T44"/>
      <c r="U44"/>
      <c r="V44"/>
      <c r="W44"/>
      <c r="X44"/>
      <c r="Y44"/>
      <c r="Z44"/>
      <c r="AA44"/>
      <c r="AB44" s="61"/>
      <c r="AC44" s="61"/>
      <c r="AD44" s="61"/>
      <c r="AE44" s="61"/>
      <c r="AF44" s="61"/>
      <c r="AG44" s="61"/>
      <c r="AH44" s="61"/>
      <c r="AI44" s="61"/>
      <c r="AJ44" s="61"/>
      <c r="AK44" s="62"/>
      <c r="AL44" s="62"/>
      <c r="AM44" s="62"/>
      <c r="AN44" s="62"/>
      <c r="BH44" s="4"/>
      <c r="BI44" s="4"/>
      <c r="BJ44" s="4"/>
    </row>
    <row r="45" spans="1:65" ht="29.25" customHeight="1" thickTop="1" x14ac:dyDescent="0.25">
      <c r="A45" s="1" t="s">
        <v>2</v>
      </c>
      <c r="B45" s="251" t="s">
        <v>13</v>
      </c>
      <c r="C45" s="252"/>
      <c r="D45" s="252"/>
      <c r="E45" s="252"/>
      <c r="F45" s="252"/>
      <c r="G45" s="252"/>
      <c r="H45" s="252"/>
      <c r="I45" s="252"/>
      <c r="J45" s="253"/>
      <c r="T45"/>
      <c r="U45"/>
      <c r="V45"/>
      <c r="W45"/>
      <c r="X45"/>
      <c r="Y45"/>
      <c r="Z45"/>
      <c r="AA45"/>
      <c r="AB45" s="61"/>
      <c r="AC45" s="61"/>
      <c r="AD45" s="61"/>
      <c r="AE45" s="6"/>
      <c r="AF45" s="6"/>
      <c r="AG45" s="6"/>
      <c r="AH45" s="6"/>
      <c r="AI45" s="6"/>
      <c r="AJ45" s="6"/>
      <c r="AK45" s="6"/>
      <c r="AL45" s="6"/>
      <c r="AM45" s="6"/>
      <c r="AN45" s="6"/>
      <c r="AO45" s="6"/>
      <c r="AP45" s="6"/>
      <c r="AQ45" s="6"/>
      <c r="AR45" s="6"/>
      <c r="AS45" s="6"/>
      <c r="AT45" s="6"/>
    </row>
    <row r="46" spans="1:65" ht="15.75" thickBot="1" x14ac:dyDescent="0.3">
      <c r="A46" s="5" t="s">
        <v>3</v>
      </c>
      <c r="B46" s="254"/>
      <c r="C46" s="255"/>
      <c r="D46" s="255"/>
      <c r="E46" s="255"/>
      <c r="F46" s="255"/>
      <c r="G46" s="255"/>
      <c r="H46" s="255"/>
      <c r="I46" s="255"/>
      <c r="J46" s="256"/>
    </row>
    <row r="47" spans="1:65" ht="15.75" customHeight="1" thickTop="1" x14ac:dyDescent="0.25">
      <c r="A47" s="5" t="s">
        <v>4</v>
      </c>
      <c r="B47" s="214" t="s">
        <v>14</v>
      </c>
      <c r="C47" s="217" t="s">
        <v>15</v>
      </c>
      <c r="D47" s="223" t="s">
        <v>76</v>
      </c>
      <c r="E47" s="224"/>
      <c r="F47" s="224"/>
      <c r="G47" s="224"/>
      <c r="H47" s="224"/>
      <c r="I47" s="224"/>
      <c r="J47" s="229" t="s">
        <v>77</v>
      </c>
      <c r="K47" s="229"/>
      <c r="L47" s="229"/>
      <c r="M47" s="229"/>
      <c r="N47" s="232" t="s">
        <v>16</v>
      </c>
      <c r="O47" s="232"/>
      <c r="P47" s="232"/>
      <c r="Q47" s="235" t="s">
        <v>85</v>
      </c>
      <c r="R47" s="235"/>
      <c r="S47" s="235"/>
      <c r="T47" s="191" t="s">
        <v>17</v>
      </c>
      <c r="U47" s="191"/>
      <c r="V47" s="221" t="s">
        <v>84</v>
      </c>
      <c r="W47" s="250" t="s">
        <v>88</v>
      </c>
      <c r="X47" s="30"/>
      <c r="Y47" s="193" t="s">
        <v>19</v>
      </c>
      <c r="Z47" s="193"/>
      <c r="AA47" s="193"/>
      <c r="AB47" s="193"/>
      <c r="AC47" s="193"/>
      <c r="AD47" s="193"/>
      <c r="AE47" s="195" t="s">
        <v>20</v>
      </c>
      <c r="AF47" s="195"/>
      <c r="AG47" s="195"/>
      <c r="AH47" s="195"/>
      <c r="AI47" s="197" t="s">
        <v>78</v>
      </c>
      <c r="AJ47" s="197"/>
      <c r="AK47" s="197"/>
      <c r="AL47" s="197"/>
      <c r="AM47" s="184" t="s">
        <v>86</v>
      </c>
      <c r="AN47" s="184"/>
      <c r="AO47" s="184"/>
      <c r="AP47" s="30"/>
      <c r="AQ47" s="186" t="s">
        <v>79</v>
      </c>
      <c r="AR47" s="186"/>
      <c r="AS47" s="186"/>
      <c r="AT47" s="188" t="s">
        <v>87</v>
      </c>
      <c r="AU47" s="188"/>
      <c r="AV47" s="237" t="s">
        <v>101</v>
      </c>
      <c r="AW47" s="237"/>
      <c r="AX47" s="237"/>
      <c r="AY47" s="237"/>
      <c r="AZ47" s="220"/>
    </row>
    <row r="48" spans="1:65" x14ac:dyDescent="0.25">
      <c r="A48" s="5" t="s">
        <v>5</v>
      </c>
      <c r="B48" s="215"/>
      <c r="C48" s="218"/>
      <c r="D48" s="225"/>
      <c r="E48" s="226"/>
      <c r="F48" s="226"/>
      <c r="G48" s="226"/>
      <c r="H48" s="226"/>
      <c r="I48" s="226"/>
      <c r="J48" s="230"/>
      <c r="K48" s="230"/>
      <c r="L48" s="230"/>
      <c r="M48" s="230"/>
      <c r="N48" s="233"/>
      <c r="O48" s="233"/>
      <c r="P48" s="233"/>
      <c r="Q48" s="235"/>
      <c r="R48" s="235"/>
      <c r="S48" s="235"/>
      <c r="T48" s="191"/>
      <c r="U48" s="191"/>
      <c r="V48" s="221"/>
      <c r="W48" s="250"/>
      <c r="X48" s="30"/>
      <c r="Y48" s="193"/>
      <c r="Z48" s="193"/>
      <c r="AA48" s="193"/>
      <c r="AB48" s="193"/>
      <c r="AC48" s="193"/>
      <c r="AD48" s="193"/>
      <c r="AE48" s="195"/>
      <c r="AF48" s="195"/>
      <c r="AG48" s="195"/>
      <c r="AH48" s="195"/>
      <c r="AI48" s="197"/>
      <c r="AJ48" s="197"/>
      <c r="AK48" s="197"/>
      <c r="AL48" s="197"/>
      <c r="AM48" s="184"/>
      <c r="AN48" s="184"/>
      <c r="AO48" s="184"/>
      <c r="AP48" s="30"/>
      <c r="AQ48" s="186"/>
      <c r="AR48" s="186"/>
      <c r="AS48" s="186"/>
      <c r="AT48" s="188"/>
      <c r="AU48" s="188"/>
      <c r="AV48" s="237"/>
      <c r="AW48" s="237"/>
      <c r="AX48" s="237"/>
      <c r="AY48" s="237"/>
      <c r="AZ48" s="220"/>
    </row>
    <row r="49" spans="1:65" x14ac:dyDescent="0.25">
      <c r="A49" s="8" t="s">
        <v>6</v>
      </c>
      <c r="B49" s="215"/>
      <c r="C49" s="218"/>
      <c r="D49" s="225"/>
      <c r="E49" s="226"/>
      <c r="F49" s="226"/>
      <c r="G49" s="226"/>
      <c r="H49" s="226"/>
      <c r="I49" s="226"/>
      <c r="J49" s="230"/>
      <c r="K49" s="230"/>
      <c r="L49" s="230"/>
      <c r="M49" s="230"/>
      <c r="N49" s="233"/>
      <c r="O49" s="233"/>
      <c r="P49" s="233"/>
      <c r="Q49" s="235"/>
      <c r="R49" s="235"/>
      <c r="S49" s="235"/>
      <c r="T49" s="191"/>
      <c r="U49" s="191"/>
      <c r="V49" s="221"/>
      <c r="W49" s="250"/>
      <c r="X49" s="30"/>
      <c r="Y49" s="193"/>
      <c r="Z49" s="193"/>
      <c r="AA49" s="193"/>
      <c r="AB49" s="193"/>
      <c r="AC49" s="193"/>
      <c r="AD49" s="193"/>
      <c r="AE49" s="195"/>
      <c r="AF49" s="195"/>
      <c r="AG49" s="195"/>
      <c r="AH49" s="195"/>
      <c r="AI49" s="197"/>
      <c r="AJ49" s="197"/>
      <c r="AK49" s="197"/>
      <c r="AL49" s="197"/>
      <c r="AM49" s="184"/>
      <c r="AN49" s="184"/>
      <c r="AO49" s="184"/>
      <c r="AP49" s="30"/>
      <c r="AQ49" s="186"/>
      <c r="AR49" s="186"/>
      <c r="AS49" s="186"/>
      <c r="AT49" s="188"/>
      <c r="AU49" s="188"/>
      <c r="AV49" s="237"/>
      <c r="AW49" s="237"/>
      <c r="AX49" s="237"/>
      <c r="AY49" s="237"/>
      <c r="AZ49" s="220"/>
    </row>
    <row r="50" spans="1:65" x14ac:dyDescent="0.25">
      <c r="A50" s="8" t="s">
        <v>7</v>
      </c>
      <c r="B50" s="215"/>
      <c r="C50" s="218"/>
      <c r="D50" s="225"/>
      <c r="E50" s="226"/>
      <c r="F50" s="226"/>
      <c r="G50" s="226"/>
      <c r="H50" s="226"/>
      <c r="I50" s="226"/>
      <c r="J50" s="230"/>
      <c r="K50" s="230"/>
      <c r="L50" s="230"/>
      <c r="M50" s="230"/>
      <c r="N50" s="233"/>
      <c r="O50" s="233"/>
      <c r="P50" s="233"/>
      <c r="Q50" s="235"/>
      <c r="R50" s="235"/>
      <c r="S50" s="235"/>
      <c r="T50" s="191"/>
      <c r="U50" s="191"/>
      <c r="V50" s="221"/>
      <c r="W50" s="250"/>
      <c r="X50" s="30"/>
      <c r="Y50" s="193"/>
      <c r="Z50" s="193"/>
      <c r="AA50" s="193"/>
      <c r="AB50" s="193"/>
      <c r="AC50" s="193"/>
      <c r="AD50" s="193"/>
      <c r="AE50" s="195"/>
      <c r="AF50" s="195"/>
      <c r="AG50" s="195"/>
      <c r="AH50" s="195"/>
      <c r="AI50" s="197"/>
      <c r="AJ50" s="197"/>
      <c r="AK50" s="197"/>
      <c r="AL50" s="197"/>
      <c r="AM50" s="184"/>
      <c r="AN50" s="184"/>
      <c r="AO50" s="184"/>
      <c r="AP50" s="30"/>
      <c r="AQ50" s="186"/>
      <c r="AR50" s="186"/>
      <c r="AS50" s="186"/>
      <c r="AT50" s="188"/>
      <c r="AU50" s="188"/>
      <c r="AV50" s="237"/>
      <c r="AW50" s="237"/>
      <c r="AX50" s="237"/>
      <c r="AY50" s="237"/>
      <c r="AZ50" s="220"/>
    </row>
    <row r="51" spans="1:65" ht="15.75" thickBot="1" x14ac:dyDescent="0.3">
      <c r="A51" s="8" t="s">
        <v>8</v>
      </c>
      <c r="B51" s="216"/>
      <c r="C51" s="219"/>
      <c r="D51" s="227"/>
      <c r="E51" s="228"/>
      <c r="F51" s="228"/>
      <c r="G51" s="228"/>
      <c r="H51" s="228"/>
      <c r="I51" s="228"/>
      <c r="J51" s="231"/>
      <c r="K51" s="231"/>
      <c r="L51" s="231"/>
      <c r="M51" s="231"/>
      <c r="N51" s="234"/>
      <c r="O51" s="234"/>
      <c r="P51" s="234"/>
      <c r="Q51" s="236"/>
      <c r="R51" s="236"/>
      <c r="S51" s="236"/>
      <c r="T51" s="192"/>
      <c r="U51" s="192"/>
      <c r="V51" s="221"/>
      <c r="W51" s="250"/>
      <c r="X51" s="30"/>
      <c r="Y51" s="194"/>
      <c r="Z51" s="194"/>
      <c r="AA51" s="194"/>
      <c r="AB51" s="194"/>
      <c r="AC51" s="194"/>
      <c r="AD51" s="194"/>
      <c r="AE51" s="196"/>
      <c r="AF51" s="196"/>
      <c r="AG51" s="196"/>
      <c r="AH51" s="196"/>
      <c r="AI51" s="198"/>
      <c r="AJ51" s="198"/>
      <c r="AK51" s="198"/>
      <c r="AL51" s="198"/>
      <c r="AM51" s="185"/>
      <c r="AN51" s="185"/>
      <c r="AO51" s="185"/>
      <c r="AP51" s="30"/>
      <c r="AQ51" s="187"/>
      <c r="AR51" s="187"/>
      <c r="AS51" s="187"/>
      <c r="AT51" s="189"/>
      <c r="AU51" s="189"/>
      <c r="AV51" s="238"/>
      <c r="AW51" s="238"/>
      <c r="AX51" s="238"/>
      <c r="AY51" s="238"/>
      <c r="AZ51" s="220"/>
      <c r="BA51" s="10" t="s">
        <v>1</v>
      </c>
      <c r="BB51" s="10" t="s">
        <v>0</v>
      </c>
      <c r="BC51" s="10" t="s">
        <v>2</v>
      </c>
      <c r="BD51" s="11" t="s">
        <v>4</v>
      </c>
      <c r="BE51" s="11" t="s">
        <v>3</v>
      </c>
      <c r="BF51" s="11" t="s">
        <v>5</v>
      </c>
      <c r="BG51" s="12" t="s">
        <v>7</v>
      </c>
      <c r="BH51" s="12" t="s">
        <v>6</v>
      </c>
      <c r="BI51" s="12" t="s">
        <v>8</v>
      </c>
      <c r="BJ51" s="13" t="s">
        <v>10</v>
      </c>
      <c r="BK51" s="13" t="s">
        <v>9</v>
      </c>
      <c r="BL51" s="13" t="s">
        <v>82</v>
      </c>
    </row>
    <row r="52" spans="1:65" ht="18" thickTop="1" thickBot="1" x14ac:dyDescent="0.35">
      <c r="A52" s="9" t="s">
        <v>9</v>
      </c>
      <c r="B52" s="14" t="s">
        <v>21</v>
      </c>
      <c r="C52" s="14" t="s">
        <v>22</v>
      </c>
      <c r="D52" s="15"/>
      <c r="E52" s="15"/>
      <c r="F52" s="15"/>
      <c r="G52" s="15"/>
      <c r="H52" s="15"/>
      <c r="I52" s="34"/>
      <c r="J52" s="33"/>
      <c r="K52" s="15"/>
      <c r="L52" s="15"/>
      <c r="M52" s="34"/>
      <c r="N52" s="33"/>
      <c r="O52" s="15"/>
      <c r="P52" s="34"/>
      <c r="Q52" s="33"/>
      <c r="R52" s="15"/>
      <c r="S52" s="34"/>
      <c r="T52" s="33"/>
      <c r="U52" s="34"/>
      <c r="V52" s="35"/>
      <c r="W52" s="33"/>
      <c r="X52" s="31"/>
      <c r="Y52" s="15"/>
      <c r="Z52" s="15"/>
      <c r="AA52" s="15"/>
      <c r="AB52" s="15"/>
      <c r="AC52" s="15"/>
      <c r="AD52" s="34"/>
      <c r="AE52" s="33"/>
      <c r="AF52" s="15"/>
      <c r="AG52" s="15"/>
      <c r="AH52" s="34"/>
      <c r="AI52" s="33"/>
      <c r="AJ52" s="15"/>
      <c r="AK52" s="15"/>
      <c r="AL52" s="34"/>
      <c r="AM52" s="33"/>
      <c r="AN52" s="15"/>
      <c r="AO52" s="15"/>
      <c r="AP52" s="31"/>
      <c r="AQ52" s="15"/>
      <c r="AR52" s="15"/>
      <c r="AS52" s="34"/>
      <c r="AT52" s="33"/>
      <c r="AU52" s="34"/>
      <c r="AV52" s="148"/>
      <c r="AW52" s="148"/>
      <c r="AX52" s="148"/>
      <c r="AY52" s="148"/>
      <c r="AZ52" s="17"/>
      <c r="BA52" s="24">
        <f t="shared" ref="BA52:BA78" si="0">COUNTIF(D52:AY52,"A+")</f>
        <v>0</v>
      </c>
      <c r="BB52" s="24">
        <f t="shared" ref="BB52:BB78" si="1">COUNTIF(D52:AY52,"A")</f>
        <v>0</v>
      </c>
      <c r="BC52" s="25">
        <f t="shared" ref="BC52:BC78" si="2">COUNTIF(D52:AY52,"A-")</f>
        <v>0</v>
      </c>
      <c r="BD52" s="26">
        <f t="shared" ref="BD52:BD78" si="3">COUNTIF(D52:AY52,"B+")</f>
        <v>0</v>
      </c>
      <c r="BE52" s="26">
        <f t="shared" ref="BE52:BE78" si="4">COUNTIF(D52:AY52,"B")</f>
        <v>0</v>
      </c>
      <c r="BF52" s="27">
        <f t="shared" ref="BF52:BF78" si="5">COUNTIF(D52:AY52,"B-")</f>
        <v>0</v>
      </c>
      <c r="BG52" s="28">
        <f t="shared" ref="BG52:BG78" si="6">COUNTIF(D52:AY52,"C+")</f>
        <v>0</v>
      </c>
      <c r="BH52" s="24">
        <f t="shared" ref="BH52:BH78" si="7">COUNTIF(D52:AY52,"C")</f>
        <v>0</v>
      </c>
      <c r="BI52" s="25">
        <f t="shared" ref="BI52:BI78" si="8">COUNTIF(D52:AY52,"C-")</f>
        <v>0</v>
      </c>
      <c r="BJ52" s="28">
        <f t="shared" ref="BJ52:BJ78" si="9">COUNTIF(D52:AY52,"D+")</f>
        <v>0</v>
      </c>
      <c r="BK52" s="24">
        <f t="shared" ref="BK52:BK78" si="10">COUNTIF(F52:AZ52,"D")</f>
        <v>0</v>
      </c>
      <c r="BL52" s="25">
        <f t="shared" ref="BL52:BL78" si="11">COUNTIF(D52:AY52,"D-")</f>
        <v>0</v>
      </c>
      <c r="BM52" s="29">
        <f>(BA52*10)+(BB52*9)+(BC52*8)+(BD52*7)+(BE52*6)+(BF52*5)+(BG52*4)+(BH52*3)+(BI52*2)-((BJ52*1)+(BK52*2)+(BL52*3))</f>
        <v>0</v>
      </c>
    </row>
    <row r="53" spans="1:65" ht="18" thickTop="1" thickBot="1" x14ac:dyDescent="0.35">
      <c r="A53" s="9" t="s">
        <v>10</v>
      </c>
      <c r="B53" s="19" t="s">
        <v>24</v>
      </c>
      <c r="C53" s="19" t="s">
        <v>25</v>
      </c>
      <c r="D53" s="15"/>
      <c r="E53" s="15"/>
      <c r="F53" s="15"/>
      <c r="G53" s="15"/>
      <c r="H53" s="15"/>
      <c r="I53" s="34"/>
      <c r="J53" s="33"/>
      <c r="K53" s="15"/>
      <c r="L53" s="15"/>
      <c r="M53" s="34"/>
      <c r="N53" s="33"/>
      <c r="O53" s="15"/>
      <c r="P53" s="34"/>
      <c r="Q53" s="33"/>
      <c r="R53" s="15"/>
      <c r="S53" s="34"/>
      <c r="T53" s="33"/>
      <c r="U53" s="34"/>
      <c r="V53" s="35"/>
      <c r="W53" s="33"/>
      <c r="X53" s="31"/>
      <c r="Y53" s="15"/>
      <c r="Z53" s="15"/>
      <c r="AA53" s="15"/>
      <c r="AB53" s="15"/>
      <c r="AC53" s="15"/>
      <c r="AD53" s="34"/>
      <c r="AE53" s="33"/>
      <c r="AF53" s="15"/>
      <c r="AG53" s="15"/>
      <c r="AH53" s="34"/>
      <c r="AI53" s="33"/>
      <c r="AJ53" s="15"/>
      <c r="AK53" s="15"/>
      <c r="AL53" s="34"/>
      <c r="AM53" s="33"/>
      <c r="AN53" s="15"/>
      <c r="AO53" s="15"/>
      <c r="AP53" s="31"/>
      <c r="AQ53" s="15"/>
      <c r="AR53" s="15"/>
      <c r="AS53" s="34"/>
      <c r="AT53" s="15"/>
      <c r="AU53" s="34"/>
      <c r="AV53" s="148"/>
      <c r="AW53" s="148"/>
      <c r="AX53" s="148"/>
      <c r="AY53" s="148"/>
      <c r="AZ53" s="20"/>
      <c r="BA53" s="24">
        <f t="shared" si="0"/>
        <v>0</v>
      </c>
      <c r="BB53" s="24">
        <f t="shared" si="1"/>
        <v>0</v>
      </c>
      <c r="BC53" s="25">
        <f t="shared" si="2"/>
        <v>0</v>
      </c>
      <c r="BD53" s="26">
        <f t="shared" si="3"/>
        <v>0</v>
      </c>
      <c r="BE53" s="26">
        <f t="shared" si="4"/>
        <v>0</v>
      </c>
      <c r="BF53" s="27">
        <f t="shared" si="5"/>
        <v>0</v>
      </c>
      <c r="BG53" s="28">
        <f t="shared" si="6"/>
        <v>0</v>
      </c>
      <c r="BH53" s="24">
        <f t="shared" si="7"/>
        <v>0</v>
      </c>
      <c r="BI53" s="25">
        <f t="shared" si="8"/>
        <v>0</v>
      </c>
      <c r="BJ53" s="28">
        <f t="shared" si="9"/>
        <v>0</v>
      </c>
      <c r="BK53" s="24">
        <f t="shared" si="10"/>
        <v>0</v>
      </c>
      <c r="BL53" s="25">
        <f t="shared" si="11"/>
        <v>0</v>
      </c>
      <c r="BM53" s="29">
        <f t="shared" ref="BM53:BM78" si="12">(BA53*8)+(BB53*7)+(BC53*6)+(BD53*6)+(BE53*5)+(BF53*4)+(BG53*3)+(BH53*2)+(BI53*1)-((BJ53*1)+(BK53*2)+(BL53*3))</f>
        <v>0</v>
      </c>
    </row>
    <row r="54" spans="1:65" ht="18" thickTop="1" thickBot="1" x14ac:dyDescent="0.35">
      <c r="A54" s="18" t="s">
        <v>23</v>
      </c>
      <c r="B54" s="22" t="s">
        <v>27</v>
      </c>
      <c r="C54" s="22" t="s">
        <v>28</v>
      </c>
      <c r="D54" s="15"/>
      <c r="E54" s="15"/>
      <c r="F54" s="15"/>
      <c r="G54" s="15"/>
      <c r="H54" s="15"/>
      <c r="I54" s="34"/>
      <c r="J54" s="33"/>
      <c r="K54" s="15"/>
      <c r="L54" s="15"/>
      <c r="M54" s="34"/>
      <c r="N54" s="33"/>
      <c r="O54" s="15"/>
      <c r="P54" s="34"/>
      <c r="Q54" s="33"/>
      <c r="R54" s="15"/>
      <c r="S54" s="34"/>
      <c r="T54" s="33"/>
      <c r="U54" s="34"/>
      <c r="V54" s="35"/>
      <c r="W54" s="33"/>
      <c r="X54" s="31"/>
      <c r="Y54" s="15"/>
      <c r="Z54" s="15"/>
      <c r="AA54" s="15"/>
      <c r="AB54" s="15"/>
      <c r="AC54" s="15"/>
      <c r="AD54" s="34"/>
      <c r="AE54" s="33"/>
      <c r="AF54" s="15"/>
      <c r="AG54" s="15"/>
      <c r="AH54" s="34"/>
      <c r="AI54" s="33"/>
      <c r="AJ54" s="15"/>
      <c r="AK54" s="15"/>
      <c r="AL54" s="34"/>
      <c r="AM54" s="33"/>
      <c r="AN54" s="15"/>
      <c r="AO54" s="15"/>
      <c r="AP54" s="31"/>
      <c r="AQ54" s="15"/>
      <c r="AR54" s="15"/>
      <c r="AS54" s="34"/>
      <c r="AT54" s="33"/>
      <c r="AU54" s="34"/>
      <c r="AV54" s="148"/>
      <c r="AW54" s="148"/>
      <c r="AX54" s="148"/>
      <c r="AY54" s="148"/>
      <c r="AZ54" s="17"/>
      <c r="BA54" s="24">
        <f t="shared" si="0"/>
        <v>0</v>
      </c>
      <c r="BB54" s="24">
        <f t="shared" si="1"/>
        <v>0</v>
      </c>
      <c r="BC54" s="25">
        <f t="shared" si="2"/>
        <v>0</v>
      </c>
      <c r="BD54" s="26">
        <f t="shared" si="3"/>
        <v>0</v>
      </c>
      <c r="BE54" s="26">
        <f t="shared" si="4"/>
        <v>0</v>
      </c>
      <c r="BF54" s="27">
        <f t="shared" si="5"/>
        <v>0</v>
      </c>
      <c r="BG54" s="28">
        <f t="shared" si="6"/>
        <v>0</v>
      </c>
      <c r="BH54" s="24">
        <f t="shared" si="7"/>
        <v>0</v>
      </c>
      <c r="BI54" s="25">
        <f t="shared" si="8"/>
        <v>0</v>
      </c>
      <c r="BJ54" s="28">
        <f t="shared" si="9"/>
        <v>0</v>
      </c>
      <c r="BK54" s="24">
        <f t="shared" si="10"/>
        <v>0</v>
      </c>
      <c r="BL54" s="25">
        <f t="shared" si="11"/>
        <v>0</v>
      </c>
      <c r="BM54" s="29">
        <f t="shared" si="12"/>
        <v>0</v>
      </c>
    </row>
    <row r="55" spans="1:65" ht="18" thickTop="1" thickBot="1" x14ac:dyDescent="0.35">
      <c r="A55" s="21" t="s">
        <v>26</v>
      </c>
      <c r="B55" s="19" t="s">
        <v>29</v>
      </c>
      <c r="C55" s="19" t="s">
        <v>30</v>
      </c>
      <c r="D55" s="15"/>
      <c r="E55" s="15"/>
      <c r="F55" s="15"/>
      <c r="G55" s="15"/>
      <c r="H55" s="15"/>
      <c r="I55" s="34"/>
      <c r="J55" s="33"/>
      <c r="K55" s="15"/>
      <c r="L55" s="15"/>
      <c r="M55" s="34"/>
      <c r="N55" s="33"/>
      <c r="O55" s="15"/>
      <c r="P55" s="34"/>
      <c r="Q55" s="33"/>
      <c r="R55" s="15"/>
      <c r="S55" s="34"/>
      <c r="T55" s="33"/>
      <c r="U55" s="34"/>
      <c r="V55" s="35"/>
      <c r="W55" s="33"/>
      <c r="X55" s="31"/>
      <c r="Y55" s="15"/>
      <c r="Z55" s="15"/>
      <c r="AA55" s="15"/>
      <c r="AB55" s="15"/>
      <c r="AC55" s="15"/>
      <c r="AD55" s="34"/>
      <c r="AE55" s="33"/>
      <c r="AF55" s="15"/>
      <c r="AG55" s="15"/>
      <c r="AH55" s="34"/>
      <c r="AI55" s="33"/>
      <c r="AJ55" s="15"/>
      <c r="AK55" s="15"/>
      <c r="AL55" s="34"/>
      <c r="AM55" s="33"/>
      <c r="AN55" s="15"/>
      <c r="AO55" s="15"/>
      <c r="AP55" s="31"/>
      <c r="AQ55" s="15"/>
      <c r="AR55" s="15"/>
      <c r="AS55" s="34"/>
      <c r="AT55" s="33"/>
      <c r="AU55" s="34"/>
      <c r="AV55" s="148"/>
      <c r="AW55" s="148"/>
      <c r="AX55" s="148"/>
      <c r="AY55" s="148"/>
      <c r="AZ55" s="20"/>
      <c r="BA55" s="24">
        <f t="shared" si="0"/>
        <v>0</v>
      </c>
      <c r="BB55" s="24">
        <f t="shared" si="1"/>
        <v>0</v>
      </c>
      <c r="BC55" s="25">
        <f t="shared" si="2"/>
        <v>0</v>
      </c>
      <c r="BD55" s="26">
        <f t="shared" si="3"/>
        <v>0</v>
      </c>
      <c r="BE55" s="26">
        <f t="shared" si="4"/>
        <v>0</v>
      </c>
      <c r="BF55" s="27">
        <f t="shared" si="5"/>
        <v>0</v>
      </c>
      <c r="BG55" s="28">
        <f t="shared" si="6"/>
        <v>0</v>
      </c>
      <c r="BH55" s="24">
        <f t="shared" si="7"/>
        <v>0</v>
      </c>
      <c r="BI55" s="25">
        <f t="shared" si="8"/>
        <v>0</v>
      </c>
      <c r="BJ55" s="28">
        <f t="shared" si="9"/>
        <v>0</v>
      </c>
      <c r="BK55" s="24">
        <f t="shared" si="10"/>
        <v>0</v>
      </c>
      <c r="BL55" s="25">
        <f t="shared" si="11"/>
        <v>0</v>
      </c>
      <c r="BM55" s="29">
        <f t="shared" si="12"/>
        <v>0</v>
      </c>
    </row>
    <row r="56" spans="1:65" ht="18" thickTop="1" thickBot="1" x14ac:dyDescent="0.35">
      <c r="B56" s="22" t="s">
        <v>31</v>
      </c>
      <c r="C56" s="22" t="s">
        <v>32</v>
      </c>
      <c r="D56" s="15"/>
      <c r="E56" s="15"/>
      <c r="F56" s="15"/>
      <c r="G56" s="15"/>
      <c r="H56" s="15"/>
      <c r="I56" s="34"/>
      <c r="J56" s="33"/>
      <c r="K56" s="15"/>
      <c r="L56" s="15"/>
      <c r="M56" s="34"/>
      <c r="N56" s="33"/>
      <c r="O56" s="15"/>
      <c r="P56" s="34"/>
      <c r="Q56" s="33"/>
      <c r="R56" s="15"/>
      <c r="S56" s="34"/>
      <c r="T56" s="33"/>
      <c r="U56" s="34"/>
      <c r="V56" s="35"/>
      <c r="W56" s="33"/>
      <c r="X56" s="31"/>
      <c r="Y56" s="15"/>
      <c r="Z56" s="15"/>
      <c r="AA56" s="15"/>
      <c r="AB56" s="15"/>
      <c r="AC56" s="15"/>
      <c r="AD56" s="34"/>
      <c r="AE56" s="33"/>
      <c r="AF56" s="15"/>
      <c r="AG56" s="15"/>
      <c r="AH56" s="34"/>
      <c r="AI56" s="33"/>
      <c r="AJ56" s="15"/>
      <c r="AK56" s="15"/>
      <c r="AL56" s="34"/>
      <c r="AM56" s="33"/>
      <c r="AN56" s="15"/>
      <c r="AO56" s="15"/>
      <c r="AP56" s="31"/>
      <c r="AQ56" s="15"/>
      <c r="AR56" s="15"/>
      <c r="AS56" s="34"/>
      <c r="AT56" s="33"/>
      <c r="AU56" s="34"/>
      <c r="AV56" s="148"/>
      <c r="AW56" s="148"/>
      <c r="AX56" s="148"/>
      <c r="AY56" s="148"/>
      <c r="AZ56" s="17"/>
      <c r="BA56" s="24">
        <f t="shared" si="0"/>
        <v>0</v>
      </c>
      <c r="BB56" s="24">
        <f t="shared" si="1"/>
        <v>0</v>
      </c>
      <c r="BC56" s="25">
        <f t="shared" si="2"/>
        <v>0</v>
      </c>
      <c r="BD56" s="26">
        <f t="shared" si="3"/>
        <v>0</v>
      </c>
      <c r="BE56" s="26">
        <f t="shared" si="4"/>
        <v>0</v>
      </c>
      <c r="BF56" s="27">
        <f t="shared" si="5"/>
        <v>0</v>
      </c>
      <c r="BG56" s="28">
        <f t="shared" si="6"/>
        <v>0</v>
      </c>
      <c r="BH56" s="24">
        <f t="shared" si="7"/>
        <v>0</v>
      </c>
      <c r="BI56" s="25">
        <f t="shared" si="8"/>
        <v>0</v>
      </c>
      <c r="BJ56" s="28">
        <f t="shared" si="9"/>
        <v>0</v>
      </c>
      <c r="BK56" s="24">
        <f t="shared" si="10"/>
        <v>0</v>
      </c>
      <c r="BL56" s="25">
        <f t="shared" si="11"/>
        <v>0</v>
      </c>
      <c r="BM56" s="29">
        <f t="shared" si="12"/>
        <v>0</v>
      </c>
    </row>
    <row r="57" spans="1:65" ht="18" customHeight="1" thickTop="1" thickBot="1" x14ac:dyDescent="0.35">
      <c r="B57" s="19" t="s">
        <v>33</v>
      </c>
      <c r="C57" s="19" t="s">
        <v>34</v>
      </c>
      <c r="D57" s="15"/>
      <c r="E57" s="15"/>
      <c r="F57" s="15"/>
      <c r="G57" s="15"/>
      <c r="H57" s="15"/>
      <c r="I57" s="34"/>
      <c r="J57" s="33"/>
      <c r="K57" s="15"/>
      <c r="L57" s="15"/>
      <c r="M57" s="34"/>
      <c r="N57" s="33"/>
      <c r="O57" s="15"/>
      <c r="P57" s="34"/>
      <c r="Q57" s="33"/>
      <c r="R57" s="15"/>
      <c r="S57" s="34"/>
      <c r="T57" s="33"/>
      <c r="U57" s="34"/>
      <c r="V57" s="35"/>
      <c r="W57" s="33"/>
      <c r="X57" s="31"/>
      <c r="Y57" s="15"/>
      <c r="Z57" s="15"/>
      <c r="AA57" s="15"/>
      <c r="AB57" s="15"/>
      <c r="AC57" s="15"/>
      <c r="AD57" s="34"/>
      <c r="AE57" s="33"/>
      <c r="AF57" s="15"/>
      <c r="AG57" s="15"/>
      <c r="AH57" s="34"/>
      <c r="AI57" s="33"/>
      <c r="AJ57" s="15"/>
      <c r="AK57" s="15"/>
      <c r="AL57" s="34"/>
      <c r="AM57" s="33"/>
      <c r="AN57" s="15"/>
      <c r="AO57" s="15"/>
      <c r="AP57" s="31"/>
      <c r="AQ57" s="15"/>
      <c r="AR57" s="15"/>
      <c r="AS57" s="34"/>
      <c r="AT57" s="33"/>
      <c r="AU57" s="34"/>
      <c r="AV57" s="148"/>
      <c r="AW57" s="148"/>
      <c r="AX57" s="148"/>
      <c r="AY57" s="148"/>
      <c r="AZ57" s="20"/>
      <c r="BA57" s="24">
        <f t="shared" si="0"/>
        <v>0</v>
      </c>
      <c r="BB57" s="24">
        <f t="shared" si="1"/>
        <v>0</v>
      </c>
      <c r="BC57" s="25">
        <f t="shared" si="2"/>
        <v>0</v>
      </c>
      <c r="BD57" s="26">
        <f t="shared" si="3"/>
        <v>0</v>
      </c>
      <c r="BE57" s="26">
        <f t="shared" si="4"/>
        <v>0</v>
      </c>
      <c r="BF57" s="27">
        <f t="shared" si="5"/>
        <v>0</v>
      </c>
      <c r="BG57" s="28">
        <f t="shared" si="6"/>
        <v>0</v>
      </c>
      <c r="BH57" s="24">
        <f t="shared" si="7"/>
        <v>0</v>
      </c>
      <c r="BI57" s="25">
        <f t="shared" si="8"/>
        <v>0</v>
      </c>
      <c r="BJ57" s="28">
        <f t="shared" si="9"/>
        <v>0</v>
      </c>
      <c r="BK57" s="24">
        <f t="shared" si="10"/>
        <v>0</v>
      </c>
      <c r="BL57" s="25">
        <f t="shared" si="11"/>
        <v>0</v>
      </c>
      <c r="BM57" s="29">
        <f t="shared" si="12"/>
        <v>0</v>
      </c>
    </row>
    <row r="58" spans="1:65" ht="18" thickTop="1" thickBot="1" x14ac:dyDescent="0.35">
      <c r="B58" s="23" t="s">
        <v>35</v>
      </c>
      <c r="C58" s="23" t="s">
        <v>36</v>
      </c>
      <c r="D58" s="15"/>
      <c r="E58" s="15"/>
      <c r="F58" s="15"/>
      <c r="G58" s="15"/>
      <c r="H58" s="15"/>
      <c r="I58" s="34"/>
      <c r="J58" s="33"/>
      <c r="K58" s="15"/>
      <c r="L58" s="15"/>
      <c r="M58" s="34"/>
      <c r="N58" s="33"/>
      <c r="O58" s="15"/>
      <c r="P58" s="34"/>
      <c r="Q58" s="33"/>
      <c r="R58" s="15"/>
      <c r="S58" s="34"/>
      <c r="T58" s="33"/>
      <c r="U58" s="34"/>
      <c r="V58" s="35"/>
      <c r="W58" s="33"/>
      <c r="X58" s="31"/>
      <c r="Y58" s="15"/>
      <c r="Z58" s="15"/>
      <c r="AA58" s="15"/>
      <c r="AB58" s="15"/>
      <c r="AC58" s="15"/>
      <c r="AD58" s="34"/>
      <c r="AE58" s="33"/>
      <c r="AF58" s="15"/>
      <c r="AG58" s="15"/>
      <c r="AH58" s="34"/>
      <c r="AI58" s="33"/>
      <c r="AJ58" s="15"/>
      <c r="AK58" s="15"/>
      <c r="AL58" s="34"/>
      <c r="AM58" s="33"/>
      <c r="AN58" s="15"/>
      <c r="AO58" s="15"/>
      <c r="AP58" s="31"/>
      <c r="AQ58" s="15"/>
      <c r="AR58" s="15"/>
      <c r="AS58" s="34"/>
      <c r="AT58" s="33"/>
      <c r="AU58" s="34"/>
      <c r="AV58" s="148"/>
      <c r="AW58" s="148"/>
      <c r="AX58" s="148"/>
      <c r="AY58" s="148"/>
      <c r="AZ58" s="17"/>
      <c r="BA58" s="24">
        <f t="shared" si="0"/>
        <v>0</v>
      </c>
      <c r="BB58" s="24">
        <f t="shared" si="1"/>
        <v>0</v>
      </c>
      <c r="BC58" s="25">
        <f t="shared" si="2"/>
        <v>0</v>
      </c>
      <c r="BD58" s="26">
        <f t="shared" si="3"/>
        <v>0</v>
      </c>
      <c r="BE58" s="26">
        <f t="shared" si="4"/>
        <v>0</v>
      </c>
      <c r="BF58" s="27">
        <f t="shared" si="5"/>
        <v>0</v>
      </c>
      <c r="BG58" s="28">
        <f t="shared" si="6"/>
        <v>0</v>
      </c>
      <c r="BH58" s="24">
        <f t="shared" si="7"/>
        <v>0</v>
      </c>
      <c r="BI58" s="25">
        <f t="shared" si="8"/>
        <v>0</v>
      </c>
      <c r="BJ58" s="28">
        <f t="shared" si="9"/>
        <v>0</v>
      </c>
      <c r="BK58" s="24">
        <f t="shared" si="10"/>
        <v>0</v>
      </c>
      <c r="BL58" s="25">
        <f t="shared" si="11"/>
        <v>0</v>
      </c>
      <c r="BM58" s="29">
        <f t="shared" si="12"/>
        <v>0</v>
      </c>
    </row>
    <row r="59" spans="1:65" ht="18" thickTop="1" thickBot="1" x14ac:dyDescent="0.35">
      <c r="B59" s="19" t="s">
        <v>37</v>
      </c>
      <c r="C59" s="19" t="s">
        <v>38</v>
      </c>
      <c r="D59" s="15"/>
      <c r="E59" s="15"/>
      <c r="F59" s="15"/>
      <c r="G59" s="15"/>
      <c r="H59" s="15"/>
      <c r="I59" s="34"/>
      <c r="J59" s="33"/>
      <c r="K59" s="15"/>
      <c r="L59" s="15"/>
      <c r="M59" s="34"/>
      <c r="N59" s="33"/>
      <c r="O59" s="15"/>
      <c r="P59" s="34"/>
      <c r="Q59" s="33"/>
      <c r="R59" s="15"/>
      <c r="S59" s="34"/>
      <c r="T59" s="33"/>
      <c r="U59" s="34"/>
      <c r="V59" s="35"/>
      <c r="W59" s="33"/>
      <c r="X59" s="31"/>
      <c r="Y59" s="15"/>
      <c r="Z59" s="15"/>
      <c r="AA59" s="15"/>
      <c r="AB59" s="15"/>
      <c r="AC59" s="15"/>
      <c r="AD59" s="34"/>
      <c r="AE59" s="33"/>
      <c r="AF59" s="15"/>
      <c r="AG59" s="15"/>
      <c r="AH59" s="34"/>
      <c r="AI59" s="33"/>
      <c r="AJ59" s="15"/>
      <c r="AK59" s="15"/>
      <c r="AL59" s="34"/>
      <c r="AM59" s="33"/>
      <c r="AN59" s="15"/>
      <c r="AO59" s="15"/>
      <c r="AP59" s="31"/>
      <c r="AQ59" s="15"/>
      <c r="AR59" s="15"/>
      <c r="AS59" s="34"/>
      <c r="AT59" s="33"/>
      <c r="AU59" s="34"/>
      <c r="AV59" s="148"/>
      <c r="AW59" s="148"/>
      <c r="AX59" s="148"/>
      <c r="AY59" s="148"/>
      <c r="AZ59" s="20"/>
      <c r="BA59" s="24">
        <f t="shared" si="0"/>
        <v>0</v>
      </c>
      <c r="BB59" s="24">
        <f t="shared" si="1"/>
        <v>0</v>
      </c>
      <c r="BC59" s="25">
        <f t="shared" si="2"/>
        <v>0</v>
      </c>
      <c r="BD59" s="26">
        <f t="shared" si="3"/>
        <v>0</v>
      </c>
      <c r="BE59" s="26">
        <f t="shared" si="4"/>
        <v>0</v>
      </c>
      <c r="BF59" s="27">
        <f t="shared" si="5"/>
        <v>0</v>
      </c>
      <c r="BG59" s="28">
        <f t="shared" si="6"/>
        <v>0</v>
      </c>
      <c r="BH59" s="24">
        <f t="shared" si="7"/>
        <v>0</v>
      </c>
      <c r="BI59" s="25">
        <f t="shared" si="8"/>
        <v>0</v>
      </c>
      <c r="BJ59" s="28">
        <f t="shared" si="9"/>
        <v>0</v>
      </c>
      <c r="BK59" s="24">
        <f t="shared" si="10"/>
        <v>0</v>
      </c>
      <c r="BL59" s="25">
        <f t="shared" si="11"/>
        <v>0</v>
      </c>
      <c r="BM59" s="29">
        <f t="shared" si="12"/>
        <v>0</v>
      </c>
    </row>
    <row r="60" spans="1:65" ht="18" thickTop="1" thickBot="1" x14ac:dyDescent="0.35">
      <c r="B60" s="23" t="s">
        <v>39</v>
      </c>
      <c r="C60" s="23" t="s">
        <v>40</v>
      </c>
      <c r="D60" s="15"/>
      <c r="E60" s="15"/>
      <c r="F60" s="15"/>
      <c r="G60" s="15"/>
      <c r="H60" s="15"/>
      <c r="I60" s="34"/>
      <c r="J60" s="33"/>
      <c r="K60" s="15"/>
      <c r="L60" s="15"/>
      <c r="M60" s="34"/>
      <c r="N60" s="33"/>
      <c r="O60" s="15"/>
      <c r="P60" s="34"/>
      <c r="Q60" s="33"/>
      <c r="R60" s="15"/>
      <c r="S60" s="34"/>
      <c r="T60" s="33"/>
      <c r="U60" s="34"/>
      <c r="V60" s="35"/>
      <c r="W60" s="33"/>
      <c r="X60" s="31"/>
      <c r="Y60" s="15"/>
      <c r="Z60" s="15"/>
      <c r="AA60" s="15"/>
      <c r="AB60" s="15"/>
      <c r="AC60" s="15"/>
      <c r="AD60" s="34"/>
      <c r="AE60" s="33"/>
      <c r="AF60" s="15"/>
      <c r="AG60" s="15"/>
      <c r="AH60" s="34"/>
      <c r="AI60" s="33"/>
      <c r="AJ60" s="15"/>
      <c r="AK60" s="15"/>
      <c r="AL60" s="34"/>
      <c r="AM60" s="33"/>
      <c r="AN60" s="15"/>
      <c r="AO60" s="15"/>
      <c r="AP60" s="31"/>
      <c r="AQ60" s="15"/>
      <c r="AR60" s="15"/>
      <c r="AS60" s="34"/>
      <c r="AT60" s="33"/>
      <c r="AU60" s="34"/>
      <c r="AV60" s="148"/>
      <c r="AW60" s="148"/>
      <c r="AX60" s="148"/>
      <c r="AY60" s="148"/>
      <c r="AZ60" s="17"/>
      <c r="BA60" s="24">
        <f t="shared" si="0"/>
        <v>0</v>
      </c>
      <c r="BB60" s="24">
        <f t="shared" si="1"/>
        <v>0</v>
      </c>
      <c r="BC60" s="25">
        <f t="shared" si="2"/>
        <v>0</v>
      </c>
      <c r="BD60" s="26">
        <f t="shared" si="3"/>
        <v>0</v>
      </c>
      <c r="BE60" s="26">
        <f t="shared" si="4"/>
        <v>0</v>
      </c>
      <c r="BF60" s="27">
        <f t="shared" si="5"/>
        <v>0</v>
      </c>
      <c r="BG60" s="28">
        <f t="shared" si="6"/>
        <v>0</v>
      </c>
      <c r="BH60" s="24">
        <f t="shared" si="7"/>
        <v>0</v>
      </c>
      <c r="BI60" s="25">
        <f t="shared" si="8"/>
        <v>0</v>
      </c>
      <c r="BJ60" s="28">
        <f t="shared" si="9"/>
        <v>0</v>
      </c>
      <c r="BK60" s="24">
        <f t="shared" si="10"/>
        <v>0</v>
      </c>
      <c r="BL60" s="25">
        <f t="shared" si="11"/>
        <v>0</v>
      </c>
      <c r="BM60" s="29">
        <f t="shared" si="12"/>
        <v>0</v>
      </c>
    </row>
    <row r="61" spans="1:65" ht="18" thickTop="1" thickBot="1" x14ac:dyDescent="0.35">
      <c r="B61" s="19" t="s">
        <v>41</v>
      </c>
      <c r="C61" s="19" t="s">
        <v>42</v>
      </c>
      <c r="D61" s="15"/>
      <c r="E61" s="15"/>
      <c r="F61" s="15"/>
      <c r="G61" s="15"/>
      <c r="H61" s="15"/>
      <c r="I61" s="34"/>
      <c r="J61" s="33"/>
      <c r="K61" s="15"/>
      <c r="L61" s="15"/>
      <c r="M61" s="34"/>
      <c r="N61" s="33"/>
      <c r="O61" s="15"/>
      <c r="P61" s="34"/>
      <c r="Q61" s="33"/>
      <c r="R61" s="15"/>
      <c r="S61" s="34"/>
      <c r="T61" s="33"/>
      <c r="U61" s="34"/>
      <c r="V61" s="35"/>
      <c r="W61" s="33"/>
      <c r="X61" s="31"/>
      <c r="Y61" s="15"/>
      <c r="Z61" s="15"/>
      <c r="AA61" s="15"/>
      <c r="AB61" s="15"/>
      <c r="AC61" s="15"/>
      <c r="AD61" s="34"/>
      <c r="AE61" s="33"/>
      <c r="AF61" s="15"/>
      <c r="AG61" s="15"/>
      <c r="AH61" s="34"/>
      <c r="AI61" s="33"/>
      <c r="AJ61" s="15"/>
      <c r="AK61" s="15"/>
      <c r="AL61" s="34"/>
      <c r="AM61" s="33"/>
      <c r="AN61" s="15"/>
      <c r="AO61" s="15"/>
      <c r="AP61" s="31"/>
      <c r="AQ61" s="15"/>
      <c r="AR61" s="15"/>
      <c r="AS61" s="34"/>
      <c r="AT61" s="33"/>
      <c r="AU61" s="34"/>
      <c r="AV61" s="148"/>
      <c r="AW61" s="148"/>
      <c r="AX61" s="148"/>
      <c r="AY61" s="148"/>
      <c r="AZ61" s="20"/>
      <c r="BA61" s="24">
        <f t="shared" si="0"/>
        <v>0</v>
      </c>
      <c r="BB61" s="24">
        <f t="shared" si="1"/>
        <v>0</v>
      </c>
      <c r="BC61" s="25">
        <f t="shared" si="2"/>
        <v>0</v>
      </c>
      <c r="BD61" s="26">
        <f t="shared" si="3"/>
        <v>0</v>
      </c>
      <c r="BE61" s="26">
        <f t="shared" si="4"/>
        <v>0</v>
      </c>
      <c r="BF61" s="27">
        <f t="shared" si="5"/>
        <v>0</v>
      </c>
      <c r="BG61" s="28">
        <f t="shared" si="6"/>
        <v>0</v>
      </c>
      <c r="BH61" s="24">
        <f t="shared" si="7"/>
        <v>0</v>
      </c>
      <c r="BI61" s="25">
        <f t="shared" si="8"/>
        <v>0</v>
      </c>
      <c r="BJ61" s="28">
        <f t="shared" si="9"/>
        <v>0</v>
      </c>
      <c r="BK61" s="24">
        <f t="shared" si="10"/>
        <v>0</v>
      </c>
      <c r="BL61" s="25">
        <f t="shared" si="11"/>
        <v>0</v>
      </c>
      <c r="BM61" s="29">
        <f t="shared" si="12"/>
        <v>0</v>
      </c>
    </row>
    <row r="62" spans="1:65" ht="18" thickTop="1" thickBot="1" x14ac:dyDescent="0.35">
      <c r="B62" s="22" t="s">
        <v>43</v>
      </c>
      <c r="C62" s="22" t="s">
        <v>44</v>
      </c>
      <c r="D62" s="15"/>
      <c r="E62" s="15"/>
      <c r="F62" s="15"/>
      <c r="G62" s="15"/>
      <c r="H62" s="15"/>
      <c r="I62" s="34"/>
      <c r="J62" s="33"/>
      <c r="K62" s="15"/>
      <c r="L62" s="15"/>
      <c r="M62" s="34"/>
      <c r="N62" s="33"/>
      <c r="O62" s="15"/>
      <c r="P62" s="34"/>
      <c r="Q62" s="33"/>
      <c r="R62" s="15"/>
      <c r="S62" s="34"/>
      <c r="T62" s="33"/>
      <c r="U62" s="34"/>
      <c r="V62" s="35"/>
      <c r="W62" s="33"/>
      <c r="X62" s="31"/>
      <c r="Y62" s="15"/>
      <c r="Z62" s="15"/>
      <c r="AA62" s="15"/>
      <c r="AB62" s="15"/>
      <c r="AC62" s="15"/>
      <c r="AD62" s="34"/>
      <c r="AE62" s="33"/>
      <c r="AF62" s="15"/>
      <c r="AG62" s="15"/>
      <c r="AH62" s="34"/>
      <c r="AI62" s="33"/>
      <c r="AJ62" s="15"/>
      <c r="AK62" s="15"/>
      <c r="AL62" s="34"/>
      <c r="AM62" s="33"/>
      <c r="AN62" s="15"/>
      <c r="AO62" s="15"/>
      <c r="AP62" s="31"/>
      <c r="AQ62" s="15"/>
      <c r="AR62" s="15"/>
      <c r="AS62" s="34"/>
      <c r="AT62" s="33"/>
      <c r="AU62" s="34"/>
      <c r="AV62" s="148"/>
      <c r="AW62" s="148"/>
      <c r="AX62" s="148"/>
      <c r="AY62" s="148"/>
      <c r="AZ62" s="17"/>
      <c r="BA62" s="24">
        <f t="shared" si="0"/>
        <v>0</v>
      </c>
      <c r="BB62" s="24">
        <f t="shared" si="1"/>
        <v>0</v>
      </c>
      <c r="BC62" s="25">
        <f t="shared" si="2"/>
        <v>0</v>
      </c>
      <c r="BD62" s="26">
        <f t="shared" si="3"/>
        <v>0</v>
      </c>
      <c r="BE62" s="26">
        <f t="shared" si="4"/>
        <v>0</v>
      </c>
      <c r="BF62" s="27">
        <f t="shared" si="5"/>
        <v>0</v>
      </c>
      <c r="BG62" s="28">
        <f t="shared" si="6"/>
        <v>0</v>
      </c>
      <c r="BH62" s="24">
        <f t="shared" si="7"/>
        <v>0</v>
      </c>
      <c r="BI62" s="25">
        <f t="shared" si="8"/>
        <v>0</v>
      </c>
      <c r="BJ62" s="28">
        <f t="shared" si="9"/>
        <v>0</v>
      </c>
      <c r="BK62" s="24">
        <f t="shared" si="10"/>
        <v>0</v>
      </c>
      <c r="BL62" s="25">
        <f t="shared" si="11"/>
        <v>0</v>
      </c>
      <c r="BM62" s="29">
        <f t="shared" si="12"/>
        <v>0</v>
      </c>
    </row>
    <row r="63" spans="1:65" ht="18" thickTop="1" thickBot="1" x14ac:dyDescent="0.35">
      <c r="B63" s="19" t="s">
        <v>45</v>
      </c>
      <c r="C63" s="19" t="s">
        <v>46</v>
      </c>
      <c r="D63" s="15"/>
      <c r="E63" s="15"/>
      <c r="F63" s="15"/>
      <c r="G63" s="15"/>
      <c r="H63" s="15"/>
      <c r="I63" s="34"/>
      <c r="J63" s="33"/>
      <c r="K63" s="15"/>
      <c r="L63" s="15"/>
      <c r="M63" s="34"/>
      <c r="N63" s="33"/>
      <c r="O63" s="15"/>
      <c r="P63" s="34"/>
      <c r="Q63" s="33"/>
      <c r="R63" s="15"/>
      <c r="S63" s="34"/>
      <c r="T63" s="33"/>
      <c r="U63" s="34"/>
      <c r="V63" s="35"/>
      <c r="W63" s="33"/>
      <c r="X63" s="31"/>
      <c r="Y63" s="15"/>
      <c r="Z63" s="15"/>
      <c r="AA63" s="15"/>
      <c r="AB63" s="15"/>
      <c r="AC63" s="15"/>
      <c r="AD63" s="34"/>
      <c r="AE63" s="33"/>
      <c r="AF63" s="15"/>
      <c r="AG63" s="15"/>
      <c r="AH63" s="34"/>
      <c r="AI63" s="33"/>
      <c r="AJ63" s="15"/>
      <c r="AK63" s="15"/>
      <c r="AL63" s="34"/>
      <c r="AM63" s="33"/>
      <c r="AN63" s="15"/>
      <c r="AO63" s="15"/>
      <c r="AP63" s="31"/>
      <c r="AQ63" s="15"/>
      <c r="AR63" s="15"/>
      <c r="AS63" s="34"/>
      <c r="AT63" s="33"/>
      <c r="AU63" s="34"/>
      <c r="AV63" s="148"/>
      <c r="AW63" s="148"/>
      <c r="AX63" s="148"/>
      <c r="AY63" s="148"/>
      <c r="AZ63" s="20"/>
      <c r="BA63" s="24">
        <f t="shared" si="0"/>
        <v>0</v>
      </c>
      <c r="BB63" s="24">
        <f t="shared" si="1"/>
        <v>0</v>
      </c>
      <c r="BC63" s="25">
        <f t="shared" si="2"/>
        <v>0</v>
      </c>
      <c r="BD63" s="26">
        <f t="shared" si="3"/>
        <v>0</v>
      </c>
      <c r="BE63" s="26">
        <f t="shared" si="4"/>
        <v>0</v>
      </c>
      <c r="BF63" s="27">
        <f t="shared" si="5"/>
        <v>0</v>
      </c>
      <c r="BG63" s="28">
        <f t="shared" si="6"/>
        <v>0</v>
      </c>
      <c r="BH63" s="24">
        <f t="shared" si="7"/>
        <v>0</v>
      </c>
      <c r="BI63" s="25">
        <f t="shared" si="8"/>
        <v>0</v>
      </c>
      <c r="BJ63" s="28">
        <f t="shared" si="9"/>
        <v>0</v>
      </c>
      <c r="BK63" s="24">
        <f t="shared" si="10"/>
        <v>0</v>
      </c>
      <c r="BL63" s="25">
        <f t="shared" si="11"/>
        <v>0</v>
      </c>
      <c r="BM63" s="29">
        <f t="shared" si="12"/>
        <v>0</v>
      </c>
    </row>
    <row r="64" spans="1:65" ht="18" thickTop="1" thickBot="1" x14ac:dyDescent="0.35">
      <c r="B64" s="23" t="s">
        <v>47</v>
      </c>
      <c r="C64" s="23" t="s">
        <v>48</v>
      </c>
      <c r="D64" s="15"/>
      <c r="E64" s="15"/>
      <c r="F64" s="15"/>
      <c r="G64" s="15"/>
      <c r="H64" s="15"/>
      <c r="I64" s="34"/>
      <c r="J64" s="33"/>
      <c r="K64" s="15"/>
      <c r="L64" s="15"/>
      <c r="M64" s="34"/>
      <c r="N64" s="33"/>
      <c r="O64" s="15"/>
      <c r="P64" s="34"/>
      <c r="Q64" s="33"/>
      <c r="R64" s="15"/>
      <c r="S64" s="34"/>
      <c r="T64" s="33"/>
      <c r="U64" s="34"/>
      <c r="V64" s="35"/>
      <c r="W64" s="33"/>
      <c r="X64" s="31"/>
      <c r="Y64" s="15"/>
      <c r="Z64" s="15"/>
      <c r="AA64" s="15"/>
      <c r="AB64" s="15"/>
      <c r="AC64" s="15"/>
      <c r="AD64" s="34"/>
      <c r="AE64" s="33"/>
      <c r="AF64" s="15"/>
      <c r="AG64" s="15"/>
      <c r="AH64" s="34"/>
      <c r="AI64" s="33"/>
      <c r="AJ64" s="15"/>
      <c r="AK64" s="15"/>
      <c r="AL64" s="34"/>
      <c r="AM64" s="33"/>
      <c r="AN64" s="15"/>
      <c r="AO64" s="15"/>
      <c r="AP64" s="31"/>
      <c r="AQ64" s="15"/>
      <c r="AR64" s="15"/>
      <c r="AS64" s="34"/>
      <c r="AT64" s="33"/>
      <c r="AU64" s="34"/>
      <c r="AV64" s="148"/>
      <c r="AW64" s="148"/>
      <c r="AX64" s="148"/>
      <c r="AY64" s="148"/>
      <c r="AZ64" s="17"/>
      <c r="BA64" s="24">
        <f t="shared" si="0"/>
        <v>0</v>
      </c>
      <c r="BB64" s="24">
        <f t="shared" si="1"/>
        <v>0</v>
      </c>
      <c r="BC64" s="25">
        <f t="shared" si="2"/>
        <v>0</v>
      </c>
      <c r="BD64" s="26">
        <f t="shared" si="3"/>
        <v>0</v>
      </c>
      <c r="BE64" s="26">
        <f t="shared" si="4"/>
        <v>0</v>
      </c>
      <c r="BF64" s="27">
        <f t="shared" si="5"/>
        <v>0</v>
      </c>
      <c r="BG64" s="28">
        <f t="shared" si="6"/>
        <v>0</v>
      </c>
      <c r="BH64" s="24">
        <f t="shared" si="7"/>
        <v>0</v>
      </c>
      <c r="BI64" s="25">
        <f t="shared" si="8"/>
        <v>0</v>
      </c>
      <c r="BJ64" s="28">
        <f t="shared" si="9"/>
        <v>0</v>
      </c>
      <c r="BK64" s="24">
        <f t="shared" si="10"/>
        <v>0</v>
      </c>
      <c r="BL64" s="25">
        <f t="shared" si="11"/>
        <v>0</v>
      </c>
      <c r="BM64" s="29">
        <f t="shared" si="12"/>
        <v>0</v>
      </c>
    </row>
    <row r="65" spans="2:80" ht="18" thickTop="1" thickBot="1" x14ac:dyDescent="0.35">
      <c r="B65" s="19" t="s">
        <v>49</v>
      </c>
      <c r="C65" s="19" t="s">
        <v>50</v>
      </c>
      <c r="D65" s="15"/>
      <c r="E65" s="15"/>
      <c r="F65" s="15"/>
      <c r="G65" s="15"/>
      <c r="H65" s="15"/>
      <c r="I65" s="34"/>
      <c r="J65" s="33"/>
      <c r="K65" s="15"/>
      <c r="L65" s="15"/>
      <c r="M65" s="34"/>
      <c r="N65" s="33"/>
      <c r="O65" s="15"/>
      <c r="P65" s="34"/>
      <c r="Q65" s="33"/>
      <c r="R65" s="15"/>
      <c r="S65" s="34"/>
      <c r="T65" s="33"/>
      <c r="U65" s="34"/>
      <c r="V65" s="35"/>
      <c r="W65" s="33"/>
      <c r="X65" s="31"/>
      <c r="Y65" s="15"/>
      <c r="Z65" s="15"/>
      <c r="AA65" s="15"/>
      <c r="AB65" s="15"/>
      <c r="AC65" s="15"/>
      <c r="AD65" s="34"/>
      <c r="AE65" s="33"/>
      <c r="AF65" s="15"/>
      <c r="AG65" s="15"/>
      <c r="AH65" s="34"/>
      <c r="AI65" s="33"/>
      <c r="AJ65" s="15"/>
      <c r="AK65" s="15"/>
      <c r="AL65" s="34"/>
      <c r="AM65" s="33"/>
      <c r="AN65" s="15"/>
      <c r="AO65" s="15"/>
      <c r="AP65" s="31"/>
      <c r="AQ65" s="15"/>
      <c r="AR65" s="15"/>
      <c r="AS65" s="34"/>
      <c r="AT65" s="33"/>
      <c r="AU65" s="34"/>
      <c r="AV65" s="148"/>
      <c r="AW65" s="148"/>
      <c r="AX65" s="148"/>
      <c r="AY65" s="148"/>
      <c r="AZ65" s="20"/>
      <c r="BA65" s="24">
        <f t="shared" si="0"/>
        <v>0</v>
      </c>
      <c r="BB65" s="24">
        <f t="shared" si="1"/>
        <v>0</v>
      </c>
      <c r="BC65" s="25">
        <f t="shared" si="2"/>
        <v>0</v>
      </c>
      <c r="BD65" s="26">
        <f t="shared" si="3"/>
        <v>0</v>
      </c>
      <c r="BE65" s="26">
        <f t="shared" si="4"/>
        <v>0</v>
      </c>
      <c r="BF65" s="27">
        <f t="shared" si="5"/>
        <v>0</v>
      </c>
      <c r="BG65" s="28">
        <f t="shared" si="6"/>
        <v>0</v>
      </c>
      <c r="BH65" s="24">
        <f t="shared" si="7"/>
        <v>0</v>
      </c>
      <c r="BI65" s="25">
        <f t="shared" si="8"/>
        <v>0</v>
      </c>
      <c r="BJ65" s="28">
        <f t="shared" si="9"/>
        <v>0</v>
      </c>
      <c r="BK65" s="24">
        <f t="shared" si="10"/>
        <v>0</v>
      </c>
      <c r="BL65" s="25">
        <f t="shared" si="11"/>
        <v>0</v>
      </c>
      <c r="BM65" s="29">
        <f t="shared" si="12"/>
        <v>0</v>
      </c>
    </row>
    <row r="66" spans="2:80" ht="18" thickTop="1" thickBot="1" x14ac:dyDescent="0.35">
      <c r="B66" s="22" t="s">
        <v>51</v>
      </c>
      <c r="C66" s="22" t="s">
        <v>52</v>
      </c>
      <c r="D66" s="15"/>
      <c r="E66" s="15"/>
      <c r="F66" s="15"/>
      <c r="G66" s="15"/>
      <c r="H66" s="15"/>
      <c r="I66" s="34"/>
      <c r="J66" s="33"/>
      <c r="K66" s="15"/>
      <c r="L66" s="15"/>
      <c r="M66" s="34"/>
      <c r="N66" s="33"/>
      <c r="O66" s="15"/>
      <c r="P66" s="34"/>
      <c r="Q66" s="33"/>
      <c r="R66" s="15"/>
      <c r="S66" s="34"/>
      <c r="T66" s="33"/>
      <c r="U66" s="34"/>
      <c r="V66" s="35"/>
      <c r="W66" s="33"/>
      <c r="X66" s="31"/>
      <c r="Y66" s="15"/>
      <c r="Z66" s="15"/>
      <c r="AA66" s="15"/>
      <c r="AB66" s="15"/>
      <c r="AC66" s="15"/>
      <c r="AD66" s="34"/>
      <c r="AE66" s="33"/>
      <c r="AF66" s="15"/>
      <c r="AG66" s="15"/>
      <c r="AH66" s="34"/>
      <c r="AI66" s="33"/>
      <c r="AJ66" s="15"/>
      <c r="AK66" s="15"/>
      <c r="AL66" s="34"/>
      <c r="AM66" s="33"/>
      <c r="AN66" s="15"/>
      <c r="AO66" s="15"/>
      <c r="AP66" s="31"/>
      <c r="AQ66" s="15"/>
      <c r="AR66" s="15"/>
      <c r="AS66" s="34"/>
      <c r="AT66" s="33"/>
      <c r="AU66" s="34"/>
      <c r="AV66" s="148"/>
      <c r="AW66" s="148"/>
      <c r="AX66" s="148"/>
      <c r="AY66" s="148"/>
      <c r="AZ66" s="17"/>
      <c r="BA66" s="24">
        <f t="shared" si="0"/>
        <v>0</v>
      </c>
      <c r="BB66" s="24">
        <f t="shared" si="1"/>
        <v>0</v>
      </c>
      <c r="BC66" s="25">
        <f t="shared" si="2"/>
        <v>0</v>
      </c>
      <c r="BD66" s="26">
        <f t="shared" si="3"/>
        <v>0</v>
      </c>
      <c r="BE66" s="26">
        <f t="shared" si="4"/>
        <v>0</v>
      </c>
      <c r="BF66" s="27">
        <f t="shared" si="5"/>
        <v>0</v>
      </c>
      <c r="BG66" s="28">
        <f t="shared" si="6"/>
        <v>0</v>
      </c>
      <c r="BH66" s="24">
        <f t="shared" si="7"/>
        <v>0</v>
      </c>
      <c r="BI66" s="25">
        <f t="shared" si="8"/>
        <v>0</v>
      </c>
      <c r="BJ66" s="28">
        <f t="shared" si="9"/>
        <v>0</v>
      </c>
      <c r="BK66" s="24">
        <f t="shared" si="10"/>
        <v>0</v>
      </c>
      <c r="BL66" s="25">
        <f t="shared" si="11"/>
        <v>0</v>
      </c>
      <c r="BM66" s="29">
        <f t="shared" si="12"/>
        <v>0</v>
      </c>
    </row>
    <row r="67" spans="2:80" ht="18" thickTop="1" thickBot="1" x14ac:dyDescent="0.35">
      <c r="B67" s="19" t="s">
        <v>53</v>
      </c>
      <c r="C67" s="19" t="s">
        <v>54</v>
      </c>
      <c r="D67" s="15"/>
      <c r="E67" s="15"/>
      <c r="F67" s="15"/>
      <c r="G67" s="15"/>
      <c r="H67" s="15"/>
      <c r="I67" s="34"/>
      <c r="J67" s="33"/>
      <c r="K67" s="15"/>
      <c r="L67" s="15"/>
      <c r="M67" s="34"/>
      <c r="N67" s="33"/>
      <c r="O67" s="15"/>
      <c r="P67" s="34"/>
      <c r="Q67" s="33"/>
      <c r="R67" s="15"/>
      <c r="S67" s="34"/>
      <c r="T67" s="33"/>
      <c r="U67" s="34"/>
      <c r="V67" s="35"/>
      <c r="W67" s="33"/>
      <c r="X67" s="31"/>
      <c r="Y67" s="15"/>
      <c r="Z67" s="15"/>
      <c r="AA67" s="15"/>
      <c r="AB67" s="15"/>
      <c r="AC67" s="15"/>
      <c r="AD67" s="34"/>
      <c r="AE67" s="33"/>
      <c r="AF67" s="15"/>
      <c r="AG67" s="15"/>
      <c r="AH67" s="34"/>
      <c r="AI67" s="33"/>
      <c r="AJ67" s="15"/>
      <c r="AK67" s="15"/>
      <c r="AL67" s="34"/>
      <c r="AM67" s="33"/>
      <c r="AN67" s="15"/>
      <c r="AO67" s="15"/>
      <c r="AP67" s="31"/>
      <c r="AQ67" s="15"/>
      <c r="AR67" s="15"/>
      <c r="AS67" s="34"/>
      <c r="AT67" s="33"/>
      <c r="AU67" s="34"/>
      <c r="AV67" s="148"/>
      <c r="AW67" s="148"/>
      <c r="AX67" s="148"/>
      <c r="AY67" s="148"/>
      <c r="AZ67" s="20"/>
      <c r="BA67" s="24">
        <f t="shared" si="0"/>
        <v>0</v>
      </c>
      <c r="BB67" s="24">
        <f t="shared" si="1"/>
        <v>0</v>
      </c>
      <c r="BC67" s="25">
        <f t="shared" si="2"/>
        <v>0</v>
      </c>
      <c r="BD67" s="26">
        <f t="shared" si="3"/>
        <v>0</v>
      </c>
      <c r="BE67" s="26">
        <f t="shared" si="4"/>
        <v>0</v>
      </c>
      <c r="BF67" s="27">
        <f t="shared" si="5"/>
        <v>0</v>
      </c>
      <c r="BG67" s="28">
        <f t="shared" si="6"/>
        <v>0</v>
      </c>
      <c r="BH67" s="24">
        <f t="shared" si="7"/>
        <v>0</v>
      </c>
      <c r="BI67" s="25">
        <f t="shared" si="8"/>
        <v>0</v>
      </c>
      <c r="BJ67" s="28">
        <f t="shared" si="9"/>
        <v>0</v>
      </c>
      <c r="BK67" s="24">
        <f t="shared" si="10"/>
        <v>0</v>
      </c>
      <c r="BL67" s="25">
        <f t="shared" si="11"/>
        <v>0</v>
      </c>
      <c r="BM67" s="29">
        <f t="shared" si="12"/>
        <v>0</v>
      </c>
    </row>
    <row r="68" spans="2:80" ht="18" thickTop="1" thickBot="1" x14ac:dyDescent="0.35">
      <c r="B68" s="22" t="s">
        <v>55</v>
      </c>
      <c r="C68" s="22" t="s">
        <v>56</v>
      </c>
      <c r="D68" s="15"/>
      <c r="E68" s="15"/>
      <c r="F68" s="15"/>
      <c r="G68" s="15"/>
      <c r="H68" s="15"/>
      <c r="I68" s="34"/>
      <c r="J68" s="33"/>
      <c r="K68" s="15"/>
      <c r="L68" s="15"/>
      <c r="M68" s="34"/>
      <c r="N68" s="33"/>
      <c r="O68" s="15"/>
      <c r="P68" s="34"/>
      <c r="Q68" s="33"/>
      <c r="R68" s="15"/>
      <c r="S68" s="34"/>
      <c r="T68" s="33"/>
      <c r="U68" s="34"/>
      <c r="V68" s="35"/>
      <c r="W68" s="33"/>
      <c r="X68" s="31"/>
      <c r="Y68" s="15"/>
      <c r="Z68" s="15"/>
      <c r="AA68" s="15"/>
      <c r="AB68" s="15"/>
      <c r="AC68" s="15"/>
      <c r="AD68" s="34"/>
      <c r="AE68" s="33"/>
      <c r="AF68" s="15"/>
      <c r="AG68" s="15"/>
      <c r="AH68" s="34"/>
      <c r="AI68" s="33"/>
      <c r="AJ68" s="15"/>
      <c r="AK68" s="15"/>
      <c r="AL68" s="34"/>
      <c r="AM68" s="33"/>
      <c r="AN68" s="15"/>
      <c r="AO68" s="15"/>
      <c r="AP68" s="31"/>
      <c r="AQ68" s="15"/>
      <c r="AR68" s="15"/>
      <c r="AS68" s="34"/>
      <c r="AT68" s="33"/>
      <c r="AU68" s="34"/>
      <c r="AV68" s="148"/>
      <c r="AW68" s="148"/>
      <c r="AX68" s="148"/>
      <c r="AY68" s="148"/>
      <c r="AZ68" s="17"/>
      <c r="BA68" s="24">
        <f t="shared" si="0"/>
        <v>0</v>
      </c>
      <c r="BB68" s="24">
        <f t="shared" si="1"/>
        <v>0</v>
      </c>
      <c r="BC68" s="25">
        <f t="shared" si="2"/>
        <v>0</v>
      </c>
      <c r="BD68" s="26">
        <f t="shared" si="3"/>
        <v>0</v>
      </c>
      <c r="BE68" s="26">
        <f t="shared" si="4"/>
        <v>0</v>
      </c>
      <c r="BF68" s="27">
        <f t="shared" si="5"/>
        <v>0</v>
      </c>
      <c r="BG68" s="28">
        <f t="shared" si="6"/>
        <v>0</v>
      </c>
      <c r="BH68" s="24">
        <f t="shared" si="7"/>
        <v>0</v>
      </c>
      <c r="BI68" s="25">
        <f t="shared" si="8"/>
        <v>0</v>
      </c>
      <c r="BJ68" s="28">
        <f t="shared" si="9"/>
        <v>0</v>
      </c>
      <c r="BK68" s="24">
        <f t="shared" si="10"/>
        <v>0</v>
      </c>
      <c r="BL68" s="25">
        <f t="shared" si="11"/>
        <v>0</v>
      </c>
      <c r="BM68" s="29">
        <f t="shared" si="12"/>
        <v>0</v>
      </c>
      <c r="BT68"/>
      <c r="BU68"/>
      <c r="BV68"/>
      <c r="BW68"/>
      <c r="BX68"/>
      <c r="BY68"/>
      <c r="BZ68"/>
      <c r="CA68"/>
      <c r="CB68"/>
    </row>
    <row r="69" spans="2:80" ht="18" thickTop="1" thickBot="1" x14ac:dyDescent="0.35">
      <c r="B69" s="19" t="s">
        <v>57</v>
      </c>
      <c r="C69" s="19" t="s">
        <v>58</v>
      </c>
      <c r="D69" s="15"/>
      <c r="E69" s="15"/>
      <c r="F69" s="15"/>
      <c r="G69" s="15"/>
      <c r="H69" s="15"/>
      <c r="I69" s="34"/>
      <c r="J69" s="33"/>
      <c r="K69" s="15"/>
      <c r="L69" s="15"/>
      <c r="M69" s="34"/>
      <c r="N69" s="33"/>
      <c r="O69" s="15"/>
      <c r="P69" s="34"/>
      <c r="Q69" s="33"/>
      <c r="R69" s="15"/>
      <c r="S69" s="34"/>
      <c r="T69" s="33"/>
      <c r="U69" s="34"/>
      <c r="V69" s="35"/>
      <c r="W69" s="33"/>
      <c r="X69" s="31"/>
      <c r="Y69" s="15"/>
      <c r="Z69" s="15"/>
      <c r="AA69" s="15"/>
      <c r="AB69" s="15"/>
      <c r="AC69" s="15"/>
      <c r="AD69" s="34"/>
      <c r="AE69" s="33"/>
      <c r="AF69" s="15"/>
      <c r="AG69" s="15"/>
      <c r="AH69" s="34"/>
      <c r="AI69" s="33"/>
      <c r="AJ69" s="15"/>
      <c r="AK69" s="15"/>
      <c r="AL69" s="34"/>
      <c r="AM69" s="33"/>
      <c r="AN69" s="15"/>
      <c r="AO69" s="15"/>
      <c r="AP69" s="31"/>
      <c r="AQ69" s="15"/>
      <c r="AR69" s="15"/>
      <c r="AS69" s="34"/>
      <c r="AT69" s="33"/>
      <c r="AU69" s="34"/>
      <c r="AV69" s="148"/>
      <c r="AW69" s="148"/>
      <c r="AX69" s="148"/>
      <c r="AY69" s="148"/>
      <c r="AZ69" s="20"/>
      <c r="BA69" s="24">
        <f t="shared" si="0"/>
        <v>0</v>
      </c>
      <c r="BB69" s="24">
        <f t="shared" si="1"/>
        <v>0</v>
      </c>
      <c r="BC69" s="25">
        <f t="shared" si="2"/>
        <v>0</v>
      </c>
      <c r="BD69" s="26">
        <f t="shared" si="3"/>
        <v>0</v>
      </c>
      <c r="BE69" s="26">
        <f t="shared" si="4"/>
        <v>0</v>
      </c>
      <c r="BF69" s="27">
        <f t="shared" si="5"/>
        <v>0</v>
      </c>
      <c r="BG69" s="28">
        <f t="shared" si="6"/>
        <v>0</v>
      </c>
      <c r="BH69" s="24">
        <f t="shared" si="7"/>
        <v>0</v>
      </c>
      <c r="BI69" s="25">
        <f t="shared" si="8"/>
        <v>0</v>
      </c>
      <c r="BJ69" s="28">
        <f t="shared" si="9"/>
        <v>0</v>
      </c>
      <c r="BK69" s="24">
        <f t="shared" si="10"/>
        <v>0</v>
      </c>
      <c r="BL69" s="25">
        <f t="shared" si="11"/>
        <v>0</v>
      </c>
      <c r="BM69" s="29">
        <f t="shared" si="12"/>
        <v>0</v>
      </c>
      <c r="BT69"/>
      <c r="BU69"/>
      <c r="BV69"/>
      <c r="BW69"/>
      <c r="BX69"/>
      <c r="BY69"/>
      <c r="BZ69"/>
      <c r="CA69"/>
      <c r="CB69"/>
    </row>
    <row r="70" spans="2:80" ht="18" thickTop="1" thickBot="1" x14ac:dyDescent="0.35">
      <c r="B70" s="22" t="s">
        <v>59</v>
      </c>
      <c r="C70" s="22" t="s">
        <v>60</v>
      </c>
      <c r="D70" s="15"/>
      <c r="E70" s="15"/>
      <c r="F70" s="15"/>
      <c r="G70" s="15"/>
      <c r="H70" s="15"/>
      <c r="I70" s="34"/>
      <c r="J70" s="33"/>
      <c r="K70" s="15"/>
      <c r="L70" s="15"/>
      <c r="M70" s="34"/>
      <c r="N70" s="33"/>
      <c r="O70" s="15"/>
      <c r="P70" s="34"/>
      <c r="Q70" s="33"/>
      <c r="R70" s="15"/>
      <c r="S70" s="34"/>
      <c r="T70" s="33"/>
      <c r="U70" s="34"/>
      <c r="V70" s="35"/>
      <c r="W70" s="33"/>
      <c r="X70" s="31"/>
      <c r="Y70" s="15"/>
      <c r="Z70" s="15"/>
      <c r="AA70" s="15"/>
      <c r="AB70" s="15"/>
      <c r="AC70" s="15"/>
      <c r="AD70" s="34"/>
      <c r="AE70" s="33"/>
      <c r="AF70" s="15"/>
      <c r="AG70" s="15"/>
      <c r="AH70" s="34"/>
      <c r="AI70" s="33"/>
      <c r="AJ70" s="15"/>
      <c r="AK70" s="15"/>
      <c r="AL70" s="34"/>
      <c r="AM70" s="33"/>
      <c r="AN70" s="15"/>
      <c r="AO70" s="15"/>
      <c r="AP70" s="31"/>
      <c r="AQ70" s="15"/>
      <c r="AR70" s="15"/>
      <c r="AS70" s="34"/>
      <c r="AT70" s="33"/>
      <c r="AU70" s="34"/>
      <c r="AV70" s="148"/>
      <c r="AW70" s="148"/>
      <c r="AX70" s="148"/>
      <c r="AY70" s="148"/>
      <c r="AZ70" s="17"/>
      <c r="BA70" s="24">
        <f t="shared" si="0"/>
        <v>0</v>
      </c>
      <c r="BB70" s="24">
        <f t="shared" si="1"/>
        <v>0</v>
      </c>
      <c r="BC70" s="25">
        <f t="shared" si="2"/>
        <v>0</v>
      </c>
      <c r="BD70" s="26">
        <f t="shared" si="3"/>
        <v>0</v>
      </c>
      <c r="BE70" s="26">
        <f t="shared" si="4"/>
        <v>0</v>
      </c>
      <c r="BF70" s="27">
        <f t="shared" si="5"/>
        <v>0</v>
      </c>
      <c r="BG70" s="28">
        <f t="shared" si="6"/>
        <v>0</v>
      </c>
      <c r="BH70" s="24">
        <f t="shared" si="7"/>
        <v>0</v>
      </c>
      <c r="BI70" s="25">
        <f t="shared" si="8"/>
        <v>0</v>
      </c>
      <c r="BJ70" s="28">
        <f t="shared" si="9"/>
        <v>0</v>
      </c>
      <c r="BK70" s="24">
        <f t="shared" si="10"/>
        <v>0</v>
      </c>
      <c r="BL70" s="25">
        <f t="shared" si="11"/>
        <v>0</v>
      </c>
      <c r="BM70" s="29">
        <f t="shared" si="12"/>
        <v>0</v>
      </c>
      <c r="BT70"/>
      <c r="BU70"/>
      <c r="BV70"/>
      <c r="BW70"/>
      <c r="BX70"/>
      <c r="BY70"/>
      <c r="BZ70"/>
      <c r="CA70"/>
      <c r="CB70"/>
    </row>
    <row r="71" spans="2:80" ht="18" customHeight="1" thickTop="1" thickBot="1" x14ac:dyDescent="0.35">
      <c r="B71" s="19" t="s">
        <v>61</v>
      </c>
      <c r="C71" s="19" t="s">
        <v>62</v>
      </c>
      <c r="D71" s="15"/>
      <c r="E71" s="15"/>
      <c r="F71" s="15"/>
      <c r="G71" s="15"/>
      <c r="H71" s="15"/>
      <c r="I71" s="34"/>
      <c r="J71" s="33"/>
      <c r="K71" s="15"/>
      <c r="L71" s="15"/>
      <c r="M71" s="34"/>
      <c r="N71" s="33"/>
      <c r="O71" s="15"/>
      <c r="P71" s="34"/>
      <c r="Q71" s="33"/>
      <c r="R71" s="15"/>
      <c r="S71" s="34"/>
      <c r="T71" s="33"/>
      <c r="U71" s="34"/>
      <c r="V71" s="35"/>
      <c r="W71" s="33"/>
      <c r="X71" s="31"/>
      <c r="Y71" s="15"/>
      <c r="Z71" s="15"/>
      <c r="AA71" s="15"/>
      <c r="AB71" s="15"/>
      <c r="AC71" s="15"/>
      <c r="AD71" s="34"/>
      <c r="AE71" s="33"/>
      <c r="AF71" s="15"/>
      <c r="AG71" s="15"/>
      <c r="AH71" s="34"/>
      <c r="AI71" s="33"/>
      <c r="AJ71" s="15"/>
      <c r="AK71" s="15"/>
      <c r="AL71" s="34"/>
      <c r="AM71" s="33"/>
      <c r="AN71" s="15"/>
      <c r="AO71" s="15"/>
      <c r="AP71" s="31"/>
      <c r="AQ71" s="15"/>
      <c r="AR71" s="15"/>
      <c r="AS71" s="34"/>
      <c r="AT71" s="33"/>
      <c r="AU71" s="34"/>
      <c r="AV71" s="148"/>
      <c r="AW71" s="148"/>
      <c r="AX71" s="148"/>
      <c r="AY71" s="148"/>
      <c r="AZ71" s="20"/>
      <c r="BA71" s="24">
        <f t="shared" si="0"/>
        <v>0</v>
      </c>
      <c r="BB71" s="24">
        <f t="shared" si="1"/>
        <v>0</v>
      </c>
      <c r="BC71" s="25">
        <f t="shared" si="2"/>
        <v>0</v>
      </c>
      <c r="BD71" s="26">
        <f t="shared" si="3"/>
        <v>0</v>
      </c>
      <c r="BE71" s="26">
        <f t="shared" si="4"/>
        <v>0</v>
      </c>
      <c r="BF71" s="27">
        <f t="shared" si="5"/>
        <v>0</v>
      </c>
      <c r="BG71" s="28">
        <f t="shared" si="6"/>
        <v>0</v>
      </c>
      <c r="BH71" s="24">
        <f t="shared" si="7"/>
        <v>0</v>
      </c>
      <c r="BI71" s="25">
        <f t="shared" si="8"/>
        <v>0</v>
      </c>
      <c r="BJ71" s="28">
        <f t="shared" si="9"/>
        <v>0</v>
      </c>
      <c r="BK71" s="24">
        <f t="shared" si="10"/>
        <v>0</v>
      </c>
      <c r="BL71" s="25">
        <f t="shared" si="11"/>
        <v>0</v>
      </c>
      <c r="BM71" s="29">
        <f t="shared" si="12"/>
        <v>0</v>
      </c>
      <c r="BT71"/>
      <c r="BU71"/>
      <c r="BV71"/>
      <c r="BW71"/>
      <c r="BX71"/>
      <c r="BY71"/>
      <c r="BZ71"/>
      <c r="CA71"/>
      <c r="CB71"/>
    </row>
    <row r="72" spans="2:80" ht="18" thickTop="1" thickBot="1" x14ac:dyDescent="0.35">
      <c r="B72" s="22" t="s">
        <v>63</v>
      </c>
      <c r="C72" s="22" t="s">
        <v>62</v>
      </c>
      <c r="D72" s="15"/>
      <c r="E72" s="15"/>
      <c r="F72" s="15"/>
      <c r="G72" s="15"/>
      <c r="H72" s="15"/>
      <c r="I72" s="34"/>
      <c r="J72" s="33"/>
      <c r="K72" s="15"/>
      <c r="L72" s="15"/>
      <c r="M72" s="34"/>
      <c r="N72" s="33"/>
      <c r="O72" s="15"/>
      <c r="P72" s="34"/>
      <c r="Q72" s="33"/>
      <c r="R72" s="15"/>
      <c r="S72" s="34"/>
      <c r="T72" s="33"/>
      <c r="U72" s="34"/>
      <c r="V72" s="35"/>
      <c r="W72" s="33"/>
      <c r="X72" s="31"/>
      <c r="Y72" s="15"/>
      <c r="Z72" s="15"/>
      <c r="AA72" s="15"/>
      <c r="AB72" s="15"/>
      <c r="AC72" s="15"/>
      <c r="AD72" s="34"/>
      <c r="AE72" s="33"/>
      <c r="AF72" s="15"/>
      <c r="AG72" s="15"/>
      <c r="AH72" s="34"/>
      <c r="AI72" s="33"/>
      <c r="AJ72" s="15"/>
      <c r="AK72" s="15"/>
      <c r="AL72" s="34"/>
      <c r="AM72" s="33"/>
      <c r="AN72" s="15"/>
      <c r="AO72" s="15"/>
      <c r="AP72" s="31"/>
      <c r="AQ72" s="15"/>
      <c r="AR72" s="15"/>
      <c r="AS72" s="34"/>
      <c r="AT72" s="33"/>
      <c r="AU72" s="34"/>
      <c r="AV72" s="148"/>
      <c r="AW72" s="148"/>
      <c r="AX72" s="148"/>
      <c r="AY72" s="148"/>
      <c r="AZ72" s="17"/>
      <c r="BA72" s="24">
        <f t="shared" si="0"/>
        <v>0</v>
      </c>
      <c r="BB72" s="24">
        <f t="shared" si="1"/>
        <v>0</v>
      </c>
      <c r="BC72" s="25">
        <f t="shared" si="2"/>
        <v>0</v>
      </c>
      <c r="BD72" s="26">
        <f t="shared" si="3"/>
        <v>0</v>
      </c>
      <c r="BE72" s="26">
        <f t="shared" si="4"/>
        <v>0</v>
      </c>
      <c r="BF72" s="27">
        <f t="shared" si="5"/>
        <v>0</v>
      </c>
      <c r="BG72" s="28">
        <f t="shared" si="6"/>
        <v>0</v>
      </c>
      <c r="BH72" s="24">
        <f t="shared" si="7"/>
        <v>0</v>
      </c>
      <c r="BI72" s="25">
        <f t="shared" si="8"/>
        <v>0</v>
      </c>
      <c r="BJ72" s="28">
        <f t="shared" si="9"/>
        <v>0</v>
      </c>
      <c r="BK72" s="24">
        <f t="shared" si="10"/>
        <v>0</v>
      </c>
      <c r="BL72" s="25">
        <f t="shared" si="11"/>
        <v>0</v>
      </c>
      <c r="BM72" s="29">
        <f t="shared" si="12"/>
        <v>0</v>
      </c>
      <c r="BT72"/>
      <c r="BU72"/>
      <c r="BV72"/>
      <c r="BW72"/>
      <c r="BX72"/>
      <c r="BY72"/>
      <c r="BZ72"/>
      <c r="CA72"/>
      <c r="CB72"/>
    </row>
    <row r="73" spans="2:80" ht="18" thickTop="1" thickBot="1" x14ac:dyDescent="0.35">
      <c r="B73" s="19" t="s">
        <v>64</v>
      </c>
      <c r="C73" s="19" t="s">
        <v>65</v>
      </c>
      <c r="D73" s="15"/>
      <c r="E73" s="15"/>
      <c r="F73" s="15"/>
      <c r="G73" s="15"/>
      <c r="H73" s="15"/>
      <c r="I73" s="34"/>
      <c r="J73" s="33"/>
      <c r="K73" s="15"/>
      <c r="L73" s="15"/>
      <c r="M73" s="34"/>
      <c r="N73" s="33"/>
      <c r="O73" s="15"/>
      <c r="P73" s="34"/>
      <c r="Q73" s="33"/>
      <c r="R73" s="15"/>
      <c r="S73" s="34"/>
      <c r="T73" s="33"/>
      <c r="U73" s="34"/>
      <c r="V73" s="35"/>
      <c r="W73" s="33"/>
      <c r="X73" s="31"/>
      <c r="Y73" s="15"/>
      <c r="Z73" s="15"/>
      <c r="AA73" s="15"/>
      <c r="AB73" s="15"/>
      <c r="AC73" s="15"/>
      <c r="AD73" s="34"/>
      <c r="AE73" s="33"/>
      <c r="AF73" s="15"/>
      <c r="AG73" s="15"/>
      <c r="AH73" s="34"/>
      <c r="AI73" s="33"/>
      <c r="AJ73" s="15"/>
      <c r="AK73" s="15"/>
      <c r="AL73" s="34"/>
      <c r="AM73" s="33"/>
      <c r="AN73" s="15"/>
      <c r="AO73" s="15"/>
      <c r="AP73" s="31"/>
      <c r="AQ73" s="15"/>
      <c r="AR73" s="15"/>
      <c r="AS73" s="34"/>
      <c r="AT73" s="33"/>
      <c r="AU73" s="34"/>
      <c r="AV73" s="148"/>
      <c r="AW73" s="148"/>
      <c r="AX73" s="148"/>
      <c r="AY73" s="148"/>
      <c r="AZ73" s="20"/>
      <c r="BA73" s="24">
        <f t="shared" si="0"/>
        <v>0</v>
      </c>
      <c r="BB73" s="24">
        <f t="shared" si="1"/>
        <v>0</v>
      </c>
      <c r="BC73" s="25">
        <f t="shared" si="2"/>
        <v>0</v>
      </c>
      <c r="BD73" s="26">
        <f t="shared" si="3"/>
        <v>0</v>
      </c>
      <c r="BE73" s="26">
        <f t="shared" si="4"/>
        <v>0</v>
      </c>
      <c r="BF73" s="27">
        <f t="shared" si="5"/>
        <v>0</v>
      </c>
      <c r="BG73" s="28">
        <f t="shared" si="6"/>
        <v>0</v>
      </c>
      <c r="BH73" s="24">
        <f t="shared" si="7"/>
        <v>0</v>
      </c>
      <c r="BI73" s="25">
        <f t="shared" si="8"/>
        <v>0</v>
      </c>
      <c r="BJ73" s="28">
        <f t="shared" si="9"/>
        <v>0</v>
      </c>
      <c r="BK73" s="24">
        <f t="shared" si="10"/>
        <v>0</v>
      </c>
      <c r="BL73" s="25">
        <f t="shared" si="11"/>
        <v>0</v>
      </c>
      <c r="BM73" s="29">
        <f t="shared" si="12"/>
        <v>0</v>
      </c>
      <c r="BT73"/>
      <c r="BU73"/>
      <c r="BV73"/>
      <c r="BW73"/>
      <c r="BX73"/>
      <c r="BY73"/>
      <c r="BZ73"/>
      <c r="CA73"/>
      <c r="CB73"/>
    </row>
    <row r="74" spans="2:80" ht="18" thickTop="1" thickBot="1" x14ac:dyDescent="0.35">
      <c r="B74" s="23" t="s">
        <v>66</v>
      </c>
      <c r="C74" s="23" t="s">
        <v>67</v>
      </c>
      <c r="D74" s="15"/>
      <c r="E74" s="15"/>
      <c r="F74" s="15"/>
      <c r="G74" s="15"/>
      <c r="H74" s="15"/>
      <c r="I74" s="34"/>
      <c r="J74" s="33"/>
      <c r="K74" s="15"/>
      <c r="L74" s="15"/>
      <c r="M74" s="34"/>
      <c r="N74" s="33"/>
      <c r="O74" s="15"/>
      <c r="P74" s="34"/>
      <c r="Q74" s="33"/>
      <c r="R74" s="15"/>
      <c r="S74" s="34"/>
      <c r="T74" s="33"/>
      <c r="U74" s="34"/>
      <c r="V74" s="35"/>
      <c r="W74" s="33"/>
      <c r="X74" s="31"/>
      <c r="Y74" s="15"/>
      <c r="Z74" s="15"/>
      <c r="AA74" s="15"/>
      <c r="AB74" s="15"/>
      <c r="AC74" s="15"/>
      <c r="AD74" s="34"/>
      <c r="AE74" s="33"/>
      <c r="AF74" s="15"/>
      <c r="AG74" s="15"/>
      <c r="AH74" s="34"/>
      <c r="AI74" s="33"/>
      <c r="AJ74" s="15"/>
      <c r="AK74" s="15"/>
      <c r="AL74" s="34"/>
      <c r="AM74" s="33"/>
      <c r="AN74" s="15"/>
      <c r="AO74" s="15"/>
      <c r="AP74" s="31"/>
      <c r="AQ74" s="15"/>
      <c r="AR74" s="15"/>
      <c r="AS74" s="34"/>
      <c r="AT74" s="33"/>
      <c r="AU74" s="34"/>
      <c r="AV74" s="148"/>
      <c r="AW74" s="148"/>
      <c r="AX74" s="148"/>
      <c r="AY74" s="148"/>
      <c r="AZ74" s="17"/>
      <c r="BA74" s="24">
        <f t="shared" si="0"/>
        <v>0</v>
      </c>
      <c r="BB74" s="24">
        <f t="shared" si="1"/>
        <v>0</v>
      </c>
      <c r="BC74" s="25">
        <f t="shared" si="2"/>
        <v>0</v>
      </c>
      <c r="BD74" s="26">
        <f t="shared" si="3"/>
        <v>0</v>
      </c>
      <c r="BE74" s="26">
        <f t="shared" si="4"/>
        <v>0</v>
      </c>
      <c r="BF74" s="27">
        <f t="shared" si="5"/>
        <v>0</v>
      </c>
      <c r="BG74" s="28">
        <f t="shared" si="6"/>
        <v>0</v>
      </c>
      <c r="BH74" s="24">
        <f t="shared" si="7"/>
        <v>0</v>
      </c>
      <c r="BI74" s="25">
        <f t="shared" si="8"/>
        <v>0</v>
      </c>
      <c r="BJ74" s="28">
        <f t="shared" si="9"/>
        <v>0</v>
      </c>
      <c r="BK74" s="24">
        <f t="shared" si="10"/>
        <v>0</v>
      </c>
      <c r="BL74" s="25">
        <f t="shared" si="11"/>
        <v>0</v>
      </c>
      <c r="BM74" s="29">
        <f t="shared" si="12"/>
        <v>0</v>
      </c>
      <c r="BT74"/>
      <c r="BU74"/>
      <c r="BV74"/>
      <c r="BW74"/>
      <c r="BX74"/>
      <c r="BY74"/>
      <c r="BZ74"/>
      <c r="CA74"/>
      <c r="CB74"/>
    </row>
    <row r="75" spans="2:80" ht="18" thickTop="1" thickBot="1" x14ac:dyDescent="0.35">
      <c r="B75" s="19" t="s">
        <v>68</v>
      </c>
      <c r="C75" s="19" t="s">
        <v>69</v>
      </c>
      <c r="D75" s="15"/>
      <c r="E75" s="15"/>
      <c r="F75" s="15"/>
      <c r="G75" s="15"/>
      <c r="H75" s="15"/>
      <c r="I75" s="34"/>
      <c r="J75" s="33"/>
      <c r="K75" s="15"/>
      <c r="L75" s="15"/>
      <c r="M75" s="34"/>
      <c r="N75" s="33"/>
      <c r="O75" s="15"/>
      <c r="P75" s="34"/>
      <c r="Q75" s="33"/>
      <c r="R75" s="15"/>
      <c r="S75" s="34"/>
      <c r="T75" s="33"/>
      <c r="U75" s="34"/>
      <c r="V75" s="35"/>
      <c r="W75" s="33"/>
      <c r="X75" s="31"/>
      <c r="Y75" s="15"/>
      <c r="Z75" s="15"/>
      <c r="AA75" s="15"/>
      <c r="AB75" s="15"/>
      <c r="AC75" s="15"/>
      <c r="AD75" s="34"/>
      <c r="AE75" s="33"/>
      <c r="AF75" s="15"/>
      <c r="AG75" s="15"/>
      <c r="AH75" s="34"/>
      <c r="AI75" s="33"/>
      <c r="AJ75" s="15"/>
      <c r="AK75" s="15"/>
      <c r="AL75" s="34"/>
      <c r="AM75" s="33"/>
      <c r="AN75" s="15"/>
      <c r="AO75" s="15"/>
      <c r="AP75" s="31"/>
      <c r="AQ75" s="15"/>
      <c r="AR75" s="15"/>
      <c r="AS75" s="34"/>
      <c r="AT75" s="33"/>
      <c r="AU75" s="34"/>
      <c r="AV75" s="148"/>
      <c r="AW75" s="148"/>
      <c r="AX75" s="148"/>
      <c r="AY75" s="148"/>
      <c r="AZ75" s="20"/>
      <c r="BA75" s="24">
        <f t="shared" si="0"/>
        <v>0</v>
      </c>
      <c r="BB75" s="24">
        <f t="shared" si="1"/>
        <v>0</v>
      </c>
      <c r="BC75" s="25">
        <f t="shared" si="2"/>
        <v>0</v>
      </c>
      <c r="BD75" s="26">
        <f t="shared" si="3"/>
        <v>0</v>
      </c>
      <c r="BE75" s="26">
        <f t="shared" si="4"/>
        <v>0</v>
      </c>
      <c r="BF75" s="27">
        <f t="shared" si="5"/>
        <v>0</v>
      </c>
      <c r="BG75" s="28">
        <f t="shared" si="6"/>
        <v>0</v>
      </c>
      <c r="BH75" s="24">
        <f t="shared" si="7"/>
        <v>0</v>
      </c>
      <c r="BI75" s="25">
        <f t="shared" si="8"/>
        <v>0</v>
      </c>
      <c r="BJ75" s="28">
        <f t="shared" si="9"/>
        <v>0</v>
      </c>
      <c r="BK75" s="24">
        <f t="shared" si="10"/>
        <v>0</v>
      </c>
      <c r="BL75" s="25">
        <f t="shared" si="11"/>
        <v>0</v>
      </c>
      <c r="BM75" s="29">
        <f t="shared" si="12"/>
        <v>0</v>
      </c>
      <c r="BT75"/>
      <c r="BU75"/>
      <c r="BV75"/>
      <c r="BW75"/>
      <c r="BX75"/>
      <c r="BY75"/>
      <c r="BZ75"/>
      <c r="CA75"/>
      <c r="CB75"/>
    </row>
    <row r="76" spans="2:80" ht="18" thickTop="1" thickBot="1" x14ac:dyDescent="0.35">
      <c r="B76" s="22" t="s">
        <v>70</v>
      </c>
      <c r="C76" s="22" t="s">
        <v>71</v>
      </c>
      <c r="D76" s="15"/>
      <c r="E76" s="15"/>
      <c r="F76" s="15"/>
      <c r="G76" s="15"/>
      <c r="H76" s="15"/>
      <c r="I76" s="34"/>
      <c r="J76" s="33"/>
      <c r="K76" s="15"/>
      <c r="L76" s="15"/>
      <c r="M76" s="34"/>
      <c r="N76" s="33"/>
      <c r="O76" s="15"/>
      <c r="P76" s="34"/>
      <c r="Q76" s="33"/>
      <c r="R76" s="15"/>
      <c r="S76" s="34"/>
      <c r="T76" s="33"/>
      <c r="U76" s="34"/>
      <c r="V76" s="35"/>
      <c r="W76" s="33"/>
      <c r="X76" s="31"/>
      <c r="Y76" s="15"/>
      <c r="Z76" s="15"/>
      <c r="AA76" s="15"/>
      <c r="AB76" s="15"/>
      <c r="AC76" s="15"/>
      <c r="AD76" s="34"/>
      <c r="AE76" s="33"/>
      <c r="AF76" s="15"/>
      <c r="AG76" s="15"/>
      <c r="AH76" s="34"/>
      <c r="AI76" s="33"/>
      <c r="AJ76" s="15"/>
      <c r="AK76" s="15"/>
      <c r="AL76" s="34"/>
      <c r="AM76" s="33"/>
      <c r="AN76" s="15"/>
      <c r="AO76" s="15"/>
      <c r="AP76" s="31"/>
      <c r="AQ76" s="15"/>
      <c r="AR76" s="15"/>
      <c r="AS76" s="34"/>
      <c r="AT76" s="33"/>
      <c r="AU76" s="34"/>
      <c r="AV76" s="148"/>
      <c r="AW76" s="148"/>
      <c r="AX76" s="148"/>
      <c r="AY76" s="148"/>
      <c r="AZ76" s="17"/>
      <c r="BA76" s="24">
        <f t="shared" si="0"/>
        <v>0</v>
      </c>
      <c r="BB76" s="24">
        <f t="shared" si="1"/>
        <v>0</v>
      </c>
      <c r="BC76" s="25">
        <f t="shared" si="2"/>
        <v>0</v>
      </c>
      <c r="BD76" s="26">
        <f t="shared" si="3"/>
        <v>0</v>
      </c>
      <c r="BE76" s="26">
        <f t="shared" si="4"/>
        <v>0</v>
      </c>
      <c r="BF76" s="27">
        <f t="shared" si="5"/>
        <v>0</v>
      </c>
      <c r="BG76" s="28">
        <f t="shared" si="6"/>
        <v>0</v>
      </c>
      <c r="BH76" s="24">
        <f t="shared" si="7"/>
        <v>0</v>
      </c>
      <c r="BI76" s="25">
        <f t="shared" si="8"/>
        <v>0</v>
      </c>
      <c r="BJ76" s="28">
        <f t="shared" si="9"/>
        <v>0</v>
      </c>
      <c r="BK76" s="24">
        <f t="shared" si="10"/>
        <v>0</v>
      </c>
      <c r="BL76" s="25">
        <f t="shared" si="11"/>
        <v>0</v>
      </c>
      <c r="BM76" s="29">
        <f t="shared" si="12"/>
        <v>0</v>
      </c>
      <c r="BT76"/>
      <c r="BU76"/>
      <c r="BV76"/>
      <c r="BW76"/>
      <c r="BX76"/>
      <c r="BY76"/>
      <c r="BZ76"/>
      <c r="CA76"/>
      <c r="CB76"/>
    </row>
    <row r="77" spans="2:80" ht="18" thickTop="1" thickBot="1" x14ac:dyDescent="0.35">
      <c r="B77" s="19" t="s">
        <v>72</v>
      </c>
      <c r="C77" s="19" t="s">
        <v>73</v>
      </c>
      <c r="D77" s="15"/>
      <c r="E77" s="15"/>
      <c r="F77" s="15"/>
      <c r="G77" s="15"/>
      <c r="H77" s="15"/>
      <c r="I77" s="34"/>
      <c r="J77" s="33"/>
      <c r="K77" s="15"/>
      <c r="L77" s="15"/>
      <c r="M77" s="34"/>
      <c r="N77" s="33"/>
      <c r="O77" s="15"/>
      <c r="P77" s="34"/>
      <c r="Q77" s="33"/>
      <c r="R77" s="15"/>
      <c r="S77" s="34"/>
      <c r="T77" s="33"/>
      <c r="U77" s="34"/>
      <c r="V77" s="35"/>
      <c r="W77" s="33"/>
      <c r="X77" s="31"/>
      <c r="Y77" s="15"/>
      <c r="Z77" s="15"/>
      <c r="AA77" s="15"/>
      <c r="AB77" s="15"/>
      <c r="AC77" s="15"/>
      <c r="AD77" s="34"/>
      <c r="AE77" s="33"/>
      <c r="AF77" s="15"/>
      <c r="AG77" s="15"/>
      <c r="AH77" s="34"/>
      <c r="AI77" s="33"/>
      <c r="AJ77" s="15"/>
      <c r="AK77" s="15"/>
      <c r="AL77" s="34"/>
      <c r="AM77" s="33"/>
      <c r="AN77" s="15"/>
      <c r="AO77" s="15"/>
      <c r="AP77" s="31"/>
      <c r="AQ77" s="15"/>
      <c r="AR77" s="15"/>
      <c r="AS77" s="34"/>
      <c r="AT77" s="33"/>
      <c r="AU77" s="34"/>
      <c r="AV77" s="148"/>
      <c r="AW77" s="148"/>
      <c r="AX77" s="148"/>
      <c r="AY77" s="148"/>
      <c r="AZ77" s="20"/>
      <c r="BA77" s="24">
        <f t="shared" si="0"/>
        <v>0</v>
      </c>
      <c r="BB77" s="24">
        <f t="shared" si="1"/>
        <v>0</v>
      </c>
      <c r="BC77" s="25">
        <f t="shared" si="2"/>
        <v>0</v>
      </c>
      <c r="BD77" s="26">
        <f t="shared" si="3"/>
        <v>0</v>
      </c>
      <c r="BE77" s="26">
        <f t="shared" si="4"/>
        <v>0</v>
      </c>
      <c r="BF77" s="27">
        <f t="shared" si="5"/>
        <v>0</v>
      </c>
      <c r="BG77" s="28">
        <f t="shared" si="6"/>
        <v>0</v>
      </c>
      <c r="BH77" s="24">
        <f t="shared" si="7"/>
        <v>0</v>
      </c>
      <c r="BI77" s="25">
        <f t="shared" si="8"/>
        <v>0</v>
      </c>
      <c r="BJ77" s="28">
        <f t="shared" si="9"/>
        <v>0</v>
      </c>
      <c r="BK77" s="24">
        <f t="shared" si="10"/>
        <v>0</v>
      </c>
      <c r="BL77" s="25">
        <f t="shared" si="11"/>
        <v>0</v>
      </c>
      <c r="BM77" s="29">
        <f t="shared" si="12"/>
        <v>0</v>
      </c>
      <c r="BT77"/>
      <c r="BU77"/>
      <c r="BV77"/>
      <c r="BW77"/>
      <c r="BX77"/>
      <c r="BY77"/>
      <c r="BZ77"/>
      <c r="CA77"/>
      <c r="CB77"/>
    </row>
    <row r="78" spans="2:80" ht="18" thickTop="1" thickBot="1" x14ac:dyDescent="0.35">
      <c r="B78" s="22" t="s">
        <v>74</v>
      </c>
      <c r="C78" s="22" t="s">
        <v>75</v>
      </c>
      <c r="D78" s="37"/>
      <c r="E78" s="15"/>
      <c r="F78" s="15"/>
      <c r="G78" s="15"/>
      <c r="H78" s="15"/>
      <c r="I78" s="34"/>
      <c r="J78" s="46"/>
      <c r="K78" s="37"/>
      <c r="L78" s="37"/>
      <c r="M78" s="47"/>
      <c r="N78" s="33"/>
      <c r="O78" s="15"/>
      <c r="P78" s="34"/>
      <c r="Q78" s="33"/>
      <c r="R78" s="15"/>
      <c r="S78" s="34"/>
      <c r="T78" s="33"/>
      <c r="U78" s="34"/>
      <c r="V78" s="35"/>
      <c r="W78" s="33"/>
      <c r="X78" s="31"/>
      <c r="Y78" s="15"/>
      <c r="Z78" s="15"/>
      <c r="AA78" s="15"/>
      <c r="AB78" s="15"/>
      <c r="AC78" s="15"/>
      <c r="AD78" s="34"/>
      <c r="AE78" s="33"/>
      <c r="AF78" s="15"/>
      <c r="AG78" s="15"/>
      <c r="AH78" s="34"/>
      <c r="AI78" s="33"/>
      <c r="AJ78" s="15"/>
      <c r="AK78" s="15"/>
      <c r="AL78" s="34"/>
      <c r="AM78" s="33"/>
      <c r="AN78" s="15"/>
      <c r="AO78" s="15"/>
      <c r="AP78" s="31"/>
      <c r="AQ78" s="15"/>
      <c r="AR78" s="15"/>
      <c r="AS78" s="34"/>
      <c r="AT78" s="33"/>
      <c r="AU78" s="34"/>
      <c r="AV78" s="148"/>
      <c r="AW78" s="148"/>
      <c r="AX78" s="148"/>
      <c r="AY78" s="148"/>
      <c r="AZ78" s="17"/>
      <c r="BA78" s="26">
        <f t="shared" si="0"/>
        <v>0</v>
      </c>
      <c r="BB78" s="26">
        <f t="shared" si="1"/>
        <v>0</v>
      </c>
      <c r="BC78" s="27">
        <f t="shared" si="2"/>
        <v>0</v>
      </c>
      <c r="BD78" s="26">
        <f t="shared" si="3"/>
        <v>0</v>
      </c>
      <c r="BE78" s="26">
        <f t="shared" si="4"/>
        <v>0</v>
      </c>
      <c r="BF78" s="27">
        <f t="shared" si="5"/>
        <v>0</v>
      </c>
      <c r="BG78" s="39">
        <f t="shared" si="6"/>
        <v>0</v>
      </c>
      <c r="BH78" s="26">
        <f t="shared" si="7"/>
        <v>0</v>
      </c>
      <c r="BI78" s="27">
        <f t="shared" si="8"/>
        <v>0</v>
      </c>
      <c r="BJ78" s="39">
        <f t="shared" si="9"/>
        <v>0</v>
      </c>
      <c r="BK78" s="26">
        <f t="shared" si="10"/>
        <v>0</v>
      </c>
      <c r="BL78" s="27">
        <f t="shared" si="11"/>
        <v>0</v>
      </c>
      <c r="BM78" s="40">
        <f t="shared" si="12"/>
        <v>0</v>
      </c>
      <c r="BT78"/>
      <c r="BU78"/>
      <c r="BV78"/>
      <c r="BW78"/>
      <c r="BX78"/>
      <c r="BY78"/>
      <c r="BZ78"/>
      <c r="CA78"/>
      <c r="CB78"/>
    </row>
    <row r="79" spans="2:80" ht="30" customHeight="1" thickTop="1" thickBot="1" x14ac:dyDescent="0.3">
      <c r="D79" s="44"/>
      <c r="E79" s="44"/>
      <c r="F79" s="44"/>
      <c r="G79" s="44"/>
      <c r="H79" s="44"/>
      <c r="I79" s="44"/>
      <c r="J79" s="50"/>
      <c r="K79" s="50"/>
      <c r="L79" s="50"/>
      <c r="M79" s="50"/>
      <c r="N79" s="60"/>
      <c r="O79" s="60"/>
      <c r="P79" s="60"/>
      <c r="Q79" s="56"/>
      <c r="R79" s="56"/>
      <c r="S79" s="56"/>
      <c r="T79" s="52"/>
      <c r="U79" s="52"/>
      <c r="V79" s="55"/>
      <c r="W79" s="59"/>
      <c r="X79" s="41"/>
      <c r="Y79" s="58"/>
      <c r="Z79" s="58"/>
      <c r="AA79" s="58"/>
      <c r="AB79" s="58"/>
      <c r="AC79" s="58"/>
      <c r="AD79" s="58"/>
      <c r="AE79" s="53"/>
      <c r="AF79" s="53"/>
      <c r="AG79" s="53"/>
      <c r="AH79" s="53"/>
      <c r="AI79" s="57"/>
      <c r="AJ79" s="57"/>
      <c r="AK79" s="57"/>
      <c r="AL79" s="57"/>
      <c r="AM79" s="48"/>
      <c r="AN79" s="48"/>
      <c r="AO79" s="48"/>
      <c r="AP79" s="41"/>
      <c r="AQ79" s="54"/>
      <c r="AR79" s="54"/>
      <c r="AS79" s="54"/>
      <c r="AT79" s="49"/>
      <c r="AU79" s="49"/>
      <c r="AV79" s="49"/>
      <c r="AW79" s="49"/>
      <c r="AX79" s="49"/>
      <c r="AY79" s="49"/>
      <c r="BT79"/>
      <c r="BU79"/>
      <c r="BV79"/>
      <c r="BW79"/>
      <c r="BX79"/>
      <c r="BY79"/>
      <c r="BZ79"/>
      <c r="CA79"/>
      <c r="CB79"/>
    </row>
    <row r="80" spans="2:80" ht="30" customHeight="1" thickTop="1" thickBot="1" x14ac:dyDescent="0.3">
      <c r="D80" s="248" t="s">
        <v>76</v>
      </c>
      <c r="E80" s="249"/>
      <c r="F80" s="249"/>
      <c r="G80" s="249"/>
      <c r="H80" s="249"/>
      <c r="I80" s="269"/>
      <c r="J80" s="270" t="s">
        <v>77</v>
      </c>
      <c r="K80" s="200"/>
      <c r="L80" s="200"/>
      <c r="M80" s="201"/>
      <c r="N80" s="271" t="s">
        <v>16</v>
      </c>
      <c r="O80" s="246"/>
      <c r="P80" s="247"/>
      <c r="Q80" s="241" t="s">
        <v>85</v>
      </c>
      <c r="R80" s="242"/>
      <c r="S80" s="243"/>
      <c r="T80" s="244" t="s">
        <v>17</v>
      </c>
      <c r="U80" s="245"/>
      <c r="V80" s="45" t="s">
        <v>84</v>
      </c>
      <c r="W80" s="51" t="s">
        <v>83</v>
      </c>
      <c r="X80" s="42"/>
      <c r="Y80" s="239" t="s">
        <v>19</v>
      </c>
      <c r="Z80" s="239"/>
      <c r="AA80" s="239"/>
      <c r="AB80" s="239"/>
      <c r="AC80" s="239"/>
      <c r="AD80" s="240"/>
      <c r="AE80" s="208" t="s">
        <v>20</v>
      </c>
      <c r="AF80" s="209"/>
      <c r="AG80" s="209"/>
      <c r="AH80" s="210"/>
      <c r="AI80" s="211" t="s">
        <v>78</v>
      </c>
      <c r="AJ80" s="212"/>
      <c r="AK80" s="212"/>
      <c r="AL80" s="213"/>
      <c r="AM80" s="206" t="s">
        <v>86</v>
      </c>
      <c r="AN80" s="207"/>
      <c r="AO80" s="207"/>
      <c r="AP80" s="43"/>
      <c r="AQ80" s="202" t="s">
        <v>79</v>
      </c>
      <c r="AR80" s="202"/>
      <c r="AS80" s="203"/>
      <c r="AT80" s="204" t="s">
        <v>87</v>
      </c>
      <c r="AU80" s="205"/>
      <c r="AV80" s="257" t="s">
        <v>102</v>
      </c>
      <c r="AW80" s="258"/>
      <c r="AX80" s="258"/>
      <c r="AY80" s="259"/>
      <c r="BT80"/>
      <c r="BU80"/>
      <c r="BV80"/>
      <c r="BW80"/>
      <c r="BX80"/>
      <c r="BY80"/>
      <c r="BZ80"/>
      <c r="CA80"/>
      <c r="CB80"/>
    </row>
    <row r="81" spans="2:80" ht="15.75" thickTop="1" x14ac:dyDescent="0.25">
      <c r="B81"/>
      <c r="AZ81"/>
      <c r="BT81"/>
      <c r="BU81"/>
      <c r="BV81"/>
      <c r="BW81"/>
      <c r="BX81"/>
      <c r="BY81"/>
      <c r="BZ81"/>
      <c r="CA81"/>
      <c r="CB81"/>
    </row>
    <row r="82" spans="2:80" x14ac:dyDescent="0.25">
      <c r="BE82" s="3">
        <v>0</v>
      </c>
      <c r="BT82"/>
      <c r="BU82"/>
      <c r="BV82"/>
      <c r="BW82"/>
      <c r="BX82"/>
      <c r="BY82"/>
      <c r="BZ82"/>
      <c r="CA82"/>
      <c r="CB82"/>
    </row>
    <row r="83" spans="2:80" x14ac:dyDescent="0.25">
      <c r="BT83"/>
      <c r="BU83"/>
      <c r="BV83"/>
      <c r="BW83"/>
      <c r="BX83"/>
      <c r="BY83"/>
      <c r="BZ83"/>
      <c r="CA83"/>
      <c r="CB83"/>
    </row>
    <row r="84" spans="2:80" x14ac:dyDescent="0.25">
      <c r="BT84"/>
      <c r="BU84"/>
      <c r="BV84"/>
      <c r="BW84"/>
      <c r="BX84"/>
      <c r="BY84"/>
      <c r="BZ84"/>
      <c r="CA84"/>
      <c r="CB84"/>
    </row>
    <row r="85" spans="2:80" x14ac:dyDescent="0.25">
      <c r="BT85"/>
      <c r="BU85"/>
      <c r="BV85"/>
      <c r="BW85"/>
      <c r="BX85"/>
      <c r="BY85"/>
      <c r="BZ85"/>
      <c r="CA85"/>
      <c r="CB85"/>
    </row>
    <row r="86" spans="2:80" x14ac:dyDescent="0.25">
      <c r="BT86"/>
      <c r="BU86"/>
      <c r="BV86"/>
      <c r="BW86"/>
      <c r="BX86"/>
      <c r="BY86"/>
      <c r="BZ86"/>
      <c r="CA86"/>
      <c r="CB86"/>
    </row>
    <row r="87" spans="2:80" x14ac:dyDescent="0.25">
      <c r="BT87"/>
      <c r="BU87"/>
      <c r="BV87"/>
      <c r="BW87"/>
      <c r="BX87"/>
      <c r="BY87"/>
      <c r="BZ87"/>
      <c r="CA87"/>
      <c r="CB87"/>
    </row>
    <row r="88" spans="2:80" x14ac:dyDescent="0.25">
      <c r="BT88"/>
      <c r="BU88"/>
      <c r="BV88"/>
      <c r="BW88"/>
      <c r="BX88"/>
      <c r="BY88"/>
      <c r="BZ88"/>
      <c r="CA88"/>
      <c r="CB88"/>
    </row>
    <row r="89" spans="2:80" x14ac:dyDescent="0.25">
      <c r="BT89"/>
      <c r="BU89"/>
      <c r="BV89"/>
      <c r="BW89"/>
      <c r="BX89"/>
      <c r="BY89"/>
      <c r="BZ89"/>
      <c r="CA89"/>
      <c r="CB89"/>
    </row>
    <row r="90" spans="2:80" x14ac:dyDescent="0.25">
      <c r="BT90"/>
      <c r="BU90"/>
      <c r="BV90"/>
      <c r="BW90"/>
      <c r="BX90"/>
      <c r="BY90"/>
      <c r="BZ90"/>
      <c r="CA90"/>
      <c r="CB90"/>
    </row>
    <row r="91" spans="2:80" x14ac:dyDescent="0.25">
      <c r="BT91"/>
      <c r="BU91"/>
      <c r="BV91"/>
      <c r="BW91"/>
      <c r="BX91"/>
      <c r="BY91"/>
      <c r="BZ91"/>
      <c r="CA91"/>
      <c r="CB91"/>
    </row>
    <row r="92" spans="2:80" x14ac:dyDescent="0.25">
      <c r="BT92"/>
      <c r="BU92"/>
      <c r="BV92"/>
      <c r="BW92"/>
      <c r="BX92"/>
      <c r="BY92"/>
      <c r="BZ92"/>
      <c r="CA92"/>
      <c r="CB92"/>
    </row>
    <row r="93" spans="2:80" x14ac:dyDescent="0.25">
      <c r="BT93"/>
      <c r="BU93"/>
      <c r="BV93"/>
      <c r="BW93"/>
      <c r="BX93"/>
      <c r="BY93"/>
      <c r="BZ93"/>
      <c r="CA93"/>
      <c r="CB93"/>
    </row>
    <row r="94" spans="2:80" x14ac:dyDescent="0.25">
      <c r="BT94"/>
      <c r="BU94"/>
      <c r="BV94"/>
      <c r="BW94"/>
      <c r="BX94"/>
      <c r="BY94"/>
      <c r="BZ94"/>
      <c r="CA94"/>
      <c r="CB94"/>
    </row>
    <row r="95" spans="2:80" x14ac:dyDescent="0.25">
      <c r="BT95"/>
      <c r="BU95"/>
      <c r="BV95"/>
      <c r="BW95"/>
      <c r="BX95"/>
      <c r="BY95"/>
      <c r="BZ95"/>
      <c r="CA95"/>
      <c r="CB95"/>
    </row>
  </sheetData>
  <sheetProtection sheet="1" objects="1" scenarios="1"/>
  <sortState ref="B11:BM37">
    <sortCondition descending="1" ref="BM11:BM37"/>
  </sortState>
  <mergeCells count="61">
    <mergeCell ref="AV39:AY39"/>
    <mergeCell ref="AV47:AY51"/>
    <mergeCell ref="AV80:AY80"/>
    <mergeCell ref="B3:I5"/>
    <mergeCell ref="AZ47:AZ51"/>
    <mergeCell ref="D80:I80"/>
    <mergeCell ref="J80:M80"/>
    <mergeCell ref="N80:P80"/>
    <mergeCell ref="Q80:S80"/>
    <mergeCell ref="T80:U80"/>
    <mergeCell ref="Y80:AD80"/>
    <mergeCell ref="AE80:AH80"/>
    <mergeCell ref="AI80:AL80"/>
    <mergeCell ref="AM80:AO80"/>
    <mergeCell ref="AQ80:AS80"/>
    <mergeCell ref="AT80:AU80"/>
    <mergeCell ref="AE47:AH51"/>
    <mergeCell ref="AI47:AL51"/>
    <mergeCell ref="AM47:AO51"/>
    <mergeCell ref="AQ47:AS51"/>
    <mergeCell ref="AT47:AU51"/>
    <mergeCell ref="B45:J46"/>
    <mergeCell ref="B47:B51"/>
    <mergeCell ref="C47:C51"/>
    <mergeCell ref="D47:I51"/>
    <mergeCell ref="J47:M51"/>
    <mergeCell ref="N47:P51"/>
    <mergeCell ref="Q47:S51"/>
    <mergeCell ref="T47:U51"/>
    <mergeCell ref="V47:V51"/>
    <mergeCell ref="W47:W51"/>
    <mergeCell ref="Y47:AD51"/>
    <mergeCell ref="B6:B10"/>
    <mergeCell ref="C6:C10"/>
    <mergeCell ref="AZ6:AZ10"/>
    <mergeCell ref="V6:V10"/>
    <mergeCell ref="W6:W10"/>
    <mergeCell ref="D6:I10"/>
    <mergeCell ref="J6:M10"/>
    <mergeCell ref="N6:P10"/>
    <mergeCell ref="Q6:S10"/>
    <mergeCell ref="AV6:AY10"/>
    <mergeCell ref="Y39:AD39"/>
    <mergeCell ref="Q39:S39"/>
    <mergeCell ref="T39:U39"/>
    <mergeCell ref="N39:P39"/>
    <mergeCell ref="D39:I39"/>
    <mergeCell ref="J39:M39"/>
    <mergeCell ref="AQ39:AS39"/>
    <mergeCell ref="AT39:AU39"/>
    <mergeCell ref="AM39:AO39"/>
    <mergeCell ref="AE39:AH39"/>
    <mergeCell ref="AI39:AL39"/>
    <mergeCell ref="AM6:AO10"/>
    <mergeCell ref="AQ6:AS10"/>
    <mergeCell ref="AT6:AU10"/>
    <mergeCell ref="T2:AJ3"/>
    <mergeCell ref="T6:U10"/>
    <mergeCell ref="Y6:AD10"/>
    <mergeCell ref="AE6:AH10"/>
    <mergeCell ref="AI6:AL10"/>
  </mergeCells>
  <conditionalFormatting sqref="AZ11:AZ37">
    <cfRule type="containsText" dxfId="768" priority="1599" operator="containsText" text="abs">
      <formula>NOT(ISERROR(SEARCH("abs",AZ11)))</formula>
    </cfRule>
  </conditionalFormatting>
  <conditionalFormatting sqref="A14">
    <cfRule type="containsText" dxfId="767" priority="1499" operator="containsText" text="abs">
      <formula>NOT(ISERROR(SEARCH("abs",A14)))</formula>
    </cfRule>
  </conditionalFormatting>
  <conditionalFormatting sqref="A14">
    <cfRule type="expression" dxfId="766" priority="1500">
      <formula>COUNTIF($D13,"D*")</formula>
    </cfRule>
    <cfRule type="expression" dxfId="765" priority="1501">
      <formula>COUNTIF($D13,"C*")</formula>
    </cfRule>
    <cfRule type="expression" dxfId="764" priority="1502">
      <formula>COUNTIF($D13,"B*")</formula>
    </cfRule>
    <cfRule type="expression" dxfId="763" priority="1503">
      <formula>COUNTIF($D13,"A*")</formula>
    </cfRule>
  </conditionalFormatting>
  <conditionalFormatting sqref="A14">
    <cfRule type="containsText" dxfId="762" priority="1498" operator="containsText" text="abs">
      <formula>NOT(ISERROR(SEARCH("abs",A14)))</formula>
    </cfRule>
  </conditionalFormatting>
  <conditionalFormatting sqref="D11:X37 AS11:AY37">
    <cfRule type="containsText" dxfId="761" priority="1291" operator="containsText" text="abs">
      <formula>NOT(ISERROR(SEARCH("abs",D11)))</formula>
    </cfRule>
    <cfRule type="containsText" dxfId="760" priority="1292" operator="containsText" text="A">
      <formula>NOT(ISERROR(SEARCH("A",D11)))</formula>
    </cfRule>
    <cfRule type="containsText" dxfId="759" priority="1293" operator="containsText" text="abs">
      <formula>NOT(ISERROR(SEARCH("abs",D11)))</formula>
    </cfRule>
    <cfRule type="containsText" dxfId="758" priority="1294" operator="containsText" text="abs">
      <formula>NOT(ISERROR(SEARCH("abs",D11)))</formula>
    </cfRule>
    <cfRule type="containsText" dxfId="757" priority="1295" operator="containsText" text="abc">
      <formula>NOT(ISERROR(SEARCH("abc",D11)))</formula>
    </cfRule>
    <cfRule type="containsText" dxfId="756" priority="1296" operator="containsText" text="D">
      <formula>NOT(ISERROR(SEARCH("D",D11)))</formula>
    </cfRule>
    <cfRule type="containsText" dxfId="755" priority="1297" operator="containsText" text="C">
      <formula>NOT(ISERROR(SEARCH("C",D11)))</formula>
    </cfRule>
    <cfRule type="containsText" priority="1298" operator="containsText" text="C">
      <formula>NOT(ISERROR(SEARCH("C",D11)))</formula>
    </cfRule>
    <cfRule type="containsText" dxfId="754" priority="1299" operator="containsText" text="B">
      <formula>NOT(ISERROR(SEARCH("B",D11)))</formula>
    </cfRule>
    <cfRule type="containsText" dxfId="753" priority="1300" operator="containsText" text="A">
      <formula>NOT(ISERROR(SEARCH("A",D11)))</formula>
    </cfRule>
  </conditionalFormatting>
  <conditionalFormatting sqref="BJ11:BL37">
    <cfRule type="cellIs" dxfId="752" priority="1263" operator="greaterThan">
      <formula>0</formula>
    </cfRule>
  </conditionalFormatting>
  <conditionalFormatting sqref="BG11:BI37">
    <cfRule type="cellIs" dxfId="751" priority="1262" operator="greaterThan">
      <formula>0</formula>
    </cfRule>
  </conditionalFormatting>
  <conditionalFormatting sqref="BD11:BF37">
    <cfRule type="cellIs" dxfId="750" priority="1261" operator="greaterThan">
      <formula>0</formula>
    </cfRule>
  </conditionalFormatting>
  <conditionalFormatting sqref="BA11:BC37">
    <cfRule type="cellIs" dxfId="749" priority="1259" operator="greaterThan">
      <formula>0</formula>
    </cfRule>
    <cfRule type="cellIs" priority="1260" operator="greaterThan">
      <formula>0</formula>
    </cfRule>
  </conditionalFormatting>
  <conditionalFormatting sqref="A55">
    <cfRule type="containsText" dxfId="748" priority="538" operator="containsText" text="abs">
      <formula>NOT(ISERROR(SEARCH("abs",A55)))</formula>
    </cfRule>
  </conditionalFormatting>
  <conditionalFormatting sqref="A55">
    <cfRule type="expression" dxfId="747" priority="539">
      <formula>COUNTIF($D54,"D*")</formula>
    </cfRule>
    <cfRule type="expression" dxfId="746" priority="540">
      <formula>COUNTIF($D54,"C*")</formula>
    </cfRule>
    <cfRule type="expression" dxfId="745" priority="541">
      <formula>COUNTIF($D54,"B*")</formula>
    </cfRule>
    <cfRule type="expression" dxfId="744" priority="542">
      <formula>COUNTIF($D54,"A*")</formula>
    </cfRule>
  </conditionalFormatting>
  <conditionalFormatting sqref="A55">
    <cfRule type="containsText" dxfId="743" priority="537" operator="containsText" text="abs">
      <formula>NOT(ISERROR(SEARCH("abs",A55)))</formula>
    </cfRule>
  </conditionalFormatting>
  <conditionalFormatting sqref="AZ52:AZ78">
    <cfRule type="containsText" dxfId="742" priority="536" operator="containsText" text="abs">
      <formula>NOT(ISERROR(SEARCH("abs",AZ52)))</formula>
    </cfRule>
  </conditionalFormatting>
  <conditionalFormatting sqref="AQ53 AS53 AU52:AU53 AQ54:AU78">
    <cfRule type="containsText" dxfId="741" priority="526" operator="containsText" text="abs">
      <formula>NOT(ISERROR(SEARCH("abs",AQ52)))</formula>
    </cfRule>
    <cfRule type="containsText" dxfId="740" priority="527" operator="containsText" text="A">
      <formula>NOT(ISERROR(SEARCH("A",AQ52)))</formula>
    </cfRule>
    <cfRule type="containsText" dxfId="739" priority="528" operator="containsText" text="abs">
      <formula>NOT(ISERROR(SEARCH("abs",AQ52)))</formula>
    </cfRule>
    <cfRule type="containsText" dxfId="738" priority="529" operator="containsText" text="abs">
      <formula>NOT(ISERROR(SEARCH("abs",AQ52)))</formula>
    </cfRule>
    <cfRule type="containsText" dxfId="737" priority="530" operator="containsText" text="abc">
      <formula>NOT(ISERROR(SEARCH("abc",AQ52)))</formula>
    </cfRule>
    <cfRule type="containsText" dxfId="736" priority="531" operator="containsText" text="D">
      <formula>NOT(ISERROR(SEARCH("D",AQ52)))</formula>
    </cfRule>
    <cfRule type="containsText" dxfId="735" priority="532" operator="containsText" text="C">
      <formula>NOT(ISERROR(SEARCH("C",AQ52)))</formula>
    </cfRule>
    <cfRule type="containsText" priority="533" operator="containsText" text="C">
      <formula>NOT(ISERROR(SEARCH("C",AQ52)))</formula>
    </cfRule>
    <cfRule type="containsText" dxfId="734" priority="534" operator="containsText" text="B">
      <formula>NOT(ISERROR(SEARCH("B",AQ52)))</formula>
    </cfRule>
    <cfRule type="containsText" dxfId="733" priority="535" operator="containsText" text="A">
      <formula>NOT(ISERROR(SEARCH("A",AQ52)))</formula>
    </cfRule>
  </conditionalFormatting>
  <conditionalFormatting sqref="BJ52:BL78">
    <cfRule type="cellIs" dxfId="732" priority="515" operator="greaterThan">
      <formula>0</formula>
    </cfRule>
  </conditionalFormatting>
  <conditionalFormatting sqref="BG52:BI78">
    <cfRule type="cellIs" dxfId="731" priority="514" operator="greaterThan">
      <formula>0</formula>
    </cfRule>
  </conditionalFormatting>
  <conditionalFormatting sqref="BD52:BF78">
    <cfRule type="cellIs" dxfId="730" priority="513" operator="greaterThan">
      <formula>0</formula>
    </cfRule>
  </conditionalFormatting>
  <conditionalFormatting sqref="BA52:BC78">
    <cfRule type="cellIs" dxfId="729" priority="511" operator="greaterThan">
      <formula>0</formula>
    </cfRule>
    <cfRule type="cellIs" priority="512" operator="greaterThan">
      <formula>0</formula>
    </cfRule>
  </conditionalFormatting>
  <conditionalFormatting sqref="AQ52:AT52">
    <cfRule type="containsText" dxfId="728" priority="491" operator="containsText" text="abs">
      <formula>NOT(ISERROR(SEARCH("abs",AQ52)))</formula>
    </cfRule>
    <cfRule type="containsText" dxfId="727" priority="492" operator="containsText" text="A">
      <formula>NOT(ISERROR(SEARCH("A",AQ52)))</formula>
    </cfRule>
    <cfRule type="containsText" dxfId="726" priority="493" operator="containsText" text="abs">
      <formula>NOT(ISERROR(SEARCH("abs",AQ52)))</formula>
    </cfRule>
    <cfRule type="containsText" dxfId="725" priority="494" operator="containsText" text="abs">
      <formula>NOT(ISERROR(SEARCH("abs",AQ52)))</formula>
    </cfRule>
    <cfRule type="containsText" dxfId="724" priority="495" operator="containsText" text="abc">
      <formula>NOT(ISERROR(SEARCH("abc",AQ52)))</formula>
    </cfRule>
    <cfRule type="containsText" dxfId="723" priority="496" operator="containsText" text="D">
      <formula>NOT(ISERROR(SEARCH("D",AQ52)))</formula>
    </cfRule>
    <cfRule type="containsText" dxfId="722" priority="497" operator="containsText" text="C">
      <formula>NOT(ISERROR(SEARCH("C",AQ52)))</formula>
    </cfRule>
    <cfRule type="containsText" priority="498" operator="containsText" text="C">
      <formula>NOT(ISERROR(SEARCH("C",AQ52)))</formula>
    </cfRule>
    <cfRule type="containsText" dxfId="721" priority="499" operator="containsText" text="B">
      <formula>NOT(ISERROR(SEARCH("B",AQ52)))</formula>
    </cfRule>
    <cfRule type="containsText" dxfId="720" priority="500" operator="containsText" text="A">
      <formula>NOT(ISERROR(SEARCH("A",AQ52)))</formula>
    </cfRule>
  </conditionalFormatting>
  <conditionalFormatting sqref="AP52:AP78">
    <cfRule type="containsText" dxfId="719" priority="481" operator="containsText" text="abs">
      <formula>NOT(ISERROR(SEARCH("abs",AP52)))</formula>
    </cfRule>
    <cfRule type="containsText" dxfId="718" priority="482" operator="containsText" text="A">
      <formula>NOT(ISERROR(SEARCH("A",AP52)))</formula>
    </cfRule>
    <cfRule type="containsText" dxfId="717" priority="483" operator="containsText" text="abs">
      <formula>NOT(ISERROR(SEARCH("abs",AP52)))</formula>
    </cfRule>
    <cfRule type="containsText" dxfId="716" priority="484" operator="containsText" text="abs">
      <formula>NOT(ISERROR(SEARCH("abs",AP52)))</formula>
    </cfRule>
    <cfRule type="containsText" dxfId="715" priority="485" operator="containsText" text="abc">
      <formula>NOT(ISERROR(SEARCH("abc",AP52)))</formula>
    </cfRule>
    <cfRule type="containsText" dxfId="714" priority="486" operator="containsText" text="D">
      <formula>NOT(ISERROR(SEARCH("D",AP52)))</formula>
    </cfRule>
    <cfRule type="containsText" dxfId="713" priority="487" operator="containsText" text="C">
      <formula>NOT(ISERROR(SEARCH("C",AP52)))</formula>
    </cfRule>
    <cfRule type="containsText" priority="488" operator="containsText" text="C">
      <formula>NOT(ISERROR(SEARCH("C",AP52)))</formula>
    </cfRule>
    <cfRule type="containsText" dxfId="712" priority="489" operator="containsText" text="B">
      <formula>NOT(ISERROR(SEARCH("B",AP52)))</formula>
    </cfRule>
    <cfRule type="containsText" dxfId="711" priority="490" operator="containsText" text="A">
      <formula>NOT(ISERROR(SEARCH("A",AP52)))</formula>
    </cfRule>
  </conditionalFormatting>
  <conditionalFormatting sqref="X52:X78">
    <cfRule type="containsText" dxfId="710" priority="471" operator="containsText" text="abs">
      <formula>NOT(ISERROR(SEARCH("abs",X52)))</formula>
    </cfRule>
    <cfRule type="containsText" dxfId="709" priority="472" operator="containsText" text="A">
      <formula>NOT(ISERROR(SEARCH("A",X52)))</formula>
    </cfRule>
    <cfRule type="containsText" dxfId="708" priority="473" operator="containsText" text="abs">
      <formula>NOT(ISERROR(SEARCH("abs",X52)))</formula>
    </cfRule>
    <cfRule type="containsText" dxfId="707" priority="474" operator="containsText" text="abs">
      <formula>NOT(ISERROR(SEARCH("abs",X52)))</formula>
    </cfRule>
    <cfRule type="containsText" dxfId="706" priority="475" operator="containsText" text="abc">
      <formula>NOT(ISERROR(SEARCH("abc",X52)))</formula>
    </cfRule>
    <cfRule type="containsText" dxfId="705" priority="476" operator="containsText" text="D">
      <formula>NOT(ISERROR(SEARCH("D",X52)))</formula>
    </cfRule>
    <cfRule type="containsText" dxfId="704" priority="477" operator="containsText" text="C">
      <formula>NOT(ISERROR(SEARCH("C",X52)))</formula>
    </cfRule>
    <cfRule type="containsText" priority="478" operator="containsText" text="C">
      <formula>NOT(ISERROR(SEARCH("C",X52)))</formula>
    </cfRule>
    <cfRule type="containsText" dxfId="703" priority="479" operator="containsText" text="B">
      <formula>NOT(ISERROR(SEARCH("B",X52)))</formula>
    </cfRule>
    <cfRule type="containsText" dxfId="702" priority="480" operator="containsText" text="A">
      <formula>NOT(ISERROR(SEARCH("A",X52)))</formula>
    </cfRule>
  </conditionalFormatting>
  <conditionalFormatting sqref="AR53">
    <cfRule type="containsText" dxfId="701" priority="401" operator="containsText" text="abs">
      <formula>NOT(ISERROR(SEARCH("abs",AR53)))</formula>
    </cfRule>
    <cfRule type="containsText" dxfId="700" priority="402" operator="containsText" text="A">
      <formula>NOT(ISERROR(SEARCH("A",AR53)))</formula>
    </cfRule>
    <cfRule type="containsText" dxfId="699" priority="403" operator="containsText" text="abs">
      <formula>NOT(ISERROR(SEARCH("abs",AR53)))</formula>
    </cfRule>
    <cfRule type="containsText" dxfId="698" priority="404" operator="containsText" text="abs">
      <formula>NOT(ISERROR(SEARCH("abs",AR53)))</formula>
    </cfRule>
    <cfRule type="containsText" dxfId="697" priority="405" operator="containsText" text="abc">
      <formula>NOT(ISERROR(SEARCH("abc",AR53)))</formula>
    </cfRule>
    <cfRule type="containsText" dxfId="696" priority="406" operator="containsText" text="D">
      <formula>NOT(ISERROR(SEARCH("D",AR53)))</formula>
    </cfRule>
    <cfRule type="containsText" dxfId="695" priority="407" operator="containsText" text="C">
      <formula>NOT(ISERROR(SEARCH("C",AR53)))</formula>
    </cfRule>
    <cfRule type="containsText" priority="408" operator="containsText" text="C">
      <formula>NOT(ISERROR(SEARCH("C",AR53)))</formula>
    </cfRule>
    <cfRule type="containsText" dxfId="694" priority="409" operator="containsText" text="B">
      <formula>NOT(ISERROR(SEARCH("B",AR53)))</formula>
    </cfRule>
    <cfRule type="containsText" dxfId="693" priority="410" operator="containsText" text="A">
      <formula>NOT(ISERROR(SEARCH("A",AR53)))</formula>
    </cfRule>
  </conditionalFormatting>
  <conditionalFormatting sqref="AT53">
    <cfRule type="containsText" dxfId="692" priority="391" operator="containsText" text="abs">
      <formula>NOT(ISERROR(SEARCH("abs",AT53)))</formula>
    </cfRule>
    <cfRule type="containsText" dxfId="691" priority="392" operator="containsText" text="A">
      <formula>NOT(ISERROR(SEARCH("A",AT53)))</formula>
    </cfRule>
    <cfRule type="containsText" dxfId="690" priority="393" operator="containsText" text="abs">
      <formula>NOT(ISERROR(SEARCH("abs",AT53)))</formula>
    </cfRule>
    <cfRule type="containsText" dxfId="689" priority="394" operator="containsText" text="abs">
      <formula>NOT(ISERROR(SEARCH("abs",AT53)))</formula>
    </cfRule>
    <cfRule type="containsText" dxfId="688" priority="395" operator="containsText" text="abc">
      <formula>NOT(ISERROR(SEARCH("abc",AT53)))</formula>
    </cfRule>
    <cfRule type="containsText" dxfId="687" priority="396" operator="containsText" text="D">
      <formula>NOT(ISERROR(SEARCH("D",AT53)))</formula>
    </cfRule>
    <cfRule type="containsText" dxfId="686" priority="397" operator="containsText" text="C">
      <formula>NOT(ISERROR(SEARCH("C",AT53)))</formula>
    </cfRule>
    <cfRule type="containsText" priority="398" operator="containsText" text="C">
      <formula>NOT(ISERROR(SEARCH("C",AT53)))</formula>
    </cfRule>
    <cfRule type="containsText" dxfId="685" priority="399" operator="containsText" text="B">
      <formula>NOT(ISERROR(SEARCH("B",AT53)))</formula>
    </cfRule>
    <cfRule type="containsText" dxfId="684" priority="400" operator="containsText" text="A">
      <formula>NOT(ISERROR(SEARCH("A",AT53)))</formula>
    </cfRule>
  </conditionalFormatting>
  <conditionalFormatting sqref="Q75:W78">
    <cfRule type="containsText" dxfId="683" priority="331" operator="containsText" text="abs">
      <formula>NOT(ISERROR(SEARCH("abs",Q75)))</formula>
    </cfRule>
    <cfRule type="containsText" dxfId="682" priority="332" operator="containsText" text="A">
      <formula>NOT(ISERROR(SEARCH("A",Q75)))</formula>
    </cfRule>
    <cfRule type="containsText" dxfId="681" priority="333" operator="containsText" text="abs">
      <formula>NOT(ISERROR(SEARCH("abs",Q75)))</formula>
    </cfRule>
    <cfRule type="containsText" dxfId="680" priority="334" operator="containsText" text="abs">
      <formula>NOT(ISERROR(SEARCH("abs",Q75)))</formula>
    </cfRule>
    <cfRule type="containsText" dxfId="679" priority="335" operator="containsText" text="abc">
      <formula>NOT(ISERROR(SEARCH("abc",Q75)))</formula>
    </cfRule>
    <cfRule type="containsText" dxfId="678" priority="336" operator="containsText" text="D">
      <formula>NOT(ISERROR(SEARCH("D",Q75)))</formula>
    </cfRule>
    <cfRule type="containsText" dxfId="677" priority="337" operator="containsText" text="C">
      <formula>NOT(ISERROR(SEARCH("C",Q75)))</formula>
    </cfRule>
    <cfRule type="containsText" priority="338" operator="containsText" text="C">
      <formula>NOT(ISERROR(SEARCH("C",Q75)))</formula>
    </cfRule>
    <cfRule type="containsText" dxfId="676" priority="339" operator="containsText" text="B">
      <formula>NOT(ISERROR(SEARCH("B",Q75)))</formula>
    </cfRule>
    <cfRule type="containsText" dxfId="675" priority="340" operator="containsText" text="A">
      <formula>NOT(ISERROR(SEARCH("A",Q75)))</formula>
    </cfRule>
  </conditionalFormatting>
  <conditionalFormatting sqref="Q72:W74">
    <cfRule type="containsText" dxfId="674" priority="321" operator="containsText" text="abs">
      <formula>NOT(ISERROR(SEARCH("abs",Q72)))</formula>
    </cfRule>
    <cfRule type="containsText" dxfId="673" priority="322" operator="containsText" text="A">
      <formula>NOT(ISERROR(SEARCH("A",Q72)))</formula>
    </cfRule>
    <cfRule type="containsText" dxfId="672" priority="323" operator="containsText" text="abs">
      <formula>NOT(ISERROR(SEARCH("abs",Q72)))</formula>
    </cfRule>
    <cfRule type="containsText" dxfId="671" priority="324" operator="containsText" text="abs">
      <formula>NOT(ISERROR(SEARCH("abs",Q72)))</formula>
    </cfRule>
    <cfRule type="containsText" dxfId="670" priority="325" operator="containsText" text="abc">
      <formula>NOT(ISERROR(SEARCH("abc",Q72)))</formula>
    </cfRule>
    <cfRule type="containsText" dxfId="669" priority="326" operator="containsText" text="D">
      <formula>NOT(ISERROR(SEARCH("D",Q72)))</formula>
    </cfRule>
    <cfRule type="containsText" dxfId="668" priority="327" operator="containsText" text="C">
      <formula>NOT(ISERROR(SEARCH("C",Q72)))</formula>
    </cfRule>
    <cfRule type="containsText" priority="328" operator="containsText" text="C">
      <formula>NOT(ISERROR(SEARCH("C",Q72)))</formula>
    </cfRule>
    <cfRule type="containsText" dxfId="667" priority="329" operator="containsText" text="B">
      <formula>NOT(ISERROR(SEARCH("B",Q72)))</formula>
    </cfRule>
    <cfRule type="containsText" dxfId="666" priority="330" operator="containsText" text="A">
      <formula>NOT(ISERROR(SEARCH("A",Q72)))</formula>
    </cfRule>
  </conditionalFormatting>
  <conditionalFormatting sqref="AQ11:AR37 Y11:AO37">
    <cfRule type="containsText" dxfId="665" priority="251" operator="containsText" text="abs">
      <formula>NOT(ISERROR(SEARCH("abs",Y11)))</formula>
    </cfRule>
    <cfRule type="containsText" dxfId="664" priority="252" operator="containsText" text="A">
      <formula>NOT(ISERROR(SEARCH("A",Y11)))</formula>
    </cfRule>
    <cfRule type="containsText" dxfId="663" priority="253" operator="containsText" text="abs">
      <formula>NOT(ISERROR(SEARCH("abs",Y11)))</formula>
    </cfRule>
    <cfRule type="containsText" dxfId="662" priority="254" operator="containsText" text="abs">
      <formula>NOT(ISERROR(SEARCH("abs",Y11)))</formula>
    </cfRule>
    <cfRule type="containsText" dxfId="661" priority="255" operator="containsText" text="abc">
      <formula>NOT(ISERROR(SEARCH("abc",Y11)))</formula>
    </cfRule>
    <cfRule type="containsText" dxfId="660" priority="256" operator="containsText" text="D">
      <formula>NOT(ISERROR(SEARCH("D",Y11)))</formula>
    </cfRule>
    <cfRule type="containsText" dxfId="659" priority="257" operator="containsText" text="C">
      <formula>NOT(ISERROR(SEARCH("C",Y11)))</formula>
    </cfRule>
    <cfRule type="containsText" priority="258" operator="containsText" text="C">
      <formula>NOT(ISERROR(SEARCH("C",Y11)))</formula>
    </cfRule>
    <cfRule type="containsText" dxfId="658" priority="259" operator="containsText" text="B">
      <formula>NOT(ISERROR(SEARCH("B",Y11)))</formula>
    </cfRule>
    <cfRule type="containsText" dxfId="657" priority="260" operator="containsText" text="A">
      <formula>NOT(ISERROR(SEARCH("A",Y11)))</formula>
    </cfRule>
  </conditionalFormatting>
  <conditionalFormatting sqref="AP11:AP37">
    <cfRule type="containsText" dxfId="656" priority="241" operator="containsText" text="abs">
      <formula>NOT(ISERROR(SEARCH("abs",AP11)))</formula>
    </cfRule>
    <cfRule type="containsText" dxfId="655" priority="242" operator="containsText" text="A">
      <formula>NOT(ISERROR(SEARCH("A",AP11)))</formula>
    </cfRule>
    <cfRule type="containsText" dxfId="654" priority="243" operator="containsText" text="abs">
      <formula>NOT(ISERROR(SEARCH("abs",AP11)))</formula>
    </cfRule>
    <cfRule type="containsText" dxfId="653" priority="244" operator="containsText" text="abs">
      <formula>NOT(ISERROR(SEARCH("abs",AP11)))</formula>
    </cfRule>
    <cfRule type="containsText" dxfId="652" priority="245" operator="containsText" text="abc">
      <formula>NOT(ISERROR(SEARCH("abc",AP11)))</formula>
    </cfRule>
    <cfRule type="containsText" dxfId="651" priority="246" operator="containsText" text="D">
      <formula>NOT(ISERROR(SEARCH("D",AP11)))</formula>
    </cfRule>
    <cfRule type="containsText" dxfId="650" priority="247" operator="containsText" text="C">
      <formula>NOT(ISERROR(SEARCH("C",AP11)))</formula>
    </cfRule>
    <cfRule type="containsText" priority="248" operator="containsText" text="C">
      <formula>NOT(ISERROR(SEARCH("C",AP11)))</formula>
    </cfRule>
    <cfRule type="containsText" dxfId="649" priority="249" operator="containsText" text="B">
      <formula>NOT(ISERROR(SEARCH("B",AP11)))</formula>
    </cfRule>
    <cfRule type="containsText" dxfId="648" priority="250" operator="containsText" text="A">
      <formula>NOT(ISERROR(SEARCH("A",AP11)))</formula>
    </cfRule>
  </conditionalFormatting>
  <conditionalFormatting sqref="Q52:W71">
    <cfRule type="containsText" dxfId="647" priority="171" operator="containsText" text="abs">
      <formula>NOT(ISERROR(SEARCH("abs",Q52)))</formula>
    </cfRule>
    <cfRule type="containsText" dxfId="646" priority="172" operator="containsText" text="A">
      <formula>NOT(ISERROR(SEARCH("A",Q52)))</formula>
    </cfRule>
    <cfRule type="containsText" dxfId="645" priority="173" operator="containsText" text="abs">
      <formula>NOT(ISERROR(SEARCH("abs",Q52)))</formula>
    </cfRule>
    <cfRule type="containsText" dxfId="644" priority="174" operator="containsText" text="abs">
      <formula>NOT(ISERROR(SEARCH("abs",Q52)))</formula>
    </cfRule>
    <cfRule type="containsText" dxfId="643" priority="175" operator="containsText" text="abc">
      <formula>NOT(ISERROR(SEARCH("abc",Q52)))</formula>
    </cfRule>
    <cfRule type="containsText" dxfId="642" priority="176" operator="containsText" text="D">
      <formula>NOT(ISERROR(SEARCH("D",Q52)))</formula>
    </cfRule>
    <cfRule type="containsText" dxfId="641" priority="177" operator="containsText" text="C">
      <formula>NOT(ISERROR(SEARCH("C",Q52)))</formula>
    </cfRule>
    <cfRule type="containsText" priority="178" operator="containsText" text="C">
      <formula>NOT(ISERROR(SEARCH("C",Q52)))</formula>
    </cfRule>
    <cfRule type="containsText" dxfId="640" priority="179" operator="containsText" text="B">
      <formula>NOT(ISERROR(SEARCH("B",Q52)))</formula>
    </cfRule>
    <cfRule type="containsText" dxfId="639" priority="180" operator="containsText" text="A">
      <formula>NOT(ISERROR(SEARCH("A",Q52)))</formula>
    </cfRule>
  </conditionalFormatting>
  <conditionalFormatting sqref="D52:P78">
    <cfRule type="containsText" dxfId="638" priority="131" operator="containsText" text="abs">
      <formula>NOT(ISERROR(SEARCH("abs",D52)))</formula>
    </cfRule>
    <cfRule type="containsText" dxfId="637" priority="132" operator="containsText" text="A">
      <formula>NOT(ISERROR(SEARCH("A",D52)))</formula>
    </cfRule>
    <cfRule type="containsText" dxfId="636" priority="133" operator="containsText" text="abs">
      <formula>NOT(ISERROR(SEARCH("abs",D52)))</formula>
    </cfRule>
    <cfRule type="containsText" dxfId="635" priority="134" operator="containsText" text="abs">
      <formula>NOT(ISERROR(SEARCH("abs",D52)))</formula>
    </cfRule>
    <cfRule type="containsText" dxfId="634" priority="135" operator="containsText" text="abc">
      <formula>NOT(ISERROR(SEARCH("abc",D52)))</formula>
    </cfRule>
    <cfRule type="containsText" dxfId="633" priority="136" operator="containsText" text="D">
      <formula>NOT(ISERROR(SEARCH("D",D52)))</formula>
    </cfRule>
    <cfRule type="containsText" dxfId="632" priority="137" operator="containsText" text="C">
      <formula>NOT(ISERROR(SEARCH("C",D52)))</formula>
    </cfRule>
    <cfRule type="containsText" priority="138" operator="containsText" text="C">
      <formula>NOT(ISERROR(SEARCH("C",D52)))</formula>
    </cfRule>
    <cfRule type="containsText" dxfId="631" priority="139" operator="containsText" text="B">
      <formula>NOT(ISERROR(SEARCH("B",D52)))</formula>
    </cfRule>
    <cfRule type="containsText" dxfId="630" priority="140" operator="containsText" text="A">
      <formula>NOT(ISERROR(SEARCH("A",D52)))</formula>
    </cfRule>
  </conditionalFormatting>
  <conditionalFormatting sqref="AH52:AO64">
    <cfRule type="containsText" dxfId="629" priority="121" operator="containsText" text="abs">
      <formula>NOT(ISERROR(SEARCH("abs",AH52)))</formula>
    </cfRule>
    <cfRule type="containsText" dxfId="628" priority="122" operator="containsText" text="A">
      <formula>NOT(ISERROR(SEARCH("A",AH52)))</formula>
    </cfRule>
    <cfRule type="containsText" dxfId="627" priority="123" operator="containsText" text="abs">
      <formula>NOT(ISERROR(SEARCH("abs",AH52)))</formula>
    </cfRule>
    <cfRule type="containsText" dxfId="626" priority="124" operator="containsText" text="abs">
      <formula>NOT(ISERROR(SEARCH("abs",AH52)))</formula>
    </cfRule>
    <cfRule type="containsText" dxfId="625" priority="125" operator="containsText" text="abc">
      <formula>NOT(ISERROR(SEARCH("abc",AH52)))</formula>
    </cfRule>
    <cfRule type="containsText" dxfId="624" priority="126" operator="containsText" text="D">
      <formula>NOT(ISERROR(SEARCH("D",AH52)))</formula>
    </cfRule>
    <cfRule type="containsText" dxfId="623" priority="127" operator="containsText" text="C">
      <formula>NOT(ISERROR(SEARCH("C",AH52)))</formula>
    </cfRule>
    <cfRule type="containsText" priority="128" operator="containsText" text="C">
      <formula>NOT(ISERROR(SEARCH("C",AH52)))</formula>
    </cfRule>
    <cfRule type="containsText" dxfId="622" priority="129" operator="containsText" text="B">
      <formula>NOT(ISERROR(SEARCH("B",AH52)))</formula>
    </cfRule>
    <cfRule type="containsText" dxfId="621" priority="130" operator="containsText" text="A">
      <formula>NOT(ISERROR(SEARCH("A",AH52)))</formula>
    </cfRule>
  </conditionalFormatting>
  <conditionalFormatting sqref="AH65:AO78">
    <cfRule type="containsText" dxfId="620" priority="111" operator="containsText" text="abs">
      <formula>NOT(ISERROR(SEARCH("abs",AH65)))</formula>
    </cfRule>
    <cfRule type="containsText" dxfId="619" priority="112" operator="containsText" text="A">
      <formula>NOT(ISERROR(SEARCH("A",AH65)))</formula>
    </cfRule>
    <cfRule type="containsText" dxfId="618" priority="113" operator="containsText" text="abs">
      <formula>NOT(ISERROR(SEARCH("abs",AH65)))</formula>
    </cfRule>
    <cfRule type="containsText" dxfId="617" priority="114" operator="containsText" text="abs">
      <formula>NOT(ISERROR(SEARCH("abs",AH65)))</formula>
    </cfRule>
    <cfRule type="containsText" dxfId="616" priority="115" operator="containsText" text="abc">
      <formula>NOT(ISERROR(SEARCH("abc",AH65)))</formula>
    </cfRule>
    <cfRule type="containsText" dxfId="615" priority="116" operator="containsText" text="D">
      <formula>NOT(ISERROR(SEARCH("D",AH65)))</formula>
    </cfRule>
    <cfRule type="containsText" dxfId="614" priority="117" operator="containsText" text="C">
      <formula>NOT(ISERROR(SEARCH("C",AH65)))</formula>
    </cfRule>
    <cfRule type="containsText" priority="118" operator="containsText" text="C">
      <formula>NOT(ISERROR(SEARCH("C",AH65)))</formula>
    </cfRule>
    <cfRule type="containsText" dxfId="613" priority="119" operator="containsText" text="B">
      <formula>NOT(ISERROR(SEARCH("B",AH65)))</formula>
    </cfRule>
    <cfRule type="containsText" dxfId="612" priority="120" operator="containsText" text="A">
      <formula>NOT(ISERROR(SEARCH("A",AH65)))</formula>
    </cfRule>
  </conditionalFormatting>
  <conditionalFormatting sqref="AV52:AY78">
    <cfRule type="containsText" dxfId="611" priority="101" operator="containsText" text="abs">
      <formula>NOT(ISERROR(SEARCH("abs",AV52)))</formula>
    </cfRule>
    <cfRule type="containsText" dxfId="610" priority="102" operator="containsText" text="A">
      <formula>NOT(ISERROR(SEARCH("A",AV52)))</formula>
    </cfRule>
    <cfRule type="containsText" dxfId="609" priority="103" operator="containsText" text="abs">
      <formula>NOT(ISERROR(SEARCH("abs",AV52)))</formula>
    </cfRule>
    <cfRule type="containsText" dxfId="608" priority="104" operator="containsText" text="abs">
      <formula>NOT(ISERROR(SEARCH("abs",AV52)))</formula>
    </cfRule>
    <cfRule type="containsText" dxfId="607" priority="105" operator="containsText" text="abc">
      <formula>NOT(ISERROR(SEARCH("abc",AV52)))</formula>
    </cfRule>
    <cfRule type="containsText" dxfId="606" priority="106" operator="containsText" text="D">
      <formula>NOT(ISERROR(SEARCH("D",AV52)))</formula>
    </cfRule>
    <cfRule type="containsText" dxfId="605" priority="107" operator="containsText" text="C">
      <formula>NOT(ISERROR(SEARCH("C",AV52)))</formula>
    </cfRule>
    <cfRule type="containsText" priority="108" operator="containsText" text="C">
      <formula>NOT(ISERROR(SEARCH("C",AV52)))</formula>
    </cfRule>
    <cfRule type="containsText" dxfId="604" priority="109" operator="containsText" text="B">
      <formula>NOT(ISERROR(SEARCH("B",AV52)))</formula>
    </cfRule>
    <cfRule type="containsText" dxfId="603" priority="110" operator="containsText" text="A">
      <formula>NOT(ISERROR(SEARCH("A",AV52)))</formula>
    </cfRule>
  </conditionalFormatting>
  <conditionalFormatting sqref="Y52:AG78">
    <cfRule type="containsText" dxfId="602" priority="91" operator="containsText" text="abs">
      <formula>NOT(ISERROR(SEARCH("abs",Y52)))</formula>
    </cfRule>
    <cfRule type="containsText" dxfId="601" priority="92" operator="containsText" text="A">
      <formula>NOT(ISERROR(SEARCH("A",Y52)))</formula>
    </cfRule>
    <cfRule type="containsText" dxfId="600" priority="93" operator="containsText" text="abs">
      <formula>NOT(ISERROR(SEARCH("abs",Y52)))</formula>
    </cfRule>
    <cfRule type="containsText" dxfId="599" priority="94" operator="containsText" text="abs">
      <formula>NOT(ISERROR(SEARCH("abs",Y52)))</formula>
    </cfRule>
    <cfRule type="containsText" dxfId="598" priority="95" operator="containsText" text="abc">
      <formula>NOT(ISERROR(SEARCH("abc",Y52)))</formula>
    </cfRule>
    <cfRule type="containsText" dxfId="597" priority="96" operator="containsText" text="D">
      <formula>NOT(ISERROR(SEARCH("D",Y52)))</formula>
    </cfRule>
    <cfRule type="containsText" dxfId="596" priority="97" operator="containsText" text="C">
      <formula>NOT(ISERROR(SEARCH("C",Y52)))</formula>
    </cfRule>
    <cfRule type="containsText" priority="98" operator="containsText" text="C">
      <formula>NOT(ISERROR(SEARCH("C",Y52)))</formula>
    </cfRule>
    <cfRule type="containsText" dxfId="595" priority="99" operator="containsText" text="B">
      <formula>NOT(ISERROR(SEARCH("B",Y52)))</formula>
    </cfRule>
    <cfRule type="containsText" dxfId="594" priority="100" operator="containsText" text="A">
      <formula>NOT(ISERROR(SEARCH("A",Y52)))</formula>
    </cfRule>
  </conditionalFormatting>
  <conditionalFormatting sqref="D11:S37">
    <cfRule type="containsText" dxfId="593" priority="71" operator="containsText" text="abs">
      <formula>NOT(ISERROR(SEARCH("abs",D11)))</formula>
    </cfRule>
    <cfRule type="containsText" dxfId="592" priority="72" operator="containsText" text="A">
      <formula>NOT(ISERROR(SEARCH("A",D11)))</formula>
    </cfRule>
    <cfRule type="containsText" dxfId="591" priority="73" operator="containsText" text="abs">
      <formula>NOT(ISERROR(SEARCH("abs",D11)))</formula>
    </cfRule>
    <cfRule type="containsText" dxfId="590" priority="74" operator="containsText" text="abs">
      <formula>NOT(ISERROR(SEARCH("abs",D11)))</formula>
    </cfRule>
    <cfRule type="containsText" dxfId="589" priority="75" operator="containsText" text="abc">
      <formula>NOT(ISERROR(SEARCH("abc",D11)))</formula>
    </cfRule>
    <cfRule type="containsText" dxfId="588" priority="76" operator="containsText" text="D">
      <formula>NOT(ISERROR(SEARCH("D",D11)))</formula>
    </cfRule>
    <cfRule type="containsText" dxfId="587" priority="77" operator="containsText" text="C">
      <formula>NOT(ISERROR(SEARCH("C",D11)))</formula>
    </cfRule>
    <cfRule type="containsText" priority="78" operator="containsText" text="C">
      <formula>NOT(ISERROR(SEARCH("C",D11)))</formula>
    </cfRule>
    <cfRule type="containsText" dxfId="586" priority="79" operator="containsText" text="B">
      <formula>NOT(ISERROR(SEARCH("B",D11)))</formula>
    </cfRule>
    <cfRule type="containsText" dxfId="585" priority="80" operator="containsText" text="A">
      <formula>NOT(ISERROR(SEARCH("A",D11)))</formula>
    </cfRule>
  </conditionalFormatting>
  <conditionalFormatting sqref="AS11:AV37">
    <cfRule type="containsText" dxfId="584" priority="61" operator="containsText" text="abs">
      <formula>NOT(ISERROR(SEARCH("abs",AS11)))</formula>
    </cfRule>
    <cfRule type="containsText" dxfId="583" priority="62" operator="containsText" text="A">
      <formula>NOT(ISERROR(SEARCH("A",AS11)))</formula>
    </cfRule>
    <cfRule type="containsText" dxfId="582" priority="63" operator="containsText" text="abs">
      <formula>NOT(ISERROR(SEARCH("abs",AS11)))</formula>
    </cfRule>
    <cfRule type="containsText" dxfId="581" priority="64" operator="containsText" text="abs">
      <formula>NOT(ISERROR(SEARCH("abs",AS11)))</formula>
    </cfRule>
    <cfRule type="containsText" dxfId="580" priority="65" operator="containsText" text="abc">
      <formula>NOT(ISERROR(SEARCH("abc",AS11)))</formula>
    </cfRule>
    <cfRule type="containsText" dxfId="579" priority="66" operator="containsText" text="D">
      <formula>NOT(ISERROR(SEARCH("D",AS11)))</formula>
    </cfRule>
    <cfRule type="containsText" dxfId="578" priority="67" operator="containsText" text="C">
      <formula>NOT(ISERROR(SEARCH("C",AS11)))</formula>
    </cfRule>
    <cfRule type="containsText" priority="68" operator="containsText" text="C">
      <formula>NOT(ISERROR(SEARCH("C",AS11)))</formula>
    </cfRule>
    <cfRule type="containsText" dxfId="577" priority="69" operator="containsText" text="B">
      <formula>NOT(ISERROR(SEARCH("B",AS11)))</formula>
    </cfRule>
    <cfRule type="containsText" dxfId="576" priority="70" operator="containsText" text="A">
      <formula>NOT(ISERROR(SEARCH("A",AS11)))</formula>
    </cfRule>
  </conditionalFormatting>
  <conditionalFormatting sqref="AQ11:AR37 Y11:AO37">
    <cfRule type="containsText" dxfId="575" priority="51" operator="containsText" text="abs">
      <formula>NOT(ISERROR(SEARCH("abs",Y11)))</formula>
    </cfRule>
    <cfRule type="containsText" dxfId="574" priority="52" operator="containsText" text="A">
      <formula>NOT(ISERROR(SEARCH("A",Y11)))</formula>
    </cfRule>
    <cfRule type="containsText" dxfId="573" priority="53" operator="containsText" text="abs">
      <formula>NOT(ISERROR(SEARCH("abs",Y11)))</formula>
    </cfRule>
    <cfRule type="containsText" dxfId="572" priority="54" operator="containsText" text="abs">
      <formula>NOT(ISERROR(SEARCH("abs",Y11)))</formula>
    </cfRule>
    <cfRule type="containsText" dxfId="571" priority="55" operator="containsText" text="abc">
      <formula>NOT(ISERROR(SEARCH("abc",Y11)))</formula>
    </cfRule>
    <cfRule type="containsText" dxfId="570" priority="56" operator="containsText" text="D">
      <formula>NOT(ISERROR(SEARCH("D",Y11)))</formula>
    </cfRule>
    <cfRule type="containsText" dxfId="569" priority="57" operator="containsText" text="C">
      <formula>NOT(ISERROR(SEARCH("C",Y11)))</formula>
    </cfRule>
    <cfRule type="containsText" priority="58" operator="containsText" text="C">
      <formula>NOT(ISERROR(SEARCH("C",Y11)))</formula>
    </cfRule>
    <cfRule type="containsText" dxfId="568" priority="59" operator="containsText" text="B">
      <formula>NOT(ISERROR(SEARCH("B",Y11)))</formula>
    </cfRule>
    <cfRule type="containsText" dxfId="567" priority="60" operator="containsText" text="A">
      <formula>NOT(ISERROR(SEARCH("A",Y11)))</formula>
    </cfRule>
  </conditionalFormatting>
  <conditionalFormatting sqref="AP11:AP37">
    <cfRule type="containsText" dxfId="566" priority="41" operator="containsText" text="abs">
      <formula>NOT(ISERROR(SEARCH("abs",AP11)))</formula>
    </cfRule>
    <cfRule type="containsText" dxfId="565" priority="42" operator="containsText" text="A">
      <formula>NOT(ISERROR(SEARCH("A",AP11)))</formula>
    </cfRule>
    <cfRule type="containsText" dxfId="564" priority="43" operator="containsText" text="abs">
      <formula>NOT(ISERROR(SEARCH("abs",AP11)))</formula>
    </cfRule>
    <cfRule type="containsText" dxfId="563" priority="44" operator="containsText" text="abs">
      <formula>NOT(ISERROR(SEARCH("abs",AP11)))</formula>
    </cfRule>
    <cfRule type="containsText" dxfId="562" priority="45" operator="containsText" text="abc">
      <formula>NOT(ISERROR(SEARCH("abc",AP11)))</formula>
    </cfRule>
    <cfRule type="containsText" dxfId="561" priority="46" operator="containsText" text="D">
      <formula>NOT(ISERROR(SEARCH("D",AP11)))</formula>
    </cfRule>
    <cfRule type="containsText" dxfId="560" priority="47" operator="containsText" text="C">
      <formula>NOT(ISERROR(SEARCH("C",AP11)))</formula>
    </cfRule>
    <cfRule type="containsText" priority="48" operator="containsText" text="C">
      <formula>NOT(ISERROR(SEARCH("C",AP11)))</formula>
    </cfRule>
    <cfRule type="containsText" dxfId="559" priority="49" operator="containsText" text="B">
      <formula>NOT(ISERROR(SEARCH("B",AP11)))</formula>
    </cfRule>
    <cfRule type="containsText" dxfId="558" priority="50" operator="containsText" text="A">
      <formula>NOT(ISERROR(SEARCH("A",AP11)))</formula>
    </cfRule>
  </conditionalFormatting>
  <conditionalFormatting sqref="D55:Q70">
    <cfRule type="containsText" dxfId="557" priority="31" operator="containsText" text="abs">
      <formula>NOT(ISERROR(SEARCH("abs",D55)))</formula>
    </cfRule>
    <cfRule type="containsText" dxfId="556" priority="32" operator="containsText" text="A">
      <formula>NOT(ISERROR(SEARCH("A",D55)))</formula>
    </cfRule>
    <cfRule type="containsText" dxfId="555" priority="33" operator="containsText" text="abs">
      <formula>NOT(ISERROR(SEARCH("abs",D55)))</formula>
    </cfRule>
    <cfRule type="containsText" dxfId="554" priority="34" operator="containsText" text="abs">
      <formula>NOT(ISERROR(SEARCH("abs",D55)))</formula>
    </cfRule>
    <cfRule type="containsText" dxfId="553" priority="35" operator="containsText" text="abc">
      <formula>NOT(ISERROR(SEARCH("abc",D55)))</formula>
    </cfRule>
    <cfRule type="containsText" dxfId="552" priority="36" operator="containsText" text="D">
      <formula>NOT(ISERROR(SEARCH("D",D55)))</formula>
    </cfRule>
    <cfRule type="containsText" dxfId="551" priority="37" operator="containsText" text="C">
      <formula>NOT(ISERROR(SEARCH("C",D55)))</formula>
    </cfRule>
    <cfRule type="containsText" priority="38" operator="containsText" text="C">
      <formula>NOT(ISERROR(SEARCH("C",D55)))</formula>
    </cfRule>
    <cfRule type="containsText" dxfId="550" priority="39" operator="containsText" text="B">
      <formula>NOT(ISERROR(SEARCH("B",D55)))</formula>
    </cfRule>
    <cfRule type="containsText" dxfId="549" priority="40" operator="containsText" text="A">
      <formula>NOT(ISERROR(SEARCH("A",D55)))</formula>
    </cfRule>
  </conditionalFormatting>
  <conditionalFormatting sqref="D55:Q70">
    <cfRule type="containsText" dxfId="548" priority="21" operator="containsText" text="abs">
      <formula>NOT(ISERROR(SEARCH("abs",D55)))</formula>
    </cfRule>
    <cfRule type="containsText" dxfId="547" priority="22" operator="containsText" text="A">
      <formula>NOT(ISERROR(SEARCH("A",D55)))</formula>
    </cfRule>
    <cfRule type="containsText" dxfId="546" priority="23" operator="containsText" text="abs">
      <formula>NOT(ISERROR(SEARCH("abs",D55)))</formula>
    </cfRule>
    <cfRule type="containsText" dxfId="545" priority="24" operator="containsText" text="abs">
      <formula>NOT(ISERROR(SEARCH("abs",D55)))</formula>
    </cfRule>
    <cfRule type="containsText" dxfId="544" priority="25" operator="containsText" text="abc">
      <formula>NOT(ISERROR(SEARCH("abc",D55)))</formula>
    </cfRule>
    <cfRule type="containsText" dxfId="543" priority="26" operator="containsText" text="D">
      <formula>NOT(ISERROR(SEARCH("D",D55)))</formula>
    </cfRule>
    <cfRule type="containsText" dxfId="542" priority="27" operator="containsText" text="C">
      <formula>NOT(ISERROR(SEARCH("C",D55)))</formula>
    </cfRule>
    <cfRule type="containsText" priority="28" operator="containsText" text="C">
      <formula>NOT(ISERROR(SEARCH("C",D55)))</formula>
    </cfRule>
    <cfRule type="containsText" dxfId="541" priority="29" operator="containsText" text="B">
      <formula>NOT(ISERROR(SEARCH("B",D55)))</formula>
    </cfRule>
    <cfRule type="containsText" dxfId="540" priority="30" operator="containsText" text="A">
      <formula>NOT(ISERROR(SEARCH("A",D55)))</formula>
    </cfRule>
  </conditionalFormatting>
  <conditionalFormatting sqref="Y67:AN75">
    <cfRule type="containsText" dxfId="539" priority="11" operator="containsText" text="abs">
      <formula>NOT(ISERROR(SEARCH("abs",Y67)))</formula>
    </cfRule>
    <cfRule type="containsText" dxfId="538" priority="12" operator="containsText" text="A">
      <formula>NOT(ISERROR(SEARCH("A",Y67)))</formula>
    </cfRule>
    <cfRule type="containsText" dxfId="537" priority="13" operator="containsText" text="abs">
      <formula>NOT(ISERROR(SEARCH("abs",Y67)))</formula>
    </cfRule>
    <cfRule type="containsText" dxfId="536" priority="14" operator="containsText" text="abs">
      <formula>NOT(ISERROR(SEARCH("abs",Y67)))</formula>
    </cfRule>
    <cfRule type="containsText" dxfId="535" priority="15" operator="containsText" text="abc">
      <formula>NOT(ISERROR(SEARCH("abc",Y67)))</formula>
    </cfRule>
    <cfRule type="containsText" dxfId="534" priority="16" operator="containsText" text="D">
      <formula>NOT(ISERROR(SEARCH("D",Y67)))</formula>
    </cfRule>
    <cfRule type="containsText" dxfId="533" priority="17" operator="containsText" text="C">
      <formula>NOT(ISERROR(SEARCH("C",Y67)))</formula>
    </cfRule>
    <cfRule type="containsText" priority="18" operator="containsText" text="C">
      <formula>NOT(ISERROR(SEARCH("C",Y67)))</formula>
    </cfRule>
    <cfRule type="containsText" dxfId="532" priority="19" operator="containsText" text="B">
      <formula>NOT(ISERROR(SEARCH("B",Y67)))</formula>
    </cfRule>
    <cfRule type="containsText" dxfId="531" priority="20" operator="containsText" text="A">
      <formula>NOT(ISERROR(SEARCH("A",Y67)))</formula>
    </cfRule>
  </conditionalFormatting>
  <conditionalFormatting sqref="Y67:AN75">
    <cfRule type="containsText" dxfId="530" priority="1" operator="containsText" text="abs">
      <formula>NOT(ISERROR(SEARCH("abs",Y67)))</formula>
    </cfRule>
    <cfRule type="containsText" dxfId="529" priority="2" operator="containsText" text="A">
      <formula>NOT(ISERROR(SEARCH("A",Y67)))</formula>
    </cfRule>
    <cfRule type="containsText" dxfId="528" priority="3" operator="containsText" text="abs">
      <formula>NOT(ISERROR(SEARCH("abs",Y67)))</formula>
    </cfRule>
    <cfRule type="containsText" dxfId="527" priority="4" operator="containsText" text="abs">
      <formula>NOT(ISERROR(SEARCH("abs",Y67)))</formula>
    </cfRule>
    <cfRule type="containsText" dxfId="526" priority="5" operator="containsText" text="abc">
      <formula>NOT(ISERROR(SEARCH("abc",Y67)))</formula>
    </cfRule>
    <cfRule type="containsText" dxfId="525" priority="6" operator="containsText" text="D">
      <formula>NOT(ISERROR(SEARCH("D",Y67)))</formula>
    </cfRule>
    <cfRule type="containsText" dxfId="524" priority="7" operator="containsText" text="C">
      <formula>NOT(ISERROR(SEARCH("C",Y67)))</formula>
    </cfRule>
    <cfRule type="containsText" priority="8" operator="containsText" text="C">
      <formula>NOT(ISERROR(SEARCH("C",Y67)))</formula>
    </cfRule>
    <cfRule type="containsText" dxfId="523" priority="9" operator="containsText" text="B">
      <formula>NOT(ISERROR(SEARCH("B",Y67)))</formula>
    </cfRule>
    <cfRule type="containsText" dxfId="522" priority="10" operator="containsText" text="A">
      <formula>NOT(ISERROR(SEARCH("A",Y67)))</formula>
    </cfRule>
  </conditionalFormatting>
  <dataValidations count="1">
    <dataValidation type="list" allowBlank="1" showInputMessage="1" showErrorMessage="1" sqref="A14 P78:Q78 P11:X36 T37:W37 D11:O37 A55 W52:AY78 Q52:W71 T78:W78 P52:V77 D52:O78 P37:Q37 W11:AY37" xr:uid="{00000000-0002-0000-0000-000000000000}">
      <formula1>nOTES</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Macro7">
                <anchor moveWithCells="1" sizeWithCells="1">
                  <from>
                    <xdr:col>52</xdr:col>
                    <xdr:colOff>57150</xdr:colOff>
                    <xdr:row>5</xdr:row>
                    <xdr:rowOff>38100</xdr:rowOff>
                  </from>
                  <to>
                    <xdr:col>58</xdr:col>
                    <xdr:colOff>9525</xdr:colOff>
                    <xdr:row>8</xdr:row>
                    <xdr:rowOff>152400</xdr:rowOff>
                  </to>
                </anchor>
              </controlPr>
            </control>
          </mc:Choice>
        </mc:AlternateContent>
        <mc:AlternateContent xmlns:mc="http://schemas.openxmlformats.org/markup-compatibility/2006">
          <mc:Choice Requires="x14">
            <control shapeId="5356" r:id="rId5" name="Check Box 236">
              <controlPr defaultSize="0" autoFill="0" autoLine="0" autoPict="0">
                <anchor moveWithCells="1">
                  <from>
                    <xdr:col>77</xdr:col>
                    <xdr:colOff>542925</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57" r:id="rId6" name="Check Box 237">
              <controlPr defaultSize="0" autoFill="0" autoLine="0" autoPict="0">
                <anchor moveWithCells="1">
                  <from>
                    <xdr:col>77</xdr:col>
                    <xdr:colOff>514350</xdr:colOff>
                    <xdr:row>81</xdr:row>
                    <xdr:rowOff>0</xdr:rowOff>
                  </from>
                  <to>
                    <xdr:col>77</xdr:col>
                    <xdr:colOff>742950</xdr:colOff>
                    <xdr:row>82</xdr:row>
                    <xdr:rowOff>133350</xdr:rowOff>
                  </to>
                </anchor>
              </controlPr>
            </control>
          </mc:Choice>
        </mc:AlternateContent>
        <mc:AlternateContent xmlns:mc="http://schemas.openxmlformats.org/markup-compatibility/2006">
          <mc:Choice Requires="x14">
            <control shapeId="5358" r:id="rId7" name="Check Box 238">
              <controlPr defaultSize="0" autoFill="0" autoLine="0" autoPict="0">
                <anchor moveWithCells="1">
                  <from>
                    <xdr:col>77</xdr:col>
                    <xdr:colOff>552450</xdr:colOff>
                    <xdr:row>81</xdr:row>
                    <xdr:rowOff>0</xdr:rowOff>
                  </from>
                  <to>
                    <xdr:col>77</xdr:col>
                    <xdr:colOff>819150</xdr:colOff>
                    <xdr:row>83</xdr:row>
                    <xdr:rowOff>76200</xdr:rowOff>
                  </to>
                </anchor>
              </controlPr>
            </control>
          </mc:Choice>
        </mc:AlternateContent>
        <mc:AlternateContent xmlns:mc="http://schemas.openxmlformats.org/markup-compatibility/2006">
          <mc:Choice Requires="x14">
            <control shapeId="5359" r:id="rId8" name="Check Box 239">
              <controlPr defaultSize="0" autoFill="0" autoLine="0" autoPict="0">
                <anchor moveWithCells="1">
                  <from>
                    <xdr:col>77</xdr:col>
                    <xdr:colOff>542925</xdr:colOff>
                    <xdr:row>81</xdr:row>
                    <xdr:rowOff>0</xdr:rowOff>
                  </from>
                  <to>
                    <xdr:col>77</xdr:col>
                    <xdr:colOff>695325</xdr:colOff>
                    <xdr:row>83</xdr:row>
                    <xdr:rowOff>38100</xdr:rowOff>
                  </to>
                </anchor>
              </controlPr>
            </control>
          </mc:Choice>
        </mc:AlternateContent>
        <mc:AlternateContent xmlns:mc="http://schemas.openxmlformats.org/markup-compatibility/2006">
          <mc:Choice Requires="x14">
            <control shapeId="5360" r:id="rId9" name="Check Box 240">
              <controlPr defaultSize="0" autoFill="0" autoLine="0" autoPict="0">
                <anchor moveWithCells="1">
                  <from>
                    <xdr:col>77</xdr:col>
                    <xdr:colOff>542925</xdr:colOff>
                    <xdr:row>81</xdr:row>
                    <xdr:rowOff>0</xdr:rowOff>
                  </from>
                  <to>
                    <xdr:col>77</xdr:col>
                    <xdr:colOff>752475</xdr:colOff>
                    <xdr:row>83</xdr:row>
                    <xdr:rowOff>114300</xdr:rowOff>
                  </to>
                </anchor>
              </controlPr>
            </control>
          </mc:Choice>
        </mc:AlternateContent>
        <mc:AlternateContent xmlns:mc="http://schemas.openxmlformats.org/markup-compatibility/2006">
          <mc:Choice Requires="x14">
            <control shapeId="5361" r:id="rId10" name="Check Box 241">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2" r:id="rId11" name="Check Box 242">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3" r:id="rId12" name="Check Box 243">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4" r:id="rId13" name="Check Box 244">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5" r:id="rId14" name="Check Box 245">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6" r:id="rId15" name="Check Box 246">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7" r:id="rId16" name="Check Box 247">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8" r:id="rId17" name="Check Box 248">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69" r:id="rId18" name="Check Box 249">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0" r:id="rId19" name="Check Box 250">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1" r:id="rId20" name="Check Box 251">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2" r:id="rId21" name="Check Box 252">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3" r:id="rId22" name="Check Box 253">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4" r:id="rId23" name="Check Box 254">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5" r:id="rId24" name="Check Box 255">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6" r:id="rId25" name="Check Box 256">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7" r:id="rId26" name="Check Box 257">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8" r:id="rId27" name="Check Box 258">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79" r:id="rId28" name="Check Box 259">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80" r:id="rId29" name="Check Box 260">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81" r:id="rId30" name="Check Box 261">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82" r:id="rId31" name="Check Box 262">
              <controlPr defaultSize="0" autoFill="0" autoLine="0" autoPict="0">
                <anchor moveWithCells="1">
                  <from>
                    <xdr:col>77</xdr:col>
                    <xdr:colOff>533400</xdr:colOff>
                    <xdr:row>81</xdr:row>
                    <xdr:rowOff>0</xdr:rowOff>
                  </from>
                  <to>
                    <xdr:col>77</xdr:col>
                    <xdr:colOff>819150</xdr:colOff>
                    <xdr:row>83</xdr:row>
                    <xdr:rowOff>28575</xdr:rowOff>
                  </to>
                </anchor>
              </controlPr>
            </control>
          </mc:Choice>
        </mc:AlternateContent>
        <mc:AlternateContent xmlns:mc="http://schemas.openxmlformats.org/markup-compatibility/2006">
          <mc:Choice Requires="x14">
            <control shapeId="5384" r:id="rId32" name="Check Box 264">
              <controlPr defaultSize="0" autoFill="0" autoLine="0" autoPict="0">
                <anchor moveWithCells="1">
                  <from>
                    <xdr:col>77</xdr:col>
                    <xdr:colOff>542925</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85" r:id="rId33" name="Check Box 265">
              <controlPr defaultSize="0" autoFill="0" autoLine="0" autoPict="0">
                <anchor moveWithCells="1">
                  <from>
                    <xdr:col>77</xdr:col>
                    <xdr:colOff>514350</xdr:colOff>
                    <xdr:row>81</xdr:row>
                    <xdr:rowOff>0</xdr:rowOff>
                  </from>
                  <to>
                    <xdr:col>77</xdr:col>
                    <xdr:colOff>733425</xdr:colOff>
                    <xdr:row>82</xdr:row>
                    <xdr:rowOff>133350</xdr:rowOff>
                  </to>
                </anchor>
              </controlPr>
            </control>
          </mc:Choice>
        </mc:AlternateContent>
        <mc:AlternateContent xmlns:mc="http://schemas.openxmlformats.org/markup-compatibility/2006">
          <mc:Choice Requires="x14">
            <control shapeId="5386" r:id="rId34" name="Check Box 266">
              <controlPr defaultSize="0" autoFill="0" autoLine="0" autoPict="0">
                <anchor moveWithCells="1">
                  <from>
                    <xdr:col>77</xdr:col>
                    <xdr:colOff>552450</xdr:colOff>
                    <xdr:row>81</xdr:row>
                    <xdr:rowOff>0</xdr:rowOff>
                  </from>
                  <to>
                    <xdr:col>77</xdr:col>
                    <xdr:colOff>809625</xdr:colOff>
                    <xdr:row>83</xdr:row>
                    <xdr:rowOff>76200</xdr:rowOff>
                  </to>
                </anchor>
              </controlPr>
            </control>
          </mc:Choice>
        </mc:AlternateContent>
        <mc:AlternateContent xmlns:mc="http://schemas.openxmlformats.org/markup-compatibility/2006">
          <mc:Choice Requires="x14">
            <control shapeId="5387" r:id="rId35" name="Check Box 267">
              <controlPr defaultSize="0" autoFill="0" autoLine="0" autoPict="0">
                <anchor moveWithCells="1">
                  <from>
                    <xdr:col>77</xdr:col>
                    <xdr:colOff>542925</xdr:colOff>
                    <xdr:row>81</xdr:row>
                    <xdr:rowOff>0</xdr:rowOff>
                  </from>
                  <to>
                    <xdr:col>77</xdr:col>
                    <xdr:colOff>685800</xdr:colOff>
                    <xdr:row>83</xdr:row>
                    <xdr:rowOff>38100</xdr:rowOff>
                  </to>
                </anchor>
              </controlPr>
            </control>
          </mc:Choice>
        </mc:AlternateContent>
        <mc:AlternateContent xmlns:mc="http://schemas.openxmlformats.org/markup-compatibility/2006">
          <mc:Choice Requires="x14">
            <control shapeId="5388" r:id="rId36" name="Check Box 268">
              <controlPr defaultSize="0" autoFill="0" autoLine="0" autoPict="0">
                <anchor moveWithCells="1">
                  <from>
                    <xdr:col>77</xdr:col>
                    <xdr:colOff>542925</xdr:colOff>
                    <xdr:row>81</xdr:row>
                    <xdr:rowOff>0</xdr:rowOff>
                  </from>
                  <to>
                    <xdr:col>77</xdr:col>
                    <xdr:colOff>742950</xdr:colOff>
                    <xdr:row>83</xdr:row>
                    <xdr:rowOff>114300</xdr:rowOff>
                  </to>
                </anchor>
              </controlPr>
            </control>
          </mc:Choice>
        </mc:AlternateContent>
        <mc:AlternateContent xmlns:mc="http://schemas.openxmlformats.org/markup-compatibility/2006">
          <mc:Choice Requires="x14">
            <control shapeId="5389" r:id="rId37" name="Check Box 269">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0" r:id="rId38" name="Check Box 270">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1" r:id="rId39" name="Check Box 271">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2" r:id="rId40" name="Check Box 272">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3" r:id="rId41" name="Check Box 273">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4" r:id="rId42" name="Check Box 274">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5" r:id="rId43" name="Check Box 275">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6" r:id="rId44" name="Check Box 276">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7" r:id="rId45" name="Check Box 277">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8" r:id="rId46" name="Check Box 278">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399" r:id="rId47" name="Check Box 279">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0" r:id="rId48" name="Check Box 280">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1" r:id="rId49" name="Check Box 281">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2" r:id="rId50" name="Check Box 282">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3" r:id="rId51" name="Check Box 283">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4" r:id="rId52" name="Check Box 284">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5" r:id="rId53" name="Check Box 285">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6" r:id="rId54" name="Check Box 286">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7" r:id="rId55" name="Check Box 287">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8" r:id="rId56" name="Check Box 288">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09" r:id="rId57" name="Check Box 289">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10" r:id="rId58" name="Check Box 290">
              <controlPr defaultSize="0" autoFill="0" autoLine="0" autoPict="0">
                <anchor moveWithCells="1">
                  <from>
                    <xdr:col>77</xdr:col>
                    <xdr:colOff>533400</xdr:colOff>
                    <xdr:row>81</xdr:row>
                    <xdr:rowOff>0</xdr:rowOff>
                  </from>
                  <to>
                    <xdr:col>77</xdr:col>
                    <xdr:colOff>809625</xdr:colOff>
                    <xdr:row>83</xdr:row>
                    <xdr:rowOff>28575</xdr:rowOff>
                  </to>
                </anchor>
              </controlPr>
            </control>
          </mc:Choice>
        </mc:AlternateContent>
        <mc:AlternateContent xmlns:mc="http://schemas.openxmlformats.org/markup-compatibility/2006">
          <mc:Choice Requires="x14">
            <control shapeId="5412" r:id="rId59" name="Button 292">
              <controlPr defaultSize="0" print="0" autoFill="0" autoPict="0" macro="[0]!Macro1">
                <anchor moveWithCells="1" sizeWithCells="1">
                  <from>
                    <xdr:col>52</xdr:col>
                    <xdr:colOff>19050</xdr:colOff>
                    <xdr:row>45</xdr:row>
                    <xdr:rowOff>190500</xdr:rowOff>
                  </from>
                  <to>
                    <xdr:col>58</xdr:col>
                    <xdr:colOff>85725</xdr:colOff>
                    <xdr:row>49</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00B0F0"/>
  </sheetPr>
  <dimension ref="A1:DW150"/>
  <sheetViews>
    <sheetView showGridLines="0" tabSelected="1" topLeftCell="BN34" zoomScale="50" zoomScaleNormal="50" workbookViewId="0">
      <selection activeCell="EB83" sqref="EB83"/>
    </sheetView>
  </sheetViews>
  <sheetFormatPr baseColWidth="10" defaultRowHeight="15" x14ac:dyDescent="0.25"/>
  <cols>
    <col min="1" max="1" width="21.28515625" bestFit="1" customWidth="1"/>
    <col min="2" max="4" width="6.42578125" bestFit="1" customWidth="1"/>
    <col min="5" max="5" width="6.42578125" customWidth="1"/>
    <col min="6" max="6" width="6.42578125" bestFit="1" customWidth="1"/>
    <col min="7" max="21" width="6.42578125" customWidth="1"/>
    <col min="22" max="22" width="0.85546875" customWidth="1"/>
    <col min="23" max="23" width="2.7109375" customWidth="1"/>
    <col min="24" max="24" width="5.5703125" bestFit="1" customWidth="1"/>
    <col min="25" max="25" width="4.140625" bestFit="1" customWidth="1"/>
    <col min="26" max="26" width="5.28515625" bestFit="1" customWidth="1"/>
    <col min="27" max="27" width="5.5703125" bestFit="1" customWidth="1"/>
    <col min="28" max="28" width="4.140625" bestFit="1" customWidth="1"/>
    <col min="29" max="29" width="5.28515625" bestFit="1" customWidth="1"/>
    <col min="30" max="30" width="5.5703125" bestFit="1" customWidth="1"/>
    <col min="31" max="31" width="4.140625" bestFit="1" customWidth="1"/>
    <col min="32" max="32" width="5.28515625" bestFit="1" customWidth="1"/>
    <col min="33" max="33" width="5.5703125" bestFit="1" customWidth="1"/>
    <col min="34" max="34" width="4.140625" bestFit="1" customWidth="1"/>
    <col min="35" max="36" width="5.28515625" bestFit="1" customWidth="1"/>
    <col min="37" max="37" width="4.7109375" customWidth="1"/>
    <col min="38" max="38" width="6.7109375" customWidth="1"/>
    <col min="39" max="42" width="6.42578125" customWidth="1"/>
    <col min="43" max="43" width="3" customWidth="1"/>
    <col min="44" max="47" width="6.42578125" customWidth="1"/>
    <col min="48" max="48" width="3" customWidth="1"/>
    <col min="49" max="52" width="6.42578125" customWidth="1"/>
    <col min="53" max="53" width="3" customWidth="1"/>
    <col min="54" max="57" width="6.42578125" customWidth="1"/>
    <col min="58" max="58" width="5.28515625" bestFit="1" customWidth="1"/>
    <col min="59" max="59" width="6.7109375" customWidth="1"/>
    <col min="61" max="61" width="5.140625" bestFit="1" customWidth="1"/>
    <col min="62" max="62" width="15.140625" bestFit="1" customWidth="1"/>
    <col min="63" max="63" width="5.140625" bestFit="1" customWidth="1"/>
    <col min="64" max="64" width="13" bestFit="1" customWidth="1"/>
    <col min="65" max="65" width="5.140625" bestFit="1" customWidth="1"/>
    <col min="66" max="66" width="13" bestFit="1" customWidth="1"/>
    <col min="67" max="67" width="5.140625" bestFit="1" customWidth="1"/>
    <col min="68" max="70" width="5.140625" customWidth="1"/>
    <col min="75" max="122" width="5.5703125" customWidth="1"/>
    <col min="123" max="123" width="10.85546875" customWidth="1"/>
  </cols>
  <sheetData>
    <row r="1" spans="1:74" x14ac:dyDescent="0.25">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row>
    <row r="2" spans="1:74" ht="15.75" thickBot="1" x14ac:dyDescent="0.3">
      <c r="A2" s="65"/>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row>
    <row r="3" spans="1:74" ht="15.75" customHeight="1" thickTop="1" x14ac:dyDescent="0.25">
      <c r="A3" s="272" t="s">
        <v>12</v>
      </c>
      <c r="B3" s="273"/>
      <c r="C3" s="273"/>
      <c r="D3" s="273"/>
      <c r="E3" s="274"/>
      <c r="F3" s="278" t="s">
        <v>91</v>
      </c>
      <c r="G3" s="279"/>
      <c r="H3" s="279"/>
      <c r="I3" s="279"/>
      <c r="J3" s="279"/>
      <c r="K3" s="279"/>
      <c r="L3" s="279"/>
      <c r="M3" s="65"/>
      <c r="N3" s="65"/>
      <c r="O3" s="65"/>
      <c r="P3" s="65"/>
      <c r="Q3" s="65"/>
      <c r="R3" s="65"/>
      <c r="S3" s="65"/>
      <c r="T3" s="65"/>
      <c r="U3" s="65"/>
      <c r="V3" s="65"/>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S3" s="3"/>
      <c r="BT3" s="3"/>
      <c r="BU3" s="3"/>
      <c r="BV3" s="3"/>
    </row>
    <row r="4" spans="1:74" ht="15.75" customHeight="1" thickBot="1" x14ac:dyDescent="0.3">
      <c r="A4" s="275"/>
      <c r="B4" s="276"/>
      <c r="C4" s="276"/>
      <c r="D4" s="276"/>
      <c r="E4" s="277"/>
      <c r="F4" s="280"/>
      <c r="G4" s="281"/>
      <c r="H4" s="281"/>
      <c r="I4" s="281"/>
      <c r="J4" s="281"/>
      <c r="K4" s="281"/>
      <c r="L4" s="281"/>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3"/>
      <c r="BI4" s="3"/>
      <c r="BS4" s="3"/>
      <c r="BT4" s="3"/>
      <c r="BU4" s="3"/>
      <c r="BV4" s="3"/>
    </row>
    <row r="5" spans="1:74" ht="16.5" thickTop="1" thickBot="1" x14ac:dyDescent="0.3">
      <c r="A5" s="292" t="s">
        <v>14</v>
      </c>
      <c r="B5" s="295" t="s">
        <v>76</v>
      </c>
      <c r="C5" s="296"/>
      <c r="D5" s="296"/>
      <c r="E5" s="296"/>
      <c r="F5" s="296"/>
      <c r="G5" s="296"/>
      <c r="H5" s="301" t="s">
        <v>77</v>
      </c>
      <c r="I5" s="301"/>
      <c r="J5" s="301"/>
      <c r="K5" s="301"/>
      <c r="L5" s="304" t="s">
        <v>16</v>
      </c>
      <c r="M5" s="304"/>
      <c r="N5" s="304"/>
      <c r="O5" s="307" t="s">
        <v>85</v>
      </c>
      <c r="P5" s="307"/>
      <c r="Q5" s="307"/>
      <c r="R5" s="284" t="s">
        <v>17</v>
      </c>
      <c r="S5" s="284"/>
      <c r="T5" s="286" t="s">
        <v>84</v>
      </c>
      <c r="U5" s="287" t="s">
        <v>88</v>
      </c>
      <c r="V5" s="67"/>
      <c r="W5" s="288"/>
      <c r="X5" s="66"/>
      <c r="Y5" s="66"/>
      <c r="Z5" s="66"/>
      <c r="AA5" s="66"/>
      <c r="AB5" s="66"/>
      <c r="AC5" s="66"/>
      <c r="AD5" s="66"/>
      <c r="AE5" s="66"/>
      <c r="AF5" s="66"/>
      <c r="AG5" s="66"/>
      <c r="AH5" s="66"/>
      <c r="AI5" s="66"/>
      <c r="AJ5" s="66"/>
      <c r="AK5" s="66"/>
      <c r="AL5" s="66"/>
      <c r="AM5" s="65"/>
      <c r="AN5" s="65"/>
      <c r="AO5" s="65"/>
      <c r="AP5" s="65"/>
      <c r="AQ5" s="65"/>
      <c r="AR5" s="65"/>
      <c r="AS5" s="65"/>
      <c r="AT5" s="65"/>
      <c r="AU5" s="65"/>
      <c r="AV5" s="65"/>
      <c r="AW5" s="65"/>
      <c r="AX5" s="65"/>
      <c r="AY5" s="65"/>
      <c r="AZ5" s="65"/>
      <c r="BA5" s="65"/>
      <c r="BB5" s="65"/>
      <c r="BC5" s="65"/>
      <c r="BD5" s="65"/>
      <c r="BE5" s="65"/>
      <c r="BF5" s="66"/>
      <c r="BG5" s="66"/>
      <c r="BH5" s="3"/>
      <c r="BI5" s="3"/>
      <c r="BS5" s="3"/>
      <c r="BT5" s="3"/>
      <c r="BU5" s="3"/>
      <c r="BV5" s="3"/>
    </row>
    <row r="6" spans="1:74" ht="15.75" customHeight="1" thickTop="1" x14ac:dyDescent="0.25">
      <c r="A6" s="293"/>
      <c r="B6" s="297"/>
      <c r="C6" s="298"/>
      <c r="D6" s="298"/>
      <c r="E6" s="298"/>
      <c r="F6" s="298"/>
      <c r="G6" s="298"/>
      <c r="H6" s="302"/>
      <c r="I6" s="302"/>
      <c r="J6" s="302"/>
      <c r="K6" s="302"/>
      <c r="L6" s="305"/>
      <c r="M6" s="305"/>
      <c r="N6" s="305"/>
      <c r="O6" s="307"/>
      <c r="P6" s="307"/>
      <c r="Q6" s="307"/>
      <c r="R6" s="284"/>
      <c r="S6" s="284"/>
      <c r="T6" s="286"/>
      <c r="U6" s="287"/>
      <c r="V6" s="67"/>
      <c r="W6" s="288"/>
      <c r="X6" s="66"/>
      <c r="Y6" s="66"/>
      <c r="Z6" s="66"/>
      <c r="AA6" s="66"/>
      <c r="AB6" s="66"/>
      <c r="AC6" s="66"/>
      <c r="AD6" s="66"/>
      <c r="AE6" s="66"/>
      <c r="AF6" s="66"/>
      <c r="AG6" s="66"/>
      <c r="AH6" s="66"/>
      <c r="AI6" s="66"/>
      <c r="AJ6" s="66"/>
      <c r="AK6" s="66"/>
      <c r="AL6" s="66"/>
      <c r="AM6" s="65"/>
      <c r="AN6" s="65"/>
      <c r="AO6" s="65"/>
      <c r="AP6" s="65"/>
      <c r="AQ6" s="65"/>
      <c r="AR6" s="272" t="s">
        <v>12</v>
      </c>
      <c r="AS6" s="273"/>
      <c r="AT6" s="273"/>
      <c r="AU6" s="273"/>
      <c r="AV6" s="274"/>
      <c r="AW6" s="65"/>
      <c r="AX6" s="65"/>
      <c r="AY6" s="65"/>
      <c r="AZ6" s="65"/>
      <c r="BA6" s="65"/>
      <c r="BB6" s="65"/>
      <c r="BC6" s="65"/>
      <c r="BD6" s="65"/>
      <c r="BE6" s="65"/>
      <c r="BF6" s="66"/>
      <c r="BG6" s="66"/>
      <c r="BH6" s="3"/>
      <c r="BI6" s="3"/>
      <c r="BO6" s="3"/>
      <c r="BP6" s="3"/>
      <c r="BQ6" s="3"/>
      <c r="BR6" s="3"/>
      <c r="BS6" s="3"/>
      <c r="BT6" s="3"/>
      <c r="BU6" s="3"/>
      <c r="BV6" s="3"/>
    </row>
    <row r="7" spans="1:74" ht="15.75" customHeight="1" thickBot="1" x14ac:dyDescent="0.3">
      <c r="A7" s="293"/>
      <c r="B7" s="297"/>
      <c r="C7" s="298"/>
      <c r="D7" s="298"/>
      <c r="E7" s="298"/>
      <c r="F7" s="298"/>
      <c r="G7" s="298"/>
      <c r="H7" s="302"/>
      <c r="I7" s="302"/>
      <c r="J7" s="302"/>
      <c r="K7" s="302"/>
      <c r="L7" s="305"/>
      <c r="M7" s="305"/>
      <c r="N7" s="305"/>
      <c r="O7" s="307"/>
      <c r="P7" s="307"/>
      <c r="Q7" s="307"/>
      <c r="R7" s="284"/>
      <c r="S7" s="284"/>
      <c r="T7" s="286"/>
      <c r="U7" s="287"/>
      <c r="V7" s="67"/>
      <c r="W7" s="288"/>
      <c r="X7" s="66"/>
      <c r="Y7" s="66"/>
      <c r="Z7" s="66"/>
      <c r="AA7" s="66"/>
      <c r="AB7" s="66"/>
      <c r="AC7" s="66"/>
      <c r="AD7" s="66"/>
      <c r="AE7" s="66"/>
      <c r="AF7" s="66"/>
      <c r="AG7" s="66"/>
      <c r="AH7" s="66"/>
      <c r="AI7" s="66"/>
      <c r="AJ7" s="66"/>
      <c r="AK7" s="66"/>
      <c r="AL7" s="66"/>
      <c r="AM7" s="65"/>
      <c r="AN7" s="65"/>
      <c r="AO7" s="65"/>
      <c r="AP7" s="65"/>
      <c r="AQ7" s="65"/>
      <c r="AR7" s="275"/>
      <c r="AS7" s="276"/>
      <c r="AT7" s="276"/>
      <c r="AU7" s="276"/>
      <c r="AV7" s="277"/>
      <c r="AW7" s="65"/>
      <c r="AX7" s="65"/>
      <c r="AY7" s="65"/>
      <c r="AZ7" s="65"/>
      <c r="BA7" s="65"/>
      <c r="BB7" s="65"/>
      <c r="BC7" s="65"/>
      <c r="BD7" s="65"/>
      <c r="BE7" s="65"/>
      <c r="BF7" s="66"/>
      <c r="BG7" s="66"/>
      <c r="BH7" s="3"/>
      <c r="BI7" s="3"/>
      <c r="BO7" s="3"/>
      <c r="BP7" s="3"/>
      <c r="BQ7" s="3"/>
      <c r="BR7" s="3"/>
      <c r="BS7" s="3"/>
      <c r="BT7" s="3"/>
      <c r="BU7" s="3"/>
      <c r="BV7" s="3"/>
    </row>
    <row r="8" spans="1:74" ht="15.75" thickTop="1" x14ac:dyDescent="0.25">
      <c r="A8" s="293"/>
      <c r="B8" s="297"/>
      <c r="C8" s="298"/>
      <c r="D8" s="298"/>
      <c r="E8" s="298"/>
      <c r="F8" s="298"/>
      <c r="G8" s="298"/>
      <c r="H8" s="302"/>
      <c r="I8" s="302"/>
      <c r="J8" s="302"/>
      <c r="K8" s="302"/>
      <c r="L8" s="305"/>
      <c r="M8" s="305"/>
      <c r="N8" s="305"/>
      <c r="O8" s="307"/>
      <c r="P8" s="307"/>
      <c r="Q8" s="307"/>
      <c r="R8" s="284"/>
      <c r="S8" s="284"/>
      <c r="T8" s="286"/>
      <c r="U8" s="287"/>
      <c r="V8" s="67"/>
      <c r="W8" s="288"/>
      <c r="X8" s="66"/>
      <c r="Y8" s="66"/>
      <c r="Z8" s="66"/>
      <c r="AA8" s="66"/>
      <c r="AB8" s="66"/>
      <c r="AC8" s="66"/>
      <c r="AD8" s="66"/>
      <c r="AE8" s="66"/>
      <c r="AF8" s="66"/>
      <c r="AG8" s="66"/>
      <c r="AH8" s="66"/>
      <c r="AI8" s="66"/>
      <c r="AJ8" s="66"/>
      <c r="AK8" s="66"/>
      <c r="AL8" s="66"/>
      <c r="AM8" s="65"/>
      <c r="AN8" s="65"/>
      <c r="AO8" s="65"/>
      <c r="AP8" s="65"/>
      <c r="AQ8" s="65"/>
      <c r="AR8" s="65"/>
      <c r="AS8" s="65"/>
      <c r="AT8" s="65"/>
      <c r="AU8" s="65"/>
      <c r="AV8" s="65"/>
      <c r="AW8" s="65"/>
      <c r="AX8" s="65"/>
      <c r="AY8" s="65"/>
      <c r="AZ8" s="65"/>
      <c r="BA8" s="65"/>
      <c r="BB8" s="65"/>
      <c r="BC8" s="65"/>
      <c r="BD8" s="65"/>
      <c r="BE8" s="65"/>
      <c r="BF8" s="66"/>
      <c r="BG8" s="66"/>
      <c r="BH8" s="3"/>
      <c r="BI8" s="3"/>
      <c r="BJ8" s="3"/>
      <c r="BK8" s="3"/>
      <c r="BL8" s="3"/>
      <c r="BM8" s="3"/>
      <c r="BN8" s="3"/>
      <c r="BO8" s="3"/>
      <c r="BP8" s="3"/>
      <c r="BQ8" s="3"/>
      <c r="BR8" s="3"/>
      <c r="BS8" s="3"/>
      <c r="BT8" s="3"/>
      <c r="BU8" s="3"/>
      <c r="BV8" s="3"/>
    </row>
    <row r="9" spans="1:74" ht="15.75" thickBot="1" x14ac:dyDescent="0.3">
      <c r="A9" s="294"/>
      <c r="B9" s="299"/>
      <c r="C9" s="300"/>
      <c r="D9" s="300"/>
      <c r="E9" s="300"/>
      <c r="F9" s="300"/>
      <c r="G9" s="300"/>
      <c r="H9" s="303"/>
      <c r="I9" s="303"/>
      <c r="J9" s="303"/>
      <c r="K9" s="303"/>
      <c r="L9" s="306"/>
      <c r="M9" s="306"/>
      <c r="N9" s="306"/>
      <c r="O9" s="308"/>
      <c r="P9" s="308"/>
      <c r="Q9" s="308"/>
      <c r="R9" s="285"/>
      <c r="S9" s="285"/>
      <c r="T9" s="286"/>
      <c r="U9" s="287"/>
      <c r="V9" s="67"/>
      <c r="W9" s="288"/>
      <c r="X9" s="68" t="s">
        <v>1</v>
      </c>
      <c r="Y9" s="68" t="s">
        <v>0</v>
      </c>
      <c r="Z9" s="68" t="s">
        <v>2</v>
      </c>
      <c r="AA9" s="69" t="s">
        <v>4</v>
      </c>
      <c r="AB9" s="69" t="s">
        <v>3</v>
      </c>
      <c r="AC9" s="69" t="s">
        <v>5</v>
      </c>
      <c r="AD9" s="70" t="s">
        <v>7</v>
      </c>
      <c r="AE9" s="70" t="s">
        <v>6</v>
      </c>
      <c r="AF9" s="70" t="s">
        <v>8</v>
      </c>
      <c r="AG9" s="71" t="s">
        <v>10</v>
      </c>
      <c r="AH9" s="71" t="s">
        <v>9</v>
      </c>
      <c r="AI9" s="71" t="s">
        <v>82</v>
      </c>
      <c r="AJ9" s="66"/>
      <c r="AK9" s="66"/>
      <c r="AL9" s="66"/>
      <c r="AM9" s="65"/>
      <c r="AN9" s="65"/>
      <c r="AO9" s="65"/>
      <c r="AP9" s="65"/>
      <c r="AQ9" s="65"/>
      <c r="AR9" s="65"/>
      <c r="AS9" s="65"/>
      <c r="AT9" s="65"/>
      <c r="AU9" s="65"/>
      <c r="AV9" s="65"/>
      <c r="AW9" s="65"/>
      <c r="AX9" s="65"/>
      <c r="AY9" s="65"/>
      <c r="AZ9" s="65"/>
      <c r="BA9" s="65"/>
      <c r="BB9" s="65"/>
      <c r="BC9" s="65"/>
      <c r="BD9" s="65"/>
      <c r="BE9" s="65"/>
      <c r="BF9" s="66"/>
      <c r="BG9" s="66"/>
      <c r="BH9" s="3"/>
      <c r="BI9" s="3"/>
      <c r="BJ9" s="3"/>
      <c r="BK9" s="3"/>
      <c r="BL9" s="3"/>
      <c r="BM9" s="3"/>
      <c r="BN9" s="3"/>
      <c r="BO9" s="3"/>
      <c r="BP9" s="3"/>
      <c r="BQ9" s="3"/>
      <c r="BR9" s="3"/>
      <c r="BS9" s="3"/>
      <c r="BT9" s="3"/>
      <c r="BU9" s="3"/>
      <c r="BV9" s="3"/>
    </row>
    <row r="10" spans="1:74" ht="18" customHeight="1" thickTop="1" thickBot="1" x14ac:dyDescent="0.35">
      <c r="A10" s="72" t="s">
        <v>21</v>
      </c>
      <c r="B10" s="73" t="str">
        <f>notes!D11</f>
        <v>A</v>
      </c>
      <c r="C10" s="73" t="str">
        <f>notes!E11</f>
        <v>A</v>
      </c>
      <c r="D10" s="73" t="str">
        <f>notes!F11</f>
        <v>A</v>
      </c>
      <c r="E10" s="73" t="str">
        <f>notes!G11</f>
        <v>A+</v>
      </c>
      <c r="F10" s="73" t="str">
        <f>notes!H11</f>
        <v>A+</v>
      </c>
      <c r="G10" s="74">
        <f>notes!I11</f>
        <v>0</v>
      </c>
      <c r="H10" s="75" t="str">
        <f>notes!J11</f>
        <v>A</v>
      </c>
      <c r="I10" s="73" t="str">
        <f>notes!K11</f>
        <v>A+</v>
      </c>
      <c r="J10" s="73" t="str">
        <f>notes!L11</f>
        <v>B</v>
      </c>
      <c r="K10" s="74" t="str">
        <f>notes!M11</f>
        <v>A+</v>
      </c>
      <c r="L10" s="75" t="str">
        <f>notes!N11</f>
        <v>A+</v>
      </c>
      <c r="M10" s="73" t="str">
        <f>notes!O11</f>
        <v>A-</v>
      </c>
      <c r="N10" s="74">
        <f>notes!P11</f>
        <v>0</v>
      </c>
      <c r="O10" s="75" t="str">
        <f>notes!Q11</f>
        <v>A</v>
      </c>
      <c r="P10" s="73">
        <f>notes!R11</f>
        <v>0</v>
      </c>
      <c r="Q10" s="74">
        <f>notes!S11</f>
        <v>0</v>
      </c>
      <c r="R10" s="75">
        <f>notes!T11</f>
        <v>0</v>
      </c>
      <c r="S10" s="74">
        <f>notes!U11</f>
        <v>0</v>
      </c>
      <c r="T10" s="76">
        <f>notes!V11</f>
        <v>0</v>
      </c>
      <c r="U10" s="75" t="str">
        <f>notes!W11</f>
        <v>A</v>
      </c>
      <c r="V10" s="77"/>
      <c r="W10" s="78"/>
      <c r="X10" s="79">
        <f t="shared" ref="X10:X38" si="0">COUNTIF(B10:V10,"A+")</f>
        <v>5</v>
      </c>
      <c r="Y10" s="79">
        <f t="shared" ref="Y10:Y38" si="1">COUNTIF(B10:V10,"A")</f>
        <v>6</v>
      </c>
      <c r="Z10" s="80">
        <f t="shared" ref="Z10:Z38" si="2">COUNTIF(B10:V10,"A-")</f>
        <v>1</v>
      </c>
      <c r="AA10" s="81">
        <f t="shared" ref="AA10:AA38" si="3">COUNTIF(B10:V10,"B+")</f>
        <v>0</v>
      </c>
      <c r="AB10" s="81">
        <f t="shared" ref="AB10:AB38" si="4">COUNTIF(B10:V10,"B")</f>
        <v>1</v>
      </c>
      <c r="AC10" s="82">
        <f t="shared" ref="AC10:AC38" si="5">COUNTIF(B10:V10,"B-")</f>
        <v>0</v>
      </c>
      <c r="AD10" s="83">
        <f t="shared" ref="AD10:AD38" si="6">COUNTIF(B10:V10,"C+")</f>
        <v>0</v>
      </c>
      <c r="AE10" s="79">
        <f t="shared" ref="AE10:AE38" si="7">COUNTIF(B10:V10,"C")</f>
        <v>0</v>
      </c>
      <c r="AF10" s="80">
        <f t="shared" ref="AF10:AF38" si="8">COUNTIF(B10:V10,"C-")</f>
        <v>0</v>
      </c>
      <c r="AG10" s="83">
        <f t="shared" ref="AG10:AG38" si="9">COUNTIF(B10:V10,"D+")</f>
        <v>0</v>
      </c>
      <c r="AH10" s="79">
        <f t="shared" ref="AH10:AH38" si="10">COUNTIF(B10:V10,"D")</f>
        <v>0</v>
      </c>
      <c r="AI10" s="80">
        <f t="shared" ref="AI10:AI38" si="11">COUNTIF(B10:V10,"D-")</f>
        <v>0</v>
      </c>
      <c r="AJ10" s="84">
        <f t="shared" ref="AJ10:AJ38" si="12">(X10*8)+(Y10*7)+(Z10*6)+(AA10*6)+(AB10*5)+(AC10*4)+(AD10*3)+(AE10*2)+(AF10*1)-((AG10*1)+(AH10*2)+(AI10*3))</f>
        <v>93</v>
      </c>
      <c r="AK10" s="66"/>
      <c r="AL10" s="66" t="s">
        <v>21</v>
      </c>
      <c r="AM10" s="85">
        <f t="shared" ref="AM10:AM36" si="13">X10*8</f>
        <v>40</v>
      </c>
      <c r="AN10" s="85">
        <f t="shared" ref="AN10:AN36" si="14">Y10*7</f>
        <v>42</v>
      </c>
      <c r="AO10" s="85">
        <f t="shared" ref="AO10:AO36" si="15">Z10*6</f>
        <v>6</v>
      </c>
      <c r="AP10" s="86">
        <f>SUM(AM10:AO10)</f>
        <v>88</v>
      </c>
      <c r="AQ10" s="87"/>
      <c r="AR10" s="88">
        <f t="shared" ref="AR10:AR36" si="16">AA10*5</f>
        <v>0</v>
      </c>
      <c r="AS10" s="88">
        <f t="shared" ref="AS10:AS36" si="17">AB10*4</f>
        <v>4</v>
      </c>
      <c r="AT10" s="88">
        <f t="shared" ref="AT10:AT36" si="18">AC10*3</f>
        <v>0</v>
      </c>
      <c r="AU10" s="86">
        <f>SUM(AR10:AT10)</f>
        <v>4</v>
      </c>
      <c r="AV10" s="87"/>
      <c r="AW10" s="89">
        <f t="shared" ref="AW10:AW36" si="19">AD10*2</f>
        <v>0</v>
      </c>
      <c r="AX10" s="89">
        <f t="shared" ref="AX10:AX36" si="20">AE10*1</f>
        <v>0</v>
      </c>
      <c r="AY10" s="89">
        <f t="shared" ref="AY10:AY36" si="21">AF10</f>
        <v>0</v>
      </c>
      <c r="AZ10" s="86">
        <f>SUM(AW10:AY10)</f>
        <v>0</v>
      </c>
      <c r="BA10" s="87"/>
      <c r="BB10" s="90">
        <f t="shared" ref="BB10:BB36" si="22">AG10*1</f>
        <v>0</v>
      </c>
      <c r="BC10" s="90">
        <f t="shared" ref="BC10:BC36" si="23">AH10*2</f>
        <v>0</v>
      </c>
      <c r="BD10" s="90">
        <f t="shared" ref="BD10:BD36" si="24">AI10*3</f>
        <v>0</v>
      </c>
      <c r="BE10" s="86">
        <f>SUM(BB10:BD10)</f>
        <v>0</v>
      </c>
      <c r="BF10" s="91">
        <f t="shared" ref="BF10:BF36" si="25">AP10+AU10+AZ10+BE10</f>
        <v>92</v>
      </c>
      <c r="BG10" s="66"/>
      <c r="BH10" s="3"/>
      <c r="BI10" s="3"/>
      <c r="BO10" s="3"/>
      <c r="BP10" s="3"/>
      <c r="BQ10" s="3"/>
      <c r="BR10" s="3"/>
      <c r="BS10" s="3"/>
      <c r="BT10" s="3"/>
      <c r="BU10" s="3"/>
      <c r="BV10" s="3"/>
    </row>
    <row r="11" spans="1:74" ht="18" thickTop="1" thickBot="1" x14ac:dyDescent="0.35">
      <c r="A11" s="92" t="s">
        <v>24</v>
      </c>
      <c r="B11" s="73" t="str">
        <f>notes!D12</f>
        <v>A+</v>
      </c>
      <c r="C11" s="73" t="str">
        <f>notes!E12</f>
        <v>A+</v>
      </c>
      <c r="D11" s="73" t="str">
        <f>notes!F12</f>
        <v>A-</v>
      </c>
      <c r="E11" s="73" t="str">
        <f>notes!G12</f>
        <v>A+</v>
      </c>
      <c r="F11" s="73" t="str">
        <f>notes!H12</f>
        <v>A+</v>
      </c>
      <c r="G11" s="74">
        <f>notes!I12</f>
        <v>0</v>
      </c>
      <c r="H11" s="75" t="str">
        <f>notes!J12</f>
        <v>A</v>
      </c>
      <c r="I11" s="73" t="str">
        <f>notes!K12</f>
        <v>A+</v>
      </c>
      <c r="J11" s="73" t="str">
        <f>notes!L12</f>
        <v>A+</v>
      </c>
      <c r="K11" s="74" t="str">
        <f>notes!M12</f>
        <v>A+</v>
      </c>
      <c r="L11" s="75" t="str">
        <f>notes!N12</f>
        <v>A+</v>
      </c>
      <c r="M11" s="73" t="str">
        <f>notes!O12</f>
        <v>A+</v>
      </c>
      <c r="N11" s="74">
        <f>notes!P12</f>
        <v>0</v>
      </c>
      <c r="O11" s="75" t="str">
        <f>notes!Q12</f>
        <v>A</v>
      </c>
      <c r="P11" s="73">
        <f>notes!R12</f>
        <v>0</v>
      </c>
      <c r="Q11" s="74">
        <f>notes!S12</f>
        <v>0</v>
      </c>
      <c r="R11" s="75">
        <f>notes!T12</f>
        <v>0</v>
      </c>
      <c r="S11" s="74">
        <f>notes!U12</f>
        <v>0</v>
      </c>
      <c r="T11" s="76">
        <f>notes!V12</f>
        <v>0</v>
      </c>
      <c r="U11" s="75" t="str">
        <f>notes!W12</f>
        <v>A</v>
      </c>
      <c r="V11" s="77"/>
      <c r="W11" s="93"/>
      <c r="X11" s="79">
        <f t="shared" si="0"/>
        <v>9</v>
      </c>
      <c r="Y11" s="79">
        <f t="shared" si="1"/>
        <v>3</v>
      </c>
      <c r="Z11" s="80">
        <f t="shared" si="2"/>
        <v>1</v>
      </c>
      <c r="AA11" s="81">
        <f t="shared" si="3"/>
        <v>0</v>
      </c>
      <c r="AB11" s="81">
        <f t="shared" si="4"/>
        <v>0</v>
      </c>
      <c r="AC11" s="82">
        <f t="shared" si="5"/>
        <v>0</v>
      </c>
      <c r="AD11" s="83">
        <f t="shared" si="6"/>
        <v>0</v>
      </c>
      <c r="AE11" s="79">
        <f t="shared" si="7"/>
        <v>0</v>
      </c>
      <c r="AF11" s="80">
        <f t="shared" si="8"/>
        <v>0</v>
      </c>
      <c r="AG11" s="83">
        <f t="shared" si="9"/>
        <v>0</v>
      </c>
      <c r="AH11" s="79">
        <f t="shared" si="10"/>
        <v>0</v>
      </c>
      <c r="AI11" s="80">
        <f t="shared" si="11"/>
        <v>0</v>
      </c>
      <c r="AJ11" s="84">
        <f t="shared" si="12"/>
        <v>99</v>
      </c>
      <c r="AK11" s="66"/>
      <c r="AL11" s="66" t="s">
        <v>24</v>
      </c>
      <c r="AM11" s="85">
        <f t="shared" si="13"/>
        <v>72</v>
      </c>
      <c r="AN11" s="85">
        <f t="shared" si="14"/>
        <v>21</v>
      </c>
      <c r="AO11" s="85">
        <f t="shared" si="15"/>
        <v>6</v>
      </c>
      <c r="AP11" s="86">
        <f t="shared" ref="AP11:AP36" si="26">SUM(AM11:AO11)</f>
        <v>99</v>
      </c>
      <c r="AQ11" s="87"/>
      <c r="AR11" s="88">
        <f t="shared" si="16"/>
        <v>0</v>
      </c>
      <c r="AS11" s="88">
        <f t="shared" si="17"/>
        <v>0</v>
      </c>
      <c r="AT11" s="88">
        <f t="shared" si="18"/>
        <v>0</v>
      </c>
      <c r="AU11" s="86">
        <f t="shared" ref="AU11:AU36" si="27">SUM(AR11:AT11)</f>
        <v>0</v>
      </c>
      <c r="AV11" s="87"/>
      <c r="AW11" s="89">
        <f t="shared" si="19"/>
        <v>0</v>
      </c>
      <c r="AX11" s="89">
        <f t="shared" si="20"/>
        <v>0</v>
      </c>
      <c r="AY11" s="89">
        <f t="shared" si="21"/>
        <v>0</v>
      </c>
      <c r="AZ11" s="86">
        <f t="shared" ref="AZ11:AZ36" si="28">SUM(AW11:AY11)</f>
        <v>0</v>
      </c>
      <c r="BA11" s="87"/>
      <c r="BB11" s="90">
        <f t="shared" si="22"/>
        <v>0</v>
      </c>
      <c r="BC11" s="90">
        <f t="shared" si="23"/>
        <v>0</v>
      </c>
      <c r="BD11" s="90">
        <f t="shared" si="24"/>
        <v>0</v>
      </c>
      <c r="BE11" s="86">
        <f t="shared" ref="BE11:BE36" si="29">SUM(BB11:BD11)</f>
        <v>0</v>
      </c>
      <c r="BF11" s="91">
        <f t="shared" si="25"/>
        <v>99</v>
      </c>
      <c r="BG11" s="66"/>
      <c r="BH11" s="3"/>
      <c r="BI11" s="3"/>
      <c r="BO11" s="3"/>
      <c r="BP11" s="3"/>
      <c r="BQ11" s="3"/>
      <c r="BR11" s="3"/>
      <c r="BS11" s="3"/>
      <c r="BT11" s="3"/>
      <c r="BU11" s="3"/>
      <c r="BV11" s="3"/>
    </row>
    <row r="12" spans="1:74" ht="18" thickTop="1" thickBot="1" x14ac:dyDescent="0.35">
      <c r="A12" s="94" t="s">
        <v>27</v>
      </c>
      <c r="B12" s="73" t="str">
        <f>notes!D13</f>
        <v>A</v>
      </c>
      <c r="C12" s="73" t="str">
        <f>notes!E13</f>
        <v>A+</v>
      </c>
      <c r="D12" s="73" t="str">
        <f>notes!F13</f>
        <v>A</v>
      </c>
      <c r="E12" s="73" t="str">
        <f>notes!G13</f>
        <v>A+</v>
      </c>
      <c r="F12" s="73" t="str">
        <f>notes!H13</f>
        <v>A</v>
      </c>
      <c r="G12" s="74">
        <f>notes!I13</f>
        <v>0</v>
      </c>
      <c r="H12" s="75" t="str">
        <f>notes!J13</f>
        <v>abs</v>
      </c>
      <c r="I12" s="73" t="str">
        <f>notes!K13</f>
        <v>A</v>
      </c>
      <c r="J12" s="73" t="str">
        <f>notes!L13</f>
        <v>A+</v>
      </c>
      <c r="K12" s="74" t="str">
        <f>notes!M13</f>
        <v>A+</v>
      </c>
      <c r="L12" s="75" t="str">
        <f>notes!N13</f>
        <v>A</v>
      </c>
      <c r="M12" s="73" t="str">
        <f>notes!O13</f>
        <v>A+</v>
      </c>
      <c r="N12" s="74">
        <f>notes!P13</f>
        <v>0</v>
      </c>
      <c r="O12" s="75" t="str">
        <f>notes!Q13</f>
        <v>A</v>
      </c>
      <c r="P12" s="73">
        <f>notes!R13</f>
        <v>0</v>
      </c>
      <c r="Q12" s="74">
        <f>notes!S13</f>
        <v>0</v>
      </c>
      <c r="R12" s="75">
        <f>notes!T13</f>
        <v>0</v>
      </c>
      <c r="S12" s="74">
        <f>notes!U13</f>
        <v>0</v>
      </c>
      <c r="T12" s="76">
        <f>notes!V13</f>
        <v>0</v>
      </c>
      <c r="U12" s="75" t="str">
        <f>notes!W13</f>
        <v>B-</v>
      </c>
      <c r="V12" s="77"/>
      <c r="W12" s="78"/>
      <c r="X12" s="79">
        <f t="shared" si="0"/>
        <v>5</v>
      </c>
      <c r="Y12" s="79">
        <f t="shared" si="1"/>
        <v>6</v>
      </c>
      <c r="Z12" s="80">
        <f t="shared" si="2"/>
        <v>0</v>
      </c>
      <c r="AA12" s="81">
        <f t="shared" si="3"/>
        <v>0</v>
      </c>
      <c r="AB12" s="81">
        <f t="shared" si="4"/>
        <v>0</v>
      </c>
      <c r="AC12" s="82">
        <f t="shared" si="5"/>
        <v>1</v>
      </c>
      <c r="AD12" s="83">
        <f t="shared" si="6"/>
        <v>0</v>
      </c>
      <c r="AE12" s="79">
        <f t="shared" si="7"/>
        <v>0</v>
      </c>
      <c r="AF12" s="80">
        <f t="shared" si="8"/>
        <v>0</v>
      </c>
      <c r="AG12" s="83">
        <f t="shared" si="9"/>
        <v>0</v>
      </c>
      <c r="AH12" s="79">
        <f t="shared" si="10"/>
        <v>0</v>
      </c>
      <c r="AI12" s="80">
        <f t="shared" si="11"/>
        <v>0</v>
      </c>
      <c r="AJ12" s="84">
        <f t="shared" si="12"/>
        <v>86</v>
      </c>
      <c r="AK12" s="66"/>
      <c r="AL12" s="66" t="s">
        <v>27</v>
      </c>
      <c r="AM12" s="85">
        <f t="shared" si="13"/>
        <v>40</v>
      </c>
      <c r="AN12" s="85">
        <f t="shared" si="14"/>
        <v>42</v>
      </c>
      <c r="AO12" s="85">
        <f t="shared" si="15"/>
        <v>0</v>
      </c>
      <c r="AP12" s="86">
        <f t="shared" si="26"/>
        <v>82</v>
      </c>
      <c r="AQ12" s="87"/>
      <c r="AR12" s="88">
        <f t="shared" si="16"/>
        <v>0</v>
      </c>
      <c r="AS12" s="88">
        <f t="shared" si="17"/>
        <v>0</v>
      </c>
      <c r="AT12" s="88">
        <f t="shared" si="18"/>
        <v>3</v>
      </c>
      <c r="AU12" s="86">
        <f t="shared" si="27"/>
        <v>3</v>
      </c>
      <c r="AV12" s="87"/>
      <c r="AW12" s="89">
        <f t="shared" si="19"/>
        <v>0</v>
      </c>
      <c r="AX12" s="89">
        <f t="shared" si="20"/>
        <v>0</v>
      </c>
      <c r="AY12" s="89">
        <f t="shared" si="21"/>
        <v>0</v>
      </c>
      <c r="AZ12" s="86">
        <f t="shared" si="28"/>
        <v>0</v>
      </c>
      <c r="BA12" s="87"/>
      <c r="BB12" s="90">
        <f t="shared" si="22"/>
        <v>0</v>
      </c>
      <c r="BC12" s="90">
        <f t="shared" si="23"/>
        <v>0</v>
      </c>
      <c r="BD12" s="90">
        <f t="shared" si="24"/>
        <v>0</v>
      </c>
      <c r="BE12" s="86">
        <f t="shared" si="29"/>
        <v>0</v>
      </c>
      <c r="BF12" s="91">
        <f t="shared" si="25"/>
        <v>85</v>
      </c>
      <c r="BG12" s="66"/>
      <c r="BH12" s="3"/>
      <c r="BI12" s="3"/>
      <c r="BO12" s="3"/>
      <c r="BP12" s="3"/>
      <c r="BQ12" s="3"/>
      <c r="BR12" s="3"/>
      <c r="BS12" s="3"/>
      <c r="BT12" s="3"/>
      <c r="BU12" s="3"/>
      <c r="BV12" s="3"/>
    </row>
    <row r="13" spans="1:74" ht="18" thickTop="1" thickBot="1" x14ac:dyDescent="0.35">
      <c r="A13" s="92" t="s">
        <v>29</v>
      </c>
      <c r="B13" s="73" t="str">
        <f>notes!D14</f>
        <v>A+</v>
      </c>
      <c r="C13" s="73" t="str">
        <f>notes!E14</f>
        <v>B-</v>
      </c>
      <c r="D13" s="73" t="str">
        <f>notes!F14</f>
        <v>A</v>
      </c>
      <c r="E13" s="73" t="str">
        <f>notes!G14</f>
        <v>A+</v>
      </c>
      <c r="F13" s="73" t="str">
        <f>notes!H14</f>
        <v>C+</v>
      </c>
      <c r="G13" s="74">
        <f>notes!I14</f>
        <v>0</v>
      </c>
      <c r="H13" s="75" t="str">
        <f>notes!J14</f>
        <v>A</v>
      </c>
      <c r="I13" s="73" t="str">
        <f>notes!K14</f>
        <v>A</v>
      </c>
      <c r="J13" s="73" t="str">
        <f>notes!L14</f>
        <v>B</v>
      </c>
      <c r="K13" s="74" t="str">
        <f>notes!M14</f>
        <v>A+</v>
      </c>
      <c r="L13" s="75" t="str">
        <f>notes!N14</f>
        <v>A+</v>
      </c>
      <c r="M13" s="73" t="str">
        <f>notes!O14</f>
        <v>abs</v>
      </c>
      <c r="N13" s="74">
        <f>notes!P14</f>
        <v>0</v>
      </c>
      <c r="O13" s="75" t="str">
        <f>notes!Q14</f>
        <v>A</v>
      </c>
      <c r="P13" s="73">
        <f>notes!R14</f>
        <v>0</v>
      </c>
      <c r="Q13" s="74">
        <f>notes!S14</f>
        <v>0</v>
      </c>
      <c r="R13" s="75">
        <f>notes!T14</f>
        <v>0</v>
      </c>
      <c r="S13" s="74">
        <f>notes!U14</f>
        <v>0</v>
      </c>
      <c r="T13" s="76">
        <f>notes!V14</f>
        <v>0</v>
      </c>
      <c r="U13" s="75" t="str">
        <f>notes!W14</f>
        <v>A</v>
      </c>
      <c r="V13" s="77"/>
      <c r="W13" s="93"/>
      <c r="X13" s="79">
        <f t="shared" si="0"/>
        <v>4</v>
      </c>
      <c r="Y13" s="79">
        <f t="shared" si="1"/>
        <v>5</v>
      </c>
      <c r="Z13" s="80">
        <f t="shared" si="2"/>
        <v>0</v>
      </c>
      <c r="AA13" s="81">
        <f t="shared" si="3"/>
        <v>0</v>
      </c>
      <c r="AB13" s="81">
        <f t="shared" si="4"/>
        <v>1</v>
      </c>
      <c r="AC13" s="82">
        <f t="shared" si="5"/>
        <v>1</v>
      </c>
      <c r="AD13" s="83">
        <f t="shared" si="6"/>
        <v>1</v>
      </c>
      <c r="AE13" s="79">
        <f t="shared" si="7"/>
        <v>0</v>
      </c>
      <c r="AF13" s="80">
        <f t="shared" si="8"/>
        <v>0</v>
      </c>
      <c r="AG13" s="83">
        <f t="shared" si="9"/>
        <v>0</v>
      </c>
      <c r="AH13" s="79">
        <f t="shared" si="10"/>
        <v>0</v>
      </c>
      <c r="AI13" s="80">
        <f t="shared" si="11"/>
        <v>0</v>
      </c>
      <c r="AJ13" s="84">
        <f t="shared" si="12"/>
        <v>79</v>
      </c>
      <c r="AK13" s="66"/>
      <c r="AL13" s="66" t="s">
        <v>29</v>
      </c>
      <c r="AM13" s="85">
        <f t="shared" si="13"/>
        <v>32</v>
      </c>
      <c r="AN13" s="85">
        <f t="shared" si="14"/>
        <v>35</v>
      </c>
      <c r="AO13" s="85">
        <f t="shared" si="15"/>
        <v>0</v>
      </c>
      <c r="AP13" s="86">
        <f t="shared" si="26"/>
        <v>67</v>
      </c>
      <c r="AQ13" s="87"/>
      <c r="AR13" s="88">
        <f t="shared" si="16"/>
        <v>0</v>
      </c>
      <c r="AS13" s="88">
        <f t="shared" si="17"/>
        <v>4</v>
      </c>
      <c r="AT13" s="88">
        <f t="shared" si="18"/>
        <v>3</v>
      </c>
      <c r="AU13" s="86">
        <f t="shared" si="27"/>
        <v>7</v>
      </c>
      <c r="AV13" s="87"/>
      <c r="AW13" s="89">
        <f t="shared" si="19"/>
        <v>2</v>
      </c>
      <c r="AX13" s="89">
        <f t="shared" si="20"/>
        <v>0</v>
      </c>
      <c r="AY13" s="89">
        <f t="shared" si="21"/>
        <v>0</v>
      </c>
      <c r="AZ13" s="86">
        <f t="shared" si="28"/>
        <v>2</v>
      </c>
      <c r="BA13" s="87"/>
      <c r="BB13" s="90">
        <f t="shared" si="22"/>
        <v>0</v>
      </c>
      <c r="BC13" s="90">
        <f t="shared" si="23"/>
        <v>0</v>
      </c>
      <c r="BD13" s="90">
        <f t="shared" si="24"/>
        <v>0</v>
      </c>
      <c r="BE13" s="86">
        <f t="shared" si="29"/>
        <v>0</v>
      </c>
      <c r="BF13" s="91">
        <f t="shared" si="25"/>
        <v>76</v>
      </c>
      <c r="BG13" s="66"/>
      <c r="BH13" s="3"/>
      <c r="BI13" s="3"/>
      <c r="BO13" s="3"/>
      <c r="BP13" s="3"/>
      <c r="BQ13" s="3"/>
      <c r="BR13" s="3"/>
      <c r="BS13" s="3"/>
      <c r="BT13" s="3"/>
      <c r="BU13" s="3"/>
      <c r="BV13" s="3"/>
    </row>
    <row r="14" spans="1:74" ht="18" thickTop="1" thickBot="1" x14ac:dyDescent="0.35">
      <c r="A14" s="94" t="s">
        <v>31</v>
      </c>
      <c r="B14" s="73" t="str">
        <f>notes!D15</f>
        <v>A</v>
      </c>
      <c r="C14" s="73" t="str">
        <f>notes!E15</f>
        <v>A</v>
      </c>
      <c r="D14" s="73" t="str">
        <f>notes!F15</f>
        <v>A+</v>
      </c>
      <c r="E14" s="73" t="str">
        <f>notes!G15</f>
        <v>A</v>
      </c>
      <c r="F14" s="73" t="str">
        <f>notes!H15</f>
        <v>C+</v>
      </c>
      <c r="G14" s="74">
        <f>notes!I15</f>
        <v>0</v>
      </c>
      <c r="H14" s="75" t="str">
        <f>notes!J15</f>
        <v>C+</v>
      </c>
      <c r="I14" s="73" t="str">
        <f>notes!K15</f>
        <v>A+</v>
      </c>
      <c r="J14" s="73" t="str">
        <f>notes!L15</f>
        <v>B</v>
      </c>
      <c r="K14" s="74" t="str">
        <f>notes!M15</f>
        <v>A+</v>
      </c>
      <c r="L14" s="75" t="str">
        <f>notes!N15</f>
        <v>A+</v>
      </c>
      <c r="M14" s="73" t="str">
        <f>notes!O15</f>
        <v>A</v>
      </c>
      <c r="N14" s="74">
        <f>notes!P15</f>
        <v>0</v>
      </c>
      <c r="O14" s="75" t="str">
        <f>notes!Q15</f>
        <v>C-</v>
      </c>
      <c r="P14" s="73">
        <f>notes!R15</f>
        <v>0</v>
      </c>
      <c r="Q14" s="74">
        <f>notes!S15</f>
        <v>0</v>
      </c>
      <c r="R14" s="75">
        <f>notes!T15</f>
        <v>0</v>
      </c>
      <c r="S14" s="74">
        <f>notes!U15</f>
        <v>0</v>
      </c>
      <c r="T14" s="76">
        <f>notes!V15</f>
        <v>0</v>
      </c>
      <c r="U14" s="75" t="str">
        <f>notes!W15</f>
        <v>A</v>
      </c>
      <c r="V14" s="77"/>
      <c r="W14" s="78"/>
      <c r="X14" s="79">
        <f t="shared" si="0"/>
        <v>4</v>
      </c>
      <c r="Y14" s="79">
        <f t="shared" si="1"/>
        <v>5</v>
      </c>
      <c r="Z14" s="80">
        <f t="shared" si="2"/>
        <v>0</v>
      </c>
      <c r="AA14" s="81">
        <f t="shared" si="3"/>
        <v>0</v>
      </c>
      <c r="AB14" s="81">
        <f t="shared" si="4"/>
        <v>1</v>
      </c>
      <c r="AC14" s="82">
        <f t="shared" si="5"/>
        <v>0</v>
      </c>
      <c r="AD14" s="83">
        <f t="shared" si="6"/>
        <v>2</v>
      </c>
      <c r="AE14" s="79">
        <f t="shared" si="7"/>
        <v>0</v>
      </c>
      <c r="AF14" s="80">
        <f t="shared" si="8"/>
        <v>1</v>
      </c>
      <c r="AG14" s="83">
        <f t="shared" si="9"/>
        <v>0</v>
      </c>
      <c r="AH14" s="79">
        <f t="shared" si="10"/>
        <v>0</v>
      </c>
      <c r="AI14" s="80">
        <f t="shared" si="11"/>
        <v>0</v>
      </c>
      <c r="AJ14" s="84">
        <f t="shared" si="12"/>
        <v>79</v>
      </c>
      <c r="AK14" s="66"/>
      <c r="AL14" s="66" t="s">
        <v>31</v>
      </c>
      <c r="AM14" s="85">
        <f t="shared" si="13"/>
        <v>32</v>
      </c>
      <c r="AN14" s="85">
        <f t="shared" si="14"/>
        <v>35</v>
      </c>
      <c r="AO14" s="85">
        <f t="shared" si="15"/>
        <v>0</v>
      </c>
      <c r="AP14" s="86">
        <f t="shared" si="26"/>
        <v>67</v>
      </c>
      <c r="AQ14" s="87"/>
      <c r="AR14" s="88">
        <f t="shared" si="16"/>
        <v>0</v>
      </c>
      <c r="AS14" s="88">
        <f t="shared" si="17"/>
        <v>4</v>
      </c>
      <c r="AT14" s="88">
        <f t="shared" si="18"/>
        <v>0</v>
      </c>
      <c r="AU14" s="86">
        <f t="shared" si="27"/>
        <v>4</v>
      </c>
      <c r="AV14" s="87"/>
      <c r="AW14" s="89">
        <f t="shared" si="19"/>
        <v>4</v>
      </c>
      <c r="AX14" s="89">
        <f t="shared" si="20"/>
        <v>0</v>
      </c>
      <c r="AY14" s="89">
        <f t="shared" si="21"/>
        <v>1</v>
      </c>
      <c r="AZ14" s="86">
        <f t="shared" si="28"/>
        <v>5</v>
      </c>
      <c r="BA14" s="87"/>
      <c r="BB14" s="90">
        <f t="shared" si="22"/>
        <v>0</v>
      </c>
      <c r="BC14" s="90">
        <f t="shared" si="23"/>
        <v>0</v>
      </c>
      <c r="BD14" s="90">
        <f t="shared" si="24"/>
        <v>0</v>
      </c>
      <c r="BE14" s="86">
        <f t="shared" si="29"/>
        <v>0</v>
      </c>
      <c r="BF14" s="91">
        <f t="shared" si="25"/>
        <v>76</v>
      </c>
      <c r="BG14" s="66"/>
      <c r="BH14" s="3"/>
      <c r="BI14" s="3"/>
      <c r="BO14" s="3"/>
      <c r="BP14" s="3"/>
      <c r="BQ14" s="3"/>
      <c r="BR14" s="3"/>
      <c r="BS14" s="3"/>
      <c r="BT14" s="3"/>
      <c r="BU14" s="3"/>
      <c r="BV14" s="3"/>
    </row>
    <row r="15" spans="1:74" ht="18" thickTop="1" thickBot="1" x14ac:dyDescent="0.35">
      <c r="A15" s="92" t="s">
        <v>33</v>
      </c>
      <c r="B15" s="73" t="str">
        <f>notes!D16</f>
        <v>A+</v>
      </c>
      <c r="C15" s="73" t="str">
        <f>notes!E16</f>
        <v>A</v>
      </c>
      <c r="D15" s="73" t="str">
        <f>notes!F16</f>
        <v>A</v>
      </c>
      <c r="E15" s="73" t="str">
        <f>notes!G16</f>
        <v>A+</v>
      </c>
      <c r="F15" s="73" t="str">
        <f>notes!H16</f>
        <v>C+</v>
      </c>
      <c r="G15" s="74">
        <f>notes!I16</f>
        <v>0</v>
      </c>
      <c r="H15" s="75" t="str">
        <f>notes!J16</f>
        <v>A</v>
      </c>
      <c r="I15" s="73" t="str">
        <f>notes!K16</f>
        <v>A+</v>
      </c>
      <c r="J15" s="73" t="str">
        <f>notes!L16</f>
        <v>C</v>
      </c>
      <c r="K15" s="74" t="str">
        <f>notes!M16</f>
        <v>A+</v>
      </c>
      <c r="L15" s="75" t="str">
        <f>notes!N16</f>
        <v>A+</v>
      </c>
      <c r="M15" s="73" t="str">
        <f>notes!O16</f>
        <v>A-</v>
      </c>
      <c r="N15" s="74">
        <f>notes!P16</f>
        <v>0</v>
      </c>
      <c r="O15" s="75" t="str">
        <f>notes!Q16</f>
        <v>B</v>
      </c>
      <c r="P15" s="73">
        <f>notes!R16</f>
        <v>0</v>
      </c>
      <c r="Q15" s="74">
        <f>notes!S16</f>
        <v>0</v>
      </c>
      <c r="R15" s="75">
        <f>notes!T16</f>
        <v>0</v>
      </c>
      <c r="S15" s="74">
        <f>notes!U16</f>
        <v>0</v>
      </c>
      <c r="T15" s="76">
        <f>notes!V16</f>
        <v>0</v>
      </c>
      <c r="U15" s="75" t="str">
        <f>notes!W16</f>
        <v>A</v>
      </c>
      <c r="V15" s="77"/>
      <c r="W15" s="93"/>
      <c r="X15" s="79">
        <f t="shared" si="0"/>
        <v>5</v>
      </c>
      <c r="Y15" s="79">
        <f t="shared" si="1"/>
        <v>4</v>
      </c>
      <c r="Z15" s="80">
        <f t="shared" si="2"/>
        <v>1</v>
      </c>
      <c r="AA15" s="81">
        <f t="shared" si="3"/>
        <v>0</v>
      </c>
      <c r="AB15" s="81">
        <f t="shared" si="4"/>
        <v>1</v>
      </c>
      <c r="AC15" s="82">
        <f t="shared" si="5"/>
        <v>0</v>
      </c>
      <c r="AD15" s="83">
        <f t="shared" si="6"/>
        <v>1</v>
      </c>
      <c r="AE15" s="79">
        <f t="shared" si="7"/>
        <v>1</v>
      </c>
      <c r="AF15" s="80">
        <f t="shared" si="8"/>
        <v>0</v>
      </c>
      <c r="AG15" s="83">
        <f t="shared" si="9"/>
        <v>0</v>
      </c>
      <c r="AH15" s="79">
        <f t="shared" si="10"/>
        <v>0</v>
      </c>
      <c r="AI15" s="80">
        <f t="shared" si="11"/>
        <v>0</v>
      </c>
      <c r="AJ15" s="84">
        <f t="shared" si="12"/>
        <v>84</v>
      </c>
      <c r="AK15" s="66"/>
      <c r="AL15" s="66" t="s">
        <v>33</v>
      </c>
      <c r="AM15" s="85">
        <f t="shared" si="13"/>
        <v>40</v>
      </c>
      <c r="AN15" s="85">
        <f t="shared" si="14"/>
        <v>28</v>
      </c>
      <c r="AO15" s="85">
        <f t="shared" si="15"/>
        <v>6</v>
      </c>
      <c r="AP15" s="86">
        <f t="shared" si="26"/>
        <v>74</v>
      </c>
      <c r="AQ15" s="95"/>
      <c r="AR15" s="88">
        <f t="shared" si="16"/>
        <v>0</v>
      </c>
      <c r="AS15" s="88">
        <f t="shared" si="17"/>
        <v>4</v>
      </c>
      <c r="AT15" s="88">
        <f t="shared" si="18"/>
        <v>0</v>
      </c>
      <c r="AU15" s="86">
        <f t="shared" si="27"/>
        <v>4</v>
      </c>
      <c r="AV15" s="95"/>
      <c r="AW15" s="89">
        <f t="shared" si="19"/>
        <v>2</v>
      </c>
      <c r="AX15" s="89">
        <f t="shared" si="20"/>
        <v>1</v>
      </c>
      <c r="AY15" s="89">
        <f t="shared" si="21"/>
        <v>0</v>
      </c>
      <c r="AZ15" s="86">
        <f t="shared" si="28"/>
        <v>3</v>
      </c>
      <c r="BA15" s="95"/>
      <c r="BB15" s="90">
        <f t="shared" si="22"/>
        <v>0</v>
      </c>
      <c r="BC15" s="90">
        <f t="shared" si="23"/>
        <v>0</v>
      </c>
      <c r="BD15" s="90">
        <f t="shared" si="24"/>
        <v>0</v>
      </c>
      <c r="BE15" s="86">
        <f t="shared" si="29"/>
        <v>0</v>
      </c>
      <c r="BF15" s="91">
        <f t="shared" si="25"/>
        <v>81</v>
      </c>
      <c r="BG15" s="66"/>
      <c r="BH15" s="3"/>
      <c r="BI15" s="3"/>
      <c r="BO15" s="3"/>
      <c r="BP15" s="3"/>
      <c r="BQ15" s="3"/>
      <c r="BR15" s="3"/>
      <c r="BS15" s="3"/>
      <c r="BT15" s="3"/>
      <c r="BU15" s="3"/>
      <c r="BV15" s="3"/>
    </row>
    <row r="16" spans="1:74" ht="18" thickTop="1" thickBot="1" x14ac:dyDescent="0.35">
      <c r="A16" s="96" t="s">
        <v>35</v>
      </c>
      <c r="B16" s="73" t="str">
        <f>notes!D17</f>
        <v>B</v>
      </c>
      <c r="C16" s="73" t="str">
        <f>notes!E17</f>
        <v>A-</v>
      </c>
      <c r="D16" s="73" t="str">
        <f>notes!F17</f>
        <v>A</v>
      </c>
      <c r="E16" s="73" t="str">
        <f>notes!G17</f>
        <v>A-</v>
      </c>
      <c r="F16" s="73" t="str">
        <f>notes!H17</f>
        <v>B-</v>
      </c>
      <c r="G16" s="74">
        <f>notes!I17</f>
        <v>0</v>
      </c>
      <c r="H16" s="75" t="str">
        <f>notes!J17</f>
        <v>A</v>
      </c>
      <c r="I16" s="73" t="str">
        <f>notes!K17</f>
        <v>A</v>
      </c>
      <c r="J16" s="73" t="str">
        <f>notes!L17</f>
        <v>C</v>
      </c>
      <c r="K16" s="74" t="str">
        <f>notes!M17</f>
        <v>A+</v>
      </c>
      <c r="L16" s="75" t="str">
        <f>notes!N17</f>
        <v>A</v>
      </c>
      <c r="M16" s="73" t="str">
        <f>notes!O17</f>
        <v>A</v>
      </c>
      <c r="N16" s="74">
        <f>notes!P17</f>
        <v>0</v>
      </c>
      <c r="O16" s="75" t="str">
        <f>notes!Q17</f>
        <v>B</v>
      </c>
      <c r="P16" s="73">
        <f>notes!R17</f>
        <v>0</v>
      </c>
      <c r="Q16" s="74">
        <f>notes!S17</f>
        <v>0</v>
      </c>
      <c r="R16" s="75">
        <f>notes!T17</f>
        <v>0</v>
      </c>
      <c r="S16" s="74">
        <f>notes!U17</f>
        <v>0</v>
      </c>
      <c r="T16" s="76">
        <f>notes!V17</f>
        <v>0</v>
      </c>
      <c r="U16" s="75" t="str">
        <f>notes!W17</f>
        <v>A</v>
      </c>
      <c r="V16" s="77"/>
      <c r="W16" s="78"/>
      <c r="X16" s="79">
        <f t="shared" si="0"/>
        <v>1</v>
      </c>
      <c r="Y16" s="79">
        <f t="shared" si="1"/>
        <v>6</v>
      </c>
      <c r="Z16" s="80">
        <f t="shared" si="2"/>
        <v>2</v>
      </c>
      <c r="AA16" s="81">
        <f t="shared" si="3"/>
        <v>0</v>
      </c>
      <c r="AB16" s="81">
        <f t="shared" si="4"/>
        <v>2</v>
      </c>
      <c r="AC16" s="82">
        <f t="shared" si="5"/>
        <v>1</v>
      </c>
      <c r="AD16" s="83">
        <f t="shared" si="6"/>
        <v>0</v>
      </c>
      <c r="AE16" s="79">
        <f t="shared" si="7"/>
        <v>1</v>
      </c>
      <c r="AF16" s="80">
        <f t="shared" si="8"/>
        <v>0</v>
      </c>
      <c r="AG16" s="83">
        <f t="shared" si="9"/>
        <v>0</v>
      </c>
      <c r="AH16" s="79">
        <f t="shared" si="10"/>
        <v>0</v>
      </c>
      <c r="AI16" s="80">
        <f t="shared" si="11"/>
        <v>0</v>
      </c>
      <c r="AJ16" s="84">
        <f t="shared" si="12"/>
        <v>78</v>
      </c>
      <c r="AK16" s="66"/>
      <c r="AL16" s="66" t="s">
        <v>35</v>
      </c>
      <c r="AM16" s="85">
        <f t="shared" si="13"/>
        <v>8</v>
      </c>
      <c r="AN16" s="85">
        <f t="shared" si="14"/>
        <v>42</v>
      </c>
      <c r="AO16" s="85">
        <f t="shared" si="15"/>
        <v>12</v>
      </c>
      <c r="AP16" s="86">
        <f t="shared" si="26"/>
        <v>62</v>
      </c>
      <c r="AQ16" s="95"/>
      <c r="AR16" s="88">
        <f t="shared" si="16"/>
        <v>0</v>
      </c>
      <c r="AS16" s="88">
        <f t="shared" si="17"/>
        <v>8</v>
      </c>
      <c r="AT16" s="88">
        <f t="shared" si="18"/>
        <v>3</v>
      </c>
      <c r="AU16" s="86">
        <f t="shared" si="27"/>
        <v>11</v>
      </c>
      <c r="AV16" s="95"/>
      <c r="AW16" s="89">
        <f t="shared" si="19"/>
        <v>0</v>
      </c>
      <c r="AX16" s="89">
        <f t="shared" si="20"/>
        <v>1</v>
      </c>
      <c r="AY16" s="89">
        <f t="shared" si="21"/>
        <v>0</v>
      </c>
      <c r="AZ16" s="86">
        <f t="shared" si="28"/>
        <v>1</v>
      </c>
      <c r="BA16" s="95"/>
      <c r="BB16" s="90">
        <f t="shared" si="22"/>
        <v>0</v>
      </c>
      <c r="BC16" s="90">
        <f t="shared" si="23"/>
        <v>0</v>
      </c>
      <c r="BD16" s="90">
        <f t="shared" si="24"/>
        <v>0</v>
      </c>
      <c r="BE16" s="86">
        <f t="shared" si="29"/>
        <v>0</v>
      </c>
      <c r="BF16" s="91">
        <f t="shared" si="25"/>
        <v>74</v>
      </c>
      <c r="BG16" s="66"/>
      <c r="BH16" s="3"/>
      <c r="BI16" s="3"/>
      <c r="BO16" s="3"/>
      <c r="BP16" s="3"/>
      <c r="BQ16" s="3"/>
      <c r="BR16" s="3"/>
      <c r="BS16" s="3"/>
      <c r="BT16" s="3"/>
      <c r="BU16" s="3"/>
      <c r="BV16" s="3"/>
    </row>
    <row r="17" spans="1:116" ht="18" thickTop="1" thickBot="1" x14ac:dyDescent="0.35">
      <c r="A17" s="92" t="s">
        <v>37</v>
      </c>
      <c r="B17" s="73" t="str">
        <f>notes!D18</f>
        <v>A+</v>
      </c>
      <c r="C17" s="73" t="str">
        <f>notes!E18</f>
        <v>A</v>
      </c>
      <c r="D17" s="73" t="str">
        <f>notes!F18</f>
        <v>A</v>
      </c>
      <c r="E17" s="73" t="str">
        <f>notes!G18</f>
        <v>A+</v>
      </c>
      <c r="F17" s="73" t="str">
        <f>notes!H18</f>
        <v>B-</v>
      </c>
      <c r="G17" s="74">
        <f>notes!I18</f>
        <v>0</v>
      </c>
      <c r="H17" s="75" t="str">
        <f>notes!J18</f>
        <v>A</v>
      </c>
      <c r="I17" s="73" t="str">
        <f>notes!K18</f>
        <v>A+</v>
      </c>
      <c r="J17" s="73" t="str">
        <f>notes!L18</f>
        <v>C</v>
      </c>
      <c r="K17" s="74" t="str">
        <f>notes!M18</f>
        <v>A+</v>
      </c>
      <c r="L17" s="75" t="str">
        <f>notes!N18</f>
        <v>A+</v>
      </c>
      <c r="M17" s="73" t="str">
        <f>notes!O18</f>
        <v>C</v>
      </c>
      <c r="N17" s="74">
        <f>notes!P18</f>
        <v>0</v>
      </c>
      <c r="O17" s="75" t="str">
        <f>notes!Q18</f>
        <v>B</v>
      </c>
      <c r="P17" s="73">
        <f>notes!R18</f>
        <v>0</v>
      </c>
      <c r="Q17" s="74">
        <f>notes!S18</f>
        <v>0</v>
      </c>
      <c r="R17" s="75">
        <f>notes!T18</f>
        <v>0</v>
      </c>
      <c r="S17" s="74">
        <f>notes!U18</f>
        <v>0</v>
      </c>
      <c r="T17" s="76">
        <f>notes!V18</f>
        <v>0</v>
      </c>
      <c r="U17" s="75" t="str">
        <f>notes!W18</f>
        <v>A</v>
      </c>
      <c r="V17" s="77"/>
      <c r="W17" s="93"/>
      <c r="X17" s="79">
        <f t="shared" si="0"/>
        <v>5</v>
      </c>
      <c r="Y17" s="79">
        <f t="shared" si="1"/>
        <v>4</v>
      </c>
      <c r="Z17" s="80">
        <f t="shared" si="2"/>
        <v>0</v>
      </c>
      <c r="AA17" s="81">
        <f t="shared" si="3"/>
        <v>0</v>
      </c>
      <c r="AB17" s="81">
        <f t="shared" si="4"/>
        <v>1</v>
      </c>
      <c r="AC17" s="82">
        <f t="shared" si="5"/>
        <v>1</v>
      </c>
      <c r="AD17" s="83">
        <f t="shared" si="6"/>
        <v>0</v>
      </c>
      <c r="AE17" s="79">
        <f t="shared" si="7"/>
        <v>2</v>
      </c>
      <c r="AF17" s="80">
        <f t="shared" si="8"/>
        <v>0</v>
      </c>
      <c r="AG17" s="83">
        <f t="shared" si="9"/>
        <v>0</v>
      </c>
      <c r="AH17" s="79">
        <f t="shared" si="10"/>
        <v>0</v>
      </c>
      <c r="AI17" s="80">
        <f t="shared" si="11"/>
        <v>0</v>
      </c>
      <c r="AJ17" s="84">
        <f t="shared" si="12"/>
        <v>81</v>
      </c>
      <c r="AK17" s="66"/>
      <c r="AL17" s="66" t="s">
        <v>37</v>
      </c>
      <c r="AM17" s="85">
        <f t="shared" si="13"/>
        <v>40</v>
      </c>
      <c r="AN17" s="85">
        <f t="shared" si="14"/>
        <v>28</v>
      </c>
      <c r="AO17" s="85">
        <f t="shared" si="15"/>
        <v>0</v>
      </c>
      <c r="AP17" s="86">
        <f t="shared" si="26"/>
        <v>68</v>
      </c>
      <c r="AQ17" s="95"/>
      <c r="AR17" s="88">
        <f t="shared" si="16"/>
        <v>0</v>
      </c>
      <c r="AS17" s="88">
        <f t="shared" si="17"/>
        <v>4</v>
      </c>
      <c r="AT17" s="88">
        <f t="shared" si="18"/>
        <v>3</v>
      </c>
      <c r="AU17" s="86">
        <f t="shared" si="27"/>
        <v>7</v>
      </c>
      <c r="AV17" s="95"/>
      <c r="AW17" s="89">
        <f t="shared" si="19"/>
        <v>0</v>
      </c>
      <c r="AX17" s="89">
        <f t="shared" si="20"/>
        <v>2</v>
      </c>
      <c r="AY17" s="89">
        <f t="shared" si="21"/>
        <v>0</v>
      </c>
      <c r="AZ17" s="86">
        <f t="shared" si="28"/>
        <v>2</v>
      </c>
      <c r="BA17" s="95"/>
      <c r="BB17" s="90">
        <f t="shared" si="22"/>
        <v>0</v>
      </c>
      <c r="BC17" s="90">
        <f t="shared" si="23"/>
        <v>0</v>
      </c>
      <c r="BD17" s="90">
        <f t="shared" si="24"/>
        <v>0</v>
      </c>
      <c r="BE17" s="86">
        <f t="shared" si="29"/>
        <v>0</v>
      </c>
      <c r="BF17" s="91">
        <f t="shared" si="25"/>
        <v>77</v>
      </c>
      <c r="BG17" s="66"/>
      <c r="BH17" s="3"/>
      <c r="BI17" s="3"/>
      <c r="BO17" s="3"/>
      <c r="BP17" s="3"/>
      <c r="BQ17" s="3"/>
      <c r="BR17" s="3"/>
      <c r="BS17" s="3"/>
      <c r="BT17" s="3"/>
      <c r="BU17" s="3"/>
      <c r="BV17" s="3"/>
    </row>
    <row r="18" spans="1:116" ht="18" thickTop="1" thickBot="1" x14ac:dyDescent="0.35">
      <c r="A18" s="96" t="s">
        <v>39</v>
      </c>
      <c r="B18" s="73" t="str">
        <f>notes!D19</f>
        <v>C+</v>
      </c>
      <c r="C18" s="73" t="str">
        <f>notes!E19</f>
        <v>C+</v>
      </c>
      <c r="D18" s="73" t="str">
        <f>notes!F19</f>
        <v>A</v>
      </c>
      <c r="E18" s="73" t="str">
        <f>notes!G19</f>
        <v>A+</v>
      </c>
      <c r="F18" s="73" t="str">
        <f>notes!H19</f>
        <v>C</v>
      </c>
      <c r="G18" s="74">
        <f>notes!I19</f>
        <v>0</v>
      </c>
      <c r="H18" s="75" t="str">
        <f>notes!J19</f>
        <v>A</v>
      </c>
      <c r="I18" s="73" t="str">
        <f>notes!K19</f>
        <v>A-</v>
      </c>
      <c r="J18" s="73" t="str">
        <f>notes!L19</f>
        <v>C</v>
      </c>
      <c r="K18" s="74" t="str">
        <f>notes!M19</f>
        <v>A+</v>
      </c>
      <c r="L18" s="75" t="str">
        <f>notes!N19</f>
        <v>A</v>
      </c>
      <c r="M18" s="73" t="str">
        <f>notes!O19</f>
        <v>C-</v>
      </c>
      <c r="N18" s="74">
        <f>notes!P19</f>
        <v>0</v>
      </c>
      <c r="O18" s="75" t="str">
        <f>notes!Q19</f>
        <v>C-</v>
      </c>
      <c r="P18" s="73">
        <f>notes!R19</f>
        <v>0</v>
      </c>
      <c r="Q18" s="74">
        <f>notes!S19</f>
        <v>0</v>
      </c>
      <c r="R18" s="75">
        <f>notes!T19</f>
        <v>0</v>
      </c>
      <c r="S18" s="74">
        <f>notes!U19</f>
        <v>0</v>
      </c>
      <c r="T18" s="76">
        <f>notes!V19</f>
        <v>0</v>
      </c>
      <c r="U18" s="75" t="str">
        <f>notes!W19</f>
        <v>A</v>
      </c>
      <c r="V18" s="77"/>
      <c r="W18" s="78"/>
      <c r="X18" s="79">
        <f t="shared" si="0"/>
        <v>2</v>
      </c>
      <c r="Y18" s="79">
        <f t="shared" si="1"/>
        <v>4</v>
      </c>
      <c r="Z18" s="80">
        <f t="shared" si="2"/>
        <v>1</v>
      </c>
      <c r="AA18" s="81">
        <f t="shared" si="3"/>
        <v>0</v>
      </c>
      <c r="AB18" s="81">
        <f t="shared" si="4"/>
        <v>0</v>
      </c>
      <c r="AC18" s="82">
        <f t="shared" si="5"/>
        <v>0</v>
      </c>
      <c r="AD18" s="83">
        <f t="shared" si="6"/>
        <v>2</v>
      </c>
      <c r="AE18" s="79">
        <f t="shared" si="7"/>
        <v>2</v>
      </c>
      <c r="AF18" s="80">
        <f t="shared" si="8"/>
        <v>2</v>
      </c>
      <c r="AG18" s="83">
        <f t="shared" si="9"/>
        <v>0</v>
      </c>
      <c r="AH18" s="79">
        <f t="shared" si="10"/>
        <v>0</v>
      </c>
      <c r="AI18" s="80">
        <f t="shared" si="11"/>
        <v>0</v>
      </c>
      <c r="AJ18" s="84">
        <f t="shared" si="12"/>
        <v>62</v>
      </c>
      <c r="AK18" s="66"/>
      <c r="AL18" s="66" t="s">
        <v>39</v>
      </c>
      <c r="AM18" s="85">
        <f t="shared" si="13"/>
        <v>16</v>
      </c>
      <c r="AN18" s="85">
        <f t="shared" si="14"/>
        <v>28</v>
      </c>
      <c r="AO18" s="85">
        <f t="shared" si="15"/>
        <v>6</v>
      </c>
      <c r="AP18" s="86">
        <f t="shared" si="26"/>
        <v>50</v>
      </c>
      <c r="AQ18" s="95"/>
      <c r="AR18" s="88">
        <f t="shared" si="16"/>
        <v>0</v>
      </c>
      <c r="AS18" s="88">
        <f t="shared" si="17"/>
        <v>0</v>
      </c>
      <c r="AT18" s="88">
        <f t="shared" si="18"/>
        <v>0</v>
      </c>
      <c r="AU18" s="86">
        <f t="shared" si="27"/>
        <v>0</v>
      </c>
      <c r="AV18" s="95"/>
      <c r="AW18" s="89">
        <f t="shared" si="19"/>
        <v>4</v>
      </c>
      <c r="AX18" s="89">
        <f t="shared" si="20"/>
        <v>2</v>
      </c>
      <c r="AY18" s="89">
        <f t="shared" si="21"/>
        <v>2</v>
      </c>
      <c r="AZ18" s="86">
        <f t="shared" si="28"/>
        <v>8</v>
      </c>
      <c r="BA18" s="95"/>
      <c r="BB18" s="90">
        <f t="shared" si="22"/>
        <v>0</v>
      </c>
      <c r="BC18" s="90">
        <f t="shared" si="23"/>
        <v>0</v>
      </c>
      <c r="BD18" s="90">
        <f t="shared" si="24"/>
        <v>0</v>
      </c>
      <c r="BE18" s="86">
        <f t="shared" si="29"/>
        <v>0</v>
      </c>
      <c r="BF18" s="91">
        <f t="shared" si="25"/>
        <v>58</v>
      </c>
      <c r="BG18" s="66"/>
      <c r="BH18" s="3"/>
      <c r="BI18" s="3"/>
      <c r="BO18" s="3"/>
      <c r="BP18" s="3"/>
      <c r="BQ18" s="3"/>
      <c r="BR18" s="3"/>
      <c r="BS18" s="3"/>
      <c r="BT18" s="3"/>
      <c r="BU18" s="3"/>
      <c r="BV18" s="3"/>
    </row>
    <row r="19" spans="1:116" ht="18" thickTop="1" thickBot="1" x14ac:dyDescent="0.35">
      <c r="A19" s="92" t="s">
        <v>41</v>
      </c>
      <c r="B19" s="73" t="str">
        <f>notes!D20</f>
        <v>A</v>
      </c>
      <c r="C19" s="73" t="str">
        <f>notes!E20</f>
        <v>A+</v>
      </c>
      <c r="D19" s="73" t="str">
        <f>notes!F20</f>
        <v>A-</v>
      </c>
      <c r="E19" s="73" t="str">
        <f>notes!G20</f>
        <v>B-</v>
      </c>
      <c r="F19" s="73" t="str">
        <f>notes!H20</f>
        <v>C</v>
      </c>
      <c r="G19" s="74">
        <f>notes!I20</f>
        <v>0</v>
      </c>
      <c r="H19" s="75" t="str">
        <f>notes!J20</f>
        <v>A</v>
      </c>
      <c r="I19" s="73" t="str">
        <f>notes!K20</f>
        <v>A</v>
      </c>
      <c r="J19" s="73" t="str">
        <f>notes!L20</f>
        <v>C</v>
      </c>
      <c r="K19" s="74" t="str">
        <f>notes!M20</f>
        <v>B</v>
      </c>
      <c r="L19" s="75" t="str">
        <f>notes!N20</f>
        <v>A</v>
      </c>
      <c r="M19" s="73" t="str">
        <f>notes!O20</f>
        <v>A</v>
      </c>
      <c r="N19" s="74">
        <f>notes!P20</f>
        <v>0</v>
      </c>
      <c r="O19" s="75" t="str">
        <f>notes!Q20</f>
        <v>A</v>
      </c>
      <c r="P19" s="73">
        <f>notes!R20</f>
        <v>0</v>
      </c>
      <c r="Q19" s="74">
        <f>notes!S20</f>
        <v>0</v>
      </c>
      <c r="R19" s="75">
        <f>notes!T20</f>
        <v>0</v>
      </c>
      <c r="S19" s="74">
        <f>notes!U20</f>
        <v>0</v>
      </c>
      <c r="T19" s="76">
        <f>notes!V20</f>
        <v>0</v>
      </c>
      <c r="U19" s="75" t="str">
        <f>notes!W20</f>
        <v>A-</v>
      </c>
      <c r="V19" s="77"/>
      <c r="W19" s="93"/>
      <c r="X19" s="79">
        <f t="shared" si="0"/>
        <v>1</v>
      </c>
      <c r="Y19" s="79">
        <f t="shared" si="1"/>
        <v>6</v>
      </c>
      <c r="Z19" s="80">
        <f t="shared" si="2"/>
        <v>2</v>
      </c>
      <c r="AA19" s="81">
        <f t="shared" si="3"/>
        <v>0</v>
      </c>
      <c r="AB19" s="81">
        <f t="shared" si="4"/>
        <v>1</v>
      </c>
      <c r="AC19" s="82">
        <f t="shared" si="5"/>
        <v>1</v>
      </c>
      <c r="AD19" s="83">
        <f t="shared" si="6"/>
        <v>0</v>
      </c>
      <c r="AE19" s="79">
        <f t="shared" si="7"/>
        <v>2</v>
      </c>
      <c r="AF19" s="80">
        <f t="shared" si="8"/>
        <v>0</v>
      </c>
      <c r="AG19" s="83">
        <f t="shared" si="9"/>
        <v>0</v>
      </c>
      <c r="AH19" s="79">
        <f t="shared" si="10"/>
        <v>0</v>
      </c>
      <c r="AI19" s="80">
        <f t="shared" si="11"/>
        <v>0</v>
      </c>
      <c r="AJ19" s="84">
        <f t="shared" si="12"/>
        <v>75</v>
      </c>
      <c r="AK19" s="66"/>
      <c r="AL19" s="66" t="s">
        <v>41</v>
      </c>
      <c r="AM19" s="85">
        <f t="shared" si="13"/>
        <v>8</v>
      </c>
      <c r="AN19" s="85">
        <f t="shared" si="14"/>
        <v>42</v>
      </c>
      <c r="AO19" s="85">
        <f t="shared" si="15"/>
        <v>12</v>
      </c>
      <c r="AP19" s="86">
        <f t="shared" si="26"/>
        <v>62</v>
      </c>
      <c r="AQ19" s="95"/>
      <c r="AR19" s="88">
        <f t="shared" si="16"/>
        <v>0</v>
      </c>
      <c r="AS19" s="88">
        <f t="shared" si="17"/>
        <v>4</v>
      </c>
      <c r="AT19" s="88">
        <f t="shared" si="18"/>
        <v>3</v>
      </c>
      <c r="AU19" s="86">
        <f t="shared" si="27"/>
        <v>7</v>
      </c>
      <c r="AV19" s="95"/>
      <c r="AW19" s="89">
        <f t="shared" si="19"/>
        <v>0</v>
      </c>
      <c r="AX19" s="89">
        <f t="shared" si="20"/>
        <v>2</v>
      </c>
      <c r="AY19" s="89">
        <f t="shared" si="21"/>
        <v>0</v>
      </c>
      <c r="AZ19" s="86">
        <f t="shared" si="28"/>
        <v>2</v>
      </c>
      <c r="BA19" s="95"/>
      <c r="BB19" s="90">
        <f t="shared" si="22"/>
        <v>0</v>
      </c>
      <c r="BC19" s="90">
        <f t="shared" si="23"/>
        <v>0</v>
      </c>
      <c r="BD19" s="90">
        <f t="shared" si="24"/>
        <v>0</v>
      </c>
      <c r="BE19" s="86">
        <f t="shared" si="29"/>
        <v>0</v>
      </c>
      <c r="BF19" s="91">
        <f t="shared" si="25"/>
        <v>71</v>
      </c>
      <c r="BG19" s="66"/>
      <c r="BH19" s="3"/>
      <c r="BI19" s="3"/>
      <c r="BS19" s="3"/>
      <c r="BT19" s="3"/>
      <c r="BU19" s="3"/>
      <c r="BV19" s="3"/>
    </row>
    <row r="20" spans="1:116" ht="18" thickTop="1" thickBot="1" x14ac:dyDescent="0.35">
      <c r="A20" s="94" t="s">
        <v>43</v>
      </c>
      <c r="B20" s="73" t="str">
        <f>notes!D21</f>
        <v>abs</v>
      </c>
      <c r="C20" s="73" t="str">
        <f>notes!E21</f>
        <v>abs</v>
      </c>
      <c r="D20" s="73" t="str">
        <f>notes!F21</f>
        <v>B+</v>
      </c>
      <c r="E20" s="73" t="str">
        <f>notes!G21</f>
        <v>A+</v>
      </c>
      <c r="F20" s="73" t="str">
        <f>notes!H21</f>
        <v>A</v>
      </c>
      <c r="G20" s="74">
        <f>notes!I21</f>
        <v>0</v>
      </c>
      <c r="H20" s="75" t="str">
        <f>notes!J21</f>
        <v>A-</v>
      </c>
      <c r="I20" s="73" t="str">
        <f>notes!K21</f>
        <v>A-</v>
      </c>
      <c r="J20" s="73" t="str">
        <f>notes!L21</f>
        <v>C</v>
      </c>
      <c r="K20" s="74" t="str">
        <f>notes!M21</f>
        <v>A+</v>
      </c>
      <c r="L20" s="75" t="str">
        <f>notes!N21</f>
        <v>B+</v>
      </c>
      <c r="M20" s="73" t="str">
        <f>notes!O21</f>
        <v>A-</v>
      </c>
      <c r="N20" s="74">
        <f>notes!P21</f>
        <v>0</v>
      </c>
      <c r="O20" s="75" t="str">
        <f>notes!Q21</f>
        <v>A</v>
      </c>
      <c r="P20" s="73">
        <f>notes!R21</f>
        <v>0</v>
      </c>
      <c r="Q20" s="74">
        <f>notes!S21</f>
        <v>0</v>
      </c>
      <c r="R20" s="75">
        <f>notes!T21</f>
        <v>0</v>
      </c>
      <c r="S20" s="74">
        <f>notes!U21</f>
        <v>0</v>
      </c>
      <c r="T20" s="76">
        <f>notes!V21</f>
        <v>0</v>
      </c>
      <c r="U20" s="75" t="str">
        <f>notes!W21</f>
        <v>B+</v>
      </c>
      <c r="V20" s="77"/>
      <c r="W20" s="78"/>
      <c r="X20" s="79">
        <f t="shared" si="0"/>
        <v>2</v>
      </c>
      <c r="Y20" s="79">
        <f t="shared" si="1"/>
        <v>2</v>
      </c>
      <c r="Z20" s="80">
        <f t="shared" si="2"/>
        <v>3</v>
      </c>
      <c r="AA20" s="81">
        <f t="shared" si="3"/>
        <v>3</v>
      </c>
      <c r="AB20" s="81">
        <f t="shared" si="4"/>
        <v>0</v>
      </c>
      <c r="AC20" s="82">
        <f t="shared" si="5"/>
        <v>0</v>
      </c>
      <c r="AD20" s="83">
        <f t="shared" si="6"/>
        <v>0</v>
      </c>
      <c r="AE20" s="79">
        <f t="shared" si="7"/>
        <v>1</v>
      </c>
      <c r="AF20" s="80">
        <f t="shared" si="8"/>
        <v>0</v>
      </c>
      <c r="AG20" s="83">
        <f t="shared" si="9"/>
        <v>0</v>
      </c>
      <c r="AH20" s="79">
        <f t="shared" si="10"/>
        <v>0</v>
      </c>
      <c r="AI20" s="80">
        <f t="shared" si="11"/>
        <v>0</v>
      </c>
      <c r="AJ20" s="84">
        <f t="shared" si="12"/>
        <v>68</v>
      </c>
      <c r="AK20" s="66"/>
      <c r="AL20" s="66" t="s">
        <v>43</v>
      </c>
      <c r="AM20" s="85">
        <f t="shared" si="13"/>
        <v>16</v>
      </c>
      <c r="AN20" s="85">
        <f t="shared" si="14"/>
        <v>14</v>
      </c>
      <c r="AO20" s="85">
        <f t="shared" si="15"/>
        <v>18</v>
      </c>
      <c r="AP20" s="86">
        <f t="shared" si="26"/>
        <v>48</v>
      </c>
      <c r="AQ20" s="95"/>
      <c r="AR20" s="88">
        <f t="shared" si="16"/>
        <v>15</v>
      </c>
      <c r="AS20" s="88">
        <f t="shared" si="17"/>
        <v>0</v>
      </c>
      <c r="AT20" s="88">
        <f t="shared" si="18"/>
        <v>0</v>
      </c>
      <c r="AU20" s="86">
        <f t="shared" si="27"/>
        <v>15</v>
      </c>
      <c r="AV20" s="95"/>
      <c r="AW20" s="89">
        <f t="shared" si="19"/>
        <v>0</v>
      </c>
      <c r="AX20" s="89">
        <f t="shared" si="20"/>
        <v>1</v>
      </c>
      <c r="AY20" s="89">
        <f t="shared" si="21"/>
        <v>0</v>
      </c>
      <c r="AZ20" s="86">
        <f t="shared" si="28"/>
        <v>1</v>
      </c>
      <c r="BA20" s="95"/>
      <c r="BB20" s="90">
        <f t="shared" si="22"/>
        <v>0</v>
      </c>
      <c r="BC20" s="90">
        <f t="shared" si="23"/>
        <v>0</v>
      </c>
      <c r="BD20" s="90">
        <f t="shared" si="24"/>
        <v>0</v>
      </c>
      <c r="BE20" s="86">
        <f t="shared" si="29"/>
        <v>0</v>
      </c>
      <c r="BF20" s="91">
        <f t="shared" si="25"/>
        <v>64</v>
      </c>
      <c r="BG20" s="66"/>
      <c r="BH20" s="3"/>
      <c r="BI20" s="3"/>
      <c r="BO20" s="3"/>
      <c r="BP20" s="3"/>
      <c r="BQ20" s="3"/>
      <c r="BR20" s="3"/>
      <c r="BS20" s="3"/>
      <c r="BT20" s="3"/>
      <c r="BU20" s="3"/>
      <c r="BV20" s="3"/>
    </row>
    <row r="21" spans="1:116" ht="18" thickTop="1" thickBot="1" x14ac:dyDescent="0.35">
      <c r="A21" s="92" t="s">
        <v>45</v>
      </c>
      <c r="B21" s="73" t="str">
        <f>notes!D22</f>
        <v>A</v>
      </c>
      <c r="C21" s="73" t="str">
        <f>notes!E22</f>
        <v>A+</v>
      </c>
      <c r="D21" s="73" t="str">
        <f>notes!F22</f>
        <v>C+</v>
      </c>
      <c r="E21" s="73" t="str">
        <f>notes!G22</f>
        <v>B-</v>
      </c>
      <c r="F21" s="73" t="str">
        <f>notes!H22</f>
        <v>C</v>
      </c>
      <c r="G21" s="74">
        <f>notes!I22</f>
        <v>0</v>
      </c>
      <c r="H21" s="75" t="str">
        <f>notes!J22</f>
        <v>B-</v>
      </c>
      <c r="I21" s="73" t="str">
        <f>notes!K22</f>
        <v>B+</v>
      </c>
      <c r="J21" s="73" t="str">
        <f>notes!L22</f>
        <v>C</v>
      </c>
      <c r="K21" s="74" t="str">
        <f>notes!M22</f>
        <v>B</v>
      </c>
      <c r="L21" s="75" t="str">
        <f>notes!N22</f>
        <v>A</v>
      </c>
      <c r="M21" s="73" t="str">
        <f>notes!O22</f>
        <v>A+</v>
      </c>
      <c r="N21" s="74">
        <f>notes!P22</f>
        <v>0</v>
      </c>
      <c r="O21" s="75" t="str">
        <f>notes!Q22</f>
        <v>C-</v>
      </c>
      <c r="P21" s="73">
        <f>notes!R22</f>
        <v>0</v>
      </c>
      <c r="Q21" s="74">
        <f>notes!S22</f>
        <v>0</v>
      </c>
      <c r="R21" s="75">
        <f>notes!T22</f>
        <v>0</v>
      </c>
      <c r="S21" s="74">
        <f>notes!U22</f>
        <v>0</v>
      </c>
      <c r="T21" s="76">
        <f>notes!V22</f>
        <v>0</v>
      </c>
      <c r="U21" s="75" t="str">
        <f>notes!W22</f>
        <v>A</v>
      </c>
      <c r="V21" s="77"/>
      <c r="W21" s="93"/>
      <c r="X21" s="79">
        <f t="shared" si="0"/>
        <v>2</v>
      </c>
      <c r="Y21" s="79">
        <f t="shared" si="1"/>
        <v>3</v>
      </c>
      <c r="Z21" s="80">
        <f t="shared" si="2"/>
        <v>0</v>
      </c>
      <c r="AA21" s="81">
        <f t="shared" si="3"/>
        <v>1</v>
      </c>
      <c r="AB21" s="81">
        <f t="shared" si="4"/>
        <v>1</v>
      </c>
      <c r="AC21" s="82">
        <f t="shared" si="5"/>
        <v>2</v>
      </c>
      <c r="AD21" s="83">
        <f t="shared" si="6"/>
        <v>1</v>
      </c>
      <c r="AE21" s="79">
        <f t="shared" si="7"/>
        <v>2</v>
      </c>
      <c r="AF21" s="80">
        <f t="shared" si="8"/>
        <v>1</v>
      </c>
      <c r="AG21" s="83">
        <f t="shared" si="9"/>
        <v>0</v>
      </c>
      <c r="AH21" s="79">
        <f t="shared" si="10"/>
        <v>0</v>
      </c>
      <c r="AI21" s="80">
        <f t="shared" si="11"/>
        <v>0</v>
      </c>
      <c r="AJ21" s="84">
        <f t="shared" si="12"/>
        <v>64</v>
      </c>
      <c r="AK21" s="66"/>
      <c r="AL21" s="66" t="s">
        <v>45</v>
      </c>
      <c r="AM21" s="85">
        <f t="shared" si="13"/>
        <v>16</v>
      </c>
      <c r="AN21" s="85">
        <f t="shared" si="14"/>
        <v>21</v>
      </c>
      <c r="AO21" s="85">
        <f t="shared" si="15"/>
        <v>0</v>
      </c>
      <c r="AP21" s="86">
        <f t="shared" si="26"/>
        <v>37</v>
      </c>
      <c r="AQ21" s="95"/>
      <c r="AR21" s="88">
        <f t="shared" si="16"/>
        <v>5</v>
      </c>
      <c r="AS21" s="88">
        <f t="shared" si="17"/>
        <v>4</v>
      </c>
      <c r="AT21" s="88">
        <f t="shared" si="18"/>
        <v>6</v>
      </c>
      <c r="AU21" s="86">
        <f t="shared" si="27"/>
        <v>15</v>
      </c>
      <c r="AV21" s="95"/>
      <c r="AW21" s="89">
        <f t="shared" si="19"/>
        <v>2</v>
      </c>
      <c r="AX21" s="89">
        <f t="shared" si="20"/>
        <v>2</v>
      </c>
      <c r="AY21" s="89">
        <f t="shared" si="21"/>
        <v>1</v>
      </c>
      <c r="AZ21" s="86">
        <f t="shared" si="28"/>
        <v>5</v>
      </c>
      <c r="BA21" s="95"/>
      <c r="BB21" s="90">
        <f t="shared" si="22"/>
        <v>0</v>
      </c>
      <c r="BC21" s="90">
        <f t="shared" si="23"/>
        <v>0</v>
      </c>
      <c r="BD21" s="90">
        <f t="shared" si="24"/>
        <v>0</v>
      </c>
      <c r="BE21" s="86">
        <f t="shared" si="29"/>
        <v>0</v>
      </c>
      <c r="BF21" s="91">
        <f t="shared" si="25"/>
        <v>57</v>
      </c>
      <c r="BG21" s="66"/>
      <c r="BS21" s="3"/>
      <c r="BT21" s="3"/>
      <c r="BU21" s="3"/>
      <c r="BV21" s="3"/>
    </row>
    <row r="22" spans="1:116" ht="18" thickTop="1" thickBot="1" x14ac:dyDescent="0.35">
      <c r="A22" s="96" t="s">
        <v>47</v>
      </c>
      <c r="B22" s="73" t="str">
        <f>notes!D23</f>
        <v>C</v>
      </c>
      <c r="C22" s="73" t="str">
        <f>notes!E23</f>
        <v>B-</v>
      </c>
      <c r="D22" s="73" t="str">
        <f>notes!F23</f>
        <v>B+</v>
      </c>
      <c r="E22" s="73" t="str">
        <f>notes!G23</f>
        <v>B</v>
      </c>
      <c r="F22" s="73" t="str">
        <f>notes!H23</f>
        <v>C-</v>
      </c>
      <c r="G22" s="74">
        <f>notes!I23</f>
        <v>0</v>
      </c>
      <c r="H22" s="75" t="str">
        <f>notes!J23</f>
        <v>B</v>
      </c>
      <c r="I22" s="73" t="str">
        <f>notes!K23</f>
        <v>A-</v>
      </c>
      <c r="J22" s="73" t="str">
        <f>notes!L23</f>
        <v>C</v>
      </c>
      <c r="K22" s="74" t="str">
        <f>notes!M23</f>
        <v>A+</v>
      </c>
      <c r="L22" s="75" t="str">
        <f>notes!N23</f>
        <v>B+</v>
      </c>
      <c r="M22" s="73" t="str">
        <f>notes!O23</f>
        <v>B+</v>
      </c>
      <c r="N22" s="74">
        <f>notes!P23</f>
        <v>0</v>
      </c>
      <c r="O22" s="75" t="str">
        <f>notes!Q23</f>
        <v>C-</v>
      </c>
      <c r="P22" s="73">
        <f>notes!R23</f>
        <v>0</v>
      </c>
      <c r="Q22" s="74">
        <f>notes!S23</f>
        <v>0</v>
      </c>
      <c r="R22" s="75">
        <f>notes!T23</f>
        <v>0</v>
      </c>
      <c r="S22" s="74">
        <f>notes!U23</f>
        <v>0</v>
      </c>
      <c r="T22" s="76">
        <f>notes!V23</f>
        <v>0</v>
      </c>
      <c r="U22" s="75" t="str">
        <f>notes!W23</f>
        <v>A</v>
      </c>
      <c r="V22" s="77"/>
      <c r="W22" s="78"/>
      <c r="X22" s="79">
        <f t="shared" si="0"/>
        <v>1</v>
      </c>
      <c r="Y22" s="79">
        <f t="shared" si="1"/>
        <v>1</v>
      </c>
      <c r="Z22" s="80">
        <f t="shared" si="2"/>
        <v>1</v>
      </c>
      <c r="AA22" s="81">
        <f t="shared" si="3"/>
        <v>3</v>
      </c>
      <c r="AB22" s="81">
        <f t="shared" si="4"/>
        <v>2</v>
      </c>
      <c r="AC22" s="82">
        <f t="shared" si="5"/>
        <v>1</v>
      </c>
      <c r="AD22" s="83">
        <f t="shared" si="6"/>
        <v>0</v>
      </c>
      <c r="AE22" s="79">
        <f t="shared" si="7"/>
        <v>2</v>
      </c>
      <c r="AF22" s="80">
        <f t="shared" si="8"/>
        <v>2</v>
      </c>
      <c r="AG22" s="83">
        <f t="shared" si="9"/>
        <v>0</v>
      </c>
      <c r="AH22" s="79">
        <f t="shared" si="10"/>
        <v>0</v>
      </c>
      <c r="AI22" s="80">
        <f t="shared" si="11"/>
        <v>0</v>
      </c>
      <c r="AJ22" s="84">
        <f t="shared" si="12"/>
        <v>59</v>
      </c>
      <c r="AK22" s="66"/>
      <c r="AL22" s="66" t="s">
        <v>47</v>
      </c>
      <c r="AM22" s="85">
        <f t="shared" si="13"/>
        <v>8</v>
      </c>
      <c r="AN22" s="85">
        <f t="shared" si="14"/>
        <v>7</v>
      </c>
      <c r="AO22" s="85">
        <f t="shared" si="15"/>
        <v>6</v>
      </c>
      <c r="AP22" s="86">
        <f t="shared" si="26"/>
        <v>21</v>
      </c>
      <c r="AQ22" s="95"/>
      <c r="AR22" s="88">
        <f t="shared" si="16"/>
        <v>15</v>
      </c>
      <c r="AS22" s="88">
        <f t="shared" si="17"/>
        <v>8</v>
      </c>
      <c r="AT22" s="88">
        <f t="shared" si="18"/>
        <v>3</v>
      </c>
      <c r="AU22" s="86">
        <f t="shared" si="27"/>
        <v>26</v>
      </c>
      <c r="AV22" s="95"/>
      <c r="AW22" s="89">
        <f t="shared" si="19"/>
        <v>0</v>
      </c>
      <c r="AX22" s="89">
        <f t="shared" si="20"/>
        <v>2</v>
      </c>
      <c r="AY22" s="89">
        <f t="shared" si="21"/>
        <v>2</v>
      </c>
      <c r="AZ22" s="86">
        <f t="shared" si="28"/>
        <v>4</v>
      </c>
      <c r="BA22" s="95"/>
      <c r="BB22" s="90">
        <f t="shared" si="22"/>
        <v>0</v>
      </c>
      <c r="BC22" s="90">
        <f t="shared" si="23"/>
        <v>0</v>
      </c>
      <c r="BD22" s="90">
        <f t="shared" si="24"/>
        <v>0</v>
      </c>
      <c r="BE22" s="86">
        <f t="shared" si="29"/>
        <v>0</v>
      </c>
      <c r="BF22" s="91">
        <f t="shared" si="25"/>
        <v>51</v>
      </c>
      <c r="BG22" s="66"/>
      <c r="BS22" s="3"/>
      <c r="BT22" s="3"/>
      <c r="BU22" s="3"/>
      <c r="BV22" s="3"/>
    </row>
    <row r="23" spans="1:116" ht="18" thickTop="1" thickBot="1" x14ac:dyDescent="0.35">
      <c r="A23" s="92" t="s">
        <v>49</v>
      </c>
      <c r="B23" s="73" t="str">
        <f>notes!D24</f>
        <v>C</v>
      </c>
      <c r="C23" s="73" t="str">
        <f>notes!E24</f>
        <v>A+</v>
      </c>
      <c r="D23" s="73" t="str">
        <f>notes!F24</f>
        <v>C</v>
      </c>
      <c r="E23" s="73" t="str">
        <f>notes!G24</f>
        <v>D</v>
      </c>
      <c r="F23" s="73" t="str">
        <f>notes!H24</f>
        <v>C</v>
      </c>
      <c r="G23" s="74">
        <f>notes!I24</f>
        <v>0</v>
      </c>
      <c r="H23" s="75" t="str">
        <f>notes!J24</f>
        <v>A-</v>
      </c>
      <c r="I23" s="73" t="str">
        <f>notes!K24</f>
        <v>C+</v>
      </c>
      <c r="J23" s="73" t="str">
        <f>notes!L24</f>
        <v>C-</v>
      </c>
      <c r="K23" s="74" t="str">
        <f>notes!M24</f>
        <v>C</v>
      </c>
      <c r="L23" s="75" t="str">
        <f>notes!N24</f>
        <v>B+</v>
      </c>
      <c r="M23" s="73" t="str">
        <f>notes!O24</f>
        <v>B</v>
      </c>
      <c r="N23" s="74">
        <f>notes!P24</f>
        <v>0</v>
      </c>
      <c r="O23" s="75" t="str">
        <f>notes!Q24</f>
        <v>C-</v>
      </c>
      <c r="P23" s="73">
        <f>notes!R24</f>
        <v>0</v>
      </c>
      <c r="Q23" s="74">
        <f>notes!S24</f>
        <v>0</v>
      </c>
      <c r="R23" s="75">
        <f>notes!T24</f>
        <v>0</v>
      </c>
      <c r="S23" s="74">
        <f>notes!U24</f>
        <v>0</v>
      </c>
      <c r="T23" s="76">
        <f>notes!V24</f>
        <v>0</v>
      </c>
      <c r="U23" s="75" t="str">
        <f>notes!W24</f>
        <v>A</v>
      </c>
      <c r="V23" s="77"/>
      <c r="W23" s="93"/>
      <c r="X23" s="79">
        <f t="shared" si="0"/>
        <v>1</v>
      </c>
      <c r="Y23" s="79">
        <f t="shared" si="1"/>
        <v>1</v>
      </c>
      <c r="Z23" s="80">
        <f t="shared" si="2"/>
        <v>1</v>
      </c>
      <c r="AA23" s="81">
        <f t="shared" si="3"/>
        <v>1</v>
      </c>
      <c r="AB23" s="81">
        <f t="shared" si="4"/>
        <v>1</v>
      </c>
      <c r="AC23" s="82">
        <f t="shared" si="5"/>
        <v>0</v>
      </c>
      <c r="AD23" s="83">
        <f t="shared" si="6"/>
        <v>1</v>
      </c>
      <c r="AE23" s="79">
        <f t="shared" si="7"/>
        <v>4</v>
      </c>
      <c r="AF23" s="80">
        <f t="shared" si="8"/>
        <v>2</v>
      </c>
      <c r="AG23" s="83">
        <f t="shared" si="9"/>
        <v>0</v>
      </c>
      <c r="AH23" s="79">
        <f t="shared" si="10"/>
        <v>1</v>
      </c>
      <c r="AI23" s="80">
        <f t="shared" si="11"/>
        <v>0</v>
      </c>
      <c r="AJ23" s="84">
        <f t="shared" si="12"/>
        <v>43</v>
      </c>
      <c r="AK23" s="66"/>
      <c r="AL23" s="66" t="s">
        <v>49</v>
      </c>
      <c r="AM23" s="85">
        <f t="shared" si="13"/>
        <v>8</v>
      </c>
      <c r="AN23" s="85">
        <f t="shared" si="14"/>
        <v>7</v>
      </c>
      <c r="AO23" s="85">
        <f t="shared" si="15"/>
        <v>6</v>
      </c>
      <c r="AP23" s="86">
        <f t="shared" si="26"/>
        <v>21</v>
      </c>
      <c r="AQ23" s="95"/>
      <c r="AR23" s="88">
        <f t="shared" si="16"/>
        <v>5</v>
      </c>
      <c r="AS23" s="88">
        <f t="shared" si="17"/>
        <v>4</v>
      </c>
      <c r="AT23" s="88">
        <f t="shared" si="18"/>
        <v>0</v>
      </c>
      <c r="AU23" s="86">
        <f t="shared" si="27"/>
        <v>9</v>
      </c>
      <c r="AV23" s="95"/>
      <c r="AW23" s="89">
        <f t="shared" si="19"/>
        <v>2</v>
      </c>
      <c r="AX23" s="89">
        <f t="shared" si="20"/>
        <v>4</v>
      </c>
      <c r="AY23" s="89">
        <f t="shared" si="21"/>
        <v>2</v>
      </c>
      <c r="AZ23" s="86">
        <f t="shared" si="28"/>
        <v>8</v>
      </c>
      <c r="BA23" s="95"/>
      <c r="BB23" s="90">
        <f t="shared" si="22"/>
        <v>0</v>
      </c>
      <c r="BC23" s="90">
        <f t="shared" si="23"/>
        <v>2</v>
      </c>
      <c r="BD23" s="90">
        <f t="shared" si="24"/>
        <v>0</v>
      </c>
      <c r="BE23" s="86">
        <f t="shared" si="29"/>
        <v>2</v>
      </c>
      <c r="BF23" s="91">
        <f t="shared" si="25"/>
        <v>40</v>
      </c>
      <c r="BG23" s="66"/>
      <c r="BS23" s="3"/>
      <c r="BT23" s="3"/>
      <c r="BU23" s="3"/>
      <c r="BV23" s="3"/>
    </row>
    <row r="24" spans="1:116" ht="18" thickTop="1" thickBot="1" x14ac:dyDescent="0.35">
      <c r="A24" s="94" t="s">
        <v>51</v>
      </c>
      <c r="B24" s="73" t="str">
        <f>notes!D25</f>
        <v>C</v>
      </c>
      <c r="C24" s="73" t="str">
        <f>notes!E25</f>
        <v>C+</v>
      </c>
      <c r="D24" s="73" t="str">
        <f>notes!F25</f>
        <v>B+</v>
      </c>
      <c r="E24" s="73" t="str">
        <f>notes!G25</f>
        <v>C-</v>
      </c>
      <c r="F24" s="73" t="str">
        <f>notes!H25</f>
        <v>B-</v>
      </c>
      <c r="G24" s="74">
        <f>notes!I25</f>
        <v>0</v>
      </c>
      <c r="H24" s="75" t="str">
        <f>notes!J25</f>
        <v>B-</v>
      </c>
      <c r="I24" s="73" t="str">
        <f>notes!K25</f>
        <v>A+</v>
      </c>
      <c r="J24" s="73" t="str">
        <f>notes!L25</f>
        <v>C-</v>
      </c>
      <c r="K24" s="74" t="str">
        <f>notes!M25</f>
        <v>B</v>
      </c>
      <c r="L24" s="75" t="str">
        <f>notes!N25</f>
        <v>C</v>
      </c>
      <c r="M24" s="73" t="str">
        <f>notes!O25</f>
        <v>C</v>
      </c>
      <c r="N24" s="74">
        <f>notes!P25</f>
        <v>0</v>
      </c>
      <c r="O24" s="75" t="str">
        <f>notes!Q25</f>
        <v>C</v>
      </c>
      <c r="P24" s="73">
        <f>notes!R25</f>
        <v>0</v>
      </c>
      <c r="Q24" s="74">
        <f>notes!S25</f>
        <v>0</v>
      </c>
      <c r="R24" s="75">
        <f>notes!T25</f>
        <v>0</v>
      </c>
      <c r="S24" s="74">
        <f>notes!U25</f>
        <v>0</v>
      </c>
      <c r="T24" s="76">
        <f>notes!V25</f>
        <v>0</v>
      </c>
      <c r="U24" s="75" t="str">
        <f>notes!W25</f>
        <v>B</v>
      </c>
      <c r="V24" s="77"/>
      <c r="W24" s="78"/>
      <c r="X24" s="79">
        <f t="shared" si="0"/>
        <v>1</v>
      </c>
      <c r="Y24" s="79">
        <f t="shared" si="1"/>
        <v>0</v>
      </c>
      <c r="Z24" s="80">
        <f t="shared" si="2"/>
        <v>0</v>
      </c>
      <c r="AA24" s="81">
        <f t="shared" si="3"/>
        <v>1</v>
      </c>
      <c r="AB24" s="81">
        <f t="shared" si="4"/>
        <v>2</v>
      </c>
      <c r="AC24" s="82">
        <f t="shared" si="5"/>
        <v>2</v>
      </c>
      <c r="AD24" s="83">
        <f t="shared" si="6"/>
        <v>1</v>
      </c>
      <c r="AE24" s="79">
        <f t="shared" si="7"/>
        <v>4</v>
      </c>
      <c r="AF24" s="80">
        <f t="shared" si="8"/>
        <v>2</v>
      </c>
      <c r="AG24" s="83">
        <f t="shared" si="9"/>
        <v>0</v>
      </c>
      <c r="AH24" s="79">
        <f t="shared" si="10"/>
        <v>0</v>
      </c>
      <c r="AI24" s="80">
        <f t="shared" si="11"/>
        <v>0</v>
      </c>
      <c r="AJ24" s="84">
        <f t="shared" si="12"/>
        <v>45</v>
      </c>
      <c r="AK24" s="66"/>
      <c r="AL24" s="66" t="s">
        <v>51</v>
      </c>
      <c r="AM24" s="85">
        <f t="shared" si="13"/>
        <v>8</v>
      </c>
      <c r="AN24" s="85">
        <f t="shared" si="14"/>
        <v>0</v>
      </c>
      <c r="AO24" s="85">
        <f t="shared" si="15"/>
        <v>0</v>
      </c>
      <c r="AP24" s="86">
        <f t="shared" si="26"/>
        <v>8</v>
      </c>
      <c r="AQ24" s="95"/>
      <c r="AR24" s="88">
        <f t="shared" si="16"/>
        <v>5</v>
      </c>
      <c r="AS24" s="88">
        <f t="shared" si="17"/>
        <v>8</v>
      </c>
      <c r="AT24" s="88">
        <f t="shared" si="18"/>
        <v>6</v>
      </c>
      <c r="AU24" s="86">
        <f t="shared" si="27"/>
        <v>19</v>
      </c>
      <c r="AV24" s="95"/>
      <c r="AW24" s="89">
        <f t="shared" si="19"/>
        <v>2</v>
      </c>
      <c r="AX24" s="89">
        <f t="shared" si="20"/>
        <v>4</v>
      </c>
      <c r="AY24" s="89">
        <f t="shared" si="21"/>
        <v>2</v>
      </c>
      <c r="AZ24" s="86">
        <f t="shared" si="28"/>
        <v>8</v>
      </c>
      <c r="BA24" s="95"/>
      <c r="BB24" s="90">
        <f t="shared" si="22"/>
        <v>0</v>
      </c>
      <c r="BC24" s="90">
        <f t="shared" si="23"/>
        <v>0</v>
      </c>
      <c r="BD24" s="90">
        <f t="shared" si="24"/>
        <v>0</v>
      </c>
      <c r="BE24" s="86">
        <f t="shared" si="29"/>
        <v>0</v>
      </c>
      <c r="BF24" s="91">
        <f t="shared" si="25"/>
        <v>35</v>
      </c>
      <c r="BG24" s="66"/>
      <c r="BH24" s="110"/>
      <c r="BI24" s="110"/>
      <c r="BJ24" s="110"/>
      <c r="BK24" s="110"/>
      <c r="BL24" s="110"/>
      <c r="BM24" s="110"/>
      <c r="BN24" s="110"/>
      <c r="BS24" s="3"/>
      <c r="BT24" s="3"/>
      <c r="BU24" s="3"/>
      <c r="BV24" s="3"/>
    </row>
    <row r="25" spans="1:116" ht="18" thickTop="1" thickBot="1" x14ac:dyDescent="0.35">
      <c r="A25" s="92" t="s">
        <v>53</v>
      </c>
      <c r="B25" s="73" t="str">
        <f>notes!D26</f>
        <v>A</v>
      </c>
      <c r="C25" s="73" t="str">
        <f>notes!E26</f>
        <v>B</v>
      </c>
      <c r="D25" s="73" t="str">
        <f>notes!F26</f>
        <v>C+</v>
      </c>
      <c r="E25" s="73" t="str">
        <f>notes!G26</f>
        <v>A-</v>
      </c>
      <c r="F25" s="73" t="str">
        <f>notes!H26</f>
        <v>C</v>
      </c>
      <c r="G25" s="74">
        <f>notes!I26</f>
        <v>0</v>
      </c>
      <c r="H25" s="75" t="str">
        <f>notes!J26</f>
        <v>C+</v>
      </c>
      <c r="I25" s="73" t="str">
        <f>notes!K26</f>
        <v>A-</v>
      </c>
      <c r="J25" s="73" t="str">
        <f>notes!L26</f>
        <v>C-</v>
      </c>
      <c r="K25" s="74" t="str">
        <f>notes!M26</f>
        <v>B</v>
      </c>
      <c r="L25" s="75" t="str">
        <f>notes!N26</f>
        <v>A</v>
      </c>
      <c r="M25" s="73" t="str">
        <f>notes!O26</f>
        <v>A-</v>
      </c>
      <c r="N25" s="74">
        <f>notes!P26</f>
        <v>0</v>
      </c>
      <c r="O25" s="75" t="str">
        <f>notes!Q26</f>
        <v>D</v>
      </c>
      <c r="P25" s="73">
        <f>notes!R26</f>
        <v>0</v>
      </c>
      <c r="Q25" s="74">
        <f>notes!S26</f>
        <v>0</v>
      </c>
      <c r="R25" s="75">
        <f>notes!T26</f>
        <v>0</v>
      </c>
      <c r="S25" s="74">
        <f>notes!U26</f>
        <v>0</v>
      </c>
      <c r="T25" s="76">
        <f>notes!V26</f>
        <v>0</v>
      </c>
      <c r="U25" s="75" t="str">
        <f>notes!W26</f>
        <v>A-</v>
      </c>
      <c r="V25" s="77"/>
      <c r="W25" s="93"/>
      <c r="X25" s="79">
        <f t="shared" si="0"/>
        <v>0</v>
      </c>
      <c r="Y25" s="79">
        <f t="shared" si="1"/>
        <v>2</v>
      </c>
      <c r="Z25" s="80">
        <f t="shared" si="2"/>
        <v>4</v>
      </c>
      <c r="AA25" s="81">
        <f t="shared" si="3"/>
        <v>0</v>
      </c>
      <c r="AB25" s="81">
        <f t="shared" si="4"/>
        <v>2</v>
      </c>
      <c r="AC25" s="82">
        <f t="shared" si="5"/>
        <v>0</v>
      </c>
      <c r="AD25" s="83">
        <f t="shared" si="6"/>
        <v>2</v>
      </c>
      <c r="AE25" s="79">
        <f t="shared" si="7"/>
        <v>1</v>
      </c>
      <c r="AF25" s="80">
        <f t="shared" si="8"/>
        <v>1</v>
      </c>
      <c r="AG25" s="83">
        <f t="shared" si="9"/>
        <v>0</v>
      </c>
      <c r="AH25" s="79">
        <f t="shared" si="10"/>
        <v>1</v>
      </c>
      <c r="AI25" s="80">
        <f t="shared" si="11"/>
        <v>0</v>
      </c>
      <c r="AJ25" s="84">
        <f t="shared" si="12"/>
        <v>55</v>
      </c>
      <c r="AK25" s="66"/>
      <c r="AL25" s="66" t="s">
        <v>53</v>
      </c>
      <c r="AM25" s="85">
        <f t="shared" si="13"/>
        <v>0</v>
      </c>
      <c r="AN25" s="85">
        <f t="shared" si="14"/>
        <v>14</v>
      </c>
      <c r="AO25" s="85">
        <f t="shared" si="15"/>
        <v>24</v>
      </c>
      <c r="AP25" s="86">
        <f t="shared" si="26"/>
        <v>38</v>
      </c>
      <c r="AQ25" s="95"/>
      <c r="AR25" s="88">
        <f t="shared" si="16"/>
        <v>0</v>
      </c>
      <c r="AS25" s="88">
        <f t="shared" si="17"/>
        <v>8</v>
      </c>
      <c r="AT25" s="88">
        <f t="shared" si="18"/>
        <v>0</v>
      </c>
      <c r="AU25" s="86">
        <f t="shared" si="27"/>
        <v>8</v>
      </c>
      <c r="AV25" s="95"/>
      <c r="AW25" s="89">
        <f t="shared" si="19"/>
        <v>4</v>
      </c>
      <c r="AX25" s="89">
        <f t="shared" si="20"/>
        <v>1</v>
      </c>
      <c r="AY25" s="89">
        <f t="shared" si="21"/>
        <v>1</v>
      </c>
      <c r="AZ25" s="86">
        <f t="shared" si="28"/>
        <v>6</v>
      </c>
      <c r="BA25" s="95"/>
      <c r="BB25" s="90">
        <f t="shared" si="22"/>
        <v>0</v>
      </c>
      <c r="BC25" s="90">
        <f t="shared" si="23"/>
        <v>2</v>
      </c>
      <c r="BD25" s="90">
        <f t="shared" si="24"/>
        <v>0</v>
      </c>
      <c r="BE25" s="86">
        <f t="shared" si="29"/>
        <v>2</v>
      </c>
      <c r="BF25" s="91">
        <f t="shared" si="25"/>
        <v>54</v>
      </c>
      <c r="BG25" s="66"/>
      <c r="BS25" s="3"/>
      <c r="BT25" s="3"/>
      <c r="BU25" s="3"/>
      <c r="BV25" s="3"/>
    </row>
    <row r="26" spans="1:116" ht="18" thickTop="1" thickBot="1" x14ac:dyDescent="0.35">
      <c r="A26" s="94" t="s">
        <v>55</v>
      </c>
      <c r="B26" s="73" t="str">
        <f>notes!D27</f>
        <v>C-</v>
      </c>
      <c r="C26" s="73" t="str">
        <f>notes!E27</f>
        <v>C-</v>
      </c>
      <c r="D26" s="73" t="str">
        <f>notes!F27</f>
        <v>C</v>
      </c>
      <c r="E26" s="73" t="str">
        <f>notes!G27</f>
        <v>B-</v>
      </c>
      <c r="F26" s="73" t="str">
        <f>notes!H27</f>
        <v>C-</v>
      </c>
      <c r="G26" s="74">
        <f>notes!I27</f>
        <v>0</v>
      </c>
      <c r="H26" s="75" t="str">
        <f>notes!J27</f>
        <v>C</v>
      </c>
      <c r="I26" s="73" t="str">
        <f>notes!K27</f>
        <v>C+</v>
      </c>
      <c r="J26" s="73" t="str">
        <f>notes!L27</f>
        <v>C</v>
      </c>
      <c r="K26" s="74" t="str">
        <f>notes!M27</f>
        <v>B</v>
      </c>
      <c r="L26" s="75" t="str">
        <f>notes!N27</f>
        <v>A+</v>
      </c>
      <c r="M26" s="73" t="str">
        <f>notes!O27</f>
        <v>C+</v>
      </c>
      <c r="N26" s="74">
        <f>notes!P27</f>
        <v>0</v>
      </c>
      <c r="O26" s="75" t="str">
        <f>notes!Q27</f>
        <v>C-</v>
      </c>
      <c r="P26" s="73">
        <f>notes!R27</f>
        <v>0</v>
      </c>
      <c r="Q26" s="74">
        <f>notes!S27</f>
        <v>0</v>
      </c>
      <c r="R26" s="75">
        <f>notes!T27</f>
        <v>0</v>
      </c>
      <c r="S26" s="74">
        <f>notes!U27</f>
        <v>0</v>
      </c>
      <c r="T26" s="76">
        <f>notes!V27</f>
        <v>0</v>
      </c>
      <c r="U26" s="75" t="str">
        <f>notes!W27</f>
        <v>A-</v>
      </c>
      <c r="V26" s="77"/>
      <c r="W26" s="78"/>
      <c r="X26" s="79">
        <f t="shared" si="0"/>
        <v>1</v>
      </c>
      <c r="Y26" s="79">
        <f t="shared" si="1"/>
        <v>0</v>
      </c>
      <c r="Z26" s="80">
        <f t="shared" si="2"/>
        <v>1</v>
      </c>
      <c r="AA26" s="81">
        <f t="shared" si="3"/>
        <v>0</v>
      </c>
      <c r="AB26" s="81">
        <f t="shared" si="4"/>
        <v>1</v>
      </c>
      <c r="AC26" s="82">
        <f t="shared" si="5"/>
        <v>1</v>
      </c>
      <c r="AD26" s="83">
        <f t="shared" si="6"/>
        <v>2</v>
      </c>
      <c r="AE26" s="79">
        <f t="shared" si="7"/>
        <v>3</v>
      </c>
      <c r="AF26" s="80">
        <f t="shared" si="8"/>
        <v>4</v>
      </c>
      <c r="AG26" s="83">
        <f t="shared" si="9"/>
        <v>0</v>
      </c>
      <c r="AH26" s="79">
        <f t="shared" si="10"/>
        <v>0</v>
      </c>
      <c r="AI26" s="80">
        <f t="shared" si="11"/>
        <v>0</v>
      </c>
      <c r="AJ26" s="84">
        <f t="shared" si="12"/>
        <v>39</v>
      </c>
      <c r="AK26" s="66"/>
      <c r="AL26" s="66" t="s">
        <v>55</v>
      </c>
      <c r="AM26" s="85">
        <f t="shared" si="13"/>
        <v>8</v>
      </c>
      <c r="AN26" s="85">
        <f t="shared" si="14"/>
        <v>0</v>
      </c>
      <c r="AO26" s="85">
        <f t="shared" si="15"/>
        <v>6</v>
      </c>
      <c r="AP26" s="86">
        <f t="shared" si="26"/>
        <v>14</v>
      </c>
      <c r="AQ26" s="95"/>
      <c r="AR26" s="88">
        <f t="shared" si="16"/>
        <v>0</v>
      </c>
      <c r="AS26" s="88">
        <f t="shared" si="17"/>
        <v>4</v>
      </c>
      <c r="AT26" s="88">
        <f t="shared" si="18"/>
        <v>3</v>
      </c>
      <c r="AU26" s="86">
        <f t="shared" si="27"/>
        <v>7</v>
      </c>
      <c r="AV26" s="95"/>
      <c r="AW26" s="89">
        <f t="shared" si="19"/>
        <v>4</v>
      </c>
      <c r="AX26" s="89">
        <f t="shared" si="20"/>
        <v>3</v>
      </c>
      <c r="AY26" s="89">
        <f t="shared" si="21"/>
        <v>4</v>
      </c>
      <c r="AZ26" s="86">
        <f t="shared" si="28"/>
        <v>11</v>
      </c>
      <c r="BA26" s="95"/>
      <c r="BB26" s="90">
        <f t="shared" si="22"/>
        <v>0</v>
      </c>
      <c r="BC26" s="90">
        <f t="shared" si="23"/>
        <v>0</v>
      </c>
      <c r="BD26" s="90">
        <f t="shared" si="24"/>
        <v>0</v>
      </c>
      <c r="BE26" s="86">
        <f t="shared" si="29"/>
        <v>0</v>
      </c>
      <c r="BF26" s="91">
        <f t="shared" si="25"/>
        <v>32</v>
      </c>
      <c r="BG26" s="66"/>
      <c r="BS26" s="3"/>
      <c r="BT26" s="3"/>
      <c r="BU26" s="3"/>
      <c r="BV26" s="3"/>
    </row>
    <row r="27" spans="1:116" ht="18" thickTop="1" thickBot="1" x14ac:dyDescent="0.35">
      <c r="A27" s="92" t="s">
        <v>57</v>
      </c>
      <c r="B27" s="73" t="str">
        <f>notes!D28</f>
        <v>C-</v>
      </c>
      <c r="C27" s="73" t="str">
        <f>notes!E28</f>
        <v>A+</v>
      </c>
      <c r="D27" s="73" t="str">
        <f>notes!F28</f>
        <v>C+</v>
      </c>
      <c r="E27" s="73" t="str">
        <f>notes!G28</f>
        <v>B-</v>
      </c>
      <c r="F27" s="73" t="str">
        <f>notes!H28</f>
        <v>A-</v>
      </c>
      <c r="G27" s="74">
        <f>notes!I28</f>
        <v>0</v>
      </c>
      <c r="H27" s="75" t="str">
        <f>notes!J28</f>
        <v>C+</v>
      </c>
      <c r="I27" s="73" t="str">
        <f>notes!K28</f>
        <v>A+</v>
      </c>
      <c r="J27" s="73" t="str">
        <f>notes!L28</f>
        <v>C-</v>
      </c>
      <c r="K27" s="74" t="str">
        <f>notes!M28</f>
        <v>B</v>
      </c>
      <c r="L27" s="75" t="str">
        <f>notes!N28</f>
        <v>C-</v>
      </c>
      <c r="M27" s="73" t="str">
        <f>notes!O28</f>
        <v>B-</v>
      </c>
      <c r="N27" s="74">
        <f>notes!P28</f>
        <v>0</v>
      </c>
      <c r="O27" s="75" t="str">
        <f>notes!Q28</f>
        <v>C-</v>
      </c>
      <c r="P27" s="73">
        <f>notes!R28</f>
        <v>0</v>
      </c>
      <c r="Q27" s="74">
        <f>notes!S28</f>
        <v>0</v>
      </c>
      <c r="R27" s="75">
        <f>notes!T28</f>
        <v>0</v>
      </c>
      <c r="S27" s="74">
        <f>notes!U28</f>
        <v>0</v>
      </c>
      <c r="T27" s="76">
        <f>notes!V28</f>
        <v>0</v>
      </c>
      <c r="U27" s="75" t="str">
        <f>notes!W28</f>
        <v>B</v>
      </c>
      <c r="V27" s="77"/>
      <c r="W27" s="93"/>
      <c r="X27" s="79">
        <f t="shared" si="0"/>
        <v>2</v>
      </c>
      <c r="Y27" s="79">
        <f t="shared" si="1"/>
        <v>0</v>
      </c>
      <c r="Z27" s="80">
        <f t="shared" si="2"/>
        <v>1</v>
      </c>
      <c r="AA27" s="81">
        <f t="shared" si="3"/>
        <v>0</v>
      </c>
      <c r="AB27" s="81">
        <f t="shared" si="4"/>
        <v>2</v>
      </c>
      <c r="AC27" s="82">
        <f t="shared" si="5"/>
        <v>2</v>
      </c>
      <c r="AD27" s="83">
        <f t="shared" si="6"/>
        <v>2</v>
      </c>
      <c r="AE27" s="79">
        <f t="shared" si="7"/>
        <v>0</v>
      </c>
      <c r="AF27" s="80">
        <f t="shared" si="8"/>
        <v>4</v>
      </c>
      <c r="AG27" s="83">
        <f t="shared" si="9"/>
        <v>0</v>
      </c>
      <c r="AH27" s="79">
        <f t="shared" si="10"/>
        <v>0</v>
      </c>
      <c r="AI27" s="80">
        <f t="shared" si="11"/>
        <v>0</v>
      </c>
      <c r="AJ27" s="84">
        <f t="shared" si="12"/>
        <v>50</v>
      </c>
      <c r="AK27" s="66"/>
      <c r="AL27" s="66" t="s">
        <v>57</v>
      </c>
      <c r="AM27" s="85">
        <f t="shared" si="13"/>
        <v>16</v>
      </c>
      <c r="AN27" s="85">
        <f t="shared" si="14"/>
        <v>0</v>
      </c>
      <c r="AO27" s="85">
        <f t="shared" si="15"/>
        <v>6</v>
      </c>
      <c r="AP27" s="86">
        <f t="shared" si="26"/>
        <v>22</v>
      </c>
      <c r="AQ27" s="95"/>
      <c r="AR27" s="88">
        <f t="shared" si="16"/>
        <v>0</v>
      </c>
      <c r="AS27" s="88">
        <f t="shared" si="17"/>
        <v>8</v>
      </c>
      <c r="AT27" s="88">
        <f t="shared" si="18"/>
        <v>6</v>
      </c>
      <c r="AU27" s="86">
        <f t="shared" si="27"/>
        <v>14</v>
      </c>
      <c r="AV27" s="95"/>
      <c r="AW27" s="89">
        <f t="shared" si="19"/>
        <v>4</v>
      </c>
      <c r="AX27" s="89">
        <f t="shared" si="20"/>
        <v>0</v>
      </c>
      <c r="AY27" s="89">
        <f t="shared" si="21"/>
        <v>4</v>
      </c>
      <c r="AZ27" s="86">
        <f t="shared" si="28"/>
        <v>8</v>
      </c>
      <c r="BA27" s="95"/>
      <c r="BB27" s="90">
        <f t="shared" si="22"/>
        <v>0</v>
      </c>
      <c r="BC27" s="90">
        <f t="shared" si="23"/>
        <v>0</v>
      </c>
      <c r="BD27" s="90">
        <f t="shared" si="24"/>
        <v>0</v>
      </c>
      <c r="BE27" s="86">
        <f t="shared" si="29"/>
        <v>0</v>
      </c>
      <c r="BF27" s="91">
        <f t="shared" si="25"/>
        <v>44</v>
      </c>
      <c r="BG27" s="66"/>
      <c r="BO27" s="3"/>
      <c r="BP27" s="3"/>
      <c r="BQ27" s="3"/>
      <c r="BR27" s="3"/>
      <c r="BS27" s="3"/>
      <c r="BT27" s="3"/>
      <c r="BU27" s="3"/>
      <c r="BV27" s="3"/>
    </row>
    <row r="28" spans="1:116" ht="18" thickTop="1" thickBot="1" x14ac:dyDescent="0.35">
      <c r="A28" s="94" t="s">
        <v>59</v>
      </c>
      <c r="B28" s="73" t="str">
        <f>notes!D29</f>
        <v>C</v>
      </c>
      <c r="C28" s="73" t="str">
        <f>notes!E29</f>
        <v>C</v>
      </c>
      <c r="D28" s="73" t="str">
        <f>notes!F29</f>
        <v>C+</v>
      </c>
      <c r="E28" s="73" t="str">
        <f>notes!G29</f>
        <v>A-</v>
      </c>
      <c r="F28" s="73" t="str">
        <f>notes!H29</f>
        <v>D</v>
      </c>
      <c r="G28" s="74">
        <f>notes!I29</f>
        <v>0</v>
      </c>
      <c r="H28" s="75" t="str">
        <f>notes!J29</f>
        <v>C</v>
      </c>
      <c r="I28" s="73" t="str">
        <f>notes!K29</f>
        <v>C+</v>
      </c>
      <c r="J28" s="73" t="str">
        <f>notes!L29</f>
        <v>D</v>
      </c>
      <c r="K28" s="74" t="str">
        <f>notes!M29</f>
        <v>C</v>
      </c>
      <c r="L28" s="75" t="str">
        <f>notes!N29</f>
        <v>C</v>
      </c>
      <c r="M28" s="73" t="str">
        <f>notes!O29</f>
        <v>A</v>
      </c>
      <c r="N28" s="74">
        <f>notes!P29</f>
        <v>0</v>
      </c>
      <c r="O28" s="75" t="str">
        <f>notes!Q29</f>
        <v>C</v>
      </c>
      <c r="P28" s="73">
        <f>notes!R29</f>
        <v>0</v>
      </c>
      <c r="Q28" s="74">
        <f>notes!S29</f>
        <v>0</v>
      </c>
      <c r="R28" s="75">
        <f>notes!T29</f>
        <v>0</v>
      </c>
      <c r="S28" s="74">
        <f>notes!U29</f>
        <v>0</v>
      </c>
      <c r="T28" s="76">
        <f>notes!V29</f>
        <v>0</v>
      </c>
      <c r="U28" s="75" t="str">
        <f>notes!W29</f>
        <v>B</v>
      </c>
      <c r="V28" s="77"/>
      <c r="W28" s="78"/>
      <c r="X28" s="79">
        <f t="shared" si="0"/>
        <v>0</v>
      </c>
      <c r="Y28" s="79">
        <f t="shared" si="1"/>
        <v>1</v>
      </c>
      <c r="Z28" s="80">
        <f t="shared" si="2"/>
        <v>1</v>
      </c>
      <c r="AA28" s="81">
        <f t="shared" si="3"/>
        <v>0</v>
      </c>
      <c r="AB28" s="81">
        <f t="shared" si="4"/>
        <v>1</v>
      </c>
      <c r="AC28" s="82">
        <f t="shared" si="5"/>
        <v>0</v>
      </c>
      <c r="AD28" s="83">
        <f t="shared" si="6"/>
        <v>2</v>
      </c>
      <c r="AE28" s="79">
        <f t="shared" si="7"/>
        <v>6</v>
      </c>
      <c r="AF28" s="80">
        <f t="shared" si="8"/>
        <v>0</v>
      </c>
      <c r="AG28" s="83">
        <f t="shared" si="9"/>
        <v>0</v>
      </c>
      <c r="AH28" s="79">
        <f t="shared" si="10"/>
        <v>2</v>
      </c>
      <c r="AI28" s="80">
        <f t="shared" si="11"/>
        <v>0</v>
      </c>
      <c r="AJ28" s="84">
        <f t="shared" si="12"/>
        <v>32</v>
      </c>
      <c r="AK28" s="66"/>
      <c r="AL28" s="66" t="s">
        <v>59</v>
      </c>
      <c r="AM28" s="85">
        <f t="shared" si="13"/>
        <v>0</v>
      </c>
      <c r="AN28" s="85">
        <f t="shared" si="14"/>
        <v>7</v>
      </c>
      <c r="AO28" s="85">
        <f t="shared" si="15"/>
        <v>6</v>
      </c>
      <c r="AP28" s="86">
        <f t="shared" si="26"/>
        <v>13</v>
      </c>
      <c r="AQ28" s="95"/>
      <c r="AR28" s="88">
        <f t="shared" si="16"/>
        <v>0</v>
      </c>
      <c r="AS28" s="88">
        <f t="shared" si="17"/>
        <v>4</v>
      </c>
      <c r="AT28" s="88">
        <f t="shared" si="18"/>
        <v>0</v>
      </c>
      <c r="AU28" s="86">
        <f t="shared" si="27"/>
        <v>4</v>
      </c>
      <c r="AV28" s="95"/>
      <c r="AW28" s="89">
        <f t="shared" si="19"/>
        <v>4</v>
      </c>
      <c r="AX28" s="89">
        <f t="shared" si="20"/>
        <v>6</v>
      </c>
      <c r="AY28" s="89">
        <f t="shared" si="21"/>
        <v>0</v>
      </c>
      <c r="AZ28" s="86">
        <f t="shared" si="28"/>
        <v>10</v>
      </c>
      <c r="BA28" s="95"/>
      <c r="BB28" s="90">
        <f t="shared" si="22"/>
        <v>0</v>
      </c>
      <c r="BC28" s="90">
        <f t="shared" si="23"/>
        <v>4</v>
      </c>
      <c r="BD28" s="90">
        <f t="shared" si="24"/>
        <v>0</v>
      </c>
      <c r="BE28" s="86">
        <f t="shared" si="29"/>
        <v>4</v>
      </c>
      <c r="BF28" s="91">
        <f t="shared" si="25"/>
        <v>31</v>
      </c>
      <c r="BG28" s="66"/>
      <c r="BH28" s="3"/>
      <c r="BI28" s="3"/>
      <c r="BO28" s="3"/>
      <c r="BP28" s="3"/>
      <c r="BQ28" s="3"/>
      <c r="BR28" s="3"/>
      <c r="BS28" s="3"/>
      <c r="BT28" s="3"/>
      <c r="BU28" s="3"/>
      <c r="BV28" s="3"/>
    </row>
    <row r="29" spans="1:116" ht="18" thickTop="1" thickBot="1" x14ac:dyDescent="0.35">
      <c r="A29" s="92" t="s">
        <v>61</v>
      </c>
      <c r="B29" s="73" t="str">
        <f>notes!D30</f>
        <v>C-</v>
      </c>
      <c r="C29" s="73" t="str">
        <f>notes!E30</f>
        <v>D</v>
      </c>
      <c r="D29" s="73" t="str">
        <f>notes!F30</f>
        <v>B-</v>
      </c>
      <c r="E29" s="73" t="str">
        <f>notes!G30</f>
        <v>B-</v>
      </c>
      <c r="F29" s="73" t="str">
        <f>notes!H30</f>
        <v>A+</v>
      </c>
      <c r="G29" s="74">
        <f>notes!I30</f>
        <v>0</v>
      </c>
      <c r="H29" s="75" t="str">
        <f>notes!J30</f>
        <v>C</v>
      </c>
      <c r="I29" s="73" t="str">
        <f>notes!K30</f>
        <v>C+</v>
      </c>
      <c r="J29" s="73" t="str">
        <f>notes!L30</f>
        <v>C</v>
      </c>
      <c r="K29" s="74" t="str">
        <f>notes!M30</f>
        <v>C</v>
      </c>
      <c r="L29" s="75" t="str">
        <f>notes!N30</f>
        <v>B+</v>
      </c>
      <c r="M29" s="73" t="str">
        <f>notes!O30</f>
        <v>C+</v>
      </c>
      <c r="N29" s="74">
        <f>notes!P30</f>
        <v>0</v>
      </c>
      <c r="O29" s="75" t="str">
        <f>notes!Q30</f>
        <v>C-</v>
      </c>
      <c r="P29" s="73">
        <f>notes!R30</f>
        <v>0</v>
      </c>
      <c r="Q29" s="74">
        <f>notes!S30</f>
        <v>0</v>
      </c>
      <c r="R29" s="75">
        <f>notes!T30</f>
        <v>0</v>
      </c>
      <c r="S29" s="74">
        <f>notes!U30</f>
        <v>0</v>
      </c>
      <c r="T29" s="76">
        <f>notes!V30</f>
        <v>0</v>
      </c>
      <c r="U29" s="75" t="str">
        <f>notes!W30</f>
        <v>A</v>
      </c>
      <c r="V29" s="77"/>
      <c r="W29" s="93"/>
      <c r="X29" s="79">
        <f t="shared" si="0"/>
        <v>1</v>
      </c>
      <c r="Y29" s="79">
        <f t="shared" si="1"/>
        <v>1</v>
      </c>
      <c r="Z29" s="80">
        <f t="shared" si="2"/>
        <v>0</v>
      </c>
      <c r="AA29" s="81">
        <f t="shared" si="3"/>
        <v>1</v>
      </c>
      <c r="AB29" s="81">
        <f t="shared" si="4"/>
        <v>0</v>
      </c>
      <c r="AC29" s="82">
        <f t="shared" si="5"/>
        <v>2</v>
      </c>
      <c r="AD29" s="83">
        <f t="shared" si="6"/>
        <v>2</v>
      </c>
      <c r="AE29" s="79">
        <f t="shared" si="7"/>
        <v>3</v>
      </c>
      <c r="AF29" s="80">
        <f t="shared" si="8"/>
        <v>2</v>
      </c>
      <c r="AG29" s="83">
        <f t="shared" si="9"/>
        <v>0</v>
      </c>
      <c r="AH29" s="79">
        <f t="shared" si="10"/>
        <v>1</v>
      </c>
      <c r="AI29" s="80">
        <f t="shared" si="11"/>
        <v>0</v>
      </c>
      <c r="AJ29" s="84">
        <f t="shared" si="12"/>
        <v>41</v>
      </c>
      <c r="AK29" s="66"/>
      <c r="AL29" s="66" t="s">
        <v>61</v>
      </c>
      <c r="AM29" s="85">
        <f t="shared" si="13"/>
        <v>8</v>
      </c>
      <c r="AN29" s="85">
        <f t="shared" si="14"/>
        <v>7</v>
      </c>
      <c r="AO29" s="85">
        <f t="shared" si="15"/>
        <v>0</v>
      </c>
      <c r="AP29" s="86">
        <f t="shared" si="26"/>
        <v>15</v>
      </c>
      <c r="AQ29" s="95"/>
      <c r="AR29" s="88">
        <f t="shared" si="16"/>
        <v>5</v>
      </c>
      <c r="AS29" s="88">
        <f t="shared" si="17"/>
        <v>0</v>
      </c>
      <c r="AT29" s="88">
        <f t="shared" si="18"/>
        <v>6</v>
      </c>
      <c r="AU29" s="86">
        <f t="shared" si="27"/>
        <v>11</v>
      </c>
      <c r="AV29" s="95"/>
      <c r="AW29" s="89">
        <f t="shared" si="19"/>
        <v>4</v>
      </c>
      <c r="AX29" s="89">
        <f t="shared" si="20"/>
        <v>3</v>
      </c>
      <c r="AY29" s="89">
        <f t="shared" si="21"/>
        <v>2</v>
      </c>
      <c r="AZ29" s="86">
        <f t="shared" si="28"/>
        <v>9</v>
      </c>
      <c r="BA29" s="95"/>
      <c r="BB29" s="90">
        <f t="shared" si="22"/>
        <v>0</v>
      </c>
      <c r="BC29" s="90">
        <f t="shared" si="23"/>
        <v>2</v>
      </c>
      <c r="BD29" s="90">
        <f t="shared" si="24"/>
        <v>0</v>
      </c>
      <c r="BE29" s="86">
        <f t="shared" si="29"/>
        <v>2</v>
      </c>
      <c r="BF29" s="91">
        <f t="shared" si="25"/>
        <v>37</v>
      </c>
      <c r="BG29" s="66"/>
      <c r="BH29" s="3"/>
      <c r="BI29" s="3"/>
      <c r="BO29" s="3"/>
      <c r="BP29" s="3"/>
      <c r="BQ29" s="3"/>
      <c r="BR29" s="3"/>
      <c r="BS29" s="3"/>
      <c r="BT29" s="3"/>
      <c r="BU29" s="3"/>
      <c r="BV29" s="3"/>
    </row>
    <row r="30" spans="1:116" ht="18" thickTop="1" thickBot="1" x14ac:dyDescent="0.35">
      <c r="A30" s="94" t="s">
        <v>63</v>
      </c>
      <c r="B30" s="73" t="str">
        <f>notes!D31</f>
        <v>C-</v>
      </c>
      <c r="C30" s="73" t="str">
        <f>notes!E31</f>
        <v>C-</v>
      </c>
      <c r="D30" s="73" t="str">
        <f>notes!F31</f>
        <v>B</v>
      </c>
      <c r="E30" s="73" t="str">
        <f>notes!G31</f>
        <v>A</v>
      </c>
      <c r="F30" s="73" t="str">
        <f>notes!H31</f>
        <v>C</v>
      </c>
      <c r="G30" s="74">
        <f>notes!I31</f>
        <v>0</v>
      </c>
      <c r="H30" s="75" t="str">
        <f>notes!J31</f>
        <v>C+</v>
      </c>
      <c r="I30" s="73" t="str">
        <f>notes!K31</f>
        <v>C+</v>
      </c>
      <c r="J30" s="73" t="str">
        <f>notes!L31</f>
        <v>C</v>
      </c>
      <c r="K30" s="74" t="str">
        <f>notes!M31</f>
        <v>C</v>
      </c>
      <c r="L30" s="75" t="str">
        <f>notes!N31</f>
        <v>B+</v>
      </c>
      <c r="M30" s="73" t="str">
        <f>notes!O31</f>
        <v>C-</v>
      </c>
      <c r="N30" s="74">
        <f>notes!P31</f>
        <v>0</v>
      </c>
      <c r="O30" s="75" t="str">
        <f>notes!Q31</f>
        <v>C+</v>
      </c>
      <c r="P30" s="73">
        <f>notes!R31</f>
        <v>0</v>
      </c>
      <c r="Q30" s="74">
        <f>notes!S31</f>
        <v>0</v>
      </c>
      <c r="R30" s="75">
        <f>notes!T31</f>
        <v>0</v>
      </c>
      <c r="S30" s="74">
        <f>notes!U31</f>
        <v>0</v>
      </c>
      <c r="T30" s="76">
        <f>notes!V31</f>
        <v>0</v>
      </c>
      <c r="U30" s="75" t="str">
        <f>notes!W31</f>
        <v>A</v>
      </c>
      <c r="V30" s="77"/>
      <c r="W30" s="78"/>
      <c r="X30" s="79">
        <f t="shared" si="0"/>
        <v>0</v>
      </c>
      <c r="Y30" s="79">
        <f t="shared" si="1"/>
        <v>2</v>
      </c>
      <c r="Z30" s="80">
        <f t="shared" si="2"/>
        <v>0</v>
      </c>
      <c r="AA30" s="81">
        <f t="shared" si="3"/>
        <v>1</v>
      </c>
      <c r="AB30" s="81">
        <f t="shared" si="4"/>
        <v>1</v>
      </c>
      <c r="AC30" s="82">
        <f t="shared" si="5"/>
        <v>0</v>
      </c>
      <c r="AD30" s="83">
        <f t="shared" si="6"/>
        <v>3</v>
      </c>
      <c r="AE30" s="79">
        <f t="shared" si="7"/>
        <v>3</v>
      </c>
      <c r="AF30" s="80">
        <f t="shared" si="8"/>
        <v>3</v>
      </c>
      <c r="AG30" s="83">
        <f t="shared" si="9"/>
        <v>0</v>
      </c>
      <c r="AH30" s="79">
        <f t="shared" si="10"/>
        <v>0</v>
      </c>
      <c r="AI30" s="80">
        <f t="shared" si="11"/>
        <v>0</v>
      </c>
      <c r="AJ30" s="84">
        <f t="shared" si="12"/>
        <v>43</v>
      </c>
      <c r="AK30" s="66"/>
      <c r="AL30" s="66" t="s">
        <v>63</v>
      </c>
      <c r="AM30" s="85">
        <f t="shared" si="13"/>
        <v>0</v>
      </c>
      <c r="AN30" s="85">
        <f t="shared" si="14"/>
        <v>14</v>
      </c>
      <c r="AO30" s="85">
        <f t="shared" si="15"/>
        <v>0</v>
      </c>
      <c r="AP30" s="86">
        <f t="shared" si="26"/>
        <v>14</v>
      </c>
      <c r="AQ30" s="95"/>
      <c r="AR30" s="88">
        <f t="shared" si="16"/>
        <v>5</v>
      </c>
      <c r="AS30" s="88">
        <f t="shared" si="17"/>
        <v>4</v>
      </c>
      <c r="AT30" s="88">
        <f t="shared" si="18"/>
        <v>0</v>
      </c>
      <c r="AU30" s="86">
        <f t="shared" si="27"/>
        <v>9</v>
      </c>
      <c r="AV30" s="95"/>
      <c r="AW30" s="89">
        <f t="shared" si="19"/>
        <v>6</v>
      </c>
      <c r="AX30" s="89">
        <f t="shared" si="20"/>
        <v>3</v>
      </c>
      <c r="AY30" s="89">
        <f t="shared" si="21"/>
        <v>3</v>
      </c>
      <c r="AZ30" s="86">
        <f t="shared" si="28"/>
        <v>12</v>
      </c>
      <c r="BA30" s="95"/>
      <c r="BB30" s="90">
        <f t="shared" si="22"/>
        <v>0</v>
      </c>
      <c r="BC30" s="90">
        <f t="shared" si="23"/>
        <v>0</v>
      </c>
      <c r="BD30" s="90">
        <f t="shared" si="24"/>
        <v>0</v>
      </c>
      <c r="BE30" s="86">
        <f t="shared" si="29"/>
        <v>0</v>
      </c>
      <c r="BF30" s="91">
        <f t="shared" si="25"/>
        <v>35</v>
      </c>
      <c r="BG30" s="66"/>
      <c r="BH30" s="3"/>
      <c r="BI30" s="3"/>
      <c r="BO30" s="3"/>
      <c r="BP30" s="3"/>
      <c r="BQ30" s="3"/>
      <c r="BR30" s="3"/>
      <c r="BS30" s="3"/>
      <c r="BT30" s="3"/>
      <c r="BU30" s="3"/>
      <c r="BV30" s="3"/>
    </row>
    <row r="31" spans="1:116" ht="18" thickTop="1" thickBot="1" x14ac:dyDescent="0.35">
      <c r="A31" s="92" t="s">
        <v>64</v>
      </c>
      <c r="B31" s="73" t="str">
        <f>notes!D32</f>
        <v>C-</v>
      </c>
      <c r="C31" s="73" t="str">
        <f>notes!E32</f>
        <v>C-</v>
      </c>
      <c r="D31" s="73" t="str">
        <f>notes!F32</f>
        <v>C+</v>
      </c>
      <c r="E31" s="73" t="str">
        <f>notes!G32</f>
        <v>C-</v>
      </c>
      <c r="F31" s="73" t="str">
        <f>notes!H32</f>
        <v>C+</v>
      </c>
      <c r="G31" s="74">
        <f>notes!I32</f>
        <v>0</v>
      </c>
      <c r="H31" s="75" t="str">
        <f>notes!J32</f>
        <v>C+</v>
      </c>
      <c r="I31" s="73" t="str">
        <f>notes!K32</f>
        <v>A</v>
      </c>
      <c r="J31" s="73" t="str">
        <f>notes!L32</f>
        <v>C</v>
      </c>
      <c r="K31" s="74" t="str">
        <f>notes!M32</f>
        <v>A+</v>
      </c>
      <c r="L31" s="75" t="str">
        <f>notes!N32</f>
        <v>abs</v>
      </c>
      <c r="M31" s="73" t="str">
        <f>notes!O32</f>
        <v>C-</v>
      </c>
      <c r="N31" s="74">
        <f>notes!P32</f>
        <v>0</v>
      </c>
      <c r="O31" s="75" t="str">
        <f>notes!Q32</f>
        <v>C-</v>
      </c>
      <c r="P31" s="73">
        <f>notes!R32</f>
        <v>0</v>
      </c>
      <c r="Q31" s="74">
        <f>notes!S32</f>
        <v>0</v>
      </c>
      <c r="R31" s="75">
        <f>notes!T32</f>
        <v>0</v>
      </c>
      <c r="S31" s="74">
        <f>notes!U32</f>
        <v>0</v>
      </c>
      <c r="T31" s="76">
        <f>notes!V32</f>
        <v>0</v>
      </c>
      <c r="U31" s="75" t="str">
        <f>notes!W32</f>
        <v>A</v>
      </c>
      <c r="V31" s="77"/>
      <c r="W31" s="93"/>
      <c r="X31" s="79">
        <f t="shared" si="0"/>
        <v>1</v>
      </c>
      <c r="Y31" s="79">
        <f t="shared" si="1"/>
        <v>2</v>
      </c>
      <c r="Z31" s="80">
        <f t="shared" si="2"/>
        <v>0</v>
      </c>
      <c r="AA31" s="81">
        <f t="shared" si="3"/>
        <v>0</v>
      </c>
      <c r="AB31" s="81">
        <f t="shared" si="4"/>
        <v>0</v>
      </c>
      <c r="AC31" s="82">
        <f t="shared" si="5"/>
        <v>0</v>
      </c>
      <c r="AD31" s="83">
        <f t="shared" si="6"/>
        <v>3</v>
      </c>
      <c r="AE31" s="79">
        <f t="shared" si="7"/>
        <v>1</v>
      </c>
      <c r="AF31" s="80">
        <f t="shared" si="8"/>
        <v>5</v>
      </c>
      <c r="AG31" s="83">
        <f t="shared" si="9"/>
        <v>0</v>
      </c>
      <c r="AH31" s="79">
        <f t="shared" si="10"/>
        <v>0</v>
      </c>
      <c r="AI31" s="80">
        <f t="shared" si="11"/>
        <v>0</v>
      </c>
      <c r="AJ31" s="84">
        <f t="shared" si="12"/>
        <v>38</v>
      </c>
      <c r="AK31" s="66"/>
      <c r="AL31" s="66" t="s">
        <v>64</v>
      </c>
      <c r="AM31" s="85">
        <f t="shared" si="13"/>
        <v>8</v>
      </c>
      <c r="AN31" s="85">
        <f t="shared" si="14"/>
        <v>14</v>
      </c>
      <c r="AO31" s="85">
        <f t="shared" si="15"/>
        <v>0</v>
      </c>
      <c r="AP31" s="86">
        <f t="shared" si="26"/>
        <v>22</v>
      </c>
      <c r="AQ31" s="95"/>
      <c r="AR31" s="88">
        <f t="shared" si="16"/>
        <v>0</v>
      </c>
      <c r="AS31" s="88">
        <f t="shared" si="17"/>
        <v>0</v>
      </c>
      <c r="AT31" s="88">
        <f t="shared" si="18"/>
        <v>0</v>
      </c>
      <c r="AU31" s="86">
        <f t="shared" si="27"/>
        <v>0</v>
      </c>
      <c r="AV31" s="95"/>
      <c r="AW31" s="89">
        <f t="shared" si="19"/>
        <v>6</v>
      </c>
      <c r="AX31" s="89">
        <f t="shared" si="20"/>
        <v>1</v>
      </c>
      <c r="AY31" s="89">
        <f t="shared" si="21"/>
        <v>5</v>
      </c>
      <c r="AZ31" s="86">
        <f t="shared" si="28"/>
        <v>12</v>
      </c>
      <c r="BA31" s="95"/>
      <c r="BB31" s="90">
        <f t="shared" si="22"/>
        <v>0</v>
      </c>
      <c r="BC31" s="90">
        <f t="shared" si="23"/>
        <v>0</v>
      </c>
      <c r="BD31" s="90">
        <f t="shared" si="24"/>
        <v>0</v>
      </c>
      <c r="BE31" s="86">
        <f t="shared" si="29"/>
        <v>0</v>
      </c>
      <c r="BF31" s="91">
        <f t="shared" si="25"/>
        <v>34</v>
      </c>
      <c r="BG31" s="66"/>
      <c r="BH31" s="3"/>
      <c r="BI31" s="3"/>
      <c r="BO31" s="3"/>
      <c r="BP31" s="3"/>
      <c r="BQ31" s="3"/>
      <c r="BR31" s="3"/>
      <c r="BS31" s="3"/>
      <c r="BT31" s="3"/>
      <c r="BU31" s="3"/>
      <c r="BV31" s="3"/>
      <c r="DH31" s="160"/>
      <c r="DI31" s="160"/>
      <c r="DJ31" s="160"/>
      <c r="DK31" s="160"/>
      <c r="DL31" s="160"/>
    </row>
    <row r="32" spans="1:116" ht="18" thickTop="1" thickBot="1" x14ac:dyDescent="0.35">
      <c r="A32" s="96" t="s">
        <v>66</v>
      </c>
      <c r="B32" s="73" t="str">
        <f>notes!D33</f>
        <v>D</v>
      </c>
      <c r="C32" s="73" t="str">
        <f>notes!E33</f>
        <v>C-</v>
      </c>
      <c r="D32" s="73" t="str">
        <f>notes!F33</f>
        <v>C</v>
      </c>
      <c r="E32" s="73" t="str">
        <f>notes!G33</f>
        <v>abs</v>
      </c>
      <c r="F32" s="73" t="str">
        <f>notes!H33</f>
        <v>abs</v>
      </c>
      <c r="G32" s="74">
        <f>notes!I33</f>
        <v>0</v>
      </c>
      <c r="H32" s="75" t="str">
        <f>notes!J33</f>
        <v>C</v>
      </c>
      <c r="I32" s="73" t="str">
        <f>notes!K33</f>
        <v>B</v>
      </c>
      <c r="J32" s="73" t="str">
        <f>notes!L33</f>
        <v>C-</v>
      </c>
      <c r="K32" s="74" t="str">
        <f>notes!M33</f>
        <v>C</v>
      </c>
      <c r="L32" s="75" t="str">
        <f>notes!N33</f>
        <v>B</v>
      </c>
      <c r="M32" s="73" t="str">
        <f>notes!O33</f>
        <v>C-</v>
      </c>
      <c r="N32" s="74">
        <f>notes!P33</f>
        <v>0</v>
      </c>
      <c r="O32" s="75" t="str">
        <f>notes!Q33</f>
        <v>C-</v>
      </c>
      <c r="P32" s="73">
        <f>notes!R33</f>
        <v>0</v>
      </c>
      <c r="Q32" s="74">
        <f>notes!S33</f>
        <v>0</v>
      </c>
      <c r="R32" s="75">
        <f>notes!T33</f>
        <v>0</v>
      </c>
      <c r="S32" s="74">
        <f>notes!U33</f>
        <v>0</v>
      </c>
      <c r="T32" s="76">
        <f>notes!V33</f>
        <v>0</v>
      </c>
      <c r="U32" s="75" t="str">
        <f>notes!W33</f>
        <v>A</v>
      </c>
      <c r="V32" s="77"/>
      <c r="W32" s="78"/>
      <c r="X32" s="79">
        <f t="shared" si="0"/>
        <v>0</v>
      </c>
      <c r="Y32" s="79">
        <f t="shared" si="1"/>
        <v>1</v>
      </c>
      <c r="Z32" s="80">
        <f t="shared" si="2"/>
        <v>0</v>
      </c>
      <c r="AA32" s="81">
        <f t="shared" si="3"/>
        <v>0</v>
      </c>
      <c r="AB32" s="81">
        <f t="shared" si="4"/>
        <v>2</v>
      </c>
      <c r="AC32" s="82">
        <f t="shared" si="5"/>
        <v>0</v>
      </c>
      <c r="AD32" s="83">
        <f t="shared" si="6"/>
        <v>0</v>
      </c>
      <c r="AE32" s="79">
        <f t="shared" si="7"/>
        <v>3</v>
      </c>
      <c r="AF32" s="80">
        <f t="shared" si="8"/>
        <v>4</v>
      </c>
      <c r="AG32" s="83">
        <f t="shared" si="9"/>
        <v>0</v>
      </c>
      <c r="AH32" s="79">
        <f t="shared" si="10"/>
        <v>1</v>
      </c>
      <c r="AI32" s="80">
        <f t="shared" si="11"/>
        <v>0</v>
      </c>
      <c r="AJ32" s="84">
        <f t="shared" si="12"/>
        <v>25</v>
      </c>
      <c r="AK32" s="66"/>
      <c r="AL32" s="66" t="s">
        <v>66</v>
      </c>
      <c r="AM32" s="85">
        <f t="shared" si="13"/>
        <v>0</v>
      </c>
      <c r="AN32" s="85">
        <f t="shared" si="14"/>
        <v>7</v>
      </c>
      <c r="AO32" s="85">
        <f t="shared" si="15"/>
        <v>0</v>
      </c>
      <c r="AP32" s="86">
        <f t="shared" si="26"/>
        <v>7</v>
      </c>
      <c r="AQ32" s="95"/>
      <c r="AR32" s="88">
        <f t="shared" si="16"/>
        <v>0</v>
      </c>
      <c r="AS32" s="88">
        <f t="shared" si="17"/>
        <v>8</v>
      </c>
      <c r="AT32" s="88">
        <f t="shared" si="18"/>
        <v>0</v>
      </c>
      <c r="AU32" s="86">
        <f t="shared" si="27"/>
        <v>8</v>
      </c>
      <c r="AV32" s="95"/>
      <c r="AW32" s="89">
        <f t="shared" si="19"/>
        <v>0</v>
      </c>
      <c r="AX32" s="89">
        <f t="shared" si="20"/>
        <v>3</v>
      </c>
      <c r="AY32" s="89">
        <f t="shared" si="21"/>
        <v>4</v>
      </c>
      <c r="AZ32" s="86">
        <f t="shared" si="28"/>
        <v>7</v>
      </c>
      <c r="BA32" s="95"/>
      <c r="BB32" s="90">
        <f t="shared" si="22"/>
        <v>0</v>
      </c>
      <c r="BC32" s="90">
        <f t="shared" si="23"/>
        <v>2</v>
      </c>
      <c r="BD32" s="90">
        <f t="shared" si="24"/>
        <v>0</v>
      </c>
      <c r="BE32" s="86">
        <f t="shared" si="29"/>
        <v>2</v>
      </c>
      <c r="BF32" s="91">
        <f t="shared" si="25"/>
        <v>24</v>
      </c>
      <c r="BG32" s="66"/>
      <c r="BH32" s="3"/>
      <c r="BI32" s="3"/>
      <c r="BO32" s="3"/>
      <c r="BP32" s="3"/>
      <c r="BQ32" s="3"/>
      <c r="BR32" s="3"/>
      <c r="BS32" s="3"/>
      <c r="BT32" s="3"/>
      <c r="BU32" s="3"/>
      <c r="BV32" s="3"/>
    </row>
    <row r="33" spans="1:127" ht="18" thickTop="1" thickBot="1" x14ac:dyDescent="0.35">
      <c r="A33" s="92" t="s">
        <v>68</v>
      </c>
      <c r="B33" s="73" t="str">
        <f>notes!D34</f>
        <v>B</v>
      </c>
      <c r="C33" s="73" t="str">
        <f>notes!E34</f>
        <v>A</v>
      </c>
      <c r="D33" s="73" t="str">
        <f>notes!F34</f>
        <v>B</v>
      </c>
      <c r="E33" s="73" t="str">
        <f>notes!G34</f>
        <v>B</v>
      </c>
      <c r="F33" s="73" t="str">
        <f>notes!H34</f>
        <v>C-</v>
      </c>
      <c r="G33" s="74">
        <f>notes!I34</f>
        <v>0</v>
      </c>
      <c r="H33" s="75" t="str">
        <f>notes!J34</f>
        <v>C</v>
      </c>
      <c r="I33" s="73" t="str">
        <f>notes!K34</f>
        <v>B+</v>
      </c>
      <c r="J33" s="73" t="str">
        <f>notes!L34</f>
        <v>D</v>
      </c>
      <c r="K33" s="74" t="str">
        <f>notes!M34</f>
        <v>C</v>
      </c>
      <c r="L33" s="75" t="str">
        <f>notes!N34</f>
        <v>B-</v>
      </c>
      <c r="M33" s="73" t="str">
        <f>notes!O34</f>
        <v>C-</v>
      </c>
      <c r="N33" s="74">
        <f>notes!P34</f>
        <v>0</v>
      </c>
      <c r="O33" s="75" t="str">
        <f>notes!Q34</f>
        <v>C-</v>
      </c>
      <c r="P33" s="73">
        <f>notes!R34</f>
        <v>0</v>
      </c>
      <c r="Q33" s="74">
        <f>notes!S34</f>
        <v>0</v>
      </c>
      <c r="R33" s="75">
        <f>notes!T34</f>
        <v>0</v>
      </c>
      <c r="S33" s="74">
        <f>notes!U34</f>
        <v>0</v>
      </c>
      <c r="T33" s="76">
        <f>notes!V34</f>
        <v>0</v>
      </c>
      <c r="U33" s="75" t="str">
        <f>notes!W34</f>
        <v>A</v>
      </c>
      <c r="V33" s="77"/>
      <c r="W33" s="93"/>
      <c r="X33" s="79">
        <f t="shared" si="0"/>
        <v>0</v>
      </c>
      <c r="Y33" s="79">
        <f t="shared" si="1"/>
        <v>2</v>
      </c>
      <c r="Z33" s="80">
        <f t="shared" si="2"/>
        <v>0</v>
      </c>
      <c r="AA33" s="81">
        <f t="shared" si="3"/>
        <v>1</v>
      </c>
      <c r="AB33" s="81">
        <f t="shared" si="4"/>
        <v>3</v>
      </c>
      <c r="AC33" s="82">
        <f t="shared" si="5"/>
        <v>1</v>
      </c>
      <c r="AD33" s="83">
        <f t="shared" si="6"/>
        <v>0</v>
      </c>
      <c r="AE33" s="79">
        <f t="shared" si="7"/>
        <v>2</v>
      </c>
      <c r="AF33" s="80">
        <f t="shared" si="8"/>
        <v>3</v>
      </c>
      <c r="AG33" s="83">
        <f t="shared" si="9"/>
        <v>0</v>
      </c>
      <c r="AH33" s="79">
        <f t="shared" si="10"/>
        <v>1</v>
      </c>
      <c r="AI33" s="80">
        <f t="shared" si="11"/>
        <v>0</v>
      </c>
      <c r="AJ33" s="84">
        <f t="shared" si="12"/>
        <v>44</v>
      </c>
      <c r="AK33" s="66"/>
      <c r="AL33" s="66" t="s">
        <v>68</v>
      </c>
      <c r="AM33" s="85">
        <f t="shared" si="13"/>
        <v>0</v>
      </c>
      <c r="AN33" s="85">
        <f t="shared" si="14"/>
        <v>14</v>
      </c>
      <c r="AO33" s="85">
        <f t="shared" si="15"/>
        <v>0</v>
      </c>
      <c r="AP33" s="86">
        <f t="shared" si="26"/>
        <v>14</v>
      </c>
      <c r="AQ33" s="95"/>
      <c r="AR33" s="88">
        <f t="shared" si="16"/>
        <v>5</v>
      </c>
      <c r="AS33" s="88">
        <f t="shared" si="17"/>
        <v>12</v>
      </c>
      <c r="AT33" s="88">
        <f t="shared" si="18"/>
        <v>3</v>
      </c>
      <c r="AU33" s="86">
        <f t="shared" si="27"/>
        <v>20</v>
      </c>
      <c r="AV33" s="95"/>
      <c r="AW33" s="89">
        <f t="shared" si="19"/>
        <v>0</v>
      </c>
      <c r="AX33" s="89">
        <f t="shared" si="20"/>
        <v>2</v>
      </c>
      <c r="AY33" s="89">
        <f t="shared" si="21"/>
        <v>3</v>
      </c>
      <c r="AZ33" s="86">
        <f t="shared" si="28"/>
        <v>5</v>
      </c>
      <c r="BA33" s="95"/>
      <c r="BB33" s="90">
        <f t="shared" si="22"/>
        <v>0</v>
      </c>
      <c r="BC33" s="90">
        <f t="shared" si="23"/>
        <v>2</v>
      </c>
      <c r="BD33" s="90">
        <f t="shared" si="24"/>
        <v>0</v>
      </c>
      <c r="BE33" s="86">
        <f t="shared" si="29"/>
        <v>2</v>
      </c>
      <c r="BF33" s="91">
        <f t="shared" si="25"/>
        <v>41</v>
      </c>
      <c r="BG33" s="66"/>
      <c r="BH33" s="3"/>
      <c r="BI33" s="3"/>
      <c r="BO33" s="3"/>
      <c r="BP33" s="3"/>
      <c r="BQ33" s="3"/>
      <c r="BR33" s="3"/>
      <c r="BS33" s="3"/>
      <c r="BT33" s="3"/>
      <c r="BU33" s="3"/>
      <c r="BV33" s="3"/>
    </row>
    <row r="34" spans="1:127" ht="18" thickTop="1" thickBot="1" x14ac:dyDescent="0.35">
      <c r="A34" s="94" t="s">
        <v>70</v>
      </c>
      <c r="B34" s="73" t="str">
        <f>notes!D35</f>
        <v>C</v>
      </c>
      <c r="C34" s="73" t="str">
        <f>notes!E35</f>
        <v>B</v>
      </c>
      <c r="D34" s="73" t="str">
        <f>notes!F35</f>
        <v>B-</v>
      </c>
      <c r="E34" s="73" t="str">
        <f>notes!G35</f>
        <v>B-</v>
      </c>
      <c r="F34" s="73" t="str">
        <f>notes!H35</f>
        <v>C+</v>
      </c>
      <c r="G34" s="74">
        <f>notes!I35</f>
        <v>0</v>
      </c>
      <c r="H34" s="75" t="str">
        <f>notes!J35</f>
        <v>C</v>
      </c>
      <c r="I34" s="73" t="str">
        <f>notes!K35</f>
        <v>A</v>
      </c>
      <c r="J34" s="73" t="str">
        <f>notes!L35</f>
        <v>C</v>
      </c>
      <c r="K34" s="74" t="str">
        <f>notes!M35</f>
        <v>C-</v>
      </c>
      <c r="L34" s="75" t="str">
        <f>notes!N35</f>
        <v>C-</v>
      </c>
      <c r="M34" s="73" t="str">
        <f>notes!O35</f>
        <v>A-</v>
      </c>
      <c r="N34" s="74">
        <f>notes!P35</f>
        <v>0</v>
      </c>
      <c r="O34" s="75" t="str">
        <f>notes!Q35</f>
        <v>C</v>
      </c>
      <c r="P34" s="73">
        <f>notes!R35</f>
        <v>0</v>
      </c>
      <c r="Q34" s="74">
        <f>notes!S35</f>
        <v>0</v>
      </c>
      <c r="R34" s="75">
        <f>notes!T35</f>
        <v>0</v>
      </c>
      <c r="S34" s="74">
        <f>notes!U35</f>
        <v>0</v>
      </c>
      <c r="T34" s="76">
        <f>notes!V35</f>
        <v>0</v>
      </c>
      <c r="U34" s="75" t="str">
        <f>notes!W35</f>
        <v>C</v>
      </c>
      <c r="V34" s="77"/>
      <c r="W34" s="78"/>
      <c r="X34" s="79">
        <f t="shared" si="0"/>
        <v>0</v>
      </c>
      <c r="Y34" s="79">
        <f t="shared" si="1"/>
        <v>1</v>
      </c>
      <c r="Z34" s="80">
        <f t="shared" si="2"/>
        <v>1</v>
      </c>
      <c r="AA34" s="81">
        <f t="shared" si="3"/>
        <v>0</v>
      </c>
      <c r="AB34" s="81">
        <f t="shared" si="4"/>
        <v>1</v>
      </c>
      <c r="AC34" s="82">
        <f t="shared" si="5"/>
        <v>2</v>
      </c>
      <c r="AD34" s="83">
        <f t="shared" si="6"/>
        <v>1</v>
      </c>
      <c r="AE34" s="79">
        <f t="shared" si="7"/>
        <v>5</v>
      </c>
      <c r="AF34" s="80">
        <f t="shared" si="8"/>
        <v>2</v>
      </c>
      <c r="AG34" s="83">
        <f t="shared" si="9"/>
        <v>0</v>
      </c>
      <c r="AH34" s="79">
        <f t="shared" si="10"/>
        <v>0</v>
      </c>
      <c r="AI34" s="80">
        <f t="shared" si="11"/>
        <v>0</v>
      </c>
      <c r="AJ34" s="84">
        <f t="shared" si="12"/>
        <v>41</v>
      </c>
      <c r="AK34" s="66"/>
      <c r="AL34" s="66" t="s">
        <v>70</v>
      </c>
      <c r="AM34" s="85">
        <f t="shared" si="13"/>
        <v>0</v>
      </c>
      <c r="AN34" s="85">
        <f t="shared" si="14"/>
        <v>7</v>
      </c>
      <c r="AO34" s="85">
        <f t="shared" si="15"/>
        <v>6</v>
      </c>
      <c r="AP34" s="86">
        <f t="shared" si="26"/>
        <v>13</v>
      </c>
      <c r="AQ34" s="95"/>
      <c r="AR34" s="88">
        <f t="shared" si="16"/>
        <v>0</v>
      </c>
      <c r="AS34" s="88">
        <f t="shared" si="17"/>
        <v>4</v>
      </c>
      <c r="AT34" s="88">
        <f t="shared" si="18"/>
        <v>6</v>
      </c>
      <c r="AU34" s="86">
        <f t="shared" si="27"/>
        <v>10</v>
      </c>
      <c r="AV34" s="95"/>
      <c r="AW34" s="89">
        <f t="shared" si="19"/>
        <v>2</v>
      </c>
      <c r="AX34" s="89">
        <f t="shared" si="20"/>
        <v>5</v>
      </c>
      <c r="AY34" s="89">
        <f t="shared" si="21"/>
        <v>2</v>
      </c>
      <c r="AZ34" s="86">
        <f t="shared" si="28"/>
        <v>9</v>
      </c>
      <c r="BA34" s="95"/>
      <c r="BB34" s="90">
        <f t="shared" si="22"/>
        <v>0</v>
      </c>
      <c r="BC34" s="90">
        <f t="shared" si="23"/>
        <v>0</v>
      </c>
      <c r="BD34" s="90">
        <f t="shared" si="24"/>
        <v>0</v>
      </c>
      <c r="BE34" s="86">
        <f t="shared" si="29"/>
        <v>0</v>
      </c>
      <c r="BF34" s="91">
        <f t="shared" si="25"/>
        <v>32</v>
      </c>
      <c r="BG34" s="66"/>
      <c r="BH34" s="3"/>
      <c r="BI34" s="3"/>
      <c r="BO34" s="3"/>
      <c r="BP34" s="3"/>
      <c r="BQ34" s="3"/>
      <c r="BR34" s="3"/>
      <c r="BS34" s="3"/>
      <c r="BT34" s="3"/>
      <c r="BU34" s="3"/>
      <c r="BV34" s="3"/>
    </row>
    <row r="35" spans="1:127" ht="18" thickTop="1" thickBot="1" x14ac:dyDescent="0.35">
      <c r="A35" s="92" t="s">
        <v>72</v>
      </c>
      <c r="B35" s="73" t="str">
        <f>notes!D36</f>
        <v>C</v>
      </c>
      <c r="C35" s="73" t="str">
        <f>notes!E36</f>
        <v>A</v>
      </c>
      <c r="D35" s="73" t="str">
        <f>notes!F36</f>
        <v>B+</v>
      </c>
      <c r="E35" s="73" t="str">
        <f>notes!G36</f>
        <v>B-</v>
      </c>
      <c r="F35" s="73" t="str">
        <f>notes!H36</f>
        <v>C-</v>
      </c>
      <c r="G35" s="74">
        <f>notes!I36</f>
        <v>0</v>
      </c>
      <c r="H35" s="75" t="str">
        <f>notes!J36</f>
        <v>abs</v>
      </c>
      <c r="I35" s="73" t="str">
        <f>notes!K36</f>
        <v>B</v>
      </c>
      <c r="J35" s="73" t="str">
        <f>notes!L36</f>
        <v>D</v>
      </c>
      <c r="K35" s="74" t="str">
        <f>notes!M36</f>
        <v>C</v>
      </c>
      <c r="L35" s="75" t="str">
        <f>notes!N36</f>
        <v>D+</v>
      </c>
      <c r="M35" s="73" t="str">
        <f>notes!O36</f>
        <v>B</v>
      </c>
      <c r="N35" s="74">
        <f>notes!P36</f>
        <v>0</v>
      </c>
      <c r="O35" s="75" t="str">
        <f>notes!Q36</f>
        <v>D</v>
      </c>
      <c r="P35" s="73">
        <f>notes!R36</f>
        <v>0</v>
      </c>
      <c r="Q35" s="74">
        <f>notes!S36</f>
        <v>0</v>
      </c>
      <c r="R35" s="75">
        <f>notes!T36</f>
        <v>0</v>
      </c>
      <c r="S35" s="74">
        <f>notes!U36</f>
        <v>0</v>
      </c>
      <c r="T35" s="76">
        <f>notes!V36</f>
        <v>0</v>
      </c>
      <c r="U35" s="75" t="str">
        <f>notes!W36</f>
        <v>B</v>
      </c>
      <c r="V35" s="77"/>
      <c r="W35" s="93"/>
      <c r="X35" s="79">
        <f t="shared" si="0"/>
        <v>0</v>
      </c>
      <c r="Y35" s="79">
        <f t="shared" si="1"/>
        <v>1</v>
      </c>
      <c r="Z35" s="80">
        <f t="shared" si="2"/>
        <v>0</v>
      </c>
      <c r="AA35" s="81">
        <f t="shared" si="3"/>
        <v>1</v>
      </c>
      <c r="AB35" s="81">
        <f t="shared" si="4"/>
        <v>3</v>
      </c>
      <c r="AC35" s="82">
        <f t="shared" si="5"/>
        <v>1</v>
      </c>
      <c r="AD35" s="83">
        <f t="shared" si="6"/>
        <v>0</v>
      </c>
      <c r="AE35" s="79">
        <f t="shared" si="7"/>
        <v>2</v>
      </c>
      <c r="AF35" s="80">
        <f t="shared" si="8"/>
        <v>1</v>
      </c>
      <c r="AG35" s="83">
        <f t="shared" si="9"/>
        <v>1</v>
      </c>
      <c r="AH35" s="79">
        <f t="shared" si="10"/>
        <v>2</v>
      </c>
      <c r="AI35" s="80">
        <f t="shared" si="11"/>
        <v>0</v>
      </c>
      <c r="AJ35" s="84">
        <f t="shared" si="12"/>
        <v>32</v>
      </c>
      <c r="AK35" s="66"/>
      <c r="AL35" s="66" t="s">
        <v>72</v>
      </c>
      <c r="AM35" s="85">
        <f t="shared" si="13"/>
        <v>0</v>
      </c>
      <c r="AN35" s="85">
        <f t="shared" si="14"/>
        <v>7</v>
      </c>
      <c r="AO35" s="85">
        <f t="shared" si="15"/>
        <v>0</v>
      </c>
      <c r="AP35" s="86">
        <f t="shared" si="26"/>
        <v>7</v>
      </c>
      <c r="AQ35" s="95"/>
      <c r="AR35" s="88">
        <f t="shared" si="16"/>
        <v>5</v>
      </c>
      <c r="AS35" s="88">
        <f t="shared" si="17"/>
        <v>12</v>
      </c>
      <c r="AT35" s="88">
        <f t="shared" si="18"/>
        <v>3</v>
      </c>
      <c r="AU35" s="86">
        <f t="shared" si="27"/>
        <v>20</v>
      </c>
      <c r="AV35" s="95"/>
      <c r="AW35" s="89">
        <f t="shared" si="19"/>
        <v>0</v>
      </c>
      <c r="AX35" s="89">
        <f t="shared" si="20"/>
        <v>2</v>
      </c>
      <c r="AY35" s="89">
        <f t="shared" si="21"/>
        <v>1</v>
      </c>
      <c r="AZ35" s="86">
        <f t="shared" si="28"/>
        <v>3</v>
      </c>
      <c r="BA35" s="95"/>
      <c r="BB35" s="90">
        <f t="shared" si="22"/>
        <v>1</v>
      </c>
      <c r="BC35" s="90">
        <f t="shared" si="23"/>
        <v>4</v>
      </c>
      <c r="BD35" s="90">
        <f t="shared" si="24"/>
        <v>0</v>
      </c>
      <c r="BE35" s="86">
        <f t="shared" si="29"/>
        <v>5</v>
      </c>
      <c r="BF35" s="91">
        <f t="shared" si="25"/>
        <v>35</v>
      </c>
      <c r="BG35" s="66"/>
      <c r="BH35" s="3"/>
      <c r="BI35" s="3"/>
      <c r="BO35" s="3"/>
      <c r="BP35" s="3"/>
      <c r="BQ35" s="3"/>
      <c r="BR35" s="3"/>
      <c r="BS35" s="3"/>
      <c r="BT35" s="3"/>
      <c r="BU35" s="3"/>
      <c r="BV35" s="3"/>
    </row>
    <row r="36" spans="1:127" ht="18" thickTop="1" thickBot="1" x14ac:dyDescent="0.35">
      <c r="A36" s="94" t="s">
        <v>74</v>
      </c>
      <c r="B36" s="97" t="str">
        <f>notes!D37</f>
        <v>C</v>
      </c>
      <c r="C36" s="73" t="str">
        <f>notes!E37</f>
        <v>C-</v>
      </c>
      <c r="D36" s="73" t="str">
        <f>notes!F37</f>
        <v>C+</v>
      </c>
      <c r="E36" s="73" t="str">
        <f>notes!G37</f>
        <v>C-</v>
      </c>
      <c r="F36" s="73" t="str">
        <f>notes!H37</f>
        <v>D</v>
      </c>
      <c r="G36" s="74">
        <f>notes!I37</f>
        <v>0</v>
      </c>
      <c r="H36" s="98" t="str">
        <f>notes!J37</f>
        <v>C</v>
      </c>
      <c r="I36" s="97" t="str">
        <f>notes!K37</f>
        <v>C+</v>
      </c>
      <c r="J36" s="97" t="str">
        <f>notes!L37</f>
        <v>C-</v>
      </c>
      <c r="K36" s="99" t="str">
        <f>notes!M37</f>
        <v>B</v>
      </c>
      <c r="L36" s="75" t="str">
        <f>notes!N37</f>
        <v>C</v>
      </c>
      <c r="M36" s="73" t="str">
        <f>notes!O37</f>
        <v>C</v>
      </c>
      <c r="N36" s="74">
        <f>notes!P37</f>
        <v>0</v>
      </c>
      <c r="O36" s="75" t="str">
        <f>notes!Q37</f>
        <v>C-</v>
      </c>
      <c r="P36" s="73">
        <f>notes!R37</f>
        <v>0</v>
      </c>
      <c r="Q36" s="74">
        <f>notes!S37</f>
        <v>0</v>
      </c>
      <c r="R36" s="75">
        <f>notes!T37</f>
        <v>0</v>
      </c>
      <c r="S36" s="74">
        <f>notes!U37</f>
        <v>0</v>
      </c>
      <c r="T36" s="76">
        <f>notes!V37</f>
        <v>0</v>
      </c>
      <c r="U36" s="75" t="str">
        <f>notes!W37</f>
        <v>B-</v>
      </c>
      <c r="V36" s="77"/>
      <c r="W36" s="78"/>
      <c r="X36" s="79">
        <f t="shared" si="0"/>
        <v>0</v>
      </c>
      <c r="Y36" s="79">
        <f t="shared" si="1"/>
        <v>0</v>
      </c>
      <c r="Z36" s="80">
        <f t="shared" si="2"/>
        <v>0</v>
      </c>
      <c r="AA36" s="81">
        <f t="shared" si="3"/>
        <v>0</v>
      </c>
      <c r="AB36" s="81">
        <f t="shared" si="4"/>
        <v>1</v>
      </c>
      <c r="AC36" s="82">
        <f t="shared" si="5"/>
        <v>1</v>
      </c>
      <c r="AD36" s="83">
        <f t="shared" si="6"/>
        <v>2</v>
      </c>
      <c r="AE36" s="79">
        <f t="shared" si="7"/>
        <v>4</v>
      </c>
      <c r="AF36" s="80">
        <f t="shared" si="8"/>
        <v>4</v>
      </c>
      <c r="AG36" s="83">
        <f t="shared" si="9"/>
        <v>0</v>
      </c>
      <c r="AH36" s="79">
        <f t="shared" si="10"/>
        <v>1</v>
      </c>
      <c r="AI36" s="80">
        <f t="shared" si="11"/>
        <v>0</v>
      </c>
      <c r="AJ36" s="84">
        <f t="shared" si="12"/>
        <v>25</v>
      </c>
      <c r="AK36" s="66"/>
      <c r="AL36" s="66" t="s">
        <v>74</v>
      </c>
      <c r="AM36" s="85">
        <f t="shared" si="13"/>
        <v>0</v>
      </c>
      <c r="AN36" s="85">
        <f t="shared" si="14"/>
        <v>0</v>
      </c>
      <c r="AO36" s="85">
        <f t="shared" si="15"/>
        <v>0</v>
      </c>
      <c r="AP36" s="86">
        <f t="shared" si="26"/>
        <v>0</v>
      </c>
      <c r="AQ36" s="95"/>
      <c r="AR36" s="88">
        <f t="shared" si="16"/>
        <v>0</v>
      </c>
      <c r="AS36" s="88">
        <f t="shared" si="17"/>
        <v>4</v>
      </c>
      <c r="AT36" s="88">
        <f t="shared" si="18"/>
        <v>3</v>
      </c>
      <c r="AU36" s="86">
        <f t="shared" si="27"/>
        <v>7</v>
      </c>
      <c r="AV36" s="95"/>
      <c r="AW36" s="89">
        <f t="shared" si="19"/>
        <v>4</v>
      </c>
      <c r="AX36" s="89">
        <f t="shared" si="20"/>
        <v>4</v>
      </c>
      <c r="AY36" s="89">
        <f t="shared" si="21"/>
        <v>4</v>
      </c>
      <c r="AZ36" s="86">
        <f t="shared" si="28"/>
        <v>12</v>
      </c>
      <c r="BA36" s="95"/>
      <c r="BB36" s="90">
        <f t="shared" si="22"/>
        <v>0</v>
      </c>
      <c r="BC36" s="90">
        <f t="shared" si="23"/>
        <v>2</v>
      </c>
      <c r="BD36" s="90">
        <f t="shared" si="24"/>
        <v>0</v>
      </c>
      <c r="BE36" s="86">
        <f t="shared" si="29"/>
        <v>2</v>
      </c>
      <c r="BF36" s="91">
        <f t="shared" si="25"/>
        <v>21</v>
      </c>
      <c r="BG36" s="66"/>
      <c r="BH36" s="3"/>
      <c r="BI36" s="3"/>
      <c r="BJ36" s="3"/>
      <c r="BK36" s="3"/>
      <c r="BL36" s="3"/>
      <c r="BM36" s="3"/>
      <c r="BN36" s="3"/>
      <c r="BO36" s="3"/>
      <c r="BP36" s="3"/>
      <c r="BQ36" s="3"/>
      <c r="BR36" s="3"/>
      <c r="BS36" s="3"/>
      <c r="BT36" s="3"/>
      <c r="BU36" s="3"/>
      <c r="BV36" s="3"/>
    </row>
    <row r="37" spans="1:127" ht="18" thickTop="1" thickBot="1" x14ac:dyDescent="0.35">
      <c r="A37" s="92"/>
      <c r="B37" s="66"/>
      <c r="C37" s="73"/>
      <c r="D37" s="73"/>
      <c r="E37" s="73"/>
      <c r="F37" s="73"/>
      <c r="G37" s="74"/>
      <c r="H37" s="66"/>
      <c r="I37" s="73"/>
      <c r="J37" s="73"/>
      <c r="K37" s="74"/>
      <c r="L37" s="75"/>
      <c r="M37" s="75"/>
      <c r="N37" s="74"/>
      <c r="O37" s="66"/>
      <c r="P37" s="73"/>
      <c r="Q37" s="74"/>
      <c r="R37" s="75"/>
      <c r="S37" s="74"/>
      <c r="T37" s="76"/>
      <c r="U37" s="75"/>
      <c r="V37" s="77"/>
      <c r="W37" s="93"/>
      <c r="X37" s="79">
        <f t="shared" si="0"/>
        <v>0</v>
      </c>
      <c r="Y37" s="79">
        <f t="shared" si="1"/>
        <v>0</v>
      </c>
      <c r="Z37" s="80">
        <f t="shared" si="2"/>
        <v>0</v>
      </c>
      <c r="AA37" s="81">
        <f t="shared" si="3"/>
        <v>0</v>
      </c>
      <c r="AB37" s="81">
        <f t="shared" si="4"/>
        <v>0</v>
      </c>
      <c r="AC37" s="82">
        <f t="shared" si="5"/>
        <v>0</v>
      </c>
      <c r="AD37" s="83">
        <f t="shared" si="6"/>
        <v>0</v>
      </c>
      <c r="AE37" s="79">
        <f t="shared" si="7"/>
        <v>0</v>
      </c>
      <c r="AF37" s="80">
        <f t="shared" si="8"/>
        <v>0</v>
      </c>
      <c r="AG37" s="83">
        <f t="shared" si="9"/>
        <v>0</v>
      </c>
      <c r="AH37" s="79">
        <f t="shared" si="10"/>
        <v>0</v>
      </c>
      <c r="AI37" s="80">
        <f t="shared" si="11"/>
        <v>0</v>
      </c>
      <c r="AJ37" s="84">
        <f t="shared" si="12"/>
        <v>0</v>
      </c>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N37" s="3"/>
    </row>
    <row r="38" spans="1:127" ht="18" thickTop="1" thickBot="1" x14ac:dyDescent="0.35">
      <c r="A38" s="94"/>
      <c r="B38" s="73"/>
      <c r="C38" s="73"/>
      <c r="D38" s="73"/>
      <c r="E38" s="73"/>
      <c r="F38" s="73"/>
      <c r="G38" s="74"/>
      <c r="H38" s="73"/>
      <c r="I38" s="73"/>
      <c r="J38" s="73"/>
      <c r="K38" s="74"/>
      <c r="L38" s="75"/>
      <c r="M38" s="75"/>
      <c r="N38" s="74"/>
      <c r="O38" s="75"/>
      <c r="P38" s="73"/>
      <c r="Q38" s="74"/>
      <c r="R38" s="75"/>
      <c r="S38" s="74"/>
      <c r="T38" s="76"/>
      <c r="U38" s="75"/>
      <c r="V38" s="77"/>
      <c r="W38" s="78"/>
      <c r="X38" s="100">
        <f t="shared" si="0"/>
        <v>0</v>
      </c>
      <c r="Y38" s="100">
        <f t="shared" si="1"/>
        <v>0</v>
      </c>
      <c r="Z38" s="101">
        <f t="shared" si="2"/>
        <v>0</v>
      </c>
      <c r="AA38" s="100">
        <f t="shared" si="3"/>
        <v>0</v>
      </c>
      <c r="AB38" s="100">
        <f t="shared" si="4"/>
        <v>0</v>
      </c>
      <c r="AC38" s="101">
        <f t="shared" si="5"/>
        <v>0</v>
      </c>
      <c r="AD38" s="102">
        <f t="shared" si="6"/>
        <v>0</v>
      </c>
      <c r="AE38" s="100">
        <f t="shared" si="7"/>
        <v>0</v>
      </c>
      <c r="AF38" s="101">
        <f t="shared" si="8"/>
        <v>0</v>
      </c>
      <c r="AG38" s="102">
        <f t="shared" si="9"/>
        <v>0</v>
      </c>
      <c r="AH38" s="100">
        <f t="shared" si="10"/>
        <v>0</v>
      </c>
      <c r="AI38" s="101">
        <f t="shared" si="11"/>
        <v>0</v>
      </c>
      <c r="AJ38" s="103">
        <f t="shared" si="12"/>
        <v>0</v>
      </c>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N38" s="3"/>
    </row>
    <row r="39" spans="1:127" ht="16.5" thickTop="1" thickBot="1" x14ac:dyDescent="0.3">
      <c r="A39" s="104"/>
      <c r="B39" s="105"/>
      <c r="C39" s="105"/>
      <c r="D39" s="105"/>
      <c r="E39" s="105"/>
      <c r="F39" s="105"/>
      <c r="G39" s="105"/>
      <c r="H39" s="105"/>
      <c r="I39" s="105"/>
      <c r="J39" s="105"/>
      <c r="K39" s="105"/>
      <c r="L39" s="105"/>
      <c r="M39" s="105"/>
      <c r="N39" s="105"/>
      <c r="O39" s="105"/>
      <c r="P39" s="105"/>
      <c r="Q39" s="105"/>
      <c r="R39" s="105"/>
      <c r="S39" s="105"/>
      <c r="T39" s="105"/>
      <c r="U39" s="105"/>
      <c r="V39" s="105"/>
      <c r="W39" s="105"/>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66"/>
      <c r="BN39" s="3"/>
      <c r="CM39" s="282" t="s">
        <v>100</v>
      </c>
      <c r="CN39" s="282"/>
      <c r="CO39" s="282"/>
      <c r="CP39" s="282"/>
      <c r="CQ39" s="282"/>
      <c r="CR39" s="282"/>
      <c r="CS39" s="282"/>
      <c r="CT39" s="282"/>
      <c r="CU39" s="282"/>
      <c r="CV39" s="282"/>
      <c r="CW39" s="282"/>
      <c r="CX39" s="282"/>
      <c r="CY39" s="282"/>
      <c r="CZ39" s="282"/>
    </row>
    <row r="40" spans="1:127" ht="15.75" customHeight="1" thickTop="1" x14ac:dyDescent="0.25">
      <c r="A40" s="272" t="s">
        <v>13</v>
      </c>
      <c r="B40" s="273"/>
      <c r="C40" s="273"/>
      <c r="D40" s="273"/>
      <c r="E40" s="274"/>
      <c r="F40" s="278" t="s">
        <v>91</v>
      </c>
      <c r="G40" s="279"/>
      <c r="H40" s="279"/>
      <c r="I40" s="279"/>
      <c r="J40" s="279"/>
      <c r="K40" s="279"/>
      <c r="L40" s="279"/>
      <c r="M40" s="65"/>
      <c r="N40" s="65"/>
      <c r="O40" s="65"/>
      <c r="P40" s="65"/>
      <c r="Q40" s="65"/>
      <c r="R40" s="65"/>
      <c r="S40" s="65"/>
      <c r="T40" s="65"/>
      <c r="U40" s="65"/>
      <c r="V40" s="65"/>
      <c r="W40" s="66"/>
      <c r="X40" s="66"/>
      <c r="Y40" s="66"/>
      <c r="Z40" s="66"/>
      <c r="AA40" s="66"/>
      <c r="AB40" s="66"/>
      <c r="AC40" s="66"/>
      <c r="AD40" s="66"/>
      <c r="AE40" s="66"/>
      <c r="AF40" s="66"/>
      <c r="AG40" s="66"/>
      <c r="AH40" s="66"/>
      <c r="AI40" s="66"/>
      <c r="AJ40" s="66"/>
      <c r="AK40" s="66"/>
      <c r="AL40" s="66"/>
      <c r="AM40" s="66"/>
      <c r="AN40" s="66"/>
      <c r="AO40" s="66"/>
      <c r="AP40" s="66"/>
      <c r="AQ40" s="278" t="s">
        <v>91</v>
      </c>
      <c r="AR40" s="279"/>
      <c r="AS40" s="279"/>
      <c r="AT40" s="279"/>
      <c r="AU40" s="279"/>
      <c r="AV40" s="279"/>
      <c r="AW40" s="279"/>
      <c r="AX40" s="66"/>
      <c r="AY40" s="66"/>
      <c r="AZ40" s="66"/>
      <c r="BA40" s="66"/>
      <c r="BB40" s="66"/>
      <c r="BC40" s="66"/>
      <c r="BD40" s="66"/>
      <c r="BE40" s="66"/>
      <c r="BF40" s="66"/>
      <c r="BG40" s="66"/>
      <c r="BN40" s="3"/>
      <c r="CM40" s="282"/>
      <c r="CN40" s="282"/>
      <c r="CO40" s="282"/>
      <c r="CP40" s="282"/>
      <c r="CQ40" s="282"/>
      <c r="CR40" s="282"/>
      <c r="CS40" s="282"/>
      <c r="CT40" s="282"/>
      <c r="CU40" s="282"/>
      <c r="CV40" s="282"/>
      <c r="CW40" s="282"/>
      <c r="CX40" s="282"/>
      <c r="CY40" s="282"/>
      <c r="CZ40" s="282"/>
    </row>
    <row r="41" spans="1:127" ht="15.75" customHeight="1" thickBot="1" x14ac:dyDescent="0.3">
      <c r="A41" s="275"/>
      <c r="B41" s="276"/>
      <c r="C41" s="276"/>
      <c r="D41" s="276"/>
      <c r="E41" s="277"/>
      <c r="F41" s="280"/>
      <c r="G41" s="281"/>
      <c r="H41" s="281"/>
      <c r="I41" s="281"/>
      <c r="J41" s="281"/>
      <c r="K41" s="281"/>
      <c r="L41" s="281"/>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280"/>
      <c r="AR41" s="281"/>
      <c r="AS41" s="281"/>
      <c r="AT41" s="281"/>
      <c r="AU41" s="281"/>
      <c r="AV41" s="281"/>
      <c r="AW41" s="281"/>
      <c r="AX41" s="66"/>
      <c r="AY41" s="66"/>
      <c r="AZ41" s="66"/>
      <c r="BA41" s="66"/>
      <c r="BB41" s="66"/>
      <c r="BC41" s="66"/>
      <c r="BD41" s="66"/>
      <c r="BE41" s="66"/>
      <c r="BF41" s="66"/>
      <c r="BG41" s="66"/>
      <c r="BS41" s="174"/>
      <c r="CA41" s="282" t="s">
        <v>12</v>
      </c>
      <c r="CB41" s="283"/>
      <c r="CC41" s="283"/>
      <c r="CD41" s="283"/>
      <c r="CE41" s="283"/>
      <c r="CF41" s="283"/>
      <c r="CG41" s="283"/>
      <c r="CM41" s="282"/>
      <c r="CN41" s="282"/>
      <c r="CO41" s="282"/>
      <c r="CP41" s="282"/>
      <c r="CQ41" s="282"/>
      <c r="CR41" s="282"/>
      <c r="CS41" s="282"/>
      <c r="CT41" s="282"/>
      <c r="CU41" s="282"/>
      <c r="CV41" s="282"/>
      <c r="CW41" s="282"/>
      <c r="CX41" s="282"/>
      <c r="CY41" s="282"/>
      <c r="CZ41" s="282"/>
      <c r="DD41" s="282" t="s">
        <v>13</v>
      </c>
      <c r="DE41" s="283"/>
      <c r="DF41" s="283"/>
      <c r="DG41" s="283"/>
      <c r="DH41" s="283"/>
      <c r="DI41" s="283"/>
      <c r="DJ41" s="283"/>
    </row>
    <row r="42" spans="1:127" ht="16.5" thickTop="1" thickBot="1" x14ac:dyDescent="0.3">
      <c r="A42" s="292" t="s">
        <v>14</v>
      </c>
      <c r="B42" s="295" t="s">
        <v>76</v>
      </c>
      <c r="C42" s="296"/>
      <c r="D42" s="296"/>
      <c r="E42" s="296"/>
      <c r="F42" s="296"/>
      <c r="G42" s="296"/>
      <c r="H42" s="301" t="s">
        <v>77</v>
      </c>
      <c r="I42" s="301"/>
      <c r="J42" s="301"/>
      <c r="K42" s="301"/>
      <c r="L42" s="304" t="s">
        <v>16</v>
      </c>
      <c r="M42" s="304"/>
      <c r="N42" s="304"/>
      <c r="O42" s="307" t="s">
        <v>85</v>
      </c>
      <c r="P42" s="307"/>
      <c r="Q42" s="307"/>
      <c r="R42" s="284" t="s">
        <v>17</v>
      </c>
      <c r="S42" s="284"/>
      <c r="T42" s="286" t="s">
        <v>84</v>
      </c>
      <c r="U42" s="287" t="s">
        <v>88</v>
      </c>
      <c r="V42" s="67"/>
      <c r="W42" s="288"/>
      <c r="X42" s="66"/>
      <c r="Y42" s="66"/>
      <c r="Z42" s="66"/>
      <c r="AA42" s="66"/>
      <c r="AB42" s="66"/>
      <c r="AC42" s="66"/>
      <c r="AD42" s="66"/>
      <c r="AE42" s="66"/>
      <c r="AF42" s="66"/>
      <c r="AG42" s="66"/>
      <c r="AH42" s="66"/>
      <c r="AI42" s="66"/>
      <c r="AJ42" s="66"/>
      <c r="AK42" s="66"/>
      <c r="AL42" s="66"/>
      <c r="AM42" s="65"/>
      <c r="AN42" s="65"/>
      <c r="AO42" s="65"/>
      <c r="AP42" s="65"/>
      <c r="AQ42" s="65"/>
      <c r="AR42" s="65"/>
      <c r="AS42" s="65"/>
      <c r="AT42" s="65"/>
      <c r="AU42" s="65"/>
      <c r="AV42" s="65"/>
      <c r="AW42" s="65"/>
      <c r="AX42" s="65"/>
      <c r="AY42" s="65"/>
      <c r="AZ42" s="65"/>
      <c r="BA42" s="65"/>
      <c r="BB42" s="65"/>
      <c r="BC42" s="65"/>
      <c r="BD42" s="65"/>
      <c r="BE42" s="65"/>
      <c r="BF42" s="66"/>
      <c r="BG42" s="66"/>
      <c r="BS42" s="181"/>
      <c r="CA42" s="283"/>
      <c r="CB42" s="283"/>
      <c r="CC42" s="283"/>
      <c r="CD42" s="283"/>
      <c r="CE42" s="283"/>
      <c r="CF42" s="283"/>
      <c r="CG42" s="283"/>
      <c r="DD42" s="283"/>
      <c r="DE42" s="283"/>
      <c r="DF42" s="283"/>
      <c r="DG42" s="283"/>
      <c r="DH42" s="283"/>
      <c r="DI42" s="283"/>
      <c r="DJ42" s="283"/>
      <c r="DV42" s="174"/>
      <c r="DW42" s="174"/>
    </row>
    <row r="43" spans="1:127" ht="15.75" customHeight="1" thickTop="1" x14ac:dyDescent="0.25">
      <c r="A43" s="293"/>
      <c r="B43" s="297"/>
      <c r="C43" s="298"/>
      <c r="D43" s="298"/>
      <c r="E43" s="298"/>
      <c r="F43" s="298"/>
      <c r="G43" s="298"/>
      <c r="H43" s="302"/>
      <c r="I43" s="302"/>
      <c r="J43" s="302"/>
      <c r="K43" s="302"/>
      <c r="L43" s="305"/>
      <c r="M43" s="305"/>
      <c r="N43" s="305"/>
      <c r="O43" s="307"/>
      <c r="P43" s="307"/>
      <c r="Q43" s="307"/>
      <c r="R43" s="284"/>
      <c r="S43" s="284"/>
      <c r="T43" s="286"/>
      <c r="U43" s="287"/>
      <c r="V43" s="67"/>
      <c r="W43" s="288"/>
      <c r="X43" s="66"/>
      <c r="Y43" s="66"/>
      <c r="Z43" s="66"/>
      <c r="AA43" s="66"/>
      <c r="AB43" s="66"/>
      <c r="AC43" s="66"/>
      <c r="AD43" s="66"/>
      <c r="AE43" s="66"/>
      <c r="AF43" s="66"/>
      <c r="AG43" s="66"/>
      <c r="AH43" s="66"/>
      <c r="AI43" s="66"/>
      <c r="AJ43" s="66"/>
      <c r="AK43" s="66"/>
      <c r="AL43" s="66"/>
      <c r="AM43" s="65"/>
      <c r="AN43" s="65"/>
      <c r="AO43" s="65"/>
      <c r="AP43" s="65"/>
      <c r="AQ43" s="65"/>
      <c r="AR43" s="272" t="s">
        <v>13</v>
      </c>
      <c r="AS43" s="273"/>
      <c r="AT43" s="273"/>
      <c r="AU43" s="273"/>
      <c r="AV43" s="274"/>
      <c r="AW43" s="65"/>
      <c r="AX43" s="65"/>
      <c r="AY43" s="65"/>
      <c r="AZ43" s="65"/>
      <c r="BA43" s="65"/>
      <c r="BB43" s="65"/>
      <c r="BC43" s="65"/>
      <c r="BD43" s="65"/>
      <c r="BE43" s="65"/>
      <c r="BF43" s="66"/>
      <c r="BG43" s="66"/>
      <c r="BS43" s="181"/>
      <c r="BV43" s="290" t="str">
        <f>VLOOKUP(CQ49,Tableau1[],2,FALSE)</f>
        <v>TRAVAIL: Début d'année assez satisfaisant, les résultats d'Hana sont corrects bien que parfois irréguliers. Pour progresser elle va devoir être plus attentive et cesser de bavarder.                                                                                                  ATTITUDE:Attention aux bavardages.</v>
      </c>
      <c r="BW43" s="290"/>
      <c r="BX43" s="290"/>
      <c r="BY43" s="290"/>
      <c r="BZ43" s="290"/>
      <c r="CA43" s="290"/>
      <c r="CB43" s="290"/>
      <c r="CC43" s="290"/>
      <c r="CD43" s="290"/>
      <c r="CE43" s="290"/>
      <c r="CF43" s="290"/>
      <c r="CG43" s="290"/>
      <c r="CH43" s="290"/>
      <c r="CI43" s="290"/>
      <c r="CJ43" s="290"/>
      <c r="CK43" s="290"/>
      <c r="CL43" s="290"/>
      <c r="CM43" s="290"/>
      <c r="CN43" s="290"/>
      <c r="CO43" s="290"/>
      <c r="CP43" s="290"/>
      <c r="CW43" s="289" t="str">
        <f>VLOOKUP(CQ49,Appréciations!F2:G28,2,FALSE)</f>
        <v>TRAVAIL:                      ATTITUDE:</v>
      </c>
      <c r="CX43" s="289"/>
      <c r="CY43" s="289"/>
      <c r="CZ43" s="289"/>
      <c r="DA43" s="289"/>
      <c r="DB43" s="289"/>
      <c r="DC43" s="289"/>
      <c r="DD43" s="289"/>
      <c r="DE43" s="289"/>
      <c r="DF43" s="289"/>
      <c r="DG43" s="289"/>
      <c r="DH43" s="289"/>
      <c r="DI43" s="289"/>
      <c r="DJ43" s="289"/>
      <c r="DK43" s="289"/>
      <c r="DL43" s="289"/>
      <c r="DM43" s="289"/>
      <c r="DN43" s="289"/>
      <c r="DO43" s="289"/>
      <c r="DP43" s="289"/>
      <c r="DQ43" s="289"/>
      <c r="DR43" s="289"/>
      <c r="DS43" s="289"/>
      <c r="DV43" s="175"/>
      <c r="DW43" s="174"/>
    </row>
    <row r="44" spans="1:127" ht="15.75" customHeight="1" thickBot="1" x14ac:dyDescent="0.3">
      <c r="A44" s="293"/>
      <c r="B44" s="297"/>
      <c r="C44" s="298"/>
      <c r="D44" s="298"/>
      <c r="E44" s="298"/>
      <c r="F44" s="298"/>
      <c r="G44" s="298"/>
      <c r="H44" s="302"/>
      <c r="I44" s="302"/>
      <c r="J44" s="302"/>
      <c r="K44" s="302"/>
      <c r="L44" s="305"/>
      <c r="M44" s="305"/>
      <c r="N44" s="305"/>
      <c r="O44" s="307"/>
      <c r="P44" s="307"/>
      <c r="Q44" s="307"/>
      <c r="R44" s="284"/>
      <c r="S44" s="284"/>
      <c r="T44" s="286"/>
      <c r="U44" s="287"/>
      <c r="V44" s="67"/>
      <c r="W44" s="288"/>
      <c r="X44" s="66"/>
      <c r="Y44" s="66"/>
      <c r="Z44" s="66"/>
      <c r="AA44" s="66"/>
      <c r="AB44" s="66"/>
      <c r="AC44" s="66"/>
      <c r="AD44" s="66"/>
      <c r="AE44" s="66"/>
      <c r="AF44" s="66"/>
      <c r="AG44" s="66"/>
      <c r="AH44" s="66"/>
      <c r="AI44" s="66"/>
      <c r="AJ44" s="66"/>
      <c r="AK44" s="66"/>
      <c r="AL44" s="66"/>
      <c r="AM44" s="65"/>
      <c r="AN44" s="65"/>
      <c r="AO44" s="65"/>
      <c r="AP44" s="65"/>
      <c r="AQ44" s="65"/>
      <c r="AR44" s="275"/>
      <c r="AS44" s="276"/>
      <c r="AT44" s="276"/>
      <c r="AU44" s="276"/>
      <c r="AV44" s="277"/>
      <c r="AW44" s="65"/>
      <c r="AX44" s="65"/>
      <c r="AY44" s="65"/>
      <c r="AZ44" s="65"/>
      <c r="BA44" s="65"/>
      <c r="BB44" s="65"/>
      <c r="BC44" s="65"/>
      <c r="BD44" s="65"/>
      <c r="BE44" s="65"/>
      <c r="BF44" s="66"/>
      <c r="BG44" s="66"/>
      <c r="BS44" s="182">
        <v>10</v>
      </c>
      <c r="BV44" s="290"/>
      <c r="BW44" s="290"/>
      <c r="BX44" s="290"/>
      <c r="BY44" s="290"/>
      <c r="BZ44" s="290"/>
      <c r="CA44" s="290"/>
      <c r="CB44" s="290"/>
      <c r="CC44" s="290"/>
      <c r="CD44" s="290"/>
      <c r="CE44" s="290"/>
      <c r="CF44" s="290"/>
      <c r="CG44" s="290"/>
      <c r="CH44" s="290"/>
      <c r="CI44" s="290"/>
      <c r="CJ44" s="290"/>
      <c r="CK44" s="290"/>
      <c r="CL44" s="290"/>
      <c r="CM44" s="290"/>
      <c r="CN44" s="290"/>
      <c r="CO44" s="290"/>
      <c r="CP44" s="290"/>
      <c r="CW44" s="289"/>
      <c r="CX44" s="289"/>
      <c r="CY44" s="289"/>
      <c r="CZ44" s="289"/>
      <c r="DA44" s="289"/>
      <c r="DB44" s="289"/>
      <c r="DC44" s="289"/>
      <c r="DD44" s="289"/>
      <c r="DE44" s="289"/>
      <c r="DF44" s="289"/>
      <c r="DG44" s="289"/>
      <c r="DH44" s="289"/>
      <c r="DI44" s="289"/>
      <c r="DJ44" s="289"/>
      <c r="DK44" s="289"/>
      <c r="DL44" s="289"/>
      <c r="DM44" s="289"/>
      <c r="DN44" s="289"/>
      <c r="DO44" s="289"/>
      <c r="DP44" s="289"/>
      <c r="DQ44" s="289"/>
      <c r="DR44" s="289"/>
      <c r="DS44" s="289"/>
      <c r="DV44" s="175"/>
    </row>
    <row r="45" spans="1:127" ht="15.75" customHeight="1" thickTop="1" x14ac:dyDescent="0.25">
      <c r="A45" s="293"/>
      <c r="B45" s="297"/>
      <c r="C45" s="298"/>
      <c r="D45" s="298"/>
      <c r="E45" s="298"/>
      <c r="F45" s="298"/>
      <c r="G45" s="298"/>
      <c r="H45" s="302"/>
      <c r="I45" s="302"/>
      <c r="J45" s="302"/>
      <c r="K45" s="302"/>
      <c r="L45" s="305"/>
      <c r="M45" s="305"/>
      <c r="N45" s="305"/>
      <c r="O45" s="307"/>
      <c r="P45" s="307"/>
      <c r="Q45" s="307"/>
      <c r="R45" s="284"/>
      <c r="S45" s="284"/>
      <c r="T45" s="286"/>
      <c r="U45" s="287"/>
      <c r="V45" s="67"/>
      <c r="W45" s="288"/>
      <c r="X45" s="66"/>
      <c r="Y45" s="66"/>
      <c r="Z45" s="66"/>
      <c r="AA45" s="66"/>
      <c r="AB45" s="66"/>
      <c r="AC45" s="66"/>
      <c r="AD45" s="66"/>
      <c r="AE45" s="66"/>
      <c r="AF45" s="66"/>
      <c r="AG45" s="66"/>
      <c r="AH45" s="66"/>
      <c r="AI45" s="66"/>
      <c r="AJ45" s="66"/>
      <c r="AK45" s="66"/>
      <c r="AL45" s="66"/>
      <c r="AM45" s="65"/>
      <c r="AN45" s="65"/>
      <c r="AO45" s="65"/>
      <c r="AP45" s="65"/>
      <c r="AQ45" s="65"/>
      <c r="AR45" s="65"/>
      <c r="AS45" s="65"/>
      <c r="AT45" s="65"/>
      <c r="AU45" s="65"/>
      <c r="AV45" s="65"/>
      <c r="AW45" s="65"/>
      <c r="AX45" s="65"/>
      <c r="AY45" s="65"/>
      <c r="AZ45" s="65"/>
      <c r="BA45" s="65"/>
      <c r="BB45" s="65"/>
      <c r="BC45" s="65"/>
      <c r="BD45" s="65"/>
      <c r="BE45" s="65"/>
      <c r="BF45" s="66"/>
      <c r="BS45" s="182"/>
      <c r="BV45" s="290"/>
      <c r="BW45" s="290"/>
      <c r="BX45" s="290"/>
      <c r="BY45" s="290"/>
      <c r="BZ45" s="290"/>
      <c r="CA45" s="290"/>
      <c r="CB45" s="290"/>
      <c r="CC45" s="290"/>
      <c r="CD45" s="290"/>
      <c r="CE45" s="290"/>
      <c r="CF45" s="290"/>
      <c r="CG45" s="290"/>
      <c r="CH45" s="290"/>
      <c r="CI45" s="290"/>
      <c r="CJ45" s="290"/>
      <c r="CK45" s="290"/>
      <c r="CL45" s="290"/>
      <c r="CM45" s="290"/>
      <c r="CN45" s="290"/>
      <c r="CO45" s="290"/>
      <c r="CP45" s="290"/>
      <c r="CW45" s="289"/>
      <c r="CX45" s="289"/>
      <c r="CY45" s="289"/>
      <c r="CZ45" s="289"/>
      <c r="DA45" s="289"/>
      <c r="DB45" s="289"/>
      <c r="DC45" s="289"/>
      <c r="DD45" s="289"/>
      <c r="DE45" s="289"/>
      <c r="DF45" s="289"/>
      <c r="DG45" s="289"/>
      <c r="DH45" s="289"/>
      <c r="DI45" s="289"/>
      <c r="DJ45" s="289"/>
      <c r="DK45" s="289"/>
      <c r="DL45" s="289"/>
      <c r="DM45" s="289"/>
      <c r="DN45" s="289"/>
      <c r="DO45" s="289"/>
      <c r="DP45" s="289"/>
      <c r="DQ45" s="289"/>
      <c r="DR45" s="289"/>
      <c r="DS45" s="289"/>
      <c r="DV45" s="175"/>
      <c r="DW45" s="174"/>
    </row>
    <row r="46" spans="1:127" ht="15.75" customHeight="1" thickBot="1" x14ac:dyDescent="0.3">
      <c r="A46" s="294"/>
      <c r="B46" s="299"/>
      <c r="C46" s="300"/>
      <c r="D46" s="300"/>
      <c r="E46" s="300"/>
      <c r="F46" s="300"/>
      <c r="G46" s="300"/>
      <c r="H46" s="303"/>
      <c r="I46" s="303"/>
      <c r="J46" s="303"/>
      <c r="K46" s="303"/>
      <c r="L46" s="306"/>
      <c r="M46" s="306"/>
      <c r="N46" s="306"/>
      <c r="O46" s="308"/>
      <c r="P46" s="308"/>
      <c r="Q46" s="308"/>
      <c r="R46" s="285"/>
      <c r="S46" s="285"/>
      <c r="T46" s="286"/>
      <c r="U46" s="287"/>
      <c r="V46" s="67"/>
      <c r="W46" s="288"/>
      <c r="X46" s="68" t="s">
        <v>1</v>
      </c>
      <c r="Y46" s="68" t="s">
        <v>0</v>
      </c>
      <c r="Z46" s="68" t="s">
        <v>2</v>
      </c>
      <c r="AA46" s="69" t="s">
        <v>4</v>
      </c>
      <c r="AB46" s="69" t="s">
        <v>3</v>
      </c>
      <c r="AC46" s="69" t="s">
        <v>5</v>
      </c>
      <c r="AD46" s="70" t="s">
        <v>7</v>
      </c>
      <c r="AE46" s="70" t="s">
        <v>6</v>
      </c>
      <c r="AF46" s="70" t="s">
        <v>8</v>
      </c>
      <c r="AG46" s="71" t="s">
        <v>10</v>
      </c>
      <c r="AH46" s="71" t="s">
        <v>9</v>
      </c>
      <c r="AI46" s="71" t="s">
        <v>82</v>
      </c>
      <c r="AJ46" s="66"/>
      <c r="AK46" s="66"/>
      <c r="AL46" s="66"/>
      <c r="AM46" s="65"/>
      <c r="AN46" s="65"/>
      <c r="AO46" s="65"/>
      <c r="AP46" s="65"/>
      <c r="AQ46" s="65"/>
      <c r="AR46" s="65"/>
      <c r="AS46" s="65"/>
      <c r="AT46" s="65"/>
      <c r="AU46" s="65"/>
      <c r="AV46" s="65"/>
      <c r="AW46" s="65"/>
      <c r="AX46" s="65"/>
      <c r="AY46" s="65"/>
      <c r="AZ46" s="65"/>
      <c r="BA46" s="65"/>
      <c r="BB46" s="65"/>
      <c r="BC46" s="65"/>
      <c r="BD46" s="65"/>
      <c r="BE46" s="65"/>
      <c r="BF46" s="66"/>
      <c r="BS46" s="182"/>
      <c r="BV46" s="290"/>
      <c r="BW46" s="290"/>
      <c r="BX46" s="290"/>
      <c r="BY46" s="290"/>
      <c r="BZ46" s="290"/>
      <c r="CA46" s="290"/>
      <c r="CB46" s="290"/>
      <c r="CC46" s="290"/>
      <c r="CD46" s="290"/>
      <c r="CE46" s="290"/>
      <c r="CF46" s="290"/>
      <c r="CG46" s="290"/>
      <c r="CH46" s="290"/>
      <c r="CI46" s="290"/>
      <c r="CJ46" s="290"/>
      <c r="CK46" s="290"/>
      <c r="CL46" s="290"/>
      <c r="CM46" s="290"/>
      <c r="CN46" s="290"/>
      <c r="CO46" s="290"/>
      <c r="CP46" s="290"/>
      <c r="CW46" s="289"/>
      <c r="CX46" s="289"/>
      <c r="CY46" s="289"/>
      <c r="CZ46" s="289"/>
      <c r="DA46" s="289"/>
      <c r="DB46" s="289"/>
      <c r="DC46" s="289"/>
      <c r="DD46" s="289"/>
      <c r="DE46" s="289"/>
      <c r="DF46" s="289"/>
      <c r="DG46" s="289"/>
      <c r="DH46" s="289"/>
      <c r="DI46" s="289"/>
      <c r="DJ46" s="289"/>
      <c r="DK46" s="289"/>
      <c r="DL46" s="289"/>
      <c r="DM46" s="289"/>
      <c r="DN46" s="289"/>
      <c r="DO46" s="289"/>
      <c r="DP46" s="289"/>
      <c r="DQ46" s="289"/>
      <c r="DR46" s="289"/>
      <c r="DS46" s="289"/>
      <c r="DV46" s="175"/>
      <c r="DW46" s="174"/>
    </row>
    <row r="47" spans="1:127" ht="18" customHeight="1" thickTop="1" thickBot="1" x14ac:dyDescent="0.35">
      <c r="A47" s="72" t="s">
        <v>21</v>
      </c>
      <c r="B47" s="73">
        <f>notes!D52</f>
        <v>0</v>
      </c>
      <c r="C47" s="73">
        <f>notes!E52</f>
        <v>0</v>
      </c>
      <c r="D47" s="73">
        <f>notes!F52</f>
        <v>0</v>
      </c>
      <c r="E47" s="73">
        <f>notes!G52</f>
        <v>0</v>
      </c>
      <c r="F47" s="73">
        <f>notes!H52</f>
        <v>0</v>
      </c>
      <c r="G47" s="74">
        <f>notes!I52</f>
        <v>0</v>
      </c>
      <c r="H47" s="75">
        <f>notes!J52</f>
        <v>0</v>
      </c>
      <c r="I47" s="73">
        <f>notes!K52</f>
        <v>0</v>
      </c>
      <c r="J47" s="73">
        <f>notes!L52</f>
        <v>0</v>
      </c>
      <c r="K47" s="74">
        <f>notes!M52</f>
        <v>0</v>
      </c>
      <c r="L47" s="75">
        <f>notes!N52</f>
        <v>0</v>
      </c>
      <c r="M47" s="73">
        <f>notes!O52</f>
        <v>0</v>
      </c>
      <c r="N47" s="74">
        <f>notes!P52</f>
        <v>0</v>
      </c>
      <c r="O47" s="75">
        <f>notes!Q52</f>
        <v>0</v>
      </c>
      <c r="P47" s="73">
        <f>notes!R52</f>
        <v>0</v>
      </c>
      <c r="Q47" s="74">
        <f>notes!S52</f>
        <v>0</v>
      </c>
      <c r="R47" s="75">
        <f>notes!T52</f>
        <v>0</v>
      </c>
      <c r="S47" s="74">
        <f>notes!U52</f>
        <v>0</v>
      </c>
      <c r="T47" s="76">
        <f>notes!V52</f>
        <v>0</v>
      </c>
      <c r="U47" s="75">
        <f>notes!W52</f>
        <v>0</v>
      </c>
      <c r="V47" s="77"/>
      <c r="W47" s="78"/>
      <c r="X47" s="79">
        <f t="shared" ref="X47:X74" si="30">COUNTIF(B47:V47,"A+")</f>
        <v>0</v>
      </c>
      <c r="Y47" s="79">
        <f t="shared" ref="Y47:Y74" si="31">COUNTIF(B47:V47,"A")</f>
        <v>0</v>
      </c>
      <c r="Z47" s="80">
        <f t="shared" ref="Z47:Z74" si="32">COUNTIF(B47:V47,"A-")</f>
        <v>0</v>
      </c>
      <c r="AA47" s="81">
        <f t="shared" ref="AA47:AA74" si="33">COUNTIF(B47:V47,"B+")</f>
        <v>0</v>
      </c>
      <c r="AB47" s="81">
        <f t="shared" ref="AB47:AB74" si="34">COUNTIF(B47:V47,"B")</f>
        <v>0</v>
      </c>
      <c r="AC47" s="82">
        <f t="shared" ref="AC47:AC74" si="35">COUNTIF(B47:V47,"B-")</f>
        <v>0</v>
      </c>
      <c r="AD47" s="83">
        <f t="shared" ref="AD47:AD74" si="36">COUNTIF(B47:V47,"C+")</f>
        <v>0</v>
      </c>
      <c r="AE47" s="79">
        <f t="shared" ref="AE47:AE74" si="37">COUNTIF(B47:V47,"C")</f>
        <v>0</v>
      </c>
      <c r="AF47" s="80">
        <f t="shared" ref="AF47:AF74" si="38">COUNTIF(B47:V47,"C-")</f>
        <v>0</v>
      </c>
      <c r="AG47" s="83">
        <f t="shared" ref="AG47:AG74" si="39">COUNTIF(B47:V47,"D+")</f>
        <v>0</v>
      </c>
      <c r="AH47" s="79">
        <f t="shared" ref="AH47:AH74" si="40">COUNTIF(B47:V47,"D")</f>
        <v>0</v>
      </c>
      <c r="AI47" s="80">
        <f t="shared" ref="AI47:AI74" si="41">COUNTIF(B47:V47,"D-")</f>
        <v>0</v>
      </c>
      <c r="AJ47" s="84">
        <f t="shared" ref="AJ47:AJ74" si="42">(X47*8)+(Y47*7)+(Z47*6)+(AA47*6)+(AB47*5)+(AC47*4)+(AD47*3)+(AE47*2)+(AF47*1)-((AG47*1)+(AH47*2)+(AI47*3))</f>
        <v>0</v>
      </c>
      <c r="AK47" s="66"/>
      <c r="AL47" s="66" t="s">
        <v>21</v>
      </c>
      <c r="AM47" s="85">
        <f t="shared" ref="AM47:AM73" si="43">X47*8</f>
        <v>0</v>
      </c>
      <c r="AN47" s="85">
        <f t="shared" ref="AN47:AN73" si="44">Y47*7</f>
        <v>0</v>
      </c>
      <c r="AO47" s="85">
        <f t="shared" ref="AO47:AO73" si="45">Z47*6</f>
        <v>0</v>
      </c>
      <c r="AP47" s="86">
        <f>SUM(AM47:AO47)</f>
        <v>0</v>
      </c>
      <c r="AQ47" s="87"/>
      <c r="AR47" s="88">
        <f t="shared" ref="AR47:AR73" si="46">AA47*5</f>
        <v>0</v>
      </c>
      <c r="AS47" s="88">
        <f t="shared" ref="AS47:AS73" si="47">AB47*4</f>
        <v>0</v>
      </c>
      <c r="AT47" s="88">
        <f t="shared" ref="AT47:AT73" si="48">AC47*3</f>
        <v>0</v>
      </c>
      <c r="AU47" s="86">
        <f>SUM(AR47:AT47)</f>
        <v>0</v>
      </c>
      <c r="AV47" s="87"/>
      <c r="AW47" s="89">
        <f t="shared" ref="AW47:AW73" si="49">AD47*2</f>
        <v>0</v>
      </c>
      <c r="AX47" s="89">
        <f t="shared" ref="AX47:AX73" si="50">AE47*1</f>
        <v>0</v>
      </c>
      <c r="AY47" s="89">
        <f t="shared" ref="AY47:AY73" si="51">AF47</f>
        <v>0</v>
      </c>
      <c r="AZ47" s="86">
        <f>SUM(AW47:AY47)</f>
        <v>0</v>
      </c>
      <c r="BA47" s="87"/>
      <c r="BB47" s="90">
        <f t="shared" ref="BB47:BB73" si="52">AG47*1</f>
        <v>0</v>
      </c>
      <c r="BC47" s="90">
        <f t="shared" ref="BC47:BC73" si="53">AH47*2</f>
        <v>0</v>
      </c>
      <c r="BD47" s="90">
        <f t="shared" ref="BD47:BD73" si="54">AI47*3</f>
        <v>0</v>
      </c>
      <c r="BE47" s="86">
        <f>SUM(BB47:BD47)</f>
        <v>0</v>
      </c>
      <c r="BF47" s="91">
        <f>AP47+AU47+AZ47-BE47</f>
        <v>0</v>
      </c>
      <c r="BS47" s="182">
        <v>11</v>
      </c>
      <c r="BV47" s="290"/>
      <c r="BW47" s="290"/>
      <c r="BX47" s="290"/>
      <c r="BY47" s="290"/>
      <c r="BZ47" s="290"/>
      <c r="CA47" s="290"/>
      <c r="CB47" s="290"/>
      <c r="CC47" s="290"/>
      <c r="CD47" s="290"/>
      <c r="CE47" s="290"/>
      <c r="CF47" s="290"/>
      <c r="CG47" s="290"/>
      <c r="CH47" s="290"/>
      <c r="CI47" s="290"/>
      <c r="CJ47" s="290"/>
      <c r="CK47" s="290"/>
      <c r="CL47" s="290"/>
      <c r="CM47" s="290"/>
      <c r="CN47" s="290"/>
      <c r="CO47" s="290"/>
      <c r="CP47" s="290"/>
      <c r="CW47" s="289"/>
      <c r="CX47" s="289"/>
      <c r="CY47" s="289"/>
      <c r="CZ47" s="289"/>
      <c r="DA47" s="289"/>
      <c r="DB47" s="289"/>
      <c r="DC47" s="289"/>
      <c r="DD47" s="289"/>
      <c r="DE47" s="289"/>
      <c r="DF47" s="289"/>
      <c r="DG47" s="289"/>
      <c r="DH47" s="289"/>
      <c r="DI47" s="289"/>
      <c r="DJ47" s="289"/>
      <c r="DK47" s="289"/>
      <c r="DL47" s="289"/>
      <c r="DM47" s="289"/>
      <c r="DN47" s="289"/>
      <c r="DO47" s="289"/>
      <c r="DP47" s="289"/>
      <c r="DQ47" s="289"/>
      <c r="DR47" s="289"/>
      <c r="DS47" s="289"/>
      <c r="DV47" s="175"/>
    </row>
    <row r="48" spans="1:127" ht="18" customHeight="1" thickTop="1" thickBot="1" x14ac:dyDescent="0.35">
      <c r="A48" s="92" t="s">
        <v>24</v>
      </c>
      <c r="B48" s="73">
        <f>notes!D53</f>
        <v>0</v>
      </c>
      <c r="C48" s="73">
        <f>notes!E53</f>
        <v>0</v>
      </c>
      <c r="D48" s="73">
        <f>notes!F53</f>
        <v>0</v>
      </c>
      <c r="E48" s="73">
        <f>notes!G53</f>
        <v>0</v>
      </c>
      <c r="F48" s="73">
        <f>notes!H53</f>
        <v>0</v>
      </c>
      <c r="G48" s="74">
        <f>notes!I53</f>
        <v>0</v>
      </c>
      <c r="H48" s="75">
        <f>notes!J53</f>
        <v>0</v>
      </c>
      <c r="I48" s="73">
        <f>notes!K53</f>
        <v>0</v>
      </c>
      <c r="J48" s="73">
        <f>notes!L53</f>
        <v>0</v>
      </c>
      <c r="K48" s="74">
        <f>notes!M53</f>
        <v>0</v>
      </c>
      <c r="L48" s="75">
        <f>notes!N53</f>
        <v>0</v>
      </c>
      <c r="M48" s="73">
        <f>notes!O53</f>
        <v>0</v>
      </c>
      <c r="N48" s="74">
        <f>notes!P53</f>
        <v>0</v>
      </c>
      <c r="O48" s="75">
        <f>notes!Q53</f>
        <v>0</v>
      </c>
      <c r="P48" s="73">
        <f>notes!R53</f>
        <v>0</v>
      </c>
      <c r="Q48" s="74">
        <f>notes!S53</f>
        <v>0</v>
      </c>
      <c r="R48" s="75">
        <f>notes!T53</f>
        <v>0</v>
      </c>
      <c r="S48" s="74">
        <f>notes!U53</f>
        <v>0</v>
      </c>
      <c r="T48" s="76">
        <f>notes!V53</f>
        <v>0</v>
      </c>
      <c r="U48" s="75">
        <f>notes!W53</f>
        <v>0</v>
      </c>
      <c r="V48" s="77"/>
      <c r="W48" s="93"/>
      <c r="X48" s="79">
        <f t="shared" si="30"/>
        <v>0</v>
      </c>
      <c r="Y48" s="79">
        <f t="shared" si="31"/>
        <v>0</v>
      </c>
      <c r="Z48" s="80">
        <f t="shared" si="32"/>
        <v>0</v>
      </c>
      <c r="AA48" s="81">
        <f t="shared" si="33"/>
        <v>0</v>
      </c>
      <c r="AB48" s="81">
        <f t="shared" si="34"/>
        <v>0</v>
      </c>
      <c r="AC48" s="82">
        <f t="shared" si="35"/>
        <v>0</v>
      </c>
      <c r="AD48" s="83">
        <f t="shared" si="36"/>
        <v>0</v>
      </c>
      <c r="AE48" s="79">
        <f t="shared" si="37"/>
        <v>0</v>
      </c>
      <c r="AF48" s="80">
        <f t="shared" si="38"/>
        <v>0</v>
      </c>
      <c r="AG48" s="83">
        <f t="shared" si="39"/>
        <v>0</v>
      </c>
      <c r="AH48" s="79">
        <f t="shared" si="40"/>
        <v>0</v>
      </c>
      <c r="AI48" s="80">
        <f t="shared" si="41"/>
        <v>0</v>
      </c>
      <c r="AJ48" s="84">
        <f t="shared" si="42"/>
        <v>0</v>
      </c>
      <c r="AK48" s="66"/>
      <c r="AL48" s="66" t="s">
        <v>24</v>
      </c>
      <c r="AM48" s="85">
        <f t="shared" si="43"/>
        <v>0</v>
      </c>
      <c r="AN48" s="85">
        <f t="shared" si="44"/>
        <v>0</v>
      </c>
      <c r="AO48" s="85">
        <f t="shared" si="45"/>
        <v>0</v>
      </c>
      <c r="AP48" s="86">
        <f t="shared" ref="AP48:AP73" si="55">SUM(AM48:AO48)</f>
        <v>0</v>
      </c>
      <c r="AQ48" s="87"/>
      <c r="AR48" s="88">
        <f t="shared" si="46"/>
        <v>0</v>
      </c>
      <c r="AS48" s="88">
        <f t="shared" si="47"/>
        <v>0</v>
      </c>
      <c r="AT48" s="88">
        <f t="shared" si="48"/>
        <v>0</v>
      </c>
      <c r="AU48" s="86">
        <f t="shared" ref="AU48:AU73" si="56">SUM(AR48:AT48)</f>
        <v>0</v>
      </c>
      <c r="AV48" s="87"/>
      <c r="AW48" s="89">
        <f t="shared" si="49"/>
        <v>0</v>
      </c>
      <c r="AX48" s="89">
        <f t="shared" si="50"/>
        <v>0</v>
      </c>
      <c r="AY48" s="89">
        <f t="shared" si="51"/>
        <v>0</v>
      </c>
      <c r="AZ48" s="86">
        <f t="shared" ref="AZ48:AZ73" si="57">SUM(AW48:AY48)</f>
        <v>0</v>
      </c>
      <c r="BA48" s="87"/>
      <c r="BB48" s="90">
        <f t="shared" si="52"/>
        <v>0</v>
      </c>
      <c r="BC48" s="90">
        <f t="shared" si="53"/>
        <v>0</v>
      </c>
      <c r="BD48" s="90">
        <f t="shared" si="54"/>
        <v>0</v>
      </c>
      <c r="BE48" s="86">
        <f t="shared" ref="BE48:BE73" si="58">SUM(BB48:BD48)</f>
        <v>0</v>
      </c>
      <c r="BF48" s="91">
        <f t="shared" ref="BF48:BF73" si="59">AP48+AU48+AZ48+BE48</f>
        <v>0</v>
      </c>
      <c r="BS48" s="182"/>
      <c r="BV48" s="290"/>
      <c r="BW48" s="290"/>
      <c r="BX48" s="290"/>
      <c r="BY48" s="290"/>
      <c r="BZ48" s="290"/>
      <c r="CA48" s="290"/>
      <c r="CB48" s="290"/>
      <c r="CC48" s="290"/>
      <c r="CD48" s="290"/>
      <c r="CE48" s="290"/>
      <c r="CF48" s="290"/>
      <c r="CG48" s="290"/>
      <c r="CH48" s="290"/>
      <c r="CI48" s="290"/>
      <c r="CJ48" s="290"/>
      <c r="CK48" s="290"/>
      <c r="CL48" s="290"/>
      <c r="CM48" s="290"/>
      <c r="CN48" s="290"/>
      <c r="CO48" s="290"/>
      <c r="CP48" s="290"/>
      <c r="CW48" s="289"/>
      <c r="CX48" s="289"/>
      <c r="CY48" s="289"/>
      <c r="CZ48" s="289"/>
      <c r="DA48" s="289"/>
      <c r="DB48" s="289"/>
      <c r="DC48" s="289"/>
      <c r="DD48" s="289"/>
      <c r="DE48" s="289"/>
      <c r="DF48" s="289"/>
      <c r="DG48" s="289"/>
      <c r="DH48" s="289"/>
      <c r="DI48" s="289"/>
      <c r="DJ48" s="289"/>
      <c r="DK48" s="289"/>
      <c r="DL48" s="289"/>
      <c r="DM48" s="289"/>
      <c r="DN48" s="289"/>
      <c r="DO48" s="289"/>
      <c r="DP48" s="289"/>
      <c r="DQ48" s="289"/>
      <c r="DR48" s="289"/>
      <c r="DS48" s="289"/>
      <c r="DV48" s="175"/>
      <c r="DW48" s="174"/>
    </row>
    <row r="49" spans="1:127" ht="18" customHeight="1" thickTop="1" thickBot="1" x14ac:dyDescent="0.35">
      <c r="A49" s="94" t="s">
        <v>27</v>
      </c>
      <c r="B49" s="73">
        <f>notes!D54</f>
        <v>0</v>
      </c>
      <c r="C49" s="73">
        <f>notes!E54</f>
        <v>0</v>
      </c>
      <c r="D49" s="73">
        <f>notes!F54</f>
        <v>0</v>
      </c>
      <c r="E49" s="73">
        <f>notes!G54</f>
        <v>0</v>
      </c>
      <c r="F49" s="73">
        <f>notes!H54</f>
        <v>0</v>
      </c>
      <c r="G49" s="74">
        <f>notes!I54</f>
        <v>0</v>
      </c>
      <c r="H49" s="75">
        <f>notes!J54</f>
        <v>0</v>
      </c>
      <c r="I49" s="73">
        <f>notes!K54</f>
        <v>0</v>
      </c>
      <c r="J49" s="73">
        <f>notes!L54</f>
        <v>0</v>
      </c>
      <c r="K49" s="74">
        <f>notes!M54</f>
        <v>0</v>
      </c>
      <c r="L49" s="75">
        <f>notes!N54</f>
        <v>0</v>
      </c>
      <c r="M49" s="73">
        <f>notes!O54</f>
        <v>0</v>
      </c>
      <c r="N49" s="74">
        <f>notes!P54</f>
        <v>0</v>
      </c>
      <c r="O49" s="75">
        <f>notes!Q54</f>
        <v>0</v>
      </c>
      <c r="P49" s="73">
        <f>notes!R54</f>
        <v>0</v>
      </c>
      <c r="Q49" s="74">
        <f>notes!S54</f>
        <v>0</v>
      </c>
      <c r="R49" s="75">
        <f>notes!T54</f>
        <v>0</v>
      </c>
      <c r="S49" s="74">
        <f>notes!U54</f>
        <v>0</v>
      </c>
      <c r="T49" s="76">
        <f>notes!V54</f>
        <v>0</v>
      </c>
      <c r="U49" s="75">
        <f>notes!W54</f>
        <v>0</v>
      </c>
      <c r="V49" s="77"/>
      <c r="W49" s="78"/>
      <c r="X49" s="79">
        <f t="shared" si="30"/>
        <v>0</v>
      </c>
      <c r="Y49" s="79">
        <f t="shared" si="31"/>
        <v>0</v>
      </c>
      <c r="Z49" s="80">
        <f t="shared" si="32"/>
        <v>0</v>
      </c>
      <c r="AA49" s="81">
        <f t="shared" si="33"/>
        <v>0</v>
      </c>
      <c r="AB49" s="81">
        <f t="shared" si="34"/>
        <v>0</v>
      </c>
      <c r="AC49" s="82">
        <f t="shared" si="35"/>
        <v>0</v>
      </c>
      <c r="AD49" s="83">
        <f t="shared" si="36"/>
        <v>0</v>
      </c>
      <c r="AE49" s="79">
        <f t="shared" si="37"/>
        <v>0</v>
      </c>
      <c r="AF49" s="80">
        <f t="shared" si="38"/>
        <v>0</v>
      </c>
      <c r="AG49" s="83">
        <f t="shared" si="39"/>
        <v>0</v>
      </c>
      <c r="AH49" s="79">
        <f t="shared" si="40"/>
        <v>0</v>
      </c>
      <c r="AI49" s="80">
        <f t="shared" si="41"/>
        <v>0</v>
      </c>
      <c r="AJ49" s="84">
        <f t="shared" si="42"/>
        <v>0</v>
      </c>
      <c r="AK49" s="66"/>
      <c r="AL49" s="66" t="s">
        <v>27</v>
      </c>
      <c r="AM49" s="85">
        <f t="shared" si="43"/>
        <v>0</v>
      </c>
      <c r="AN49" s="85">
        <f t="shared" si="44"/>
        <v>0</v>
      </c>
      <c r="AO49" s="85">
        <f t="shared" si="45"/>
        <v>0</v>
      </c>
      <c r="AP49" s="86">
        <f t="shared" si="55"/>
        <v>0</v>
      </c>
      <c r="AQ49" s="87"/>
      <c r="AR49" s="88">
        <f t="shared" si="46"/>
        <v>0</v>
      </c>
      <c r="AS49" s="88">
        <f t="shared" si="47"/>
        <v>0</v>
      </c>
      <c r="AT49" s="88">
        <f t="shared" si="48"/>
        <v>0</v>
      </c>
      <c r="AU49" s="86">
        <f t="shared" si="56"/>
        <v>0</v>
      </c>
      <c r="AV49" s="87"/>
      <c r="AW49" s="89">
        <f t="shared" si="49"/>
        <v>0</v>
      </c>
      <c r="AX49" s="89">
        <f t="shared" si="50"/>
        <v>0</v>
      </c>
      <c r="AY49" s="89">
        <f t="shared" si="51"/>
        <v>0</v>
      </c>
      <c r="AZ49" s="86">
        <f t="shared" si="57"/>
        <v>0</v>
      </c>
      <c r="BA49" s="87"/>
      <c r="BB49" s="90">
        <f t="shared" si="52"/>
        <v>0</v>
      </c>
      <c r="BC49" s="90">
        <f t="shared" si="53"/>
        <v>0</v>
      </c>
      <c r="BD49" s="90">
        <f t="shared" si="54"/>
        <v>0</v>
      </c>
      <c r="BE49" s="86">
        <f t="shared" si="58"/>
        <v>0</v>
      </c>
      <c r="BF49" s="91">
        <f t="shared" si="59"/>
        <v>0</v>
      </c>
      <c r="BS49" s="182"/>
      <c r="BV49" s="290"/>
      <c r="BW49" s="290"/>
      <c r="BX49" s="290"/>
      <c r="BY49" s="290"/>
      <c r="BZ49" s="290"/>
      <c r="CA49" s="290"/>
      <c r="CB49" s="290"/>
      <c r="CC49" s="290"/>
      <c r="CD49" s="290"/>
      <c r="CE49" s="290"/>
      <c r="CF49" s="290"/>
      <c r="CG49" s="290"/>
      <c r="CH49" s="290"/>
      <c r="CI49" s="290"/>
      <c r="CJ49" s="290"/>
      <c r="CK49" s="290"/>
      <c r="CL49" s="290"/>
      <c r="CM49" s="290"/>
      <c r="CN49" s="290"/>
      <c r="CO49" s="290"/>
      <c r="CP49" s="290"/>
      <c r="CQ49" s="291" t="s">
        <v>66</v>
      </c>
      <c r="CR49" s="291"/>
      <c r="CS49" s="291"/>
      <c r="CT49" s="291"/>
      <c r="CU49" s="291"/>
      <c r="CV49" s="291"/>
      <c r="CW49" s="289"/>
      <c r="CX49" s="289"/>
      <c r="CY49" s="289"/>
      <c r="CZ49" s="289"/>
      <c r="DA49" s="289"/>
      <c r="DB49" s="289"/>
      <c r="DC49" s="289"/>
      <c r="DD49" s="289"/>
      <c r="DE49" s="289"/>
      <c r="DF49" s="289"/>
      <c r="DG49" s="289"/>
      <c r="DH49" s="289"/>
      <c r="DI49" s="289"/>
      <c r="DJ49" s="289"/>
      <c r="DK49" s="289"/>
      <c r="DL49" s="289"/>
      <c r="DM49" s="289"/>
      <c r="DN49" s="289"/>
      <c r="DO49" s="289"/>
      <c r="DP49" s="289"/>
      <c r="DQ49" s="289"/>
      <c r="DR49" s="289"/>
      <c r="DS49" s="289"/>
      <c r="DV49" s="175"/>
      <c r="DW49" s="174"/>
    </row>
    <row r="50" spans="1:127" ht="18" customHeight="1" thickTop="1" thickBot="1" x14ac:dyDescent="0.35">
      <c r="A50" s="92" t="s">
        <v>29</v>
      </c>
      <c r="B50" s="73">
        <f>notes!D55</f>
        <v>0</v>
      </c>
      <c r="C50" s="73">
        <f>notes!E55</f>
        <v>0</v>
      </c>
      <c r="D50" s="73">
        <f>notes!F55</f>
        <v>0</v>
      </c>
      <c r="E50" s="73">
        <f>notes!G55</f>
        <v>0</v>
      </c>
      <c r="F50" s="73">
        <f>notes!H55</f>
        <v>0</v>
      </c>
      <c r="G50" s="74">
        <f>notes!I55</f>
        <v>0</v>
      </c>
      <c r="H50" s="75">
        <f>notes!J55</f>
        <v>0</v>
      </c>
      <c r="I50" s="73">
        <f>notes!K55</f>
        <v>0</v>
      </c>
      <c r="J50" s="73">
        <f>notes!L55</f>
        <v>0</v>
      </c>
      <c r="K50" s="74">
        <f>notes!M55</f>
        <v>0</v>
      </c>
      <c r="L50" s="75">
        <f>notes!N55</f>
        <v>0</v>
      </c>
      <c r="M50" s="73">
        <f>notes!O55</f>
        <v>0</v>
      </c>
      <c r="N50" s="74">
        <f>notes!P55</f>
        <v>0</v>
      </c>
      <c r="O50" s="75">
        <f>notes!Q55</f>
        <v>0</v>
      </c>
      <c r="P50" s="73">
        <f>notes!R55</f>
        <v>0</v>
      </c>
      <c r="Q50" s="74">
        <f>notes!S55</f>
        <v>0</v>
      </c>
      <c r="R50" s="75">
        <f>notes!T55</f>
        <v>0</v>
      </c>
      <c r="S50" s="74">
        <f>notes!U55</f>
        <v>0</v>
      </c>
      <c r="T50" s="76">
        <f>notes!V55</f>
        <v>0</v>
      </c>
      <c r="U50" s="75">
        <f>notes!W55</f>
        <v>0</v>
      </c>
      <c r="V50" s="77"/>
      <c r="W50" s="93"/>
      <c r="X50" s="79">
        <f t="shared" si="30"/>
        <v>0</v>
      </c>
      <c r="Y50" s="79">
        <f t="shared" si="31"/>
        <v>0</v>
      </c>
      <c r="Z50" s="80">
        <f t="shared" si="32"/>
        <v>0</v>
      </c>
      <c r="AA50" s="81">
        <f t="shared" si="33"/>
        <v>0</v>
      </c>
      <c r="AB50" s="81">
        <f t="shared" si="34"/>
        <v>0</v>
      </c>
      <c r="AC50" s="82">
        <f t="shared" si="35"/>
        <v>0</v>
      </c>
      <c r="AD50" s="83">
        <f t="shared" si="36"/>
        <v>0</v>
      </c>
      <c r="AE50" s="79">
        <f t="shared" si="37"/>
        <v>0</v>
      </c>
      <c r="AF50" s="80">
        <f t="shared" si="38"/>
        <v>0</v>
      </c>
      <c r="AG50" s="83">
        <f t="shared" si="39"/>
        <v>0</v>
      </c>
      <c r="AH50" s="79">
        <f t="shared" si="40"/>
        <v>0</v>
      </c>
      <c r="AI50" s="80">
        <f t="shared" si="41"/>
        <v>0</v>
      </c>
      <c r="AJ50" s="84">
        <f t="shared" si="42"/>
        <v>0</v>
      </c>
      <c r="AK50" s="66"/>
      <c r="AL50" s="66" t="s">
        <v>29</v>
      </c>
      <c r="AM50" s="85">
        <f t="shared" si="43"/>
        <v>0</v>
      </c>
      <c r="AN50" s="85">
        <f t="shared" si="44"/>
        <v>0</v>
      </c>
      <c r="AO50" s="85">
        <f t="shared" si="45"/>
        <v>0</v>
      </c>
      <c r="AP50" s="86">
        <f t="shared" si="55"/>
        <v>0</v>
      </c>
      <c r="AQ50" s="87"/>
      <c r="AR50" s="88">
        <f t="shared" si="46"/>
        <v>0</v>
      </c>
      <c r="AS50" s="88">
        <f t="shared" si="47"/>
        <v>0</v>
      </c>
      <c r="AT50" s="88">
        <f t="shared" si="48"/>
        <v>0</v>
      </c>
      <c r="AU50" s="86">
        <f t="shared" si="56"/>
        <v>0</v>
      </c>
      <c r="AV50" s="87"/>
      <c r="AW50" s="89">
        <f t="shared" si="49"/>
        <v>0</v>
      </c>
      <c r="AX50" s="89">
        <f t="shared" si="50"/>
        <v>0</v>
      </c>
      <c r="AY50" s="89">
        <f t="shared" si="51"/>
        <v>0</v>
      </c>
      <c r="AZ50" s="86">
        <f t="shared" si="57"/>
        <v>0</v>
      </c>
      <c r="BA50" s="87"/>
      <c r="BB50" s="90">
        <f t="shared" si="52"/>
        <v>0</v>
      </c>
      <c r="BC50" s="90">
        <f t="shared" si="53"/>
        <v>0</v>
      </c>
      <c r="BD50" s="90">
        <f t="shared" si="54"/>
        <v>0</v>
      </c>
      <c r="BE50" s="86">
        <f t="shared" si="58"/>
        <v>0</v>
      </c>
      <c r="BF50" s="91">
        <f t="shared" si="59"/>
        <v>0</v>
      </c>
      <c r="BS50" s="182">
        <v>12</v>
      </c>
      <c r="BV50" s="290"/>
      <c r="BW50" s="290"/>
      <c r="BX50" s="290"/>
      <c r="BY50" s="290"/>
      <c r="BZ50" s="290"/>
      <c r="CA50" s="290"/>
      <c r="CB50" s="290"/>
      <c r="CC50" s="290"/>
      <c r="CD50" s="290"/>
      <c r="CE50" s="290"/>
      <c r="CF50" s="290"/>
      <c r="CG50" s="290"/>
      <c r="CH50" s="290"/>
      <c r="CI50" s="290"/>
      <c r="CJ50" s="290"/>
      <c r="CK50" s="290"/>
      <c r="CL50" s="290"/>
      <c r="CM50" s="290"/>
      <c r="CN50" s="290"/>
      <c r="CO50" s="290"/>
      <c r="CP50" s="290"/>
      <c r="CQ50" s="291"/>
      <c r="CR50" s="291"/>
      <c r="CS50" s="291"/>
      <c r="CT50" s="291"/>
      <c r="CU50" s="291"/>
      <c r="CV50" s="291"/>
      <c r="CW50" s="289"/>
      <c r="CX50" s="289"/>
      <c r="CY50" s="289"/>
      <c r="CZ50" s="289"/>
      <c r="DA50" s="289"/>
      <c r="DB50" s="289"/>
      <c r="DC50" s="289"/>
      <c r="DD50" s="289"/>
      <c r="DE50" s="289"/>
      <c r="DF50" s="289"/>
      <c r="DG50" s="289"/>
      <c r="DH50" s="289"/>
      <c r="DI50" s="289"/>
      <c r="DJ50" s="289"/>
      <c r="DK50" s="289"/>
      <c r="DL50" s="289"/>
      <c r="DM50" s="289"/>
      <c r="DN50" s="289"/>
      <c r="DO50" s="289"/>
      <c r="DP50" s="289"/>
      <c r="DQ50" s="289"/>
      <c r="DR50" s="289"/>
      <c r="DS50" s="289"/>
      <c r="DV50" s="175"/>
    </row>
    <row r="51" spans="1:127" ht="18" customHeight="1" thickTop="1" thickBot="1" x14ac:dyDescent="0.35">
      <c r="A51" s="94" t="s">
        <v>31</v>
      </c>
      <c r="B51" s="73">
        <f>notes!D56</f>
        <v>0</v>
      </c>
      <c r="C51" s="73">
        <f>notes!E56</f>
        <v>0</v>
      </c>
      <c r="D51" s="73">
        <f>notes!F56</f>
        <v>0</v>
      </c>
      <c r="E51" s="73">
        <f>notes!G56</f>
        <v>0</v>
      </c>
      <c r="F51" s="73">
        <f>notes!H56</f>
        <v>0</v>
      </c>
      <c r="G51" s="74">
        <f>notes!I56</f>
        <v>0</v>
      </c>
      <c r="H51" s="75">
        <f>notes!J56</f>
        <v>0</v>
      </c>
      <c r="I51" s="73">
        <f>notes!K56</f>
        <v>0</v>
      </c>
      <c r="J51" s="73">
        <f>notes!L56</f>
        <v>0</v>
      </c>
      <c r="K51" s="74">
        <f>notes!M56</f>
        <v>0</v>
      </c>
      <c r="L51" s="75">
        <f>notes!N56</f>
        <v>0</v>
      </c>
      <c r="M51" s="73">
        <f>notes!O56</f>
        <v>0</v>
      </c>
      <c r="N51" s="74">
        <f>notes!P56</f>
        <v>0</v>
      </c>
      <c r="O51" s="75">
        <f>notes!Q56</f>
        <v>0</v>
      </c>
      <c r="P51" s="73">
        <f>notes!R56</f>
        <v>0</v>
      </c>
      <c r="Q51" s="74">
        <f>notes!S56</f>
        <v>0</v>
      </c>
      <c r="R51" s="75">
        <f>notes!T56</f>
        <v>0</v>
      </c>
      <c r="S51" s="74">
        <f>notes!U56</f>
        <v>0</v>
      </c>
      <c r="T51" s="76">
        <f>notes!V56</f>
        <v>0</v>
      </c>
      <c r="U51" s="75">
        <f>notes!W56</f>
        <v>0</v>
      </c>
      <c r="V51" s="77"/>
      <c r="W51" s="78"/>
      <c r="X51" s="79">
        <f t="shared" si="30"/>
        <v>0</v>
      </c>
      <c r="Y51" s="79">
        <f t="shared" si="31"/>
        <v>0</v>
      </c>
      <c r="Z51" s="80">
        <f t="shared" si="32"/>
        <v>0</v>
      </c>
      <c r="AA51" s="81">
        <f t="shared" si="33"/>
        <v>0</v>
      </c>
      <c r="AB51" s="81">
        <f t="shared" si="34"/>
        <v>0</v>
      </c>
      <c r="AC51" s="82">
        <f t="shared" si="35"/>
        <v>0</v>
      </c>
      <c r="AD51" s="83">
        <f t="shared" si="36"/>
        <v>0</v>
      </c>
      <c r="AE51" s="79">
        <f t="shared" si="37"/>
        <v>0</v>
      </c>
      <c r="AF51" s="80">
        <f t="shared" si="38"/>
        <v>0</v>
      </c>
      <c r="AG51" s="83">
        <f t="shared" si="39"/>
        <v>0</v>
      </c>
      <c r="AH51" s="79">
        <f t="shared" si="40"/>
        <v>0</v>
      </c>
      <c r="AI51" s="80">
        <f t="shared" si="41"/>
        <v>0</v>
      </c>
      <c r="AJ51" s="84">
        <f t="shared" si="42"/>
        <v>0</v>
      </c>
      <c r="AK51" s="66"/>
      <c r="AL51" s="66" t="s">
        <v>31</v>
      </c>
      <c r="AM51" s="85">
        <f t="shared" si="43"/>
        <v>0</v>
      </c>
      <c r="AN51" s="85">
        <f t="shared" si="44"/>
        <v>0</v>
      </c>
      <c r="AO51" s="85">
        <f t="shared" si="45"/>
        <v>0</v>
      </c>
      <c r="AP51" s="86">
        <f t="shared" si="55"/>
        <v>0</v>
      </c>
      <c r="AQ51" s="87"/>
      <c r="AR51" s="88">
        <f t="shared" si="46"/>
        <v>0</v>
      </c>
      <c r="AS51" s="88">
        <f t="shared" si="47"/>
        <v>0</v>
      </c>
      <c r="AT51" s="88">
        <f t="shared" si="48"/>
        <v>0</v>
      </c>
      <c r="AU51" s="86">
        <f t="shared" si="56"/>
        <v>0</v>
      </c>
      <c r="AV51" s="87"/>
      <c r="AW51" s="89">
        <f t="shared" si="49"/>
        <v>0</v>
      </c>
      <c r="AX51" s="89">
        <f t="shared" si="50"/>
        <v>0</v>
      </c>
      <c r="AY51" s="89">
        <f t="shared" si="51"/>
        <v>0</v>
      </c>
      <c r="AZ51" s="86">
        <f t="shared" si="57"/>
        <v>0</v>
      </c>
      <c r="BA51" s="87"/>
      <c r="BB51" s="90">
        <f t="shared" si="52"/>
        <v>0</v>
      </c>
      <c r="BC51" s="90">
        <f t="shared" si="53"/>
        <v>0</v>
      </c>
      <c r="BD51" s="90">
        <f t="shared" si="54"/>
        <v>0</v>
      </c>
      <c r="BE51" s="86">
        <f t="shared" si="58"/>
        <v>0</v>
      </c>
      <c r="BF51" s="91">
        <f t="shared" si="59"/>
        <v>0</v>
      </c>
      <c r="BS51" s="182"/>
      <c r="BV51" s="290"/>
      <c r="BW51" s="290"/>
      <c r="BX51" s="290"/>
      <c r="BY51" s="290"/>
      <c r="BZ51" s="290"/>
      <c r="CA51" s="290"/>
      <c r="CB51" s="290"/>
      <c r="CC51" s="290"/>
      <c r="CD51" s="290"/>
      <c r="CE51" s="290"/>
      <c r="CF51" s="290"/>
      <c r="CG51" s="290"/>
      <c r="CH51" s="290"/>
      <c r="CI51" s="290"/>
      <c r="CJ51" s="290"/>
      <c r="CK51" s="290"/>
      <c r="CL51" s="290"/>
      <c r="CM51" s="290"/>
      <c r="CN51" s="290"/>
      <c r="CO51" s="290"/>
      <c r="CP51" s="290"/>
      <c r="CW51" s="289"/>
      <c r="CX51" s="289"/>
      <c r="CY51" s="289"/>
      <c r="CZ51" s="289"/>
      <c r="DA51" s="289"/>
      <c r="DB51" s="289"/>
      <c r="DC51" s="289"/>
      <c r="DD51" s="289"/>
      <c r="DE51" s="289"/>
      <c r="DF51" s="289"/>
      <c r="DG51" s="289"/>
      <c r="DH51" s="289"/>
      <c r="DI51" s="289"/>
      <c r="DJ51" s="289"/>
      <c r="DK51" s="289"/>
      <c r="DL51" s="289"/>
      <c r="DM51" s="289"/>
      <c r="DN51" s="289"/>
      <c r="DO51" s="289"/>
      <c r="DP51" s="289"/>
      <c r="DQ51" s="289"/>
      <c r="DR51" s="289"/>
      <c r="DS51" s="289"/>
      <c r="DV51" s="175"/>
      <c r="DW51" s="174"/>
    </row>
    <row r="52" spans="1:127" ht="18" customHeight="1" thickTop="1" thickBot="1" x14ac:dyDescent="0.35">
      <c r="A52" s="92" t="s">
        <v>33</v>
      </c>
      <c r="B52" s="73">
        <f>notes!D57</f>
        <v>0</v>
      </c>
      <c r="C52" s="73">
        <f>notes!E57</f>
        <v>0</v>
      </c>
      <c r="D52" s="73">
        <f>notes!F57</f>
        <v>0</v>
      </c>
      <c r="E52" s="73">
        <f>notes!G57</f>
        <v>0</v>
      </c>
      <c r="F52" s="73">
        <f>notes!H57</f>
        <v>0</v>
      </c>
      <c r="G52" s="74">
        <f>notes!I57</f>
        <v>0</v>
      </c>
      <c r="H52" s="75">
        <f>notes!J57</f>
        <v>0</v>
      </c>
      <c r="I52" s="73">
        <f>notes!K57</f>
        <v>0</v>
      </c>
      <c r="J52" s="73">
        <f>notes!L57</f>
        <v>0</v>
      </c>
      <c r="K52" s="74">
        <f>notes!M57</f>
        <v>0</v>
      </c>
      <c r="L52" s="75">
        <f>notes!N57</f>
        <v>0</v>
      </c>
      <c r="M52" s="73">
        <f>notes!O57</f>
        <v>0</v>
      </c>
      <c r="N52" s="74">
        <f>notes!P57</f>
        <v>0</v>
      </c>
      <c r="O52" s="75">
        <f>notes!Q57</f>
        <v>0</v>
      </c>
      <c r="P52" s="73">
        <f>notes!R57</f>
        <v>0</v>
      </c>
      <c r="Q52" s="74">
        <f>notes!S57</f>
        <v>0</v>
      </c>
      <c r="R52" s="75">
        <f>notes!T57</f>
        <v>0</v>
      </c>
      <c r="S52" s="74">
        <f>notes!U57</f>
        <v>0</v>
      </c>
      <c r="T52" s="76">
        <f>notes!V57</f>
        <v>0</v>
      </c>
      <c r="U52" s="75">
        <f>notes!W57</f>
        <v>0</v>
      </c>
      <c r="V52" s="77"/>
      <c r="W52" s="93"/>
      <c r="X52" s="79">
        <f t="shared" si="30"/>
        <v>0</v>
      </c>
      <c r="Y52" s="79">
        <f t="shared" si="31"/>
        <v>0</v>
      </c>
      <c r="Z52" s="80">
        <f t="shared" si="32"/>
        <v>0</v>
      </c>
      <c r="AA52" s="81">
        <f t="shared" si="33"/>
        <v>0</v>
      </c>
      <c r="AB52" s="81">
        <f t="shared" si="34"/>
        <v>0</v>
      </c>
      <c r="AC52" s="82">
        <f t="shared" si="35"/>
        <v>0</v>
      </c>
      <c r="AD52" s="83">
        <f t="shared" si="36"/>
        <v>0</v>
      </c>
      <c r="AE52" s="79">
        <f t="shared" si="37"/>
        <v>0</v>
      </c>
      <c r="AF52" s="80">
        <f t="shared" si="38"/>
        <v>0</v>
      </c>
      <c r="AG52" s="83">
        <f t="shared" si="39"/>
        <v>0</v>
      </c>
      <c r="AH52" s="79">
        <f t="shared" si="40"/>
        <v>0</v>
      </c>
      <c r="AI52" s="80">
        <f t="shared" si="41"/>
        <v>0</v>
      </c>
      <c r="AJ52" s="84">
        <f t="shared" si="42"/>
        <v>0</v>
      </c>
      <c r="AK52" s="66"/>
      <c r="AL52" s="66" t="s">
        <v>33</v>
      </c>
      <c r="AM52" s="85">
        <f t="shared" si="43"/>
        <v>0</v>
      </c>
      <c r="AN52" s="85">
        <f t="shared" si="44"/>
        <v>0</v>
      </c>
      <c r="AO52" s="85">
        <f t="shared" si="45"/>
        <v>0</v>
      </c>
      <c r="AP52" s="86">
        <f t="shared" si="55"/>
        <v>0</v>
      </c>
      <c r="AQ52" s="95"/>
      <c r="AR52" s="88">
        <f t="shared" si="46"/>
        <v>0</v>
      </c>
      <c r="AS52" s="88">
        <f t="shared" si="47"/>
        <v>0</v>
      </c>
      <c r="AT52" s="88">
        <f t="shared" si="48"/>
        <v>0</v>
      </c>
      <c r="AU52" s="86">
        <f t="shared" si="56"/>
        <v>0</v>
      </c>
      <c r="AV52" s="95"/>
      <c r="AW52" s="89">
        <f t="shared" si="49"/>
        <v>0</v>
      </c>
      <c r="AX52" s="89">
        <f t="shared" si="50"/>
        <v>0</v>
      </c>
      <c r="AY52" s="89">
        <f t="shared" si="51"/>
        <v>0</v>
      </c>
      <c r="AZ52" s="86">
        <f t="shared" si="57"/>
        <v>0</v>
      </c>
      <c r="BA52" s="95"/>
      <c r="BB52" s="90">
        <f t="shared" si="52"/>
        <v>0</v>
      </c>
      <c r="BC52" s="90">
        <f t="shared" si="53"/>
        <v>0</v>
      </c>
      <c r="BD52" s="90">
        <f t="shared" si="54"/>
        <v>0</v>
      </c>
      <c r="BE52" s="86">
        <f t="shared" si="58"/>
        <v>0</v>
      </c>
      <c r="BF52" s="91">
        <f t="shared" si="59"/>
        <v>0</v>
      </c>
      <c r="BS52" s="182"/>
      <c r="BV52" s="290"/>
      <c r="BW52" s="290"/>
      <c r="BX52" s="290"/>
      <c r="BY52" s="290"/>
      <c r="BZ52" s="290"/>
      <c r="CA52" s="290"/>
      <c r="CB52" s="290"/>
      <c r="CC52" s="290"/>
      <c r="CD52" s="290"/>
      <c r="CE52" s="290"/>
      <c r="CF52" s="290"/>
      <c r="CG52" s="290"/>
      <c r="CH52" s="290"/>
      <c r="CI52" s="290"/>
      <c r="CJ52" s="290"/>
      <c r="CK52" s="290"/>
      <c r="CL52" s="290"/>
      <c r="CM52" s="290"/>
      <c r="CN52" s="290"/>
      <c r="CO52" s="290"/>
      <c r="CP52" s="290"/>
      <c r="CW52" s="289"/>
      <c r="CX52" s="289"/>
      <c r="CY52" s="289"/>
      <c r="CZ52" s="289"/>
      <c r="DA52" s="289"/>
      <c r="DB52" s="289"/>
      <c r="DC52" s="289"/>
      <c r="DD52" s="289"/>
      <c r="DE52" s="289"/>
      <c r="DF52" s="289"/>
      <c r="DG52" s="289"/>
      <c r="DH52" s="289"/>
      <c r="DI52" s="289"/>
      <c r="DJ52" s="289"/>
      <c r="DK52" s="289"/>
      <c r="DL52" s="289"/>
      <c r="DM52" s="289"/>
      <c r="DN52" s="289"/>
      <c r="DO52" s="289"/>
      <c r="DP52" s="289"/>
      <c r="DQ52" s="289"/>
      <c r="DR52" s="289"/>
      <c r="DS52" s="289"/>
      <c r="DV52" s="175"/>
      <c r="DW52" s="174"/>
    </row>
    <row r="53" spans="1:127" ht="18" customHeight="1" thickTop="1" thickBot="1" x14ac:dyDescent="0.35">
      <c r="A53" s="96" t="s">
        <v>35</v>
      </c>
      <c r="B53" s="73">
        <f>notes!D58</f>
        <v>0</v>
      </c>
      <c r="C53" s="73">
        <f>notes!E58</f>
        <v>0</v>
      </c>
      <c r="D53" s="73">
        <f>notes!F58</f>
        <v>0</v>
      </c>
      <c r="E53" s="73">
        <f>notes!G58</f>
        <v>0</v>
      </c>
      <c r="F53" s="73">
        <f>notes!H58</f>
        <v>0</v>
      </c>
      <c r="G53" s="74">
        <f>notes!I58</f>
        <v>0</v>
      </c>
      <c r="H53" s="75">
        <f>notes!J58</f>
        <v>0</v>
      </c>
      <c r="I53" s="73">
        <f>notes!K58</f>
        <v>0</v>
      </c>
      <c r="J53" s="73">
        <f>notes!L58</f>
        <v>0</v>
      </c>
      <c r="K53" s="74">
        <f>notes!M58</f>
        <v>0</v>
      </c>
      <c r="L53" s="75">
        <f>notes!N58</f>
        <v>0</v>
      </c>
      <c r="M53" s="73">
        <f>notes!O58</f>
        <v>0</v>
      </c>
      <c r="N53" s="74">
        <f>notes!P58</f>
        <v>0</v>
      </c>
      <c r="O53" s="75">
        <f>notes!Q58</f>
        <v>0</v>
      </c>
      <c r="P53" s="73">
        <f>notes!R58</f>
        <v>0</v>
      </c>
      <c r="Q53" s="74">
        <f>notes!S58</f>
        <v>0</v>
      </c>
      <c r="R53" s="75">
        <f>notes!T58</f>
        <v>0</v>
      </c>
      <c r="S53" s="74">
        <f>notes!U58</f>
        <v>0</v>
      </c>
      <c r="T53" s="76">
        <f>notes!V58</f>
        <v>0</v>
      </c>
      <c r="U53" s="75">
        <f>notes!W58</f>
        <v>0</v>
      </c>
      <c r="V53" s="77"/>
      <c r="W53" s="78"/>
      <c r="X53" s="79">
        <f t="shared" si="30"/>
        <v>0</v>
      </c>
      <c r="Y53" s="79">
        <f t="shared" si="31"/>
        <v>0</v>
      </c>
      <c r="Z53" s="80">
        <f t="shared" si="32"/>
        <v>0</v>
      </c>
      <c r="AA53" s="81">
        <f t="shared" si="33"/>
        <v>0</v>
      </c>
      <c r="AB53" s="81">
        <f t="shared" si="34"/>
        <v>0</v>
      </c>
      <c r="AC53" s="82">
        <f t="shared" si="35"/>
        <v>0</v>
      </c>
      <c r="AD53" s="83">
        <f t="shared" si="36"/>
        <v>0</v>
      </c>
      <c r="AE53" s="79">
        <f t="shared" si="37"/>
        <v>0</v>
      </c>
      <c r="AF53" s="80">
        <f t="shared" si="38"/>
        <v>0</v>
      </c>
      <c r="AG53" s="83">
        <f t="shared" si="39"/>
        <v>0</v>
      </c>
      <c r="AH53" s="79">
        <f t="shared" si="40"/>
        <v>0</v>
      </c>
      <c r="AI53" s="80">
        <f t="shared" si="41"/>
        <v>0</v>
      </c>
      <c r="AJ53" s="84">
        <f t="shared" si="42"/>
        <v>0</v>
      </c>
      <c r="AK53" s="66"/>
      <c r="AL53" s="66" t="s">
        <v>35</v>
      </c>
      <c r="AM53" s="85">
        <f t="shared" si="43"/>
        <v>0</v>
      </c>
      <c r="AN53" s="85">
        <f t="shared" si="44"/>
        <v>0</v>
      </c>
      <c r="AO53" s="85">
        <f t="shared" si="45"/>
        <v>0</v>
      </c>
      <c r="AP53" s="86">
        <f t="shared" si="55"/>
        <v>0</v>
      </c>
      <c r="AQ53" s="95"/>
      <c r="AR53" s="88">
        <f t="shared" si="46"/>
        <v>0</v>
      </c>
      <c r="AS53" s="88">
        <f t="shared" si="47"/>
        <v>0</v>
      </c>
      <c r="AT53" s="88">
        <f t="shared" si="48"/>
        <v>0</v>
      </c>
      <c r="AU53" s="86">
        <f t="shared" si="56"/>
        <v>0</v>
      </c>
      <c r="AV53" s="95"/>
      <c r="AW53" s="89">
        <f t="shared" si="49"/>
        <v>0</v>
      </c>
      <c r="AX53" s="89">
        <f t="shared" si="50"/>
        <v>0</v>
      </c>
      <c r="AY53" s="89">
        <f t="shared" si="51"/>
        <v>0</v>
      </c>
      <c r="AZ53" s="86">
        <f t="shared" si="57"/>
        <v>0</v>
      </c>
      <c r="BA53" s="95"/>
      <c r="BB53" s="90">
        <f t="shared" si="52"/>
        <v>0</v>
      </c>
      <c r="BC53" s="90">
        <f t="shared" si="53"/>
        <v>0</v>
      </c>
      <c r="BD53" s="90">
        <f t="shared" si="54"/>
        <v>0</v>
      </c>
      <c r="BE53" s="86">
        <f t="shared" si="58"/>
        <v>0</v>
      </c>
      <c r="BF53" s="91">
        <f t="shared" si="59"/>
        <v>0</v>
      </c>
      <c r="BH53" s="136"/>
      <c r="BI53" s="137"/>
      <c r="BJ53" s="137"/>
      <c r="BK53" s="137"/>
      <c r="BL53" s="138"/>
      <c r="BS53" s="182">
        <v>13</v>
      </c>
      <c r="BV53" s="290"/>
      <c r="BW53" s="290"/>
      <c r="BX53" s="290"/>
      <c r="BY53" s="290"/>
      <c r="BZ53" s="290"/>
      <c r="CA53" s="290"/>
      <c r="CB53" s="290"/>
      <c r="CC53" s="290"/>
      <c r="CD53" s="290"/>
      <c r="CE53" s="290"/>
      <c r="CF53" s="290"/>
      <c r="CG53" s="290"/>
      <c r="CH53" s="290"/>
      <c r="CI53" s="290"/>
      <c r="CJ53" s="290"/>
      <c r="CK53" s="290"/>
      <c r="CL53" s="290"/>
      <c r="CM53" s="290"/>
      <c r="CN53" s="290"/>
      <c r="CO53" s="290"/>
      <c r="CP53" s="290"/>
      <c r="CW53" s="289"/>
      <c r="CX53" s="289"/>
      <c r="CY53" s="289"/>
      <c r="CZ53" s="289"/>
      <c r="DA53" s="289"/>
      <c r="DB53" s="289"/>
      <c r="DC53" s="289"/>
      <c r="DD53" s="289"/>
      <c r="DE53" s="289"/>
      <c r="DF53" s="289"/>
      <c r="DG53" s="289"/>
      <c r="DH53" s="289"/>
      <c r="DI53" s="289"/>
      <c r="DJ53" s="289"/>
      <c r="DK53" s="289"/>
      <c r="DL53" s="289"/>
      <c r="DM53" s="289"/>
      <c r="DN53" s="289"/>
      <c r="DO53" s="289"/>
      <c r="DP53" s="289"/>
      <c r="DQ53" s="289"/>
      <c r="DR53" s="289"/>
      <c r="DS53" s="289"/>
      <c r="DV53" s="175"/>
    </row>
    <row r="54" spans="1:127" ht="18" customHeight="1" thickTop="1" thickBot="1" x14ac:dyDescent="0.35">
      <c r="A54" s="92" t="s">
        <v>37</v>
      </c>
      <c r="B54" s="73">
        <f>notes!D59</f>
        <v>0</v>
      </c>
      <c r="C54" s="73">
        <f>notes!E59</f>
        <v>0</v>
      </c>
      <c r="D54" s="73">
        <f>notes!F59</f>
        <v>0</v>
      </c>
      <c r="E54" s="73">
        <f>notes!G59</f>
        <v>0</v>
      </c>
      <c r="F54" s="73">
        <f>notes!H59</f>
        <v>0</v>
      </c>
      <c r="G54" s="74">
        <f>notes!I59</f>
        <v>0</v>
      </c>
      <c r="H54" s="75">
        <f>notes!J59</f>
        <v>0</v>
      </c>
      <c r="I54" s="73">
        <f>notes!K59</f>
        <v>0</v>
      </c>
      <c r="J54" s="73">
        <f>notes!L59</f>
        <v>0</v>
      </c>
      <c r="K54" s="74">
        <f>notes!M59</f>
        <v>0</v>
      </c>
      <c r="L54" s="75">
        <f>notes!N59</f>
        <v>0</v>
      </c>
      <c r="M54" s="73">
        <f>notes!O59</f>
        <v>0</v>
      </c>
      <c r="N54" s="74">
        <f>notes!P59</f>
        <v>0</v>
      </c>
      <c r="O54" s="75">
        <f>notes!Q59</f>
        <v>0</v>
      </c>
      <c r="P54" s="73">
        <f>notes!R59</f>
        <v>0</v>
      </c>
      <c r="Q54" s="74">
        <f>notes!S59</f>
        <v>0</v>
      </c>
      <c r="R54" s="75">
        <f>notes!T59</f>
        <v>0</v>
      </c>
      <c r="S54" s="74">
        <f>notes!U59</f>
        <v>0</v>
      </c>
      <c r="T54" s="76">
        <f>notes!V59</f>
        <v>0</v>
      </c>
      <c r="U54" s="75">
        <f>notes!W59</f>
        <v>0</v>
      </c>
      <c r="V54" s="77"/>
      <c r="W54" s="93"/>
      <c r="X54" s="79">
        <f t="shared" si="30"/>
        <v>0</v>
      </c>
      <c r="Y54" s="79">
        <f t="shared" si="31"/>
        <v>0</v>
      </c>
      <c r="Z54" s="80">
        <f t="shared" si="32"/>
        <v>0</v>
      </c>
      <c r="AA54" s="81">
        <f t="shared" si="33"/>
        <v>0</v>
      </c>
      <c r="AB54" s="81">
        <f t="shared" si="34"/>
        <v>0</v>
      </c>
      <c r="AC54" s="82">
        <f t="shared" si="35"/>
        <v>0</v>
      </c>
      <c r="AD54" s="83">
        <f t="shared" si="36"/>
        <v>0</v>
      </c>
      <c r="AE54" s="79">
        <f t="shared" si="37"/>
        <v>0</v>
      </c>
      <c r="AF54" s="80">
        <f t="shared" si="38"/>
        <v>0</v>
      </c>
      <c r="AG54" s="83">
        <f t="shared" si="39"/>
        <v>0</v>
      </c>
      <c r="AH54" s="79">
        <f t="shared" si="40"/>
        <v>0</v>
      </c>
      <c r="AI54" s="80">
        <f t="shared" si="41"/>
        <v>0</v>
      </c>
      <c r="AJ54" s="84">
        <f t="shared" si="42"/>
        <v>0</v>
      </c>
      <c r="AK54" s="66"/>
      <c r="AL54" s="66" t="s">
        <v>37</v>
      </c>
      <c r="AM54" s="85">
        <f t="shared" si="43"/>
        <v>0</v>
      </c>
      <c r="AN54" s="85">
        <f t="shared" si="44"/>
        <v>0</v>
      </c>
      <c r="AO54" s="85">
        <f t="shared" si="45"/>
        <v>0</v>
      </c>
      <c r="AP54" s="86">
        <f t="shared" si="55"/>
        <v>0</v>
      </c>
      <c r="AQ54" s="95"/>
      <c r="AR54" s="88">
        <f t="shared" si="46"/>
        <v>0</v>
      </c>
      <c r="AS54" s="88">
        <f t="shared" si="47"/>
        <v>0</v>
      </c>
      <c r="AT54" s="88">
        <f t="shared" si="48"/>
        <v>0</v>
      </c>
      <c r="AU54" s="86">
        <f t="shared" si="56"/>
        <v>0</v>
      </c>
      <c r="AV54" s="95"/>
      <c r="AW54" s="89">
        <f t="shared" si="49"/>
        <v>0</v>
      </c>
      <c r="AX54" s="89">
        <f t="shared" si="50"/>
        <v>0</v>
      </c>
      <c r="AY54" s="89">
        <f t="shared" si="51"/>
        <v>0</v>
      </c>
      <c r="AZ54" s="86">
        <f t="shared" si="57"/>
        <v>0</v>
      </c>
      <c r="BA54" s="95"/>
      <c r="BB54" s="90">
        <f t="shared" si="52"/>
        <v>0</v>
      </c>
      <c r="BC54" s="90">
        <f t="shared" si="53"/>
        <v>0</v>
      </c>
      <c r="BD54" s="90">
        <f t="shared" si="54"/>
        <v>0</v>
      </c>
      <c r="BE54" s="86">
        <f t="shared" si="58"/>
        <v>0</v>
      </c>
      <c r="BF54" s="91">
        <f t="shared" si="59"/>
        <v>0</v>
      </c>
      <c r="BH54" s="139"/>
      <c r="BI54" s="127" t="s">
        <v>93</v>
      </c>
      <c r="BJ54" s="126" t="s">
        <v>94</v>
      </c>
      <c r="BK54" s="126" t="s">
        <v>95</v>
      </c>
      <c r="BL54" s="140" t="s">
        <v>96</v>
      </c>
      <c r="BS54" s="182"/>
      <c r="BV54" s="290"/>
      <c r="BW54" s="290"/>
      <c r="BX54" s="290"/>
      <c r="BY54" s="290"/>
      <c r="BZ54" s="290"/>
      <c r="CA54" s="290"/>
      <c r="CB54" s="290"/>
      <c r="CC54" s="290"/>
      <c r="CD54" s="290"/>
      <c r="CE54" s="290"/>
      <c r="CF54" s="290"/>
      <c r="CG54" s="290"/>
      <c r="CH54" s="290"/>
      <c r="CI54" s="290"/>
      <c r="CJ54" s="290"/>
      <c r="CK54" s="290"/>
      <c r="CL54" s="290"/>
      <c r="CM54" s="290"/>
      <c r="CN54" s="290"/>
      <c r="CO54" s="290"/>
      <c r="CP54" s="290"/>
      <c r="CW54" s="289"/>
      <c r="CX54" s="289"/>
      <c r="CY54" s="289"/>
      <c r="CZ54" s="289"/>
      <c r="DA54" s="289"/>
      <c r="DB54" s="289"/>
      <c r="DC54" s="289"/>
      <c r="DD54" s="289"/>
      <c r="DE54" s="289"/>
      <c r="DF54" s="289"/>
      <c r="DG54" s="289"/>
      <c r="DH54" s="289"/>
      <c r="DI54" s="289"/>
      <c r="DJ54" s="289"/>
      <c r="DK54" s="289"/>
      <c r="DL54" s="289"/>
      <c r="DM54" s="289"/>
      <c r="DN54" s="289"/>
      <c r="DO54" s="289"/>
      <c r="DP54" s="289"/>
      <c r="DQ54" s="289"/>
      <c r="DR54" s="289"/>
      <c r="DS54" s="289"/>
      <c r="DV54" s="175"/>
      <c r="DW54" s="174"/>
    </row>
    <row r="55" spans="1:127" ht="18" customHeight="1" thickTop="1" thickBot="1" x14ac:dyDescent="0.35">
      <c r="A55" s="96" t="s">
        <v>39</v>
      </c>
      <c r="B55" s="73">
        <f>notes!D60</f>
        <v>0</v>
      </c>
      <c r="C55" s="73">
        <f>notes!E60</f>
        <v>0</v>
      </c>
      <c r="D55" s="73">
        <f>notes!F60</f>
        <v>0</v>
      </c>
      <c r="E55" s="73">
        <f>notes!G60</f>
        <v>0</v>
      </c>
      <c r="F55" s="73">
        <f>notes!H60</f>
        <v>0</v>
      </c>
      <c r="G55" s="74">
        <f>notes!I60</f>
        <v>0</v>
      </c>
      <c r="H55" s="75">
        <f>notes!J60</f>
        <v>0</v>
      </c>
      <c r="I55" s="73">
        <f>notes!K60</f>
        <v>0</v>
      </c>
      <c r="J55" s="73">
        <f>notes!L60</f>
        <v>0</v>
      </c>
      <c r="K55" s="74">
        <f>notes!M60</f>
        <v>0</v>
      </c>
      <c r="L55" s="75">
        <f>notes!N60</f>
        <v>0</v>
      </c>
      <c r="M55" s="73">
        <f>notes!O60</f>
        <v>0</v>
      </c>
      <c r="N55" s="74">
        <f>notes!P60</f>
        <v>0</v>
      </c>
      <c r="O55" s="75">
        <f>notes!Q60</f>
        <v>0</v>
      </c>
      <c r="P55" s="73">
        <f>notes!R60</f>
        <v>0</v>
      </c>
      <c r="Q55" s="74">
        <f>notes!S60</f>
        <v>0</v>
      </c>
      <c r="R55" s="75">
        <f>notes!T60</f>
        <v>0</v>
      </c>
      <c r="S55" s="74">
        <f>notes!U60</f>
        <v>0</v>
      </c>
      <c r="T55" s="76">
        <f>notes!V60</f>
        <v>0</v>
      </c>
      <c r="U55" s="75">
        <f>notes!W60</f>
        <v>0</v>
      </c>
      <c r="V55" s="77"/>
      <c r="W55" s="78"/>
      <c r="X55" s="79">
        <f t="shared" si="30"/>
        <v>0</v>
      </c>
      <c r="Y55" s="79">
        <f t="shared" si="31"/>
        <v>0</v>
      </c>
      <c r="Z55" s="80">
        <f t="shared" si="32"/>
        <v>0</v>
      </c>
      <c r="AA55" s="81">
        <f t="shared" si="33"/>
        <v>0</v>
      </c>
      <c r="AB55" s="81">
        <f t="shared" si="34"/>
        <v>0</v>
      </c>
      <c r="AC55" s="82">
        <f t="shared" si="35"/>
        <v>0</v>
      </c>
      <c r="AD55" s="83">
        <f t="shared" si="36"/>
        <v>0</v>
      </c>
      <c r="AE55" s="79">
        <f t="shared" si="37"/>
        <v>0</v>
      </c>
      <c r="AF55" s="80">
        <f t="shared" si="38"/>
        <v>0</v>
      </c>
      <c r="AG55" s="83">
        <f t="shared" si="39"/>
        <v>0</v>
      </c>
      <c r="AH55" s="79">
        <f t="shared" si="40"/>
        <v>0</v>
      </c>
      <c r="AI55" s="80">
        <f t="shared" si="41"/>
        <v>0</v>
      </c>
      <c r="AJ55" s="84">
        <f t="shared" si="42"/>
        <v>0</v>
      </c>
      <c r="AK55" s="66"/>
      <c r="AL55" s="66" t="s">
        <v>39</v>
      </c>
      <c r="AM55" s="85">
        <f t="shared" si="43"/>
        <v>0</v>
      </c>
      <c r="AN55" s="85">
        <f t="shared" si="44"/>
        <v>0</v>
      </c>
      <c r="AO55" s="85">
        <f t="shared" si="45"/>
        <v>0</v>
      </c>
      <c r="AP55" s="86">
        <f t="shared" si="55"/>
        <v>0</v>
      </c>
      <c r="AQ55" s="95"/>
      <c r="AR55" s="88">
        <f t="shared" si="46"/>
        <v>0</v>
      </c>
      <c r="AS55" s="88">
        <f t="shared" si="47"/>
        <v>0</v>
      </c>
      <c r="AT55" s="88">
        <f t="shared" si="48"/>
        <v>0</v>
      </c>
      <c r="AU55" s="86">
        <f t="shared" si="56"/>
        <v>0</v>
      </c>
      <c r="AV55" s="95"/>
      <c r="AW55" s="89">
        <f t="shared" si="49"/>
        <v>0</v>
      </c>
      <c r="AX55" s="89">
        <f t="shared" si="50"/>
        <v>0</v>
      </c>
      <c r="AY55" s="89">
        <f t="shared" si="51"/>
        <v>0</v>
      </c>
      <c r="AZ55" s="86">
        <f t="shared" si="57"/>
        <v>0</v>
      </c>
      <c r="BA55" s="95"/>
      <c r="BB55" s="90">
        <f t="shared" si="52"/>
        <v>0</v>
      </c>
      <c r="BC55" s="90">
        <f t="shared" si="53"/>
        <v>0</v>
      </c>
      <c r="BD55" s="90">
        <f t="shared" si="54"/>
        <v>0</v>
      </c>
      <c r="BE55" s="86">
        <f t="shared" si="58"/>
        <v>0</v>
      </c>
      <c r="BF55" s="91">
        <f t="shared" si="59"/>
        <v>0</v>
      </c>
      <c r="BH55" s="141"/>
      <c r="BI55" s="129">
        <f>SUMIF(BG64:BG90,CQ49,BH64:BH90)</f>
        <v>24</v>
      </c>
      <c r="BJ55" s="130">
        <f>SUMIF(BG64:BG90,CQ49,BJ64:BJ90)</f>
        <v>0</v>
      </c>
      <c r="BK55" s="130">
        <f>SUMIF(BG64:BG90,CQ49,BL64:BL90)</f>
        <v>24</v>
      </c>
      <c r="BL55" s="142">
        <f>SUMIF(BG64:BG90,CQ49,BN64:BN90)</f>
        <v>0</v>
      </c>
      <c r="BS55" s="182">
        <v>14</v>
      </c>
      <c r="BV55" s="290"/>
      <c r="BW55" s="290"/>
      <c r="BX55" s="290"/>
      <c r="BY55" s="290"/>
      <c r="BZ55" s="290"/>
      <c r="CA55" s="290"/>
      <c r="CB55" s="290"/>
      <c r="CC55" s="290"/>
      <c r="CD55" s="290"/>
      <c r="CE55" s="290"/>
      <c r="CF55" s="290"/>
      <c r="CG55" s="290"/>
      <c r="CH55" s="290"/>
      <c r="CI55" s="290"/>
      <c r="CJ55" s="290"/>
      <c r="CK55" s="290"/>
      <c r="CL55" s="290"/>
      <c r="CM55" s="290"/>
      <c r="CN55" s="290"/>
      <c r="CO55" s="290"/>
      <c r="CP55" s="290"/>
      <c r="CW55" s="289"/>
      <c r="CX55" s="289"/>
      <c r="CY55" s="289"/>
      <c r="CZ55" s="289"/>
      <c r="DA55" s="289"/>
      <c r="DB55" s="289"/>
      <c r="DC55" s="289"/>
      <c r="DD55" s="289"/>
      <c r="DE55" s="289"/>
      <c r="DF55" s="289"/>
      <c r="DG55" s="289"/>
      <c r="DH55" s="289"/>
      <c r="DI55" s="289"/>
      <c r="DJ55" s="289"/>
      <c r="DK55" s="289"/>
      <c r="DL55" s="289"/>
      <c r="DM55" s="289"/>
      <c r="DN55" s="289"/>
      <c r="DO55" s="289"/>
      <c r="DP55" s="289"/>
      <c r="DQ55" s="289"/>
      <c r="DR55" s="289"/>
      <c r="DS55" s="289"/>
      <c r="DV55" s="175"/>
    </row>
    <row r="56" spans="1:127" ht="18" customHeight="1" thickTop="1" thickBot="1" x14ac:dyDescent="0.35">
      <c r="A56" s="92" t="s">
        <v>41</v>
      </c>
      <c r="B56" s="73">
        <f>notes!D61</f>
        <v>0</v>
      </c>
      <c r="C56" s="73">
        <f>notes!E61</f>
        <v>0</v>
      </c>
      <c r="D56" s="73">
        <f>notes!F61</f>
        <v>0</v>
      </c>
      <c r="E56" s="73">
        <f>notes!G61</f>
        <v>0</v>
      </c>
      <c r="F56" s="73">
        <f>notes!H61</f>
        <v>0</v>
      </c>
      <c r="G56" s="74">
        <f>notes!I61</f>
        <v>0</v>
      </c>
      <c r="H56" s="75">
        <f>notes!J61</f>
        <v>0</v>
      </c>
      <c r="I56" s="73">
        <f>notes!K61</f>
        <v>0</v>
      </c>
      <c r="J56" s="73">
        <f>notes!L61</f>
        <v>0</v>
      </c>
      <c r="K56" s="74">
        <f>notes!M61</f>
        <v>0</v>
      </c>
      <c r="L56" s="75">
        <f>notes!N61</f>
        <v>0</v>
      </c>
      <c r="M56" s="73">
        <f>notes!O61</f>
        <v>0</v>
      </c>
      <c r="N56" s="74">
        <f>notes!P61</f>
        <v>0</v>
      </c>
      <c r="O56" s="75">
        <f>notes!Q61</f>
        <v>0</v>
      </c>
      <c r="P56" s="73">
        <f>notes!R61</f>
        <v>0</v>
      </c>
      <c r="Q56" s="74">
        <f>notes!S61</f>
        <v>0</v>
      </c>
      <c r="R56" s="75">
        <f>notes!T61</f>
        <v>0</v>
      </c>
      <c r="S56" s="74">
        <f>notes!U61</f>
        <v>0</v>
      </c>
      <c r="T56" s="76">
        <f>notes!V61</f>
        <v>0</v>
      </c>
      <c r="U56" s="75">
        <f>notes!W61</f>
        <v>0</v>
      </c>
      <c r="V56" s="77"/>
      <c r="W56" s="93"/>
      <c r="X56" s="79">
        <f t="shared" si="30"/>
        <v>0</v>
      </c>
      <c r="Y56" s="79">
        <f t="shared" si="31"/>
        <v>0</v>
      </c>
      <c r="Z56" s="80">
        <f t="shared" si="32"/>
        <v>0</v>
      </c>
      <c r="AA56" s="81">
        <f t="shared" si="33"/>
        <v>0</v>
      </c>
      <c r="AB56" s="81">
        <f t="shared" si="34"/>
        <v>0</v>
      </c>
      <c r="AC56" s="82">
        <f t="shared" si="35"/>
        <v>0</v>
      </c>
      <c r="AD56" s="83">
        <f t="shared" si="36"/>
        <v>0</v>
      </c>
      <c r="AE56" s="79">
        <f t="shared" si="37"/>
        <v>0</v>
      </c>
      <c r="AF56" s="80">
        <f t="shared" si="38"/>
        <v>0</v>
      </c>
      <c r="AG56" s="83">
        <f t="shared" si="39"/>
        <v>0</v>
      </c>
      <c r="AH56" s="79">
        <f t="shared" si="40"/>
        <v>0</v>
      </c>
      <c r="AI56" s="80">
        <f t="shared" si="41"/>
        <v>0</v>
      </c>
      <c r="AJ56" s="84">
        <f t="shared" si="42"/>
        <v>0</v>
      </c>
      <c r="AK56" s="66"/>
      <c r="AL56" s="66" t="s">
        <v>41</v>
      </c>
      <c r="AM56" s="85">
        <f t="shared" si="43"/>
        <v>0</v>
      </c>
      <c r="AN56" s="85">
        <f t="shared" si="44"/>
        <v>0</v>
      </c>
      <c r="AO56" s="85">
        <f t="shared" si="45"/>
        <v>0</v>
      </c>
      <c r="AP56" s="86">
        <f t="shared" si="55"/>
        <v>0</v>
      </c>
      <c r="AQ56" s="95"/>
      <c r="AR56" s="88">
        <f t="shared" si="46"/>
        <v>0</v>
      </c>
      <c r="AS56" s="88">
        <f t="shared" si="47"/>
        <v>0</v>
      </c>
      <c r="AT56" s="88">
        <f t="shared" si="48"/>
        <v>0</v>
      </c>
      <c r="AU56" s="86">
        <f t="shared" si="56"/>
        <v>0</v>
      </c>
      <c r="AV56" s="95"/>
      <c r="AW56" s="89">
        <f t="shared" si="49"/>
        <v>0</v>
      </c>
      <c r="AX56" s="89">
        <f t="shared" si="50"/>
        <v>0</v>
      </c>
      <c r="AY56" s="89">
        <f t="shared" si="51"/>
        <v>0</v>
      </c>
      <c r="AZ56" s="86">
        <f t="shared" si="57"/>
        <v>0</v>
      </c>
      <c r="BA56" s="95"/>
      <c r="BB56" s="90">
        <f t="shared" si="52"/>
        <v>0</v>
      </c>
      <c r="BC56" s="90">
        <f t="shared" si="53"/>
        <v>0</v>
      </c>
      <c r="BD56" s="90">
        <f t="shared" si="54"/>
        <v>0</v>
      </c>
      <c r="BE56" s="86">
        <f t="shared" si="58"/>
        <v>0</v>
      </c>
      <c r="BF56" s="91">
        <f t="shared" si="59"/>
        <v>0</v>
      </c>
      <c r="BH56" s="143" t="s">
        <v>99</v>
      </c>
      <c r="BI56" s="131">
        <f>BI64</f>
        <v>53.925925925925924</v>
      </c>
      <c r="BJ56" s="131">
        <f>BK64</f>
        <v>0</v>
      </c>
      <c r="BK56" s="131">
        <f>BM64</f>
        <v>46.518518518518519</v>
      </c>
      <c r="BL56" s="144">
        <f>BO64</f>
        <v>0</v>
      </c>
      <c r="BS56" s="182"/>
      <c r="BV56" s="290"/>
      <c r="BW56" s="290"/>
      <c r="BX56" s="290"/>
      <c r="BY56" s="290"/>
      <c r="BZ56" s="290"/>
      <c r="CA56" s="290"/>
      <c r="CB56" s="290"/>
      <c r="CC56" s="290"/>
      <c r="CD56" s="290"/>
      <c r="CE56" s="290"/>
      <c r="CF56" s="290"/>
      <c r="CG56" s="290"/>
      <c r="CH56" s="290"/>
      <c r="CI56" s="290"/>
      <c r="CJ56" s="290"/>
      <c r="CK56" s="290"/>
      <c r="CL56" s="290"/>
      <c r="CM56" s="290"/>
      <c r="CN56" s="290"/>
      <c r="CO56" s="290"/>
      <c r="CP56" s="290"/>
      <c r="CW56" s="289"/>
      <c r="CX56" s="289"/>
      <c r="CY56" s="289"/>
      <c r="CZ56" s="289"/>
      <c r="DA56" s="289"/>
      <c r="DB56" s="289"/>
      <c r="DC56" s="289"/>
      <c r="DD56" s="289"/>
      <c r="DE56" s="289"/>
      <c r="DF56" s="289"/>
      <c r="DG56" s="289"/>
      <c r="DH56" s="289"/>
      <c r="DI56" s="289"/>
      <c r="DJ56" s="289"/>
      <c r="DK56" s="289"/>
      <c r="DL56" s="289"/>
      <c r="DM56" s="289"/>
      <c r="DN56" s="289"/>
      <c r="DO56" s="289"/>
      <c r="DP56" s="289"/>
      <c r="DQ56" s="289"/>
      <c r="DR56" s="289"/>
      <c r="DS56" s="289"/>
      <c r="DV56" s="175"/>
      <c r="DW56" s="174"/>
    </row>
    <row r="57" spans="1:127" ht="18" customHeight="1" thickTop="1" thickBot="1" x14ac:dyDescent="0.35">
      <c r="A57" s="94" t="s">
        <v>43</v>
      </c>
      <c r="B57" s="73">
        <f>notes!D62</f>
        <v>0</v>
      </c>
      <c r="C57" s="73">
        <f>notes!E62</f>
        <v>0</v>
      </c>
      <c r="D57" s="73">
        <f>notes!F62</f>
        <v>0</v>
      </c>
      <c r="E57" s="73">
        <f>notes!G62</f>
        <v>0</v>
      </c>
      <c r="F57" s="73">
        <f>notes!H62</f>
        <v>0</v>
      </c>
      <c r="G57" s="74">
        <f>notes!I62</f>
        <v>0</v>
      </c>
      <c r="H57" s="75">
        <f>notes!J62</f>
        <v>0</v>
      </c>
      <c r="I57" s="73">
        <f>notes!K62</f>
        <v>0</v>
      </c>
      <c r="J57" s="73">
        <f>notes!L62</f>
        <v>0</v>
      </c>
      <c r="K57" s="74">
        <f>notes!M62</f>
        <v>0</v>
      </c>
      <c r="L57" s="75">
        <f>notes!N62</f>
        <v>0</v>
      </c>
      <c r="M57" s="73">
        <f>notes!O62</f>
        <v>0</v>
      </c>
      <c r="N57" s="74">
        <f>notes!P62</f>
        <v>0</v>
      </c>
      <c r="O57" s="75">
        <f>notes!Q62</f>
        <v>0</v>
      </c>
      <c r="P57" s="73">
        <f>notes!R62</f>
        <v>0</v>
      </c>
      <c r="Q57" s="74">
        <f>notes!S62</f>
        <v>0</v>
      </c>
      <c r="R57" s="75">
        <f>notes!T62</f>
        <v>0</v>
      </c>
      <c r="S57" s="74">
        <f>notes!U62</f>
        <v>0</v>
      </c>
      <c r="T57" s="76">
        <f>notes!V62</f>
        <v>0</v>
      </c>
      <c r="U57" s="75">
        <f>notes!W62</f>
        <v>0</v>
      </c>
      <c r="V57" s="77"/>
      <c r="W57" s="78"/>
      <c r="X57" s="79">
        <f t="shared" si="30"/>
        <v>0</v>
      </c>
      <c r="Y57" s="79">
        <f t="shared" si="31"/>
        <v>0</v>
      </c>
      <c r="Z57" s="80">
        <f t="shared" si="32"/>
        <v>0</v>
      </c>
      <c r="AA57" s="81">
        <f t="shared" si="33"/>
        <v>0</v>
      </c>
      <c r="AB57" s="81">
        <f t="shared" si="34"/>
        <v>0</v>
      </c>
      <c r="AC57" s="82">
        <f t="shared" si="35"/>
        <v>0</v>
      </c>
      <c r="AD57" s="83">
        <f t="shared" si="36"/>
        <v>0</v>
      </c>
      <c r="AE57" s="79">
        <f t="shared" si="37"/>
        <v>0</v>
      </c>
      <c r="AF57" s="80">
        <f t="shared" si="38"/>
        <v>0</v>
      </c>
      <c r="AG57" s="83">
        <f t="shared" si="39"/>
        <v>0</v>
      </c>
      <c r="AH57" s="79">
        <f t="shared" si="40"/>
        <v>0</v>
      </c>
      <c r="AI57" s="80">
        <f t="shared" si="41"/>
        <v>0</v>
      </c>
      <c r="AJ57" s="84">
        <f t="shared" si="42"/>
        <v>0</v>
      </c>
      <c r="AK57" s="66"/>
      <c r="AL57" s="66" t="s">
        <v>43</v>
      </c>
      <c r="AM57" s="85">
        <f t="shared" si="43"/>
        <v>0</v>
      </c>
      <c r="AN57" s="85">
        <f t="shared" si="44"/>
        <v>0</v>
      </c>
      <c r="AO57" s="85">
        <f t="shared" si="45"/>
        <v>0</v>
      </c>
      <c r="AP57" s="86">
        <f t="shared" si="55"/>
        <v>0</v>
      </c>
      <c r="AQ57" s="95"/>
      <c r="AR57" s="88">
        <f t="shared" si="46"/>
        <v>0</v>
      </c>
      <c r="AS57" s="88">
        <f t="shared" si="47"/>
        <v>0</v>
      </c>
      <c r="AT57" s="88">
        <f t="shared" si="48"/>
        <v>0</v>
      </c>
      <c r="AU57" s="86">
        <f t="shared" si="56"/>
        <v>0</v>
      </c>
      <c r="AV57" s="95"/>
      <c r="AW57" s="89">
        <f t="shared" si="49"/>
        <v>0</v>
      </c>
      <c r="AX57" s="89">
        <f t="shared" si="50"/>
        <v>0</v>
      </c>
      <c r="AY57" s="89">
        <f t="shared" si="51"/>
        <v>0</v>
      </c>
      <c r="AZ57" s="86">
        <f t="shared" si="57"/>
        <v>0</v>
      </c>
      <c r="BA57" s="95"/>
      <c r="BB57" s="90">
        <f t="shared" si="52"/>
        <v>0</v>
      </c>
      <c r="BC57" s="90">
        <f t="shared" si="53"/>
        <v>0</v>
      </c>
      <c r="BD57" s="90">
        <f t="shared" si="54"/>
        <v>0</v>
      </c>
      <c r="BE57" s="86">
        <f t="shared" si="58"/>
        <v>0</v>
      </c>
      <c r="BF57" s="91">
        <f t="shared" si="59"/>
        <v>0</v>
      </c>
      <c r="BH57" s="145"/>
      <c r="BI57" s="146"/>
      <c r="BJ57" s="146"/>
      <c r="BK57" s="146"/>
      <c r="BL57" s="147"/>
      <c r="BS57" s="182"/>
      <c r="BV57" s="290"/>
      <c r="BW57" s="290"/>
      <c r="BX57" s="290"/>
      <c r="BY57" s="290"/>
      <c r="BZ57" s="290"/>
      <c r="CA57" s="290"/>
      <c r="CB57" s="290"/>
      <c r="CC57" s="290"/>
      <c r="CD57" s="290"/>
      <c r="CE57" s="290"/>
      <c r="CF57" s="290"/>
      <c r="CG57" s="290"/>
      <c r="CH57" s="290"/>
      <c r="CI57" s="290"/>
      <c r="CJ57" s="290"/>
      <c r="CK57" s="290"/>
      <c r="CL57" s="290"/>
      <c r="CM57" s="290"/>
      <c r="CN57" s="290"/>
      <c r="CO57" s="290"/>
      <c r="CP57" s="290"/>
      <c r="CW57" s="289"/>
      <c r="CX57" s="289"/>
      <c r="CY57" s="289"/>
      <c r="CZ57" s="289"/>
      <c r="DA57" s="289"/>
      <c r="DB57" s="289"/>
      <c r="DC57" s="289"/>
      <c r="DD57" s="289"/>
      <c r="DE57" s="289"/>
      <c r="DF57" s="289"/>
      <c r="DG57" s="289"/>
      <c r="DH57" s="289"/>
      <c r="DI57" s="289"/>
      <c r="DJ57" s="289"/>
      <c r="DK57" s="289"/>
      <c r="DL57" s="289"/>
      <c r="DM57" s="289"/>
      <c r="DN57" s="289"/>
      <c r="DO57" s="289"/>
      <c r="DP57" s="289"/>
      <c r="DQ57" s="289"/>
      <c r="DR57" s="289"/>
      <c r="DS57" s="289"/>
      <c r="DV57" s="175"/>
      <c r="DW57" s="174"/>
    </row>
    <row r="58" spans="1:127" ht="36" customHeight="1" thickTop="1" thickBot="1" x14ac:dyDescent="0.35">
      <c r="A58" s="92" t="s">
        <v>45</v>
      </c>
      <c r="B58" s="73">
        <f>notes!D63</f>
        <v>0</v>
      </c>
      <c r="C58" s="73">
        <f>notes!E63</f>
        <v>0</v>
      </c>
      <c r="D58" s="73">
        <f>notes!F63</f>
        <v>0</v>
      </c>
      <c r="E58" s="73">
        <f>notes!G63</f>
        <v>0</v>
      </c>
      <c r="F58" s="73">
        <f>notes!H63</f>
        <v>0</v>
      </c>
      <c r="G58" s="74">
        <f>notes!I63</f>
        <v>0</v>
      </c>
      <c r="H58" s="75">
        <f>notes!J63</f>
        <v>0</v>
      </c>
      <c r="I58" s="73">
        <f>notes!K63</f>
        <v>0</v>
      </c>
      <c r="J58" s="73">
        <f>notes!L63</f>
        <v>0</v>
      </c>
      <c r="K58" s="74">
        <f>notes!M63</f>
        <v>0</v>
      </c>
      <c r="L58" s="75">
        <f>notes!N63</f>
        <v>0</v>
      </c>
      <c r="M58" s="73">
        <f>notes!O63</f>
        <v>0</v>
      </c>
      <c r="N58" s="74">
        <f>notes!P63</f>
        <v>0</v>
      </c>
      <c r="O58" s="75">
        <f>notes!Q63</f>
        <v>0</v>
      </c>
      <c r="P58" s="73">
        <f>notes!R63</f>
        <v>0</v>
      </c>
      <c r="Q58" s="74">
        <f>notes!S63</f>
        <v>0</v>
      </c>
      <c r="R58" s="75">
        <f>notes!T63</f>
        <v>0</v>
      </c>
      <c r="S58" s="74">
        <f>notes!U63</f>
        <v>0</v>
      </c>
      <c r="T58" s="76">
        <f>notes!V63</f>
        <v>0</v>
      </c>
      <c r="U58" s="75">
        <f>notes!W63</f>
        <v>0</v>
      </c>
      <c r="V58" s="77"/>
      <c r="W58" s="93"/>
      <c r="X58" s="79">
        <f t="shared" si="30"/>
        <v>0</v>
      </c>
      <c r="Y58" s="79">
        <f t="shared" si="31"/>
        <v>0</v>
      </c>
      <c r="Z58" s="80">
        <f t="shared" si="32"/>
        <v>0</v>
      </c>
      <c r="AA58" s="81">
        <f t="shared" si="33"/>
        <v>0</v>
      </c>
      <c r="AB58" s="81">
        <f t="shared" si="34"/>
        <v>0</v>
      </c>
      <c r="AC58" s="82">
        <f t="shared" si="35"/>
        <v>0</v>
      </c>
      <c r="AD58" s="83">
        <f t="shared" si="36"/>
        <v>0</v>
      </c>
      <c r="AE58" s="79">
        <f t="shared" si="37"/>
        <v>0</v>
      </c>
      <c r="AF58" s="80">
        <f t="shared" si="38"/>
        <v>0</v>
      </c>
      <c r="AG58" s="83">
        <f t="shared" si="39"/>
        <v>0</v>
      </c>
      <c r="AH58" s="79">
        <f t="shared" si="40"/>
        <v>0</v>
      </c>
      <c r="AI58" s="80">
        <f t="shared" si="41"/>
        <v>0</v>
      </c>
      <c r="AJ58" s="84">
        <f t="shared" si="42"/>
        <v>0</v>
      </c>
      <c r="AK58" s="66"/>
      <c r="AL58" s="66" t="s">
        <v>45</v>
      </c>
      <c r="AM58" s="85">
        <f t="shared" si="43"/>
        <v>0</v>
      </c>
      <c r="AN58" s="85">
        <f t="shared" si="44"/>
        <v>0</v>
      </c>
      <c r="AO58" s="85">
        <f t="shared" si="45"/>
        <v>0</v>
      </c>
      <c r="AP58" s="86">
        <f t="shared" si="55"/>
        <v>0</v>
      </c>
      <c r="AQ58" s="95"/>
      <c r="AR58" s="88">
        <f t="shared" si="46"/>
        <v>0</v>
      </c>
      <c r="AS58" s="88">
        <f t="shared" si="47"/>
        <v>0</v>
      </c>
      <c r="AT58" s="88">
        <f t="shared" si="48"/>
        <v>0</v>
      </c>
      <c r="AU58" s="86">
        <f t="shared" si="56"/>
        <v>0</v>
      </c>
      <c r="AV58" s="95"/>
      <c r="AW58" s="89">
        <f t="shared" si="49"/>
        <v>0</v>
      </c>
      <c r="AX58" s="89">
        <f t="shared" si="50"/>
        <v>0</v>
      </c>
      <c r="AY58" s="89">
        <f t="shared" si="51"/>
        <v>0</v>
      </c>
      <c r="AZ58" s="86">
        <f t="shared" si="57"/>
        <v>0</v>
      </c>
      <c r="BA58" s="95"/>
      <c r="BB58" s="90">
        <f t="shared" si="52"/>
        <v>0</v>
      </c>
      <c r="BC58" s="90">
        <f t="shared" si="53"/>
        <v>0</v>
      </c>
      <c r="BD58" s="90">
        <f t="shared" si="54"/>
        <v>0</v>
      </c>
      <c r="BE58" s="86">
        <f t="shared" si="58"/>
        <v>0</v>
      </c>
      <c r="BF58" s="91">
        <f t="shared" si="59"/>
        <v>0</v>
      </c>
      <c r="BS58" s="182">
        <v>15</v>
      </c>
      <c r="BV58" s="179" t="s">
        <v>43</v>
      </c>
      <c r="BW58" s="162" t="s">
        <v>0</v>
      </c>
      <c r="BX58" s="162" t="s">
        <v>1</v>
      </c>
      <c r="BY58" s="162" t="s">
        <v>2</v>
      </c>
      <c r="BZ58" s="162" t="s">
        <v>5</v>
      </c>
      <c r="CA58" s="162" t="s">
        <v>6</v>
      </c>
      <c r="CB58" s="163"/>
      <c r="CC58" s="164" t="s">
        <v>0</v>
      </c>
      <c r="CD58" s="162" t="s">
        <v>0</v>
      </c>
      <c r="CE58" s="162" t="s">
        <v>6</v>
      </c>
      <c r="CF58" s="163" t="s">
        <v>3</v>
      </c>
      <c r="CG58" s="164" t="s">
        <v>0</v>
      </c>
      <c r="CH58" s="162" t="s">
        <v>0</v>
      </c>
      <c r="CI58" s="163"/>
      <c r="CJ58" s="164" t="s">
        <v>0</v>
      </c>
      <c r="CK58" s="162"/>
      <c r="CL58" s="163"/>
      <c r="CM58" s="164"/>
      <c r="CN58" s="163"/>
      <c r="CO58" s="165"/>
      <c r="CP58" s="164" t="s">
        <v>2</v>
      </c>
      <c r="CQ58" s="166"/>
      <c r="CR58" s="162" t="s">
        <v>6</v>
      </c>
      <c r="CS58" s="162" t="s">
        <v>2</v>
      </c>
      <c r="CT58" s="162" t="s">
        <v>3</v>
      </c>
      <c r="CU58" s="162" t="s">
        <v>7</v>
      </c>
      <c r="CV58" s="162"/>
      <c r="CW58" s="163"/>
      <c r="CX58" s="164" t="s">
        <v>0</v>
      </c>
      <c r="CY58" s="162" t="s">
        <v>5</v>
      </c>
      <c r="CZ58" s="162" t="s">
        <v>5</v>
      </c>
      <c r="DA58" s="163"/>
      <c r="DB58" s="164" t="s">
        <v>9</v>
      </c>
      <c r="DC58" s="162" t="s">
        <v>6</v>
      </c>
      <c r="DD58" s="162" t="s">
        <v>2</v>
      </c>
      <c r="DE58" s="163" t="s">
        <v>5</v>
      </c>
      <c r="DF58" s="164" t="s">
        <v>0</v>
      </c>
      <c r="DG58" s="162" t="s">
        <v>9</v>
      </c>
      <c r="DH58" s="162"/>
      <c r="DI58" s="166"/>
      <c r="DJ58" s="162" t="s">
        <v>0</v>
      </c>
      <c r="DK58" s="162" t="s">
        <v>8</v>
      </c>
      <c r="DL58" s="163" t="s">
        <v>7</v>
      </c>
      <c r="DM58" s="164" t="s">
        <v>1</v>
      </c>
      <c r="DN58" s="163" t="s">
        <v>6</v>
      </c>
      <c r="DO58" s="163" t="s">
        <v>0</v>
      </c>
      <c r="DP58" s="167"/>
      <c r="DQ58" s="167"/>
      <c r="DR58" s="168"/>
      <c r="DV58" s="175"/>
    </row>
    <row r="59" spans="1:127" ht="18" customHeight="1" thickTop="1" thickBot="1" x14ac:dyDescent="0.35">
      <c r="A59" s="96" t="s">
        <v>47</v>
      </c>
      <c r="B59" s="73">
        <f>notes!D64</f>
        <v>0</v>
      </c>
      <c r="C59" s="73">
        <f>notes!E64</f>
        <v>0</v>
      </c>
      <c r="D59" s="73">
        <f>notes!F64</f>
        <v>0</v>
      </c>
      <c r="E59" s="73">
        <f>notes!G64</f>
        <v>0</v>
      </c>
      <c r="F59" s="73">
        <f>notes!H64</f>
        <v>0</v>
      </c>
      <c r="G59" s="74">
        <f>notes!I64</f>
        <v>0</v>
      </c>
      <c r="H59" s="75">
        <f>notes!J64</f>
        <v>0</v>
      </c>
      <c r="I59" s="73">
        <f>notes!K64</f>
        <v>0</v>
      </c>
      <c r="J59" s="73">
        <f>notes!L64</f>
        <v>0</v>
      </c>
      <c r="K59" s="74">
        <f>notes!M64</f>
        <v>0</v>
      </c>
      <c r="L59" s="75">
        <f>notes!N64</f>
        <v>0</v>
      </c>
      <c r="M59" s="73">
        <f>notes!O64</f>
        <v>0</v>
      </c>
      <c r="N59" s="74">
        <f>notes!P64</f>
        <v>0</v>
      </c>
      <c r="O59" s="75">
        <f>notes!Q64</f>
        <v>0</v>
      </c>
      <c r="P59" s="73">
        <f>notes!R64</f>
        <v>0</v>
      </c>
      <c r="Q59" s="74">
        <f>notes!S64</f>
        <v>0</v>
      </c>
      <c r="R59" s="75">
        <f>notes!T64</f>
        <v>0</v>
      </c>
      <c r="S59" s="74">
        <f>notes!U64</f>
        <v>0</v>
      </c>
      <c r="T59" s="76">
        <f>notes!V64</f>
        <v>0</v>
      </c>
      <c r="U59" s="75">
        <f>notes!W64</f>
        <v>0</v>
      </c>
      <c r="V59" s="77"/>
      <c r="W59" s="78"/>
      <c r="X59" s="79">
        <f t="shared" si="30"/>
        <v>0</v>
      </c>
      <c r="Y59" s="79">
        <f t="shared" si="31"/>
        <v>0</v>
      </c>
      <c r="Z59" s="80">
        <f t="shared" si="32"/>
        <v>0</v>
      </c>
      <c r="AA59" s="81">
        <f t="shared" si="33"/>
        <v>0</v>
      </c>
      <c r="AB59" s="81">
        <f t="shared" si="34"/>
        <v>0</v>
      </c>
      <c r="AC59" s="82">
        <f t="shared" si="35"/>
        <v>0</v>
      </c>
      <c r="AD59" s="83">
        <f t="shared" si="36"/>
        <v>0</v>
      </c>
      <c r="AE59" s="79">
        <f t="shared" si="37"/>
        <v>0</v>
      </c>
      <c r="AF59" s="80">
        <f t="shared" si="38"/>
        <v>0</v>
      </c>
      <c r="AG59" s="83">
        <f t="shared" si="39"/>
        <v>0</v>
      </c>
      <c r="AH59" s="79">
        <f t="shared" si="40"/>
        <v>0</v>
      </c>
      <c r="AI59" s="80">
        <f t="shared" si="41"/>
        <v>0</v>
      </c>
      <c r="AJ59" s="84">
        <f t="shared" si="42"/>
        <v>0</v>
      </c>
      <c r="AK59" s="66"/>
      <c r="AL59" s="66" t="s">
        <v>47</v>
      </c>
      <c r="AM59" s="85">
        <f t="shared" si="43"/>
        <v>0</v>
      </c>
      <c r="AN59" s="85">
        <f t="shared" si="44"/>
        <v>0</v>
      </c>
      <c r="AO59" s="85">
        <f t="shared" si="45"/>
        <v>0</v>
      </c>
      <c r="AP59" s="86">
        <f t="shared" si="55"/>
        <v>0</v>
      </c>
      <c r="AQ59" s="95"/>
      <c r="AR59" s="88">
        <f t="shared" si="46"/>
        <v>0</v>
      </c>
      <c r="AS59" s="88">
        <f t="shared" si="47"/>
        <v>0</v>
      </c>
      <c r="AT59" s="88">
        <f t="shared" si="48"/>
        <v>0</v>
      </c>
      <c r="AU59" s="86">
        <f t="shared" si="56"/>
        <v>0</v>
      </c>
      <c r="AV59" s="95"/>
      <c r="AW59" s="89">
        <f t="shared" si="49"/>
        <v>0</v>
      </c>
      <c r="AX59" s="89">
        <f t="shared" si="50"/>
        <v>0</v>
      </c>
      <c r="AY59" s="89">
        <f t="shared" si="51"/>
        <v>0</v>
      </c>
      <c r="AZ59" s="86">
        <f t="shared" si="57"/>
        <v>0</v>
      </c>
      <c r="BA59" s="95"/>
      <c r="BB59" s="90">
        <f t="shared" si="52"/>
        <v>0</v>
      </c>
      <c r="BC59" s="90">
        <f t="shared" si="53"/>
        <v>0</v>
      </c>
      <c r="BD59" s="90">
        <f t="shared" si="54"/>
        <v>0</v>
      </c>
      <c r="BE59" s="86">
        <f t="shared" si="58"/>
        <v>0</v>
      </c>
      <c r="BF59" s="91">
        <f t="shared" si="59"/>
        <v>0</v>
      </c>
      <c r="BS59" s="182"/>
      <c r="BW59" s="44"/>
      <c r="BX59" s="44"/>
      <c r="BY59" s="44"/>
      <c r="BZ59" s="44"/>
      <c r="CA59" s="44"/>
      <c r="CB59" s="44"/>
      <c r="CC59" s="50"/>
      <c r="CD59" s="50"/>
      <c r="CE59" s="50"/>
      <c r="CF59" s="50"/>
      <c r="CG59" s="60"/>
      <c r="CH59" s="60"/>
      <c r="CI59" s="60"/>
      <c r="CJ59" s="56"/>
      <c r="CK59" s="56"/>
      <c r="CL59" s="56"/>
      <c r="CM59" s="52"/>
      <c r="CN59" s="52"/>
      <c r="CO59" s="55"/>
      <c r="CP59" s="59"/>
      <c r="CQ59" s="41"/>
      <c r="CR59" s="58"/>
      <c r="CS59" s="58"/>
      <c r="CT59" s="58"/>
      <c r="CU59" s="58"/>
      <c r="CV59" s="58"/>
      <c r="CW59" s="58"/>
      <c r="CX59" s="53"/>
      <c r="CY59" s="53"/>
      <c r="CZ59" s="53"/>
      <c r="DA59" s="53"/>
      <c r="DB59" s="57"/>
      <c r="DC59" s="57"/>
      <c r="DD59" s="57"/>
      <c r="DE59" s="57"/>
      <c r="DF59" s="48"/>
      <c r="DG59" s="48"/>
      <c r="DH59" s="48"/>
      <c r="DI59" s="41"/>
      <c r="DJ59" s="54"/>
      <c r="DK59" s="54"/>
      <c r="DL59" s="54"/>
      <c r="DM59" s="156"/>
      <c r="DN59" s="156"/>
      <c r="DO59" s="49"/>
      <c r="DP59" s="49"/>
      <c r="DQ59" s="49"/>
      <c r="DR59" s="49"/>
      <c r="DV59" s="175"/>
      <c r="DW59" s="174"/>
    </row>
    <row r="60" spans="1:127" ht="18" customHeight="1" thickTop="1" thickBot="1" x14ac:dyDescent="0.35">
      <c r="A60" s="92" t="s">
        <v>49</v>
      </c>
      <c r="B60" s="73">
        <f>notes!D65</f>
        <v>0</v>
      </c>
      <c r="C60" s="73">
        <f>notes!E65</f>
        <v>0</v>
      </c>
      <c r="D60" s="73">
        <f>notes!F65</f>
        <v>0</v>
      </c>
      <c r="E60" s="73">
        <f>notes!G65</f>
        <v>0</v>
      </c>
      <c r="F60" s="73">
        <f>notes!H65</f>
        <v>0</v>
      </c>
      <c r="G60" s="74">
        <f>notes!I65</f>
        <v>0</v>
      </c>
      <c r="H60" s="75">
        <f>notes!J65</f>
        <v>0</v>
      </c>
      <c r="I60" s="73">
        <f>notes!K65</f>
        <v>0</v>
      </c>
      <c r="J60" s="73">
        <f>notes!L65</f>
        <v>0</v>
      </c>
      <c r="K60" s="74">
        <f>notes!M65</f>
        <v>0</v>
      </c>
      <c r="L60" s="75">
        <f>notes!N65</f>
        <v>0</v>
      </c>
      <c r="M60" s="73">
        <f>notes!O65</f>
        <v>0</v>
      </c>
      <c r="N60" s="74">
        <f>notes!P65</f>
        <v>0</v>
      </c>
      <c r="O60" s="75">
        <f>notes!Q65</f>
        <v>0</v>
      </c>
      <c r="P60" s="73">
        <f>notes!R65</f>
        <v>0</v>
      </c>
      <c r="Q60" s="74">
        <f>notes!S65</f>
        <v>0</v>
      </c>
      <c r="R60" s="75">
        <f>notes!T65</f>
        <v>0</v>
      </c>
      <c r="S60" s="74">
        <f>notes!U65</f>
        <v>0</v>
      </c>
      <c r="T60" s="76">
        <f>notes!V65</f>
        <v>0</v>
      </c>
      <c r="U60" s="75">
        <f>notes!W65</f>
        <v>0</v>
      </c>
      <c r="V60" s="77"/>
      <c r="W60" s="93"/>
      <c r="X60" s="79">
        <f t="shared" si="30"/>
        <v>0</v>
      </c>
      <c r="Y60" s="79">
        <f t="shared" si="31"/>
        <v>0</v>
      </c>
      <c r="Z60" s="80">
        <f t="shared" si="32"/>
        <v>0</v>
      </c>
      <c r="AA60" s="81">
        <f t="shared" si="33"/>
        <v>0</v>
      </c>
      <c r="AB60" s="81">
        <f t="shared" si="34"/>
        <v>0</v>
      </c>
      <c r="AC60" s="82">
        <f t="shared" si="35"/>
        <v>0</v>
      </c>
      <c r="AD60" s="83">
        <f t="shared" si="36"/>
        <v>0</v>
      </c>
      <c r="AE60" s="79">
        <f t="shared" si="37"/>
        <v>0</v>
      </c>
      <c r="AF60" s="80">
        <f t="shared" si="38"/>
        <v>0</v>
      </c>
      <c r="AG60" s="83">
        <f t="shared" si="39"/>
        <v>0</v>
      </c>
      <c r="AH60" s="79">
        <f t="shared" si="40"/>
        <v>0</v>
      </c>
      <c r="AI60" s="80">
        <f t="shared" si="41"/>
        <v>0</v>
      </c>
      <c r="AJ60" s="84">
        <f t="shared" si="42"/>
        <v>0</v>
      </c>
      <c r="AK60" s="66"/>
      <c r="AL60" s="66" t="s">
        <v>49</v>
      </c>
      <c r="AM60" s="85">
        <f t="shared" si="43"/>
        <v>0</v>
      </c>
      <c r="AN60" s="85">
        <f t="shared" si="44"/>
        <v>0</v>
      </c>
      <c r="AO60" s="85">
        <f t="shared" si="45"/>
        <v>0</v>
      </c>
      <c r="AP60" s="86">
        <f t="shared" si="55"/>
        <v>0</v>
      </c>
      <c r="AQ60" s="95"/>
      <c r="AR60" s="88">
        <f t="shared" si="46"/>
        <v>0</v>
      </c>
      <c r="AS60" s="88">
        <f t="shared" si="47"/>
        <v>0</v>
      </c>
      <c r="AT60" s="88">
        <f t="shared" si="48"/>
        <v>0</v>
      </c>
      <c r="AU60" s="86">
        <f t="shared" si="56"/>
        <v>0</v>
      </c>
      <c r="AV60" s="95"/>
      <c r="AW60" s="89">
        <f t="shared" si="49"/>
        <v>0</v>
      </c>
      <c r="AX60" s="89">
        <f t="shared" si="50"/>
        <v>0</v>
      </c>
      <c r="AY60" s="89">
        <f t="shared" si="51"/>
        <v>0</v>
      </c>
      <c r="AZ60" s="86">
        <f t="shared" si="57"/>
        <v>0</v>
      </c>
      <c r="BA60" s="95"/>
      <c r="BB60" s="90">
        <f t="shared" si="52"/>
        <v>0</v>
      </c>
      <c r="BC60" s="90">
        <f t="shared" si="53"/>
        <v>0</v>
      </c>
      <c r="BD60" s="90">
        <f t="shared" si="54"/>
        <v>0</v>
      </c>
      <c r="BE60" s="86">
        <f t="shared" si="58"/>
        <v>0</v>
      </c>
      <c r="BF60" s="91">
        <f t="shared" si="59"/>
        <v>0</v>
      </c>
      <c r="BS60" s="182"/>
      <c r="BW60" s="326" t="s">
        <v>76</v>
      </c>
      <c r="BX60" s="324"/>
      <c r="BY60" s="324"/>
      <c r="BZ60" s="324"/>
      <c r="CA60" s="324"/>
      <c r="CB60" s="324"/>
      <c r="CC60" s="326" t="s">
        <v>77</v>
      </c>
      <c r="CD60" s="324"/>
      <c r="CE60" s="324"/>
      <c r="CF60" s="325"/>
      <c r="CG60" s="324" t="s">
        <v>16</v>
      </c>
      <c r="CH60" s="324"/>
      <c r="CI60" s="323"/>
      <c r="CJ60" s="322" t="s">
        <v>85</v>
      </c>
      <c r="CK60" s="324"/>
      <c r="CL60" s="323"/>
      <c r="CM60" s="322" t="s">
        <v>17</v>
      </c>
      <c r="CN60" s="323"/>
      <c r="CO60" s="157" t="s">
        <v>84</v>
      </c>
      <c r="CP60" s="158" t="s">
        <v>83</v>
      </c>
      <c r="CQ60" s="159"/>
      <c r="CR60" s="324" t="s">
        <v>19</v>
      </c>
      <c r="CS60" s="324"/>
      <c r="CT60" s="324"/>
      <c r="CU60" s="324"/>
      <c r="CV60" s="324"/>
      <c r="CW60" s="323"/>
      <c r="CX60" s="322" t="s">
        <v>20</v>
      </c>
      <c r="CY60" s="324"/>
      <c r="CZ60" s="324"/>
      <c r="DA60" s="323"/>
      <c r="DB60" s="322" t="s">
        <v>78</v>
      </c>
      <c r="DC60" s="324"/>
      <c r="DD60" s="324"/>
      <c r="DE60" s="323"/>
      <c r="DF60" s="322" t="s">
        <v>86</v>
      </c>
      <c r="DG60" s="324"/>
      <c r="DH60" s="324"/>
      <c r="DI60" s="159"/>
      <c r="DJ60" s="324" t="s">
        <v>79</v>
      </c>
      <c r="DK60" s="324"/>
      <c r="DL60" s="323"/>
      <c r="DM60" s="322" t="s">
        <v>87</v>
      </c>
      <c r="DN60" s="323"/>
      <c r="DO60" s="322" t="s">
        <v>102</v>
      </c>
      <c r="DP60" s="324"/>
      <c r="DQ60" s="324"/>
      <c r="DR60" s="325"/>
      <c r="DV60" s="174"/>
      <c r="DW60" s="174"/>
    </row>
    <row r="61" spans="1:127" ht="18" customHeight="1" thickTop="1" thickBot="1" x14ac:dyDescent="0.35">
      <c r="A61" s="94" t="s">
        <v>51</v>
      </c>
      <c r="B61" s="73">
        <f>notes!D66</f>
        <v>0</v>
      </c>
      <c r="C61" s="73">
        <f>notes!E66</f>
        <v>0</v>
      </c>
      <c r="D61" s="73">
        <f>notes!F66</f>
        <v>0</v>
      </c>
      <c r="E61" s="73">
        <f>notes!G66</f>
        <v>0</v>
      </c>
      <c r="F61" s="73">
        <f>notes!H66</f>
        <v>0</v>
      </c>
      <c r="G61" s="74">
        <f>notes!I66</f>
        <v>0</v>
      </c>
      <c r="H61" s="75">
        <f>notes!J66</f>
        <v>0</v>
      </c>
      <c r="I61" s="73">
        <f>notes!K66</f>
        <v>0</v>
      </c>
      <c r="J61" s="73">
        <f>notes!L66</f>
        <v>0</v>
      </c>
      <c r="K61" s="74">
        <f>notes!M66</f>
        <v>0</v>
      </c>
      <c r="L61" s="75">
        <f>notes!N66</f>
        <v>0</v>
      </c>
      <c r="M61" s="73">
        <f>notes!O66</f>
        <v>0</v>
      </c>
      <c r="N61" s="74">
        <f>notes!P66</f>
        <v>0</v>
      </c>
      <c r="O61" s="75">
        <f>notes!Q66</f>
        <v>0</v>
      </c>
      <c r="P61" s="73">
        <f>notes!R66</f>
        <v>0</v>
      </c>
      <c r="Q61" s="74">
        <f>notes!S66</f>
        <v>0</v>
      </c>
      <c r="R61" s="75">
        <f>notes!T66</f>
        <v>0</v>
      </c>
      <c r="S61" s="74">
        <f>notes!U66</f>
        <v>0</v>
      </c>
      <c r="T61" s="76">
        <f>notes!V66</f>
        <v>0</v>
      </c>
      <c r="U61" s="75">
        <f>notes!W66</f>
        <v>0</v>
      </c>
      <c r="V61" s="77"/>
      <c r="W61" s="78"/>
      <c r="X61" s="79">
        <f t="shared" si="30"/>
        <v>0</v>
      </c>
      <c r="Y61" s="79">
        <f t="shared" si="31"/>
        <v>0</v>
      </c>
      <c r="Z61" s="80">
        <f t="shared" si="32"/>
        <v>0</v>
      </c>
      <c r="AA61" s="81">
        <f t="shared" si="33"/>
        <v>0</v>
      </c>
      <c r="AB61" s="81">
        <f t="shared" si="34"/>
        <v>0</v>
      </c>
      <c r="AC61" s="82">
        <f t="shared" si="35"/>
        <v>0</v>
      </c>
      <c r="AD61" s="83">
        <f t="shared" si="36"/>
        <v>0</v>
      </c>
      <c r="AE61" s="79">
        <f t="shared" si="37"/>
        <v>0</v>
      </c>
      <c r="AF61" s="80">
        <f t="shared" si="38"/>
        <v>0</v>
      </c>
      <c r="AG61" s="83">
        <f t="shared" si="39"/>
        <v>0</v>
      </c>
      <c r="AH61" s="79">
        <f t="shared" si="40"/>
        <v>0</v>
      </c>
      <c r="AI61" s="80">
        <f t="shared" si="41"/>
        <v>0</v>
      </c>
      <c r="AJ61" s="84">
        <f t="shared" si="42"/>
        <v>0</v>
      </c>
      <c r="AK61" s="66"/>
      <c r="AL61" s="66" t="s">
        <v>51</v>
      </c>
      <c r="AM61" s="85">
        <f t="shared" si="43"/>
        <v>0</v>
      </c>
      <c r="AN61" s="85">
        <f t="shared" si="44"/>
        <v>0</v>
      </c>
      <c r="AO61" s="85">
        <f t="shared" si="45"/>
        <v>0</v>
      </c>
      <c r="AP61" s="86">
        <f t="shared" si="55"/>
        <v>0</v>
      </c>
      <c r="AQ61" s="95"/>
      <c r="AR61" s="88">
        <f t="shared" si="46"/>
        <v>0</v>
      </c>
      <c r="AS61" s="88">
        <f t="shared" si="47"/>
        <v>0</v>
      </c>
      <c r="AT61" s="88">
        <f t="shared" si="48"/>
        <v>0</v>
      </c>
      <c r="AU61" s="86">
        <f t="shared" si="56"/>
        <v>0</v>
      </c>
      <c r="AV61" s="95"/>
      <c r="AW61" s="89">
        <f t="shared" si="49"/>
        <v>0</v>
      </c>
      <c r="AX61" s="89">
        <f t="shared" si="50"/>
        <v>0</v>
      </c>
      <c r="AY61" s="89">
        <f t="shared" si="51"/>
        <v>0</v>
      </c>
      <c r="AZ61" s="86">
        <f t="shared" si="57"/>
        <v>0</v>
      </c>
      <c r="BA61" s="95"/>
      <c r="BB61" s="90">
        <f t="shared" si="52"/>
        <v>0</v>
      </c>
      <c r="BC61" s="90">
        <f t="shared" si="53"/>
        <v>0</v>
      </c>
      <c r="BD61" s="90">
        <f t="shared" si="54"/>
        <v>0</v>
      </c>
      <c r="BE61" s="86">
        <f t="shared" si="58"/>
        <v>0</v>
      </c>
      <c r="BF61" s="91">
        <f t="shared" si="59"/>
        <v>0</v>
      </c>
      <c r="BS61" s="182">
        <v>16</v>
      </c>
      <c r="DV61" s="175"/>
    </row>
    <row r="62" spans="1:127" ht="18" customHeight="1" thickTop="1" thickBot="1" x14ac:dyDescent="0.35">
      <c r="A62" s="92" t="s">
        <v>53</v>
      </c>
      <c r="B62" s="73">
        <f>notes!D67</f>
        <v>0</v>
      </c>
      <c r="C62" s="73">
        <f>notes!E67</f>
        <v>0</v>
      </c>
      <c r="D62" s="73">
        <f>notes!F67</f>
        <v>0</v>
      </c>
      <c r="E62" s="73">
        <f>notes!G67</f>
        <v>0</v>
      </c>
      <c r="F62" s="73">
        <f>notes!H67</f>
        <v>0</v>
      </c>
      <c r="G62" s="74">
        <f>notes!I67</f>
        <v>0</v>
      </c>
      <c r="H62" s="75">
        <f>notes!J67</f>
        <v>0</v>
      </c>
      <c r="I62" s="73">
        <f>notes!K67</f>
        <v>0</v>
      </c>
      <c r="J62" s="73">
        <f>notes!L67</f>
        <v>0</v>
      </c>
      <c r="K62" s="74">
        <f>notes!M67</f>
        <v>0</v>
      </c>
      <c r="L62" s="75">
        <f>notes!N67</f>
        <v>0</v>
      </c>
      <c r="M62" s="73">
        <f>notes!O67</f>
        <v>0</v>
      </c>
      <c r="N62" s="74">
        <f>notes!P67</f>
        <v>0</v>
      </c>
      <c r="O62" s="75">
        <f>notes!Q67</f>
        <v>0</v>
      </c>
      <c r="P62" s="73">
        <f>notes!R67</f>
        <v>0</v>
      </c>
      <c r="Q62" s="74">
        <f>notes!S67</f>
        <v>0</v>
      </c>
      <c r="R62" s="75">
        <f>notes!T67</f>
        <v>0</v>
      </c>
      <c r="S62" s="74">
        <f>notes!U67</f>
        <v>0</v>
      </c>
      <c r="T62" s="76">
        <f>notes!V67</f>
        <v>0</v>
      </c>
      <c r="U62" s="75">
        <f>notes!W67</f>
        <v>0</v>
      </c>
      <c r="V62" s="77"/>
      <c r="W62" s="93"/>
      <c r="X62" s="79">
        <f t="shared" si="30"/>
        <v>0</v>
      </c>
      <c r="Y62" s="79">
        <f t="shared" si="31"/>
        <v>0</v>
      </c>
      <c r="Z62" s="80">
        <f t="shared" si="32"/>
        <v>0</v>
      </c>
      <c r="AA62" s="81">
        <f t="shared" si="33"/>
        <v>0</v>
      </c>
      <c r="AB62" s="81">
        <f t="shared" si="34"/>
        <v>0</v>
      </c>
      <c r="AC62" s="82">
        <f t="shared" si="35"/>
        <v>0</v>
      </c>
      <c r="AD62" s="83">
        <f t="shared" si="36"/>
        <v>0</v>
      </c>
      <c r="AE62" s="79">
        <f t="shared" si="37"/>
        <v>0</v>
      </c>
      <c r="AF62" s="80">
        <f t="shared" si="38"/>
        <v>0</v>
      </c>
      <c r="AG62" s="83">
        <f t="shared" si="39"/>
        <v>0</v>
      </c>
      <c r="AH62" s="79">
        <f t="shared" si="40"/>
        <v>0</v>
      </c>
      <c r="AI62" s="80">
        <f t="shared" si="41"/>
        <v>0</v>
      </c>
      <c r="AJ62" s="84">
        <f t="shared" si="42"/>
        <v>0</v>
      </c>
      <c r="AK62" s="66"/>
      <c r="AL62" s="66" t="s">
        <v>53</v>
      </c>
      <c r="AM62" s="85">
        <f t="shared" si="43"/>
        <v>0</v>
      </c>
      <c r="AN62" s="85">
        <f t="shared" si="44"/>
        <v>0</v>
      </c>
      <c r="AO62" s="85">
        <f t="shared" si="45"/>
        <v>0</v>
      </c>
      <c r="AP62" s="86">
        <f t="shared" si="55"/>
        <v>0</v>
      </c>
      <c r="AQ62" s="95"/>
      <c r="AR62" s="88">
        <f t="shared" si="46"/>
        <v>0</v>
      </c>
      <c r="AS62" s="88">
        <f t="shared" si="47"/>
        <v>0</v>
      </c>
      <c r="AT62" s="88">
        <f t="shared" si="48"/>
        <v>0</v>
      </c>
      <c r="AU62" s="86">
        <f t="shared" si="56"/>
        <v>0</v>
      </c>
      <c r="AV62" s="95"/>
      <c r="AW62" s="89">
        <f t="shared" si="49"/>
        <v>0</v>
      </c>
      <c r="AX62" s="89">
        <f t="shared" si="50"/>
        <v>0</v>
      </c>
      <c r="AY62" s="89">
        <f t="shared" si="51"/>
        <v>0</v>
      </c>
      <c r="AZ62" s="86">
        <f t="shared" si="57"/>
        <v>0</v>
      </c>
      <c r="BA62" s="95"/>
      <c r="BB62" s="90">
        <f t="shared" si="52"/>
        <v>0</v>
      </c>
      <c r="BC62" s="90">
        <f t="shared" si="53"/>
        <v>0</v>
      </c>
      <c r="BD62" s="90">
        <f t="shared" si="54"/>
        <v>0</v>
      </c>
      <c r="BE62" s="86">
        <f t="shared" si="58"/>
        <v>0</v>
      </c>
      <c r="BF62" s="91">
        <f t="shared" si="59"/>
        <v>0</v>
      </c>
      <c r="BS62" s="182"/>
      <c r="BW62" s="128"/>
      <c r="BX62" s="128"/>
      <c r="BY62" s="128"/>
      <c r="BZ62" s="128"/>
      <c r="CA62" s="128"/>
      <c r="CB62" s="128"/>
      <c r="CC62" s="128"/>
      <c r="CD62" s="128"/>
      <c r="CE62" s="128"/>
      <c r="CF62" s="128"/>
      <c r="CG62" s="128"/>
      <c r="CH62" s="128"/>
      <c r="CI62" s="128"/>
      <c r="CJ62" s="128"/>
      <c r="CK62" s="128"/>
      <c r="CL62" s="128"/>
      <c r="CM62" s="128"/>
      <c r="CN62" s="128"/>
      <c r="CO62" s="128"/>
      <c r="CP62" s="128"/>
      <c r="CQ62" s="128"/>
      <c r="CR62" s="128"/>
      <c r="CS62" s="128"/>
      <c r="CT62" s="128"/>
      <c r="CU62" s="128"/>
      <c r="CV62" s="128"/>
      <c r="CW62" s="128"/>
      <c r="DV62" s="175"/>
      <c r="DW62" s="174"/>
    </row>
    <row r="63" spans="1:127" ht="18" customHeight="1" thickTop="1" thickBot="1" x14ac:dyDescent="0.35">
      <c r="A63" s="94" t="s">
        <v>55</v>
      </c>
      <c r="B63" s="73">
        <f>notes!D68</f>
        <v>0</v>
      </c>
      <c r="C63" s="73">
        <f>notes!E68</f>
        <v>0</v>
      </c>
      <c r="D63" s="73">
        <f>notes!F68</f>
        <v>0</v>
      </c>
      <c r="E63" s="73">
        <f>notes!G68</f>
        <v>0</v>
      </c>
      <c r="F63" s="73">
        <f>notes!H68</f>
        <v>0</v>
      </c>
      <c r="G63" s="74">
        <f>notes!I68</f>
        <v>0</v>
      </c>
      <c r="H63" s="75">
        <f>notes!J68</f>
        <v>0</v>
      </c>
      <c r="I63" s="73">
        <f>notes!K68</f>
        <v>0</v>
      </c>
      <c r="J63" s="73">
        <f>notes!L68</f>
        <v>0</v>
      </c>
      <c r="K63" s="74">
        <f>notes!M68</f>
        <v>0</v>
      </c>
      <c r="L63" s="75">
        <f>notes!N68</f>
        <v>0</v>
      </c>
      <c r="M63" s="73">
        <f>notes!O68</f>
        <v>0</v>
      </c>
      <c r="N63" s="74">
        <f>notes!P68</f>
        <v>0</v>
      </c>
      <c r="O63" s="75">
        <f>notes!Q68</f>
        <v>0</v>
      </c>
      <c r="P63" s="73">
        <f>notes!R68</f>
        <v>0</v>
      </c>
      <c r="Q63" s="74">
        <f>notes!S68</f>
        <v>0</v>
      </c>
      <c r="R63" s="75">
        <f>notes!T68</f>
        <v>0</v>
      </c>
      <c r="S63" s="74">
        <f>notes!U68</f>
        <v>0</v>
      </c>
      <c r="T63" s="76">
        <f>notes!V68</f>
        <v>0</v>
      </c>
      <c r="U63" s="75">
        <f>notes!W68</f>
        <v>0</v>
      </c>
      <c r="V63" s="77"/>
      <c r="W63" s="78"/>
      <c r="X63" s="79">
        <f t="shared" si="30"/>
        <v>0</v>
      </c>
      <c r="Y63" s="79">
        <f t="shared" si="31"/>
        <v>0</v>
      </c>
      <c r="Z63" s="80">
        <f t="shared" si="32"/>
        <v>0</v>
      </c>
      <c r="AA63" s="81">
        <f t="shared" si="33"/>
        <v>0</v>
      </c>
      <c r="AB63" s="81">
        <f t="shared" si="34"/>
        <v>0</v>
      </c>
      <c r="AC63" s="82">
        <f t="shared" si="35"/>
        <v>0</v>
      </c>
      <c r="AD63" s="83">
        <f t="shared" si="36"/>
        <v>0</v>
      </c>
      <c r="AE63" s="79">
        <f t="shared" si="37"/>
        <v>0</v>
      </c>
      <c r="AF63" s="80">
        <f t="shared" si="38"/>
        <v>0</v>
      </c>
      <c r="AG63" s="83">
        <f t="shared" si="39"/>
        <v>0</v>
      </c>
      <c r="AH63" s="79">
        <f t="shared" si="40"/>
        <v>0</v>
      </c>
      <c r="AI63" s="80">
        <f t="shared" si="41"/>
        <v>0</v>
      </c>
      <c r="AJ63" s="84">
        <f t="shared" si="42"/>
        <v>0</v>
      </c>
      <c r="AK63" s="66"/>
      <c r="AL63" s="66" t="s">
        <v>55</v>
      </c>
      <c r="AM63" s="85">
        <f t="shared" si="43"/>
        <v>0</v>
      </c>
      <c r="AN63" s="85">
        <f t="shared" si="44"/>
        <v>0</v>
      </c>
      <c r="AO63" s="85">
        <f t="shared" si="45"/>
        <v>0</v>
      </c>
      <c r="AP63" s="86">
        <f t="shared" si="55"/>
        <v>0</v>
      </c>
      <c r="AQ63" s="95"/>
      <c r="AR63" s="88">
        <f t="shared" si="46"/>
        <v>0</v>
      </c>
      <c r="AS63" s="88">
        <f t="shared" si="47"/>
        <v>0</v>
      </c>
      <c r="AT63" s="88">
        <f t="shared" si="48"/>
        <v>0</v>
      </c>
      <c r="AU63" s="86">
        <f t="shared" si="56"/>
        <v>0</v>
      </c>
      <c r="AV63" s="95"/>
      <c r="AW63" s="89">
        <f t="shared" si="49"/>
        <v>0</v>
      </c>
      <c r="AX63" s="89">
        <f t="shared" si="50"/>
        <v>0</v>
      </c>
      <c r="AY63" s="89">
        <f t="shared" si="51"/>
        <v>0</v>
      </c>
      <c r="AZ63" s="86">
        <f t="shared" si="57"/>
        <v>0</v>
      </c>
      <c r="BA63" s="95"/>
      <c r="BB63" s="90">
        <f t="shared" si="52"/>
        <v>0</v>
      </c>
      <c r="BC63" s="90">
        <f t="shared" si="53"/>
        <v>0</v>
      </c>
      <c r="BD63" s="90">
        <f t="shared" si="54"/>
        <v>0</v>
      </c>
      <c r="BE63" s="86">
        <f t="shared" si="58"/>
        <v>0</v>
      </c>
      <c r="BF63" s="91">
        <f t="shared" si="59"/>
        <v>0</v>
      </c>
      <c r="BG63" s="114" t="s">
        <v>89</v>
      </c>
      <c r="BH63" s="134" t="s">
        <v>93</v>
      </c>
      <c r="BI63" s="133" t="s">
        <v>98</v>
      </c>
      <c r="BJ63" s="134" t="s">
        <v>94</v>
      </c>
      <c r="BK63" s="133" t="s">
        <v>98</v>
      </c>
      <c r="BL63" s="135" t="s">
        <v>95</v>
      </c>
      <c r="BM63" s="133" t="s">
        <v>98</v>
      </c>
      <c r="BN63" s="135" t="s">
        <v>96</v>
      </c>
      <c r="BO63" s="132" t="s">
        <v>98</v>
      </c>
      <c r="BS63" s="182"/>
      <c r="BW63" s="128"/>
      <c r="BX63" s="128"/>
      <c r="BY63" s="128"/>
      <c r="BZ63" s="128"/>
      <c r="CA63" s="128"/>
      <c r="CB63" s="128"/>
      <c r="CC63" s="128"/>
      <c r="CD63" s="128"/>
      <c r="CE63" s="128"/>
      <c r="CF63" s="128"/>
      <c r="CG63" s="128"/>
      <c r="CH63" s="128"/>
      <c r="CI63" s="128"/>
      <c r="CJ63" s="128"/>
      <c r="CK63" s="128"/>
      <c r="CL63" s="128"/>
      <c r="CM63" s="128"/>
      <c r="CN63" s="128"/>
      <c r="CO63" s="128"/>
      <c r="CP63" s="128"/>
      <c r="CQ63" s="128"/>
      <c r="CR63" s="128"/>
      <c r="CS63" s="128"/>
      <c r="CT63" s="128"/>
      <c r="CU63" s="128"/>
      <c r="CV63" s="128"/>
      <c r="CW63" s="128"/>
      <c r="DV63" s="175"/>
    </row>
    <row r="64" spans="1:127" ht="18" customHeight="1" thickTop="1" thickBot="1" x14ac:dyDescent="0.35">
      <c r="A64" s="92" t="s">
        <v>57</v>
      </c>
      <c r="B64" s="73">
        <f>notes!D69</f>
        <v>0</v>
      </c>
      <c r="C64" s="73">
        <f>notes!E69</f>
        <v>0</v>
      </c>
      <c r="D64" s="73">
        <f>notes!F69</f>
        <v>0</v>
      </c>
      <c r="E64" s="73">
        <f>notes!G69</f>
        <v>0</v>
      </c>
      <c r="F64" s="73">
        <f>notes!H69</f>
        <v>0</v>
      </c>
      <c r="G64" s="74">
        <f>notes!I69</f>
        <v>0</v>
      </c>
      <c r="H64" s="75">
        <f>notes!J69</f>
        <v>0</v>
      </c>
      <c r="I64" s="73">
        <f>notes!K69</f>
        <v>0</v>
      </c>
      <c r="J64" s="73">
        <f>notes!L69</f>
        <v>0</v>
      </c>
      <c r="K64" s="74">
        <f>notes!M69</f>
        <v>0</v>
      </c>
      <c r="L64" s="75">
        <f>notes!N69</f>
        <v>0</v>
      </c>
      <c r="M64" s="73">
        <f>notes!O69</f>
        <v>0</v>
      </c>
      <c r="N64" s="74">
        <f>notes!P69</f>
        <v>0</v>
      </c>
      <c r="O64" s="75">
        <f>notes!Q69</f>
        <v>0</v>
      </c>
      <c r="P64" s="73">
        <f>notes!R69</f>
        <v>0</v>
      </c>
      <c r="Q64" s="74">
        <f>notes!S69</f>
        <v>0</v>
      </c>
      <c r="R64" s="75">
        <f>notes!T69</f>
        <v>0</v>
      </c>
      <c r="S64" s="74">
        <f>notes!U69</f>
        <v>0</v>
      </c>
      <c r="T64" s="76">
        <f>notes!V69</f>
        <v>0</v>
      </c>
      <c r="U64" s="75">
        <f>notes!W69</f>
        <v>0</v>
      </c>
      <c r="V64" s="77"/>
      <c r="W64" s="93"/>
      <c r="X64" s="79">
        <f t="shared" si="30"/>
        <v>0</v>
      </c>
      <c r="Y64" s="79">
        <f t="shared" si="31"/>
        <v>0</v>
      </c>
      <c r="Z64" s="80">
        <f t="shared" si="32"/>
        <v>0</v>
      </c>
      <c r="AA64" s="81">
        <f t="shared" si="33"/>
        <v>0</v>
      </c>
      <c r="AB64" s="81">
        <f t="shared" si="34"/>
        <v>0</v>
      </c>
      <c r="AC64" s="82">
        <f t="shared" si="35"/>
        <v>0</v>
      </c>
      <c r="AD64" s="83">
        <f t="shared" si="36"/>
        <v>0</v>
      </c>
      <c r="AE64" s="79">
        <f t="shared" si="37"/>
        <v>0</v>
      </c>
      <c r="AF64" s="80">
        <f t="shared" si="38"/>
        <v>0</v>
      </c>
      <c r="AG64" s="83">
        <f t="shared" si="39"/>
        <v>0</v>
      </c>
      <c r="AH64" s="79">
        <f t="shared" si="40"/>
        <v>0</v>
      </c>
      <c r="AI64" s="80">
        <f t="shared" si="41"/>
        <v>0</v>
      </c>
      <c r="AJ64" s="84">
        <f t="shared" si="42"/>
        <v>0</v>
      </c>
      <c r="AK64" s="66"/>
      <c r="AL64" s="66" t="s">
        <v>57</v>
      </c>
      <c r="AM64" s="85">
        <f t="shared" si="43"/>
        <v>0</v>
      </c>
      <c r="AN64" s="85">
        <f t="shared" si="44"/>
        <v>0</v>
      </c>
      <c r="AO64" s="85">
        <f t="shared" si="45"/>
        <v>0</v>
      </c>
      <c r="AP64" s="86">
        <f t="shared" si="55"/>
        <v>0</v>
      </c>
      <c r="AQ64" s="95"/>
      <c r="AR64" s="88">
        <f t="shared" si="46"/>
        <v>0</v>
      </c>
      <c r="AS64" s="88">
        <f t="shared" si="47"/>
        <v>0</v>
      </c>
      <c r="AT64" s="88">
        <f t="shared" si="48"/>
        <v>0</v>
      </c>
      <c r="AU64" s="86">
        <f t="shared" si="56"/>
        <v>0</v>
      </c>
      <c r="AV64" s="95"/>
      <c r="AW64" s="89">
        <f t="shared" si="49"/>
        <v>0</v>
      </c>
      <c r="AX64" s="89">
        <f t="shared" si="50"/>
        <v>0</v>
      </c>
      <c r="AY64" s="89">
        <f t="shared" si="51"/>
        <v>0</v>
      </c>
      <c r="AZ64" s="86">
        <f t="shared" si="57"/>
        <v>0</v>
      </c>
      <c r="BA64" s="95"/>
      <c r="BB64" s="90">
        <f t="shared" si="52"/>
        <v>0</v>
      </c>
      <c r="BC64" s="90">
        <f t="shared" si="53"/>
        <v>0</v>
      </c>
      <c r="BD64" s="90">
        <f t="shared" si="54"/>
        <v>0</v>
      </c>
      <c r="BE64" s="86">
        <f t="shared" si="58"/>
        <v>0</v>
      </c>
      <c r="BF64" s="91">
        <f t="shared" si="59"/>
        <v>0</v>
      </c>
      <c r="BG64" s="115" t="s">
        <v>21</v>
      </c>
      <c r="BH64" s="121">
        <f t="shared" ref="BH64:BH90" si="60">BF10</f>
        <v>92</v>
      </c>
      <c r="BI64" s="124">
        <f>AVERAGE(BH64:BH90)</f>
        <v>53.925925925925924</v>
      </c>
      <c r="BJ64" s="116">
        <f t="shared" ref="BJ64:BJ90" si="61">BF47</f>
        <v>0</v>
      </c>
      <c r="BK64" s="124">
        <f>AVERAGE(BJ64:BJ90)</f>
        <v>0</v>
      </c>
      <c r="BL64" s="116">
        <f t="shared" ref="BL64:BL90" si="62">BF120</f>
        <v>86</v>
      </c>
      <c r="BM64" s="124">
        <f>AVERAGE(BL64:BL90)</f>
        <v>46.518518518518519</v>
      </c>
      <c r="BN64" s="116">
        <f t="shared" ref="BN64:BN90" si="63">BF85</f>
        <v>0</v>
      </c>
      <c r="BO64" s="119">
        <f>AVERAGE(BN64:BN90)</f>
        <v>0</v>
      </c>
      <c r="BS64" s="182">
        <v>17</v>
      </c>
      <c r="BW64" s="128"/>
      <c r="BX64" s="128"/>
      <c r="BY64" s="128"/>
      <c r="BZ64" s="128"/>
      <c r="CA64" s="128"/>
      <c r="CB64" s="128"/>
      <c r="CC64" s="128"/>
      <c r="CD64" s="128"/>
      <c r="CE64" s="128"/>
      <c r="CF64" s="128"/>
      <c r="CG64" s="128"/>
      <c r="CH64" s="128"/>
      <c r="CI64" s="128"/>
      <c r="CJ64" s="128"/>
      <c r="CK64" s="128"/>
      <c r="CL64" s="128"/>
      <c r="CM64" s="128"/>
      <c r="CN64" s="128"/>
      <c r="CO64" s="128"/>
      <c r="CP64" s="128"/>
      <c r="CQ64" s="128"/>
      <c r="CR64" s="128"/>
      <c r="CS64" s="128"/>
      <c r="CT64" s="128"/>
      <c r="CU64" s="128"/>
      <c r="CV64" s="128"/>
      <c r="CW64" s="128"/>
      <c r="DV64" s="174"/>
      <c r="DW64" s="174"/>
    </row>
    <row r="65" spans="1:127" ht="18" customHeight="1" thickTop="1" thickBot="1" x14ac:dyDescent="0.35">
      <c r="A65" s="94" t="s">
        <v>59</v>
      </c>
      <c r="B65" s="73">
        <f>notes!D70</f>
        <v>0</v>
      </c>
      <c r="C65" s="73">
        <f>notes!E70</f>
        <v>0</v>
      </c>
      <c r="D65" s="73">
        <f>notes!F70</f>
        <v>0</v>
      </c>
      <c r="E65" s="73">
        <f>notes!G70</f>
        <v>0</v>
      </c>
      <c r="F65" s="73">
        <f>notes!H70</f>
        <v>0</v>
      </c>
      <c r="G65" s="74">
        <f>notes!I70</f>
        <v>0</v>
      </c>
      <c r="H65" s="75">
        <f>notes!J70</f>
        <v>0</v>
      </c>
      <c r="I65" s="73">
        <f>notes!K70</f>
        <v>0</v>
      </c>
      <c r="J65" s="73">
        <f>notes!L70</f>
        <v>0</v>
      </c>
      <c r="K65" s="74">
        <f>notes!M70</f>
        <v>0</v>
      </c>
      <c r="L65" s="75">
        <f>notes!N70</f>
        <v>0</v>
      </c>
      <c r="M65" s="73">
        <f>notes!O70</f>
        <v>0</v>
      </c>
      <c r="N65" s="74">
        <f>notes!P70</f>
        <v>0</v>
      </c>
      <c r="O65" s="75">
        <f>notes!Q70</f>
        <v>0</v>
      </c>
      <c r="P65" s="73">
        <f>notes!R70</f>
        <v>0</v>
      </c>
      <c r="Q65" s="74">
        <f>notes!S70</f>
        <v>0</v>
      </c>
      <c r="R65" s="75">
        <f>notes!T70</f>
        <v>0</v>
      </c>
      <c r="S65" s="74">
        <f>notes!U70</f>
        <v>0</v>
      </c>
      <c r="T65" s="76">
        <f>notes!V70</f>
        <v>0</v>
      </c>
      <c r="U65" s="75">
        <f>notes!W70</f>
        <v>0</v>
      </c>
      <c r="V65" s="77"/>
      <c r="W65" s="78"/>
      <c r="X65" s="79">
        <f t="shared" si="30"/>
        <v>0</v>
      </c>
      <c r="Y65" s="79">
        <f t="shared" si="31"/>
        <v>0</v>
      </c>
      <c r="Z65" s="80">
        <f t="shared" si="32"/>
        <v>0</v>
      </c>
      <c r="AA65" s="81">
        <f t="shared" si="33"/>
        <v>0</v>
      </c>
      <c r="AB65" s="81">
        <f t="shared" si="34"/>
        <v>0</v>
      </c>
      <c r="AC65" s="82">
        <f t="shared" si="35"/>
        <v>0</v>
      </c>
      <c r="AD65" s="83">
        <f t="shared" si="36"/>
        <v>0</v>
      </c>
      <c r="AE65" s="79">
        <f t="shared" si="37"/>
        <v>0</v>
      </c>
      <c r="AF65" s="80">
        <f t="shared" si="38"/>
        <v>0</v>
      </c>
      <c r="AG65" s="83">
        <f t="shared" si="39"/>
        <v>0</v>
      </c>
      <c r="AH65" s="79">
        <f t="shared" si="40"/>
        <v>0</v>
      </c>
      <c r="AI65" s="80">
        <f t="shared" si="41"/>
        <v>0</v>
      </c>
      <c r="AJ65" s="84">
        <f t="shared" si="42"/>
        <v>0</v>
      </c>
      <c r="AK65" s="66"/>
      <c r="AL65" s="66" t="s">
        <v>59</v>
      </c>
      <c r="AM65" s="85">
        <f t="shared" si="43"/>
        <v>0</v>
      </c>
      <c r="AN65" s="85">
        <f t="shared" si="44"/>
        <v>0</v>
      </c>
      <c r="AO65" s="85">
        <f t="shared" si="45"/>
        <v>0</v>
      </c>
      <c r="AP65" s="86">
        <f t="shared" si="55"/>
        <v>0</v>
      </c>
      <c r="AQ65" s="95"/>
      <c r="AR65" s="88">
        <f t="shared" si="46"/>
        <v>0</v>
      </c>
      <c r="AS65" s="88">
        <f t="shared" si="47"/>
        <v>0</v>
      </c>
      <c r="AT65" s="88">
        <f t="shared" si="48"/>
        <v>0</v>
      </c>
      <c r="AU65" s="86">
        <f t="shared" si="56"/>
        <v>0</v>
      </c>
      <c r="AV65" s="95"/>
      <c r="AW65" s="89">
        <f t="shared" si="49"/>
        <v>0</v>
      </c>
      <c r="AX65" s="89">
        <f t="shared" si="50"/>
        <v>0</v>
      </c>
      <c r="AY65" s="89">
        <f t="shared" si="51"/>
        <v>0</v>
      </c>
      <c r="AZ65" s="86">
        <f t="shared" si="57"/>
        <v>0</v>
      </c>
      <c r="BA65" s="95"/>
      <c r="BB65" s="90">
        <f t="shared" si="52"/>
        <v>0</v>
      </c>
      <c r="BC65" s="90">
        <f t="shared" si="53"/>
        <v>0</v>
      </c>
      <c r="BD65" s="90">
        <f t="shared" si="54"/>
        <v>0</v>
      </c>
      <c r="BE65" s="86">
        <f t="shared" si="58"/>
        <v>0</v>
      </c>
      <c r="BF65" s="91">
        <f t="shared" si="59"/>
        <v>0</v>
      </c>
      <c r="BG65" s="115" t="s">
        <v>24</v>
      </c>
      <c r="BH65" s="121">
        <f t="shared" si="60"/>
        <v>99</v>
      </c>
      <c r="BI65" s="124">
        <f>$BI$64</f>
        <v>53.925925925925924</v>
      </c>
      <c r="BJ65" s="116">
        <f t="shared" si="61"/>
        <v>0</v>
      </c>
      <c r="BK65" s="124">
        <f>$BK$64</f>
        <v>0</v>
      </c>
      <c r="BL65" s="116">
        <f t="shared" si="62"/>
        <v>83</v>
      </c>
      <c r="BM65" s="124">
        <f>BM64</f>
        <v>46.518518518518519</v>
      </c>
      <c r="BN65" s="116">
        <f t="shared" si="63"/>
        <v>0</v>
      </c>
      <c r="BO65" s="120">
        <f>$BO$64</f>
        <v>0</v>
      </c>
      <c r="BS65" s="182"/>
      <c r="BW65" s="128"/>
      <c r="BX65" s="128"/>
      <c r="BY65" s="128"/>
      <c r="BZ65" s="128"/>
      <c r="CA65" s="128"/>
      <c r="CB65" s="128"/>
      <c r="CC65" s="128"/>
      <c r="CD65" s="128"/>
      <c r="CE65" s="128"/>
      <c r="CF65" s="128"/>
      <c r="CG65" s="128"/>
      <c r="CH65" s="128"/>
      <c r="CI65" s="128"/>
      <c r="CJ65" s="128"/>
      <c r="CK65" s="128"/>
      <c r="CL65" s="128"/>
      <c r="CM65" s="128"/>
      <c r="CN65" s="128"/>
      <c r="CO65" s="128"/>
      <c r="CP65" s="128"/>
      <c r="CQ65" s="128"/>
      <c r="CR65" s="128"/>
      <c r="CS65" s="128"/>
      <c r="CT65" s="128"/>
      <c r="CU65" s="128"/>
      <c r="CV65" s="128"/>
      <c r="CW65" s="128"/>
      <c r="DV65" s="175"/>
      <c r="DW65" s="174"/>
    </row>
    <row r="66" spans="1:127" ht="18" customHeight="1" thickTop="1" thickBot="1" x14ac:dyDescent="0.35">
      <c r="A66" s="92" t="s">
        <v>61</v>
      </c>
      <c r="B66" s="73">
        <f>notes!D71</f>
        <v>0</v>
      </c>
      <c r="C66" s="73">
        <f>notes!E71</f>
        <v>0</v>
      </c>
      <c r="D66" s="73">
        <f>notes!F71</f>
        <v>0</v>
      </c>
      <c r="E66" s="73">
        <f>notes!G71</f>
        <v>0</v>
      </c>
      <c r="F66" s="73">
        <f>notes!H71</f>
        <v>0</v>
      </c>
      <c r="G66" s="74">
        <f>notes!I71</f>
        <v>0</v>
      </c>
      <c r="H66" s="75">
        <f>notes!J71</f>
        <v>0</v>
      </c>
      <c r="I66" s="73">
        <f>notes!K71</f>
        <v>0</v>
      </c>
      <c r="J66" s="73">
        <f>notes!L71</f>
        <v>0</v>
      </c>
      <c r="K66" s="74">
        <f>notes!M71</f>
        <v>0</v>
      </c>
      <c r="L66" s="75">
        <f>notes!N71</f>
        <v>0</v>
      </c>
      <c r="M66" s="73">
        <f>notes!O71</f>
        <v>0</v>
      </c>
      <c r="N66" s="74">
        <f>notes!P71</f>
        <v>0</v>
      </c>
      <c r="O66" s="75">
        <f>notes!Q71</f>
        <v>0</v>
      </c>
      <c r="P66" s="73">
        <f>notes!R71</f>
        <v>0</v>
      </c>
      <c r="Q66" s="74">
        <f>notes!S71</f>
        <v>0</v>
      </c>
      <c r="R66" s="75">
        <f>notes!T71</f>
        <v>0</v>
      </c>
      <c r="S66" s="74">
        <f>notes!U71</f>
        <v>0</v>
      </c>
      <c r="T66" s="76">
        <f>notes!V71</f>
        <v>0</v>
      </c>
      <c r="U66" s="75">
        <f>notes!W71</f>
        <v>0</v>
      </c>
      <c r="V66" s="77"/>
      <c r="W66" s="93"/>
      <c r="X66" s="79">
        <f t="shared" si="30"/>
        <v>0</v>
      </c>
      <c r="Y66" s="79">
        <f t="shared" si="31"/>
        <v>0</v>
      </c>
      <c r="Z66" s="80">
        <f t="shared" si="32"/>
        <v>0</v>
      </c>
      <c r="AA66" s="81">
        <f t="shared" si="33"/>
        <v>0</v>
      </c>
      <c r="AB66" s="81">
        <f t="shared" si="34"/>
        <v>0</v>
      </c>
      <c r="AC66" s="82">
        <f t="shared" si="35"/>
        <v>0</v>
      </c>
      <c r="AD66" s="83">
        <f t="shared" si="36"/>
        <v>0</v>
      </c>
      <c r="AE66" s="79">
        <f t="shared" si="37"/>
        <v>0</v>
      </c>
      <c r="AF66" s="80">
        <f t="shared" si="38"/>
        <v>0</v>
      </c>
      <c r="AG66" s="83">
        <f t="shared" si="39"/>
        <v>0</v>
      </c>
      <c r="AH66" s="79">
        <f t="shared" si="40"/>
        <v>0</v>
      </c>
      <c r="AI66" s="80">
        <f t="shared" si="41"/>
        <v>0</v>
      </c>
      <c r="AJ66" s="84">
        <f t="shared" si="42"/>
        <v>0</v>
      </c>
      <c r="AK66" s="66"/>
      <c r="AL66" s="66" t="s">
        <v>61</v>
      </c>
      <c r="AM66" s="85">
        <f t="shared" si="43"/>
        <v>0</v>
      </c>
      <c r="AN66" s="85">
        <f t="shared" si="44"/>
        <v>0</v>
      </c>
      <c r="AO66" s="85">
        <f t="shared" si="45"/>
        <v>0</v>
      </c>
      <c r="AP66" s="86">
        <f t="shared" si="55"/>
        <v>0</v>
      </c>
      <c r="AQ66" s="95"/>
      <c r="AR66" s="88">
        <f t="shared" si="46"/>
        <v>0</v>
      </c>
      <c r="AS66" s="88">
        <f t="shared" si="47"/>
        <v>0</v>
      </c>
      <c r="AT66" s="88">
        <f t="shared" si="48"/>
        <v>0</v>
      </c>
      <c r="AU66" s="86">
        <f t="shared" si="56"/>
        <v>0</v>
      </c>
      <c r="AV66" s="95"/>
      <c r="AW66" s="89">
        <f t="shared" si="49"/>
        <v>0</v>
      </c>
      <c r="AX66" s="89">
        <f t="shared" si="50"/>
        <v>0</v>
      </c>
      <c r="AY66" s="89">
        <f t="shared" si="51"/>
        <v>0</v>
      </c>
      <c r="AZ66" s="86">
        <f t="shared" si="57"/>
        <v>0</v>
      </c>
      <c r="BA66" s="95"/>
      <c r="BB66" s="90">
        <f t="shared" si="52"/>
        <v>0</v>
      </c>
      <c r="BC66" s="90">
        <f t="shared" si="53"/>
        <v>0</v>
      </c>
      <c r="BD66" s="90">
        <f t="shared" si="54"/>
        <v>0</v>
      </c>
      <c r="BE66" s="86">
        <f t="shared" si="58"/>
        <v>0</v>
      </c>
      <c r="BF66" s="91">
        <f t="shared" si="59"/>
        <v>0</v>
      </c>
      <c r="BG66" s="115" t="s">
        <v>27</v>
      </c>
      <c r="BH66" s="121">
        <f t="shared" si="60"/>
        <v>85</v>
      </c>
      <c r="BI66" s="124">
        <f t="shared" ref="BI66:BI90" si="64">$BI$64</f>
        <v>53.925925925925924</v>
      </c>
      <c r="BJ66" s="116">
        <f t="shared" si="61"/>
        <v>0</v>
      </c>
      <c r="BK66" s="124">
        <f t="shared" ref="BK66:BK90" si="65">$BK$64</f>
        <v>0</v>
      </c>
      <c r="BL66" s="116">
        <f t="shared" si="62"/>
        <v>94</v>
      </c>
      <c r="BM66" s="124">
        <f>BM64</f>
        <v>46.518518518518519</v>
      </c>
      <c r="BN66" s="116">
        <f t="shared" si="63"/>
        <v>0</v>
      </c>
      <c r="BO66" s="120">
        <f t="shared" ref="BO66:BO90" si="66">$BO$64</f>
        <v>0</v>
      </c>
      <c r="BP66" s="155"/>
      <c r="BQ66" s="155"/>
      <c r="BS66" s="181"/>
      <c r="BW66" s="128"/>
      <c r="BX66" s="128"/>
      <c r="BY66" s="128"/>
      <c r="BZ66" s="128"/>
      <c r="CA66" s="128"/>
      <c r="CB66" s="128"/>
      <c r="CC66" s="128"/>
      <c r="CD66" s="128"/>
      <c r="CE66" s="128"/>
      <c r="CF66" s="128"/>
      <c r="CG66" s="128"/>
      <c r="CH66" s="128"/>
      <c r="CI66" s="128"/>
      <c r="CJ66" s="128"/>
      <c r="CK66" s="128"/>
      <c r="CL66" s="128"/>
      <c r="CM66" s="128"/>
      <c r="CN66" s="128"/>
      <c r="CO66" s="128"/>
      <c r="CP66" s="128"/>
      <c r="CQ66" s="128"/>
      <c r="CR66" s="128"/>
      <c r="CS66" s="128"/>
      <c r="CT66" s="128"/>
      <c r="CU66" s="128"/>
      <c r="CV66" s="128"/>
      <c r="CW66" s="128"/>
      <c r="DV66" s="175"/>
    </row>
    <row r="67" spans="1:127" ht="18" customHeight="1" thickTop="1" thickBot="1" x14ac:dyDescent="0.35">
      <c r="A67" s="94" t="s">
        <v>63</v>
      </c>
      <c r="B67" s="73">
        <f>notes!D72</f>
        <v>0</v>
      </c>
      <c r="C67" s="73">
        <f>notes!E72</f>
        <v>0</v>
      </c>
      <c r="D67" s="73">
        <f>notes!F72</f>
        <v>0</v>
      </c>
      <c r="E67" s="73">
        <f>notes!G72</f>
        <v>0</v>
      </c>
      <c r="F67" s="73">
        <f>notes!H72</f>
        <v>0</v>
      </c>
      <c r="G67" s="74">
        <f>notes!I72</f>
        <v>0</v>
      </c>
      <c r="H67" s="75">
        <f>notes!J72</f>
        <v>0</v>
      </c>
      <c r="I67" s="73">
        <f>notes!K72</f>
        <v>0</v>
      </c>
      <c r="J67" s="73">
        <f>notes!L72</f>
        <v>0</v>
      </c>
      <c r="K67" s="74">
        <f>notes!M72</f>
        <v>0</v>
      </c>
      <c r="L67" s="75">
        <f>notes!N72</f>
        <v>0</v>
      </c>
      <c r="M67" s="73">
        <f>notes!O72</f>
        <v>0</v>
      </c>
      <c r="N67" s="74">
        <f>notes!P72</f>
        <v>0</v>
      </c>
      <c r="O67" s="75">
        <f>notes!Q72</f>
        <v>0</v>
      </c>
      <c r="P67" s="73">
        <f>notes!R72</f>
        <v>0</v>
      </c>
      <c r="Q67" s="74">
        <f>notes!S72</f>
        <v>0</v>
      </c>
      <c r="R67" s="75">
        <f>notes!T72</f>
        <v>0</v>
      </c>
      <c r="S67" s="74">
        <f>notes!U72</f>
        <v>0</v>
      </c>
      <c r="T67" s="76">
        <f>notes!V72</f>
        <v>0</v>
      </c>
      <c r="U67" s="75">
        <f>notes!W72</f>
        <v>0</v>
      </c>
      <c r="V67" s="77"/>
      <c r="W67" s="78"/>
      <c r="X67" s="79">
        <f t="shared" si="30"/>
        <v>0</v>
      </c>
      <c r="Y67" s="79">
        <f t="shared" si="31"/>
        <v>0</v>
      </c>
      <c r="Z67" s="80">
        <f t="shared" si="32"/>
        <v>0</v>
      </c>
      <c r="AA67" s="81">
        <f t="shared" si="33"/>
        <v>0</v>
      </c>
      <c r="AB67" s="81">
        <f t="shared" si="34"/>
        <v>0</v>
      </c>
      <c r="AC67" s="82">
        <f t="shared" si="35"/>
        <v>0</v>
      </c>
      <c r="AD67" s="83">
        <f t="shared" si="36"/>
        <v>0</v>
      </c>
      <c r="AE67" s="79">
        <f t="shared" si="37"/>
        <v>0</v>
      </c>
      <c r="AF67" s="80">
        <f t="shared" si="38"/>
        <v>0</v>
      </c>
      <c r="AG67" s="83">
        <f t="shared" si="39"/>
        <v>0</v>
      </c>
      <c r="AH67" s="79">
        <f t="shared" si="40"/>
        <v>0</v>
      </c>
      <c r="AI67" s="80">
        <f t="shared" si="41"/>
        <v>0</v>
      </c>
      <c r="AJ67" s="84">
        <f t="shared" si="42"/>
        <v>0</v>
      </c>
      <c r="AK67" s="66"/>
      <c r="AL67" s="66" t="s">
        <v>63</v>
      </c>
      <c r="AM67" s="85">
        <f t="shared" si="43"/>
        <v>0</v>
      </c>
      <c r="AN67" s="85">
        <f t="shared" si="44"/>
        <v>0</v>
      </c>
      <c r="AO67" s="85">
        <f t="shared" si="45"/>
        <v>0</v>
      </c>
      <c r="AP67" s="86">
        <f t="shared" si="55"/>
        <v>0</v>
      </c>
      <c r="AQ67" s="95"/>
      <c r="AR67" s="88">
        <f t="shared" si="46"/>
        <v>0</v>
      </c>
      <c r="AS67" s="88">
        <f t="shared" si="47"/>
        <v>0</v>
      </c>
      <c r="AT67" s="88">
        <f t="shared" si="48"/>
        <v>0</v>
      </c>
      <c r="AU67" s="86">
        <f t="shared" si="56"/>
        <v>0</v>
      </c>
      <c r="AV67" s="95"/>
      <c r="AW67" s="89">
        <f t="shared" si="49"/>
        <v>0</v>
      </c>
      <c r="AX67" s="89">
        <f t="shared" si="50"/>
        <v>0</v>
      </c>
      <c r="AY67" s="89">
        <f t="shared" si="51"/>
        <v>0</v>
      </c>
      <c r="AZ67" s="86">
        <f t="shared" si="57"/>
        <v>0</v>
      </c>
      <c r="BA67" s="95"/>
      <c r="BB67" s="90">
        <f t="shared" si="52"/>
        <v>0</v>
      </c>
      <c r="BC67" s="90">
        <f t="shared" si="53"/>
        <v>0</v>
      </c>
      <c r="BD67" s="90">
        <f t="shared" si="54"/>
        <v>0</v>
      </c>
      <c r="BE67" s="86">
        <f t="shared" si="58"/>
        <v>0</v>
      </c>
      <c r="BF67" s="91">
        <f t="shared" si="59"/>
        <v>0</v>
      </c>
      <c r="BG67" s="115" t="s">
        <v>29</v>
      </c>
      <c r="BH67" s="121">
        <f t="shared" si="60"/>
        <v>76</v>
      </c>
      <c r="BI67" s="124">
        <f t="shared" si="64"/>
        <v>53.925925925925924</v>
      </c>
      <c r="BJ67" s="116">
        <f t="shared" si="61"/>
        <v>0</v>
      </c>
      <c r="BK67" s="124">
        <f t="shared" si="65"/>
        <v>0</v>
      </c>
      <c r="BL67" s="116">
        <f t="shared" si="62"/>
        <v>88</v>
      </c>
      <c r="BM67" s="124">
        <f>BM64</f>
        <v>46.518518518518519</v>
      </c>
      <c r="BN67" s="116">
        <f t="shared" si="63"/>
        <v>0</v>
      </c>
      <c r="BO67" s="120">
        <f t="shared" si="66"/>
        <v>0</v>
      </c>
      <c r="BP67" s="155"/>
      <c r="BQ67" s="155"/>
      <c r="BR67" s="155"/>
      <c r="BS67" s="182">
        <v>18</v>
      </c>
      <c r="BW67" s="128"/>
      <c r="BX67" s="128"/>
      <c r="BY67" s="128"/>
      <c r="BZ67" s="128"/>
      <c r="CA67" s="128"/>
      <c r="CB67" s="128"/>
      <c r="CC67" s="128"/>
      <c r="CD67" s="128"/>
      <c r="CE67" s="128"/>
      <c r="CF67" s="128"/>
      <c r="CG67" s="128"/>
      <c r="CH67" s="128"/>
      <c r="CI67" s="128"/>
      <c r="CJ67" s="128"/>
      <c r="CK67" s="128"/>
      <c r="CL67" s="128"/>
      <c r="CM67" s="128"/>
      <c r="CN67" s="128"/>
      <c r="CO67" s="128"/>
      <c r="CP67" s="128"/>
      <c r="CQ67" s="128"/>
      <c r="CR67" s="128"/>
      <c r="CS67" s="128"/>
      <c r="CT67" s="128"/>
      <c r="CU67" s="128"/>
      <c r="CV67" s="128"/>
      <c r="CW67" s="128"/>
      <c r="DV67" s="175"/>
      <c r="DW67" s="174"/>
    </row>
    <row r="68" spans="1:127" ht="18" customHeight="1" thickTop="1" thickBot="1" x14ac:dyDescent="0.35">
      <c r="A68" s="92" t="s">
        <v>64</v>
      </c>
      <c r="B68" s="73">
        <f>notes!D73</f>
        <v>0</v>
      </c>
      <c r="C68" s="73">
        <f>notes!E73</f>
        <v>0</v>
      </c>
      <c r="D68" s="73">
        <f>notes!F73</f>
        <v>0</v>
      </c>
      <c r="E68" s="73">
        <f>notes!G73</f>
        <v>0</v>
      </c>
      <c r="F68" s="73">
        <f>notes!H73</f>
        <v>0</v>
      </c>
      <c r="G68" s="74">
        <f>notes!I73</f>
        <v>0</v>
      </c>
      <c r="H68" s="75">
        <f>notes!J73</f>
        <v>0</v>
      </c>
      <c r="I68" s="73">
        <f>notes!K73</f>
        <v>0</v>
      </c>
      <c r="J68" s="73">
        <f>notes!L73</f>
        <v>0</v>
      </c>
      <c r="K68" s="74">
        <f>notes!M73</f>
        <v>0</v>
      </c>
      <c r="L68" s="75">
        <f>notes!N73</f>
        <v>0</v>
      </c>
      <c r="M68" s="73">
        <f>notes!O73</f>
        <v>0</v>
      </c>
      <c r="N68" s="74">
        <f>notes!P73</f>
        <v>0</v>
      </c>
      <c r="O68" s="75">
        <f>notes!Q73</f>
        <v>0</v>
      </c>
      <c r="P68" s="73">
        <f>notes!R73</f>
        <v>0</v>
      </c>
      <c r="Q68" s="74">
        <f>notes!S73</f>
        <v>0</v>
      </c>
      <c r="R68" s="75">
        <f>notes!T73</f>
        <v>0</v>
      </c>
      <c r="S68" s="74">
        <f>notes!U73</f>
        <v>0</v>
      </c>
      <c r="T68" s="76">
        <f>notes!V73</f>
        <v>0</v>
      </c>
      <c r="U68" s="75">
        <f>notes!W73</f>
        <v>0</v>
      </c>
      <c r="V68" s="77"/>
      <c r="W68" s="93"/>
      <c r="X68" s="79">
        <f t="shared" si="30"/>
        <v>0</v>
      </c>
      <c r="Y68" s="79">
        <f t="shared" si="31"/>
        <v>0</v>
      </c>
      <c r="Z68" s="80">
        <f t="shared" si="32"/>
        <v>0</v>
      </c>
      <c r="AA68" s="81">
        <f t="shared" si="33"/>
        <v>0</v>
      </c>
      <c r="AB68" s="81">
        <f t="shared" si="34"/>
        <v>0</v>
      </c>
      <c r="AC68" s="82">
        <f t="shared" si="35"/>
        <v>0</v>
      </c>
      <c r="AD68" s="83">
        <f t="shared" si="36"/>
        <v>0</v>
      </c>
      <c r="AE68" s="79">
        <f t="shared" si="37"/>
        <v>0</v>
      </c>
      <c r="AF68" s="80">
        <f t="shared" si="38"/>
        <v>0</v>
      </c>
      <c r="AG68" s="83">
        <f t="shared" si="39"/>
        <v>0</v>
      </c>
      <c r="AH68" s="79">
        <f t="shared" si="40"/>
        <v>0</v>
      </c>
      <c r="AI68" s="80">
        <f t="shared" si="41"/>
        <v>0</v>
      </c>
      <c r="AJ68" s="84">
        <f t="shared" si="42"/>
        <v>0</v>
      </c>
      <c r="AK68" s="66"/>
      <c r="AL68" s="66" t="s">
        <v>64</v>
      </c>
      <c r="AM68" s="85">
        <f t="shared" si="43"/>
        <v>0</v>
      </c>
      <c r="AN68" s="85">
        <f t="shared" si="44"/>
        <v>0</v>
      </c>
      <c r="AO68" s="85">
        <f t="shared" si="45"/>
        <v>0</v>
      </c>
      <c r="AP68" s="86">
        <f t="shared" si="55"/>
        <v>0</v>
      </c>
      <c r="AQ68" s="95"/>
      <c r="AR68" s="88">
        <f t="shared" si="46"/>
        <v>0</v>
      </c>
      <c r="AS68" s="88">
        <f t="shared" si="47"/>
        <v>0</v>
      </c>
      <c r="AT68" s="88">
        <f t="shared" si="48"/>
        <v>0</v>
      </c>
      <c r="AU68" s="86">
        <f t="shared" si="56"/>
        <v>0</v>
      </c>
      <c r="AV68" s="95"/>
      <c r="AW68" s="89">
        <f t="shared" si="49"/>
        <v>0</v>
      </c>
      <c r="AX68" s="89">
        <f t="shared" si="50"/>
        <v>0</v>
      </c>
      <c r="AY68" s="89">
        <f t="shared" si="51"/>
        <v>0</v>
      </c>
      <c r="AZ68" s="86">
        <f t="shared" si="57"/>
        <v>0</v>
      </c>
      <c r="BA68" s="95"/>
      <c r="BB68" s="90">
        <f t="shared" si="52"/>
        <v>0</v>
      </c>
      <c r="BC68" s="90">
        <f t="shared" si="53"/>
        <v>0</v>
      </c>
      <c r="BD68" s="90">
        <f t="shared" si="54"/>
        <v>0</v>
      </c>
      <c r="BE68" s="86">
        <f t="shared" si="58"/>
        <v>0</v>
      </c>
      <c r="BF68" s="91">
        <f t="shared" si="59"/>
        <v>0</v>
      </c>
      <c r="BG68" s="115" t="s">
        <v>31</v>
      </c>
      <c r="BH68" s="121">
        <f t="shared" si="60"/>
        <v>76</v>
      </c>
      <c r="BI68" s="124">
        <f t="shared" si="64"/>
        <v>53.925925925925924</v>
      </c>
      <c r="BJ68" s="116">
        <f t="shared" si="61"/>
        <v>0</v>
      </c>
      <c r="BK68" s="124">
        <f t="shared" si="65"/>
        <v>0</v>
      </c>
      <c r="BL68" s="116">
        <f t="shared" si="62"/>
        <v>44</v>
      </c>
      <c r="BM68" s="124">
        <f>BM66</f>
        <v>46.518518518518519</v>
      </c>
      <c r="BN68" s="116">
        <f t="shared" si="63"/>
        <v>0</v>
      </c>
      <c r="BO68" s="120">
        <f t="shared" si="66"/>
        <v>0</v>
      </c>
      <c r="BP68" s="155"/>
      <c r="BQ68" s="155"/>
      <c r="BR68" s="155"/>
      <c r="BS68" s="182"/>
      <c r="BW68" s="128"/>
      <c r="BX68" s="128"/>
      <c r="BY68" s="128"/>
      <c r="BZ68" s="128"/>
      <c r="CA68" s="128"/>
      <c r="CB68" s="128"/>
      <c r="CC68" s="128"/>
      <c r="CD68" s="128"/>
      <c r="CE68" s="128"/>
      <c r="CF68" s="128"/>
      <c r="CG68" s="128"/>
      <c r="CH68" s="128"/>
      <c r="CI68" s="128"/>
      <c r="CJ68" s="128"/>
      <c r="CK68" s="128"/>
      <c r="CL68" s="128"/>
      <c r="CM68" s="128"/>
      <c r="CN68" s="128"/>
      <c r="CO68" s="128"/>
      <c r="CP68" s="128"/>
      <c r="CQ68" s="128"/>
      <c r="CR68" s="128"/>
      <c r="CS68" s="128"/>
      <c r="CT68" s="128"/>
      <c r="CU68" s="128"/>
      <c r="CV68" s="128"/>
      <c r="CW68" s="128"/>
      <c r="DV68" s="175"/>
      <c r="DW68" s="174"/>
    </row>
    <row r="69" spans="1:127" ht="18" customHeight="1" thickTop="1" thickBot="1" x14ac:dyDescent="0.35">
      <c r="A69" s="96" t="s">
        <v>66</v>
      </c>
      <c r="B69" s="73">
        <f>notes!D74</f>
        <v>0</v>
      </c>
      <c r="C69" s="73">
        <f>notes!E74</f>
        <v>0</v>
      </c>
      <c r="D69" s="73">
        <f>notes!F74</f>
        <v>0</v>
      </c>
      <c r="E69" s="73">
        <f>notes!G74</f>
        <v>0</v>
      </c>
      <c r="F69" s="73">
        <f>notes!H74</f>
        <v>0</v>
      </c>
      <c r="G69" s="74">
        <f>notes!I74</f>
        <v>0</v>
      </c>
      <c r="H69" s="75">
        <f>notes!J74</f>
        <v>0</v>
      </c>
      <c r="I69" s="73">
        <f>notes!K74</f>
        <v>0</v>
      </c>
      <c r="J69" s="73">
        <f>notes!L74</f>
        <v>0</v>
      </c>
      <c r="K69" s="74">
        <f>notes!M74</f>
        <v>0</v>
      </c>
      <c r="L69" s="75">
        <f>notes!N74</f>
        <v>0</v>
      </c>
      <c r="M69" s="73">
        <f>notes!O74</f>
        <v>0</v>
      </c>
      <c r="N69" s="74">
        <f>notes!P74</f>
        <v>0</v>
      </c>
      <c r="O69" s="75">
        <f>notes!Q74</f>
        <v>0</v>
      </c>
      <c r="P69" s="73">
        <f>notes!R74</f>
        <v>0</v>
      </c>
      <c r="Q69" s="74">
        <f>notes!S74</f>
        <v>0</v>
      </c>
      <c r="R69" s="75">
        <f>notes!T74</f>
        <v>0</v>
      </c>
      <c r="S69" s="74">
        <f>notes!U74</f>
        <v>0</v>
      </c>
      <c r="T69" s="76">
        <f>notes!V74</f>
        <v>0</v>
      </c>
      <c r="U69" s="75">
        <f>notes!W74</f>
        <v>0</v>
      </c>
      <c r="V69" s="77"/>
      <c r="W69" s="78"/>
      <c r="X69" s="79">
        <f t="shared" si="30"/>
        <v>0</v>
      </c>
      <c r="Y69" s="79">
        <f t="shared" si="31"/>
        <v>0</v>
      </c>
      <c r="Z69" s="80">
        <f t="shared" si="32"/>
        <v>0</v>
      </c>
      <c r="AA69" s="81">
        <f t="shared" si="33"/>
        <v>0</v>
      </c>
      <c r="AB69" s="81">
        <f t="shared" si="34"/>
        <v>0</v>
      </c>
      <c r="AC69" s="82">
        <f t="shared" si="35"/>
        <v>0</v>
      </c>
      <c r="AD69" s="83">
        <f t="shared" si="36"/>
        <v>0</v>
      </c>
      <c r="AE69" s="79">
        <f t="shared" si="37"/>
        <v>0</v>
      </c>
      <c r="AF69" s="80">
        <f t="shared" si="38"/>
        <v>0</v>
      </c>
      <c r="AG69" s="83">
        <f t="shared" si="39"/>
        <v>0</v>
      </c>
      <c r="AH69" s="79">
        <f t="shared" si="40"/>
        <v>0</v>
      </c>
      <c r="AI69" s="80">
        <f t="shared" si="41"/>
        <v>0</v>
      </c>
      <c r="AJ69" s="84">
        <f t="shared" si="42"/>
        <v>0</v>
      </c>
      <c r="AK69" s="66"/>
      <c r="AL69" s="66" t="s">
        <v>66</v>
      </c>
      <c r="AM69" s="85">
        <f t="shared" si="43"/>
        <v>0</v>
      </c>
      <c r="AN69" s="85">
        <f t="shared" si="44"/>
        <v>0</v>
      </c>
      <c r="AO69" s="85">
        <f t="shared" si="45"/>
        <v>0</v>
      </c>
      <c r="AP69" s="86">
        <f t="shared" si="55"/>
        <v>0</v>
      </c>
      <c r="AQ69" s="95"/>
      <c r="AR69" s="88">
        <f t="shared" si="46"/>
        <v>0</v>
      </c>
      <c r="AS69" s="88">
        <f t="shared" si="47"/>
        <v>0</v>
      </c>
      <c r="AT69" s="88">
        <f t="shared" si="48"/>
        <v>0</v>
      </c>
      <c r="AU69" s="86">
        <f t="shared" si="56"/>
        <v>0</v>
      </c>
      <c r="AV69" s="95"/>
      <c r="AW69" s="89">
        <f t="shared" si="49"/>
        <v>0</v>
      </c>
      <c r="AX69" s="89">
        <f t="shared" si="50"/>
        <v>0</v>
      </c>
      <c r="AY69" s="89">
        <f t="shared" si="51"/>
        <v>0</v>
      </c>
      <c r="AZ69" s="86">
        <f t="shared" si="57"/>
        <v>0</v>
      </c>
      <c r="BA69" s="95"/>
      <c r="BB69" s="90">
        <f t="shared" si="52"/>
        <v>0</v>
      </c>
      <c r="BC69" s="90">
        <f t="shared" si="53"/>
        <v>0</v>
      </c>
      <c r="BD69" s="90">
        <f t="shared" si="54"/>
        <v>0</v>
      </c>
      <c r="BE69" s="86">
        <f t="shared" si="58"/>
        <v>0</v>
      </c>
      <c r="BF69" s="91">
        <f t="shared" si="59"/>
        <v>0</v>
      </c>
      <c r="BG69" s="115" t="s">
        <v>33</v>
      </c>
      <c r="BH69" s="121">
        <f t="shared" si="60"/>
        <v>81</v>
      </c>
      <c r="BI69" s="124">
        <f t="shared" si="64"/>
        <v>53.925925925925924</v>
      </c>
      <c r="BJ69" s="116">
        <f t="shared" si="61"/>
        <v>0</v>
      </c>
      <c r="BK69" s="124">
        <f t="shared" si="65"/>
        <v>0</v>
      </c>
      <c r="BL69" s="116">
        <f t="shared" si="62"/>
        <v>58</v>
      </c>
      <c r="BM69" s="124">
        <f t="shared" ref="BM69:BM90" si="67">BM67</f>
        <v>46.518518518518519</v>
      </c>
      <c r="BN69" s="116">
        <f t="shared" si="63"/>
        <v>0</v>
      </c>
      <c r="BO69" s="120">
        <f t="shared" si="66"/>
        <v>0</v>
      </c>
      <c r="BP69" s="155"/>
      <c r="BQ69" s="155"/>
      <c r="BS69" s="182">
        <v>19</v>
      </c>
      <c r="BW69" s="128"/>
      <c r="BX69" s="128"/>
      <c r="BY69" s="128"/>
      <c r="BZ69" s="128"/>
      <c r="CA69" s="128"/>
      <c r="CB69" s="128"/>
      <c r="CC69" s="128"/>
      <c r="CD69" s="128"/>
      <c r="CE69" s="128"/>
      <c r="CF69" s="128"/>
      <c r="CG69" s="128"/>
      <c r="CH69" s="128"/>
      <c r="CI69" s="128"/>
      <c r="CJ69" s="128"/>
      <c r="CK69" s="128"/>
      <c r="CL69" s="128"/>
      <c r="CM69" s="128"/>
      <c r="CN69" s="128"/>
      <c r="CO69" s="128"/>
      <c r="CP69" s="128"/>
      <c r="CQ69" s="128"/>
      <c r="CR69" s="128"/>
      <c r="CS69" s="128"/>
      <c r="CT69" s="128"/>
      <c r="CU69" s="128"/>
      <c r="CV69" s="128"/>
      <c r="CW69" s="128"/>
      <c r="DV69" s="175"/>
    </row>
    <row r="70" spans="1:127" ht="18" customHeight="1" thickTop="1" thickBot="1" x14ac:dyDescent="0.35">
      <c r="A70" s="92" t="s">
        <v>68</v>
      </c>
      <c r="B70" s="73">
        <f>notes!D75</f>
        <v>0</v>
      </c>
      <c r="C70" s="73">
        <f>notes!E75</f>
        <v>0</v>
      </c>
      <c r="D70" s="73">
        <f>notes!F75</f>
        <v>0</v>
      </c>
      <c r="E70" s="73">
        <f>notes!G75</f>
        <v>0</v>
      </c>
      <c r="F70" s="73">
        <f>notes!H75</f>
        <v>0</v>
      </c>
      <c r="G70" s="74">
        <f>notes!I75</f>
        <v>0</v>
      </c>
      <c r="H70" s="75">
        <f>notes!J75</f>
        <v>0</v>
      </c>
      <c r="I70" s="73">
        <f>notes!K75</f>
        <v>0</v>
      </c>
      <c r="J70" s="73">
        <f>notes!L75</f>
        <v>0</v>
      </c>
      <c r="K70" s="74">
        <f>notes!M75</f>
        <v>0</v>
      </c>
      <c r="L70" s="75">
        <f>notes!N75</f>
        <v>0</v>
      </c>
      <c r="M70" s="73">
        <f>notes!O75</f>
        <v>0</v>
      </c>
      <c r="N70" s="74">
        <f>notes!P75</f>
        <v>0</v>
      </c>
      <c r="O70" s="75">
        <f>notes!Q75</f>
        <v>0</v>
      </c>
      <c r="P70" s="73">
        <f>notes!R75</f>
        <v>0</v>
      </c>
      <c r="Q70" s="74">
        <f>notes!S75</f>
        <v>0</v>
      </c>
      <c r="R70" s="75">
        <f>notes!T75</f>
        <v>0</v>
      </c>
      <c r="S70" s="74">
        <f>notes!U75</f>
        <v>0</v>
      </c>
      <c r="T70" s="76">
        <f>notes!V75</f>
        <v>0</v>
      </c>
      <c r="U70" s="75">
        <f>notes!W75</f>
        <v>0</v>
      </c>
      <c r="V70" s="77"/>
      <c r="W70" s="93"/>
      <c r="X70" s="79">
        <f t="shared" si="30"/>
        <v>0</v>
      </c>
      <c r="Y70" s="79">
        <f t="shared" si="31"/>
        <v>0</v>
      </c>
      <c r="Z70" s="80">
        <f t="shared" si="32"/>
        <v>0</v>
      </c>
      <c r="AA70" s="81">
        <f t="shared" si="33"/>
        <v>0</v>
      </c>
      <c r="AB70" s="81">
        <f t="shared" si="34"/>
        <v>0</v>
      </c>
      <c r="AC70" s="82">
        <f t="shared" si="35"/>
        <v>0</v>
      </c>
      <c r="AD70" s="83">
        <f t="shared" si="36"/>
        <v>0</v>
      </c>
      <c r="AE70" s="79">
        <f t="shared" si="37"/>
        <v>0</v>
      </c>
      <c r="AF70" s="80">
        <f t="shared" si="38"/>
        <v>0</v>
      </c>
      <c r="AG70" s="83">
        <f t="shared" si="39"/>
        <v>0</v>
      </c>
      <c r="AH70" s="79">
        <f t="shared" si="40"/>
        <v>0</v>
      </c>
      <c r="AI70" s="80">
        <f t="shared" si="41"/>
        <v>0</v>
      </c>
      <c r="AJ70" s="84">
        <f t="shared" si="42"/>
        <v>0</v>
      </c>
      <c r="AK70" s="66"/>
      <c r="AL70" s="66" t="s">
        <v>68</v>
      </c>
      <c r="AM70" s="85">
        <f t="shared" si="43"/>
        <v>0</v>
      </c>
      <c r="AN70" s="85">
        <f t="shared" si="44"/>
        <v>0</v>
      </c>
      <c r="AO70" s="85">
        <f t="shared" si="45"/>
        <v>0</v>
      </c>
      <c r="AP70" s="86">
        <f t="shared" si="55"/>
        <v>0</v>
      </c>
      <c r="AQ70" s="95"/>
      <c r="AR70" s="88">
        <f t="shared" si="46"/>
        <v>0</v>
      </c>
      <c r="AS70" s="88">
        <f t="shared" si="47"/>
        <v>0</v>
      </c>
      <c r="AT70" s="88">
        <f t="shared" si="48"/>
        <v>0</v>
      </c>
      <c r="AU70" s="86">
        <f t="shared" si="56"/>
        <v>0</v>
      </c>
      <c r="AV70" s="95"/>
      <c r="AW70" s="89">
        <f t="shared" si="49"/>
        <v>0</v>
      </c>
      <c r="AX70" s="89">
        <f t="shared" si="50"/>
        <v>0</v>
      </c>
      <c r="AY70" s="89">
        <f t="shared" si="51"/>
        <v>0</v>
      </c>
      <c r="AZ70" s="86">
        <f t="shared" si="57"/>
        <v>0</v>
      </c>
      <c r="BA70" s="95"/>
      <c r="BB70" s="90">
        <f t="shared" si="52"/>
        <v>0</v>
      </c>
      <c r="BC70" s="90">
        <f t="shared" si="53"/>
        <v>0</v>
      </c>
      <c r="BD70" s="90">
        <f t="shared" si="54"/>
        <v>0</v>
      </c>
      <c r="BE70" s="86">
        <f t="shared" si="58"/>
        <v>0</v>
      </c>
      <c r="BF70" s="91">
        <f t="shared" si="59"/>
        <v>0</v>
      </c>
      <c r="BG70" s="115" t="s">
        <v>35</v>
      </c>
      <c r="BH70" s="121">
        <f t="shared" si="60"/>
        <v>74</v>
      </c>
      <c r="BI70" s="124">
        <f t="shared" si="64"/>
        <v>53.925925925925924</v>
      </c>
      <c r="BJ70" s="116">
        <f t="shared" si="61"/>
        <v>0</v>
      </c>
      <c r="BK70" s="124">
        <f t="shared" si="65"/>
        <v>0</v>
      </c>
      <c r="BL70" s="116">
        <f t="shared" si="62"/>
        <v>54</v>
      </c>
      <c r="BM70" s="124">
        <f t="shared" si="67"/>
        <v>46.518518518518519</v>
      </c>
      <c r="BN70" s="116">
        <f t="shared" si="63"/>
        <v>0</v>
      </c>
      <c r="BO70" s="120">
        <f t="shared" si="66"/>
        <v>0</v>
      </c>
      <c r="BP70" s="155"/>
      <c r="BQ70" s="155"/>
      <c r="BR70" s="155"/>
      <c r="BS70" s="182"/>
      <c r="BW70" s="128"/>
      <c r="BX70" s="128"/>
      <c r="BY70" s="128"/>
      <c r="BZ70" s="128"/>
      <c r="CA70" s="128"/>
      <c r="CB70" s="128"/>
      <c r="CC70" s="128"/>
      <c r="CD70" s="128"/>
      <c r="CE70" s="128"/>
      <c r="CF70" s="128"/>
      <c r="CG70" s="128"/>
      <c r="CH70" s="128"/>
      <c r="CI70" s="128"/>
      <c r="CJ70" s="128"/>
      <c r="CK70" s="128"/>
      <c r="CL70" s="128"/>
      <c r="CM70" s="128"/>
      <c r="CN70" s="128"/>
      <c r="CO70" s="128"/>
      <c r="CP70" s="128"/>
      <c r="CQ70" s="128"/>
      <c r="CR70" s="128"/>
      <c r="CS70" s="128"/>
      <c r="CT70" s="128"/>
      <c r="CU70" s="128"/>
      <c r="CV70" s="128"/>
      <c r="CW70" s="128"/>
      <c r="DV70" s="175"/>
      <c r="DW70" s="174"/>
    </row>
    <row r="71" spans="1:127" ht="18" customHeight="1" thickTop="1" thickBot="1" x14ac:dyDescent="0.35">
      <c r="A71" s="94" t="s">
        <v>70</v>
      </c>
      <c r="B71" s="73">
        <f>notes!D76</f>
        <v>0</v>
      </c>
      <c r="C71" s="73">
        <f>notes!E76</f>
        <v>0</v>
      </c>
      <c r="D71" s="73">
        <f>notes!F76</f>
        <v>0</v>
      </c>
      <c r="E71" s="73">
        <f>notes!G76</f>
        <v>0</v>
      </c>
      <c r="F71" s="73">
        <f>notes!H76</f>
        <v>0</v>
      </c>
      <c r="G71" s="74">
        <f>notes!I76</f>
        <v>0</v>
      </c>
      <c r="H71" s="75">
        <f>notes!J76</f>
        <v>0</v>
      </c>
      <c r="I71" s="73">
        <f>notes!K76</f>
        <v>0</v>
      </c>
      <c r="J71" s="73">
        <f>notes!L76</f>
        <v>0</v>
      </c>
      <c r="K71" s="74">
        <f>notes!M76</f>
        <v>0</v>
      </c>
      <c r="L71" s="75">
        <f>notes!N76</f>
        <v>0</v>
      </c>
      <c r="M71" s="73">
        <f>notes!O76</f>
        <v>0</v>
      </c>
      <c r="N71" s="74">
        <f>notes!P76</f>
        <v>0</v>
      </c>
      <c r="O71" s="75">
        <f>notes!Q76</f>
        <v>0</v>
      </c>
      <c r="P71" s="73">
        <f>notes!R76</f>
        <v>0</v>
      </c>
      <c r="Q71" s="74">
        <f>notes!S76</f>
        <v>0</v>
      </c>
      <c r="R71" s="75">
        <f>notes!T76</f>
        <v>0</v>
      </c>
      <c r="S71" s="74">
        <f>notes!U76</f>
        <v>0</v>
      </c>
      <c r="T71" s="76">
        <f>notes!V76</f>
        <v>0</v>
      </c>
      <c r="U71" s="75">
        <f>notes!W76</f>
        <v>0</v>
      </c>
      <c r="V71" s="77"/>
      <c r="W71" s="78"/>
      <c r="X71" s="79">
        <f t="shared" si="30"/>
        <v>0</v>
      </c>
      <c r="Y71" s="79">
        <f t="shared" si="31"/>
        <v>0</v>
      </c>
      <c r="Z71" s="80">
        <f t="shared" si="32"/>
        <v>0</v>
      </c>
      <c r="AA71" s="81">
        <f t="shared" si="33"/>
        <v>0</v>
      </c>
      <c r="AB71" s="81">
        <f t="shared" si="34"/>
        <v>0</v>
      </c>
      <c r="AC71" s="82">
        <f t="shared" si="35"/>
        <v>0</v>
      </c>
      <c r="AD71" s="83">
        <f t="shared" si="36"/>
        <v>0</v>
      </c>
      <c r="AE71" s="79">
        <f t="shared" si="37"/>
        <v>0</v>
      </c>
      <c r="AF71" s="80">
        <f t="shared" si="38"/>
        <v>0</v>
      </c>
      <c r="AG71" s="83">
        <f t="shared" si="39"/>
        <v>0</v>
      </c>
      <c r="AH71" s="79">
        <f t="shared" si="40"/>
        <v>0</v>
      </c>
      <c r="AI71" s="80">
        <f t="shared" si="41"/>
        <v>0</v>
      </c>
      <c r="AJ71" s="84">
        <f t="shared" si="42"/>
        <v>0</v>
      </c>
      <c r="AK71" s="66"/>
      <c r="AL71" s="66" t="s">
        <v>70</v>
      </c>
      <c r="AM71" s="85">
        <f t="shared" si="43"/>
        <v>0</v>
      </c>
      <c r="AN71" s="85">
        <f t="shared" si="44"/>
        <v>0</v>
      </c>
      <c r="AO71" s="85">
        <f t="shared" si="45"/>
        <v>0</v>
      </c>
      <c r="AP71" s="86">
        <f t="shared" si="55"/>
        <v>0</v>
      </c>
      <c r="AQ71" s="95"/>
      <c r="AR71" s="88">
        <f t="shared" si="46"/>
        <v>0</v>
      </c>
      <c r="AS71" s="88">
        <f t="shared" si="47"/>
        <v>0</v>
      </c>
      <c r="AT71" s="88">
        <f t="shared" si="48"/>
        <v>0</v>
      </c>
      <c r="AU71" s="86">
        <f t="shared" si="56"/>
        <v>0</v>
      </c>
      <c r="AV71" s="95"/>
      <c r="AW71" s="89">
        <f t="shared" si="49"/>
        <v>0</v>
      </c>
      <c r="AX71" s="89">
        <f t="shared" si="50"/>
        <v>0</v>
      </c>
      <c r="AY71" s="89">
        <f t="shared" si="51"/>
        <v>0</v>
      </c>
      <c r="AZ71" s="86">
        <f t="shared" si="57"/>
        <v>0</v>
      </c>
      <c r="BA71" s="95"/>
      <c r="BB71" s="90">
        <f t="shared" si="52"/>
        <v>0</v>
      </c>
      <c r="BC71" s="90">
        <f t="shared" si="53"/>
        <v>0</v>
      </c>
      <c r="BD71" s="90">
        <f t="shared" si="54"/>
        <v>0</v>
      </c>
      <c r="BE71" s="86">
        <f t="shared" si="58"/>
        <v>0</v>
      </c>
      <c r="BF71" s="91">
        <f t="shared" si="59"/>
        <v>0</v>
      </c>
      <c r="BG71" s="115" t="s">
        <v>37</v>
      </c>
      <c r="BH71" s="121">
        <f t="shared" si="60"/>
        <v>77</v>
      </c>
      <c r="BI71" s="124">
        <f t="shared" si="64"/>
        <v>53.925925925925924</v>
      </c>
      <c r="BJ71" s="116">
        <f t="shared" si="61"/>
        <v>0</v>
      </c>
      <c r="BK71" s="124">
        <f t="shared" si="65"/>
        <v>0</v>
      </c>
      <c r="BL71" s="116">
        <f t="shared" si="62"/>
        <v>66</v>
      </c>
      <c r="BM71" s="124">
        <f t="shared" si="67"/>
        <v>46.518518518518519</v>
      </c>
      <c r="BN71" s="116">
        <f t="shared" si="63"/>
        <v>0</v>
      </c>
      <c r="BO71" s="120">
        <f t="shared" si="66"/>
        <v>0</v>
      </c>
      <c r="BP71" s="155"/>
      <c r="BQ71" s="155"/>
      <c r="BR71" s="155"/>
      <c r="BS71" s="182"/>
      <c r="BW71" s="128"/>
      <c r="BX71" s="128"/>
      <c r="BY71" s="128"/>
      <c r="BZ71" s="128"/>
      <c r="CA71" s="128"/>
      <c r="CB71" s="128"/>
      <c r="CC71" s="128"/>
      <c r="CD71" s="128"/>
      <c r="CE71" s="128"/>
      <c r="CF71" s="128"/>
      <c r="CG71" s="128"/>
      <c r="CH71" s="128"/>
      <c r="CI71" s="128"/>
      <c r="CJ71" s="128"/>
      <c r="CK71" s="128"/>
      <c r="CL71" s="128"/>
      <c r="CM71" s="128"/>
      <c r="CN71" s="128"/>
      <c r="CO71" s="128"/>
      <c r="CP71" s="128"/>
      <c r="CQ71" s="128"/>
      <c r="CR71" s="128"/>
      <c r="CS71" s="128"/>
      <c r="CT71" s="128"/>
      <c r="CU71" s="128"/>
      <c r="CV71" s="128"/>
      <c r="CW71" s="128"/>
      <c r="DV71" s="175"/>
      <c r="DW71" s="174"/>
    </row>
    <row r="72" spans="1:127" ht="18" customHeight="1" thickTop="1" thickBot="1" x14ac:dyDescent="0.35">
      <c r="A72" s="92" t="s">
        <v>72</v>
      </c>
      <c r="B72" s="73">
        <f>notes!D77</f>
        <v>0</v>
      </c>
      <c r="C72" s="73">
        <f>notes!E77</f>
        <v>0</v>
      </c>
      <c r="D72" s="73">
        <f>notes!F77</f>
        <v>0</v>
      </c>
      <c r="E72" s="73">
        <f>notes!G77</f>
        <v>0</v>
      </c>
      <c r="F72" s="73">
        <f>notes!H77</f>
        <v>0</v>
      </c>
      <c r="G72" s="74">
        <f>notes!I77</f>
        <v>0</v>
      </c>
      <c r="H72" s="75">
        <f>notes!J77</f>
        <v>0</v>
      </c>
      <c r="I72" s="73">
        <f>notes!K77</f>
        <v>0</v>
      </c>
      <c r="J72" s="73">
        <f>notes!L77</f>
        <v>0</v>
      </c>
      <c r="K72" s="74">
        <f>notes!M77</f>
        <v>0</v>
      </c>
      <c r="L72" s="75">
        <f>notes!N77</f>
        <v>0</v>
      </c>
      <c r="M72" s="73">
        <f>notes!O77</f>
        <v>0</v>
      </c>
      <c r="N72" s="74">
        <f>notes!P77</f>
        <v>0</v>
      </c>
      <c r="O72" s="75">
        <f>notes!Q77</f>
        <v>0</v>
      </c>
      <c r="P72" s="73">
        <f>notes!R77</f>
        <v>0</v>
      </c>
      <c r="Q72" s="74">
        <f>notes!S77</f>
        <v>0</v>
      </c>
      <c r="R72" s="75">
        <f>notes!T77</f>
        <v>0</v>
      </c>
      <c r="S72" s="74">
        <f>notes!U77</f>
        <v>0</v>
      </c>
      <c r="T72" s="76">
        <f>notes!V77</f>
        <v>0</v>
      </c>
      <c r="U72" s="75">
        <f>notes!W77</f>
        <v>0</v>
      </c>
      <c r="V72" s="77"/>
      <c r="W72" s="93"/>
      <c r="X72" s="79">
        <f t="shared" si="30"/>
        <v>0</v>
      </c>
      <c r="Y72" s="79">
        <f t="shared" si="31"/>
        <v>0</v>
      </c>
      <c r="Z72" s="80">
        <f t="shared" si="32"/>
        <v>0</v>
      </c>
      <c r="AA72" s="81">
        <f t="shared" si="33"/>
        <v>0</v>
      </c>
      <c r="AB72" s="81">
        <f t="shared" si="34"/>
        <v>0</v>
      </c>
      <c r="AC72" s="82">
        <f t="shared" si="35"/>
        <v>0</v>
      </c>
      <c r="AD72" s="83">
        <f t="shared" si="36"/>
        <v>0</v>
      </c>
      <c r="AE72" s="79">
        <f t="shared" si="37"/>
        <v>0</v>
      </c>
      <c r="AF72" s="80">
        <f t="shared" si="38"/>
        <v>0</v>
      </c>
      <c r="AG72" s="83">
        <f t="shared" si="39"/>
        <v>0</v>
      </c>
      <c r="AH72" s="79">
        <f t="shared" si="40"/>
        <v>0</v>
      </c>
      <c r="AI72" s="80">
        <f t="shared" si="41"/>
        <v>0</v>
      </c>
      <c r="AJ72" s="84">
        <f t="shared" si="42"/>
        <v>0</v>
      </c>
      <c r="AK72" s="66"/>
      <c r="AL72" s="66" t="s">
        <v>72</v>
      </c>
      <c r="AM72" s="85">
        <f t="shared" si="43"/>
        <v>0</v>
      </c>
      <c r="AN72" s="85">
        <f t="shared" si="44"/>
        <v>0</v>
      </c>
      <c r="AO72" s="85">
        <f t="shared" si="45"/>
        <v>0</v>
      </c>
      <c r="AP72" s="86">
        <f t="shared" si="55"/>
        <v>0</v>
      </c>
      <c r="AQ72" s="95"/>
      <c r="AR72" s="88">
        <f t="shared" si="46"/>
        <v>0</v>
      </c>
      <c r="AS72" s="88">
        <f t="shared" si="47"/>
        <v>0</v>
      </c>
      <c r="AT72" s="88">
        <f t="shared" si="48"/>
        <v>0</v>
      </c>
      <c r="AU72" s="86">
        <f t="shared" si="56"/>
        <v>0</v>
      </c>
      <c r="AV72" s="95"/>
      <c r="AW72" s="89">
        <f t="shared" si="49"/>
        <v>0</v>
      </c>
      <c r="AX72" s="89">
        <f t="shared" si="50"/>
        <v>0</v>
      </c>
      <c r="AY72" s="89">
        <f t="shared" si="51"/>
        <v>0</v>
      </c>
      <c r="AZ72" s="86">
        <f t="shared" si="57"/>
        <v>0</v>
      </c>
      <c r="BA72" s="95"/>
      <c r="BB72" s="90">
        <f t="shared" si="52"/>
        <v>0</v>
      </c>
      <c r="BC72" s="90">
        <f t="shared" si="53"/>
        <v>0</v>
      </c>
      <c r="BD72" s="90">
        <f t="shared" si="54"/>
        <v>0</v>
      </c>
      <c r="BE72" s="86">
        <f t="shared" si="58"/>
        <v>0</v>
      </c>
      <c r="BF72" s="91">
        <f t="shared" si="59"/>
        <v>0</v>
      </c>
      <c r="BG72" s="115" t="s">
        <v>39</v>
      </c>
      <c r="BH72" s="121">
        <f t="shared" si="60"/>
        <v>58</v>
      </c>
      <c r="BI72" s="124">
        <f t="shared" si="64"/>
        <v>53.925925925925924</v>
      </c>
      <c r="BJ72" s="116">
        <f t="shared" si="61"/>
        <v>0</v>
      </c>
      <c r="BK72" s="124">
        <f t="shared" si="65"/>
        <v>0</v>
      </c>
      <c r="BL72" s="116">
        <f t="shared" si="62"/>
        <v>78</v>
      </c>
      <c r="BM72" s="124">
        <f t="shared" si="67"/>
        <v>46.518518518518519</v>
      </c>
      <c r="BN72" s="116">
        <f t="shared" si="63"/>
        <v>0</v>
      </c>
      <c r="BO72" s="120">
        <f t="shared" si="66"/>
        <v>0</v>
      </c>
      <c r="BP72" s="155"/>
      <c r="BQ72" s="155"/>
      <c r="BS72" s="182">
        <v>20</v>
      </c>
      <c r="BW72" s="128"/>
      <c r="BX72" s="128"/>
      <c r="BY72" s="128"/>
      <c r="BZ72" s="128"/>
      <c r="CA72" s="128"/>
      <c r="CB72" s="128"/>
      <c r="CC72" s="128"/>
      <c r="CD72" s="128"/>
      <c r="CE72" s="128"/>
      <c r="CF72" s="128"/>
      <c r="CG72" s="128"/>
      <c r="CH72" s="128"/>
      <c r="CI72" s="128"/>
      <c r="CJ72" s="128"/>
      <c r="CK72" s="128"/>
      <c r="CL72" s="128"/>
      <c r="CM72" s="128"/>
      <c r="CN72" s="128"/>
      <c r="CO72" s="128"/>
      <c r="CP72" s="128"/>
      <c r="CQ72" s="128"/>
      <c r="CR72" s="128"/>
      <c r="CS72" s="128"/>
      <c r="CT72" s="128"/>
      <c r="CU72" s="128"/>
      <c r="CV72" s="128"/>
      <c r="CW72" s="128"/>
      <c r="DV72" s="175"/>
    </row>
    <row r="73" spans="1:127" ht="18" customHeight="1" thickTop="1" thickBot="1" x14ac:dyDescent="0.35">
      <c r="A73" s="94" t="s">
        <v>74</v>
      </c>
      <c r="B73" s="97">
        <f>notes!D78</f>
        <v>0</v>
      </c>
      <c r="C73" s="73">
        <f>notes!E78</f>
        <v>0</v>
      </c>
      <c r="D73" s="73">
        <f>notes!F78</f>
        <v>0</v>
      </c>
      <c r="E73" s="73">
        <f>notes!G78</f>
        <v>0</v>
      </c>
      <c r="F73" s="73">
        <f>notes!H78</f>
        <v>0</v>
      </c>
      <c r="G73" s="74">
        <f>notes!I78</f>
        <v>0</v>
      </c>
      <c r="H73" s="98">
        <f>notes!J78</f>
        <v>0</v>
      </c>
      <c r="I73" s="97">
        <f>notes!K78</f>
        <v>0</v>
      </c>
      <c r="J73" s="97">
        <f>notes!L78</f>
        <v>0</v>
      </c>
      <c r="K73" s="99">
        <f>notes!M78</f>
        <v>0</v>
      </c>
      <c r="L73" s="75">
        <f>notes!N78</f>
        <v>0</v>
      </c>
      <c r="M73" s="73">
        <f>notes!O78</f>
        <v>0</v>
      </c>
      <c r="N73" s="74">
        <f>notes!P78</f>
        <v>0</v>
      </c>
      <c r="O73" s="75">
        <f>notes!Q78</f>
        <v>0</v>
      </c>
      <c r="P73" s="73">
        <f>notes!R78</f>
        <v>0</v>
      </c>
      <c r="Q73" s="74">
        <f>notes!S78</f>
        <v>0</v>
      </c>
      <c r="R73" s="75">
        <f>notes!T78</f>
        <v>0</v>
      </c>
      <c r="S73" s="74">
        <f>notes!U78</f>
        <v>0</v>
      </c>
      <c r="T73" s="76">
        <f>notes!V78</f>
        <v>0</v>
      </c>
      <c r="U73" s="75">
        <f>notes!W78</f>
        <v>0</v>
      </c>
      <c r="V73" s="77"/>
      <c r="W73" s="78"/>
      <c r="X73" s="79">
        <f t="shared" si="30"/>
        <v>0</v>
      </c>
      <c r="Y73" s="79">
        <f t="shared" si="31"/>
        <v>0</v>
      </c>
      <c r="Z73" s="80">
        <f t="shared" si="32"/>
        <v>0</v>
      </c>
      <c r="AA73" s="81">
        <f t="shared" si="33"/>
        <v>0</v>
      </c>
      <c r="AB73" s="81">
        <f t="shared" si="34"/>
        <v>0</v>
      </c>
      <c r="AC73" s="82">
        <f t="shared" si="35"/>
        <v>0</v>
      </c>
      <c r="AD73" s="83">
        <f t="shared" si="36"/>
        <v>0</v>
      </c>
      <c r="AE73" s="79">
        <f t="shared" si="37"/>
        <v>0</v>
      </c>
      <c r="AF73" s="80">
        <f t="shared" si="38"/>
        <v>0</v>
      </c>
      <c r="AG73" s="83">
        <f t="shared" si="39"/>
        <v>0</v>
      </c>
      <c r="AH73" s="79">
        <f t="shared" si="40"/>
        <v>0</v>
      </c>
      <c r="AI73" s="80">
        <f t="shared" si="41"/>
        <v>0</v>
      </c>
      <c r="AJ73" s="84">
        <f t="shared" si="42"/>
        <v>0</v>
      </c>
      <c r="AK73" s="66"/>
      <c r="AL73" s="66" t="s">
        <v>74</v>
      </c>
      <c r="AM73" s="85">
        <f t="shared" si="43"/>
        <v>0</v>
      </c>
      <c r="AN73" s="85">
        <f t="shared" si="44"/>
        <v>0</v>
      </c>
      <c r="AO73" s="85">
        <f t="shared" si="45"/>
        <v>0</v>
      </c>
      <c r="AP73" s="86">
        <f t="shared" si="55"/>
        <v>0</v>
      </c>
      <c r="AQ73" s="95"/>
      <c r="AR73" s="88">
        <f t="shared" si="46"/>
        <v>0</v>
      </c>
      <c r="AS73" s="88">
        <f t="shared" si="47"/>
        <v>0</v>
      </c>
      <c r="AT73" s="88">
        <f t="shared" si="48"/>
        <v>0</v>
      </c>
      <c r="AU73" s="86">
        <f t="shared" si="56"/>
        <v>0</v>
      </c>
      <c r="AV73" s="95"/>
      <c r="AW73" s="89">
        <f t="shared" si="49"/>
        <v>0</v>
      </c>
      <c r="AX73" s="89">
        <f t="shared" si="50"/>
        <v>0</v>
      </c>
      <c r="AY73" s="89">
        <f t="shared" si="51"/>
        <v>0</v>
      </c>
      <c r="AZ73" s="86">
        <f t="shared" si="57"/>
        <v>0</v>
      </c>
      <c r="BA73" s="95"/>
      <c r="BB73" s="90">
        <f t="shared" si="52"/>
        <v>0</v>
      </c>
      <c r="BC73" s="90">
        <f t="shared" si="53"/>
        <v>0</v>
      </c>
      <c r="BD73" s="90">
        <f t="shared" si="54"/>
        <v>0</v>
      </c>
      <c r="BE73" s="86">
        <f t="shared" si="58"/>
        <v>0</v>
      </c>
      <c r="BF73" s="91">
        <f t="shared" si="59"/>
        <v>0</v>
      </c>
      <c r="BG73" s="115" t="s">
        <v>41</v>
      </c>
      <c r="BH73" s="121">
        <f t="shared" si="60"/>
        <v>71</v>
      </c>
      <c r="BI73" s="124">
        <f t="shared" si="64"/>
        <v>53.925925925925924</v>
      </c>
      <c r="BJ73" s="116">
        <f t="shared" si="61"/>
        <v>0</v>
      </c>
      <c r="BK73" s="124">
        <f t="shared" si="65"/>
        <v>0</v>
      </c>
      <c r="BL73" s="116">
        <f t="shared" si="62"/>
        <v>47</v>
      </c>
      <c r="BM73" s="124">
        <f t="shared" si="67"/>
        <v>46.518518518518519</v>
      </c>
      <c r="BN73" s="116">
        <f t="shared" si="63"/>
        <v>0</v>
      </c>
      <c r="BO73" s="120">
        <f t="shared" si="66"/>
        <v>0</v>
      </c>
      <c r="BP73" s="155"/>
      <c r="BQ73" s="155"/>
      <c r="BR73" s="155"/>
      <c r="BS73" s="182"/>
      <c r="BW73" s="128"/>
      <c r="BX73" s="128"/>
      <c r="BY73" s="128"/>
      <c r="BZ73" s="128"/>
      <c r="CA73" s="128"/>
      <c r="CB73" s="161"/>
      <c r="CC73" s="128"/>
      <c r="CD73" s="128"/>
      <c r="CE73" s="128"/>
      <c r="CF73" s="128"/>
      <c r="CG73" s="128"/>
      <c r="CH73" s="128"/>
      <c r="CI73" s="128"/>
      <c r="CJ73" s="128"/>
      <c r="CK73" s="128"/>
      <c r="CL73" s="128"/>
      <c r="CM73" s="128"/>
      <c r="CN73" s="128"/>
      <c r="CO73" s="128"/>
      <c r="CP73" s="128"/>
      <c r="CQ73" s="128"/>
      <c r="CR73" s="128"/>
      <c r="CS73" s="128"/>
      <c r="CT73" s="128"/>
      <c r="CU73" s="128"/>
      <c r="CV73" s="128"/>
      <c r="CW73" s="128"/>
      <c r="DV73" s="175"/>
      <c r="DW73" s="174"/>
    </row>
    <row r="74" spans="1:127" ht="18" customHeight="1" thickTop="1" thickBot="1" x14ac:dyDescent="0.35">
      <c r="A74" s="92"/>
      <c r="B74" s="73" t="e">
        <f>notes!#REF!</f>
        <v>#REF!</v>
      </c>
      <c r="C74" s="73" t="e">
        <f>notes!#REF!</f>
        <v>#REF!</v>
      </c>
      <c r="D74" s="73" t="e">
        <f>notes!#REF!</f>
        <v>#REF!</v>
      </c>
      <c r="E74" s="73" t="e">
        <f>notes!#REF!</f>
        <v>#REF!</v>
      </c>
      <c r="F74" s="73" t="e">
        <f>notes!#REF!</f>
        <v>#REF!</v>
      </c>
      <c r="G74" s="74" t="e">
        <f>notes!#REF!</f>
        <v>#REF!</v>
      </c>
      <c r="H74" s="75" t="e">
        <f>notes!#REF!</f>
        <v>#REF!</v>
      </c>
      <c r="I74" s="75" t="e">
        <f>notes!#REF!</f>
        <v>#REF!</v>
      </c>
      <c r="J74" s="75" t="e">
        <f>notes!#REF!</f>
        <v>#REF!</v>
      </c>
      <c r="K74" s="74" t="e">
        <f>notes!#REF!</f>
        <v>#REF!</v>
      </c>
      <c r="L74" s="75" t="e">
        <f>notes!#REF!</f>
        <v>#REF!</v>
      </c>
      <c r="M74" s="75" t="e">
        <f>notes!#REF!</f>
        <v>#REF!</v>
      </c>
      <c r="N74" s="74" t="e">
        <f>notes!#REF!</f>
        <v>#REF!</v>
      </c>
      <c r="O74" s="75" t="e">
        <f>notes!#REF!</f>
        <v>#REF!</v>
      </c>
      <c r="P74" s="73" t="e">
        <f>notes!#REF!</f>
        <v>#REF!</v>
      </c>
      <c r="Q74" s="74" t="e">
        <f>notes!#REF!</f>
        <v>#REF!</v>
      </c>
      <c r="R74" s="75" t="e">
        <f>notes!#REF!</f>
        <v>#REF!</v>
      </c>
      <c r="S74" s="74" t="e">
        <f>notes!#REF!</f>
        <v>#REF!</v>
      </c>
      <c r="T74" s="76" t="e">
        <f>notes!#REF!</f>
        <v>#REF!</v>
      </c>
      <c r="U74" s="75" t="e">
        <f>notes!#REF!</f>
        <v>#REF!</v>
      </c>
      <c r="V74" s="77"/>
      <c r="W74" s="93"/>
      <c r="X74" s="79">
        <f t="shared" si="30"/>
        <v>0</v>
      </c>
      <c r="Y74" s="79">
        <f t="shared" si="31"/>
        <v>0</v>
      </c>
      <c r="Z74" s="80">
        <f t="shared" si="32"/>
        <v>0</v>
      </c>
      <c r="AA74" s="81">
        <f t="shared" si="33"/>
        <v>0</v>
      </c>
      <c r="AB74" s="81">
        <f t="shared" si="34"/>
        <v>0</v>
      </c>
      <c r="AC74" s="82">
        <f t="shared" si="35"/>
        <v>0</v>
      </c>
      <c r="AD74" s="83">
        <f t="shared" si="36"/>
        <v>0</v>
      </c>
      <c r="AE74" s="79">
        <f t="shared" si="37"/>
        <v>0</v>
      </c>
      <c r="AF74" s="80">
        <f t="shared" si="38"/>
        <v>0</v>
      </c>
      <c r="AG74" s="83">
        <f t="shared" si="39"/>
        <v>0</v>
      </c>
      <c r="AH74" s="79">
        <f t="shared" si="40"/>
        <v>0</v>
      </c>
      <c r="AI74" s="80">
        <f t="shared" si="41"/>
        <v>0</v>
      </c>
      <c r="AJ74" s="84">
        <f t="shared" si="42"/>
        <v>0</v>
      </c>
      <c r="AK74" s="66"/>
      <c r="AL74" s="66"/>
      <c r="AM74" s="66"/>
      <c r="AN74" s="66"/>
      <c r="AO74" s="66"/>
      <c r="AP74" s="66"/>
      <c r="AQ74" s="66"/>
      <c r="AR74" s="66"/>
      <c r="AS74" s="66"/>
      <c r="AT74" s="66"/>
      <c r="AU74" s="66"/>
      <c r="AV74" s="66"/>
      <c r="AW74" s="66"/>
      <c r="AX74" s="66"/>
      <c r="AY74" s="66"/>
      <c r="AZ74" s="66"/>
      <c r="BA74" s="66"/>
      <c r="BB74" s="66"/>
      <c r="BC74" s="66"/>
      <c r="BD74" s="66"/>
      <c r="BE74" s="66"/>
      <c r="BF74" s="66"/>
      <c r="BG74" s="115" t="s">
        <v>43</v>
      </c>
      <c r="BH74" s="121">
        <f t="shared" si="60"/>
        <v>64</v>
      </c>
      <c r="BI74" s="124">
        <f t="shared" si="64"/>
        <v>53.925925925925924</v>
      </c>
      <c r="BJ74" s="116">
        <f t="shared" si="61"/>
        <v>0</v>
      </c>
      <c r="BK74" s="124">
        <f t="shared" si="65"/>
        <v>0</v>
      </c>
      <c r="BL74" s="116">
        <f t="shared" si="62"/>
        <v>69</v>
      </c>
      <c r="BM74" s="124">
        <f t="shared" si="67"/>
        <v>46.518518518518519</v>
      </c>
      <c r="BN74" s="116">
        <f t="shared" si="63"/>
        <v>0</v>
      </c>
      <c r="BO74" s="120">
        <f t="shared" si="66"/>
        <v>0</v>
      </c>
      <c r="BP74" s="155"/>
      <c r="BQ74" s="155"/>
      <c r="BR74" s="155"/>
      <c r="BS74" s="183"/>
      <c r="BT74" s="3"/>
      <c r="BU74" s="3"/>
      <c r="BV74" s="3"/>
      <c r="BW74" s="128"/>
      <c r="BX74" s="128"/>
      <c r="BY74" s="128"/>
      <c r="BZ74" s="128"/>
      <c r="CA74" s="128"/>
      <c r="CB74" s="128"/>
      <c r="CC74" s="128"/>
      <c r="CD74" s="128"/>
      <c r="CE74" s="128"/>
      <c r="CF74" s="128"/>
      <c r="CG74" s="128"/>
      <c r="CH74" s="128"/>
      <c r="CI74" s="128"/>
      <c r="CJ74" s="128"/>
      <c r="CK74" s="128"/>
      <c r="CL74" s="128"/>
      <c r="CM74" s="128"/>
      <c r="CN74" s="128"/>
      <c r="CO74" s="128"/>
      <c r="CP74" s="128"/>
      <c r="CQ74" s="128"/>
      <c r="CR74" s="128"/>
      <c r="CS74" s="128"/>
      <c r="CT74" s="128"/>
      <c r="CU74" s="128"/>
      <c r="CV74" s="128"/>
      <c r="CW74" s="128"/>
      <c r="DV74" s="175"/>
      <c r="DW74" s="174"/>
    </row>
    <row r="75" spans="1:127" ht="15.75" thickTop="1" x14ac:dyDescent="0.25">
      <c r="A75" s="66"/>
      <c r="B75" s="73" t="e">
        <f>notes!#REF!</f>
        <v>#REF!</v>
      </c>
      <c r="C75" s="73" t="e">
        <f>notes!#REF!</f>
        <v>#REF!</v>
      </c>
      <c r="D75" s="73" t="e">
        <f>notes!#REF!</f>
        <v>#REF!</v>
      </c>
      <c r="E75" s="73" t="e">
        <f>notes!#REF!</f>
        <v>#REF!</v>
      </c>
      <c r="F75" s="73" t="e">
        <f>notes!#REF!</f>
        <v>#REF!</v>
      </c>
      <c r="G75" s="74" t="e">
        <f>notes!#REF!</f>
        <v>#REF!</v>
      </c>
      <c r="H75" s="75" t="e">
        <f>notes!#REF!</f>
        <v>#REF!</v>
      </c>
      <c r="I75" s="75" t="e">
        <f>notes!#REF!</f>
        <v>#REF!</v>
      </c>
      <c r="J75" s="75" t="e">
        <f>notes!#REF!</f>
        <v>#REF!</v>
      </c>
      <c r="K75" s="74" t="e">
        <f>notes!#REF!</f>
        <v>#REF!</v>
      </c>
      <c r="L75" s="75" t="e">
        <f>notes!#REF!</f>
        <v>#REF!</v>
      </c>
      <c r="M75" s="75" t="e">
        <f>notes!#REF!</f>
        <v>#REF!</v>
      </c>
      <c r="N75" s="74" t="e">
        <f>notes!#REF!</f>
        <v>#REF!</v>
      </c>
      <c r="O75" s="75" t="e">
        <f>notes!#REF!</f>
        <v>#REF!</v>
      </c>
      <c r="P75" s="73" t="e">
        <f>notes!#REF!</f>
        <v>#REF!</v>
      </c>
      <c r="Q75" s="74" t="e">
        <f>notes!#REF!</f>
        <v>#REF!</v>
      </c>
      <c r="R75" s="75" t="e">
        <f>notes!#REF!</f>
        <v>#REF!</v>
      </c>
      <c r="S75" s="74" t="e">
        <f>notes!#REF!</f>
        <v>#REF!</v>
      </c>
      <c r="T75" s="76" t="e">
        <f>notes!#REF!</f>
        <v>#REF!</v>
      </c>
      <c r="U75" s="75" t="e">
        <f>notes!#REF!</f>
        <v>#REF!</v>
      </c>
      <c r="V75" s="66"/>
      <c r="W75" s="66"/>
      <c r="X75" s="66"/>
      <c r="Y75" s="66"/>
      <c r="Z75" s="66"/>
      <c r="AA75" s="66"/>
      <c r="AB75" s="66"/>
      <c r="AC75" s="66"/>
      <c r="AD75" s="66"/>
      <c r="AE75" s="66"/>
      <c r="AF75" s="66"/>
      <c r="AG75" s="66"/>
      <c r="AH75" s="66"/>
      <c r="AI75" s="66"/>
      <c r="AJ75" s="66"/>
      <c r="AK75" s="66"/>
      <c r="AL75" s="66"/>
      <c r="AM75" s="66"/>
      <c r="AN75" s="66"/>
      <c r="AO75" s="66"/>
      <c r="AP75" s="66"/>
      <c r="AQ75" s="66"/>
      <c r="AR75" s="66"/>
      <c r="AS75" s="66"/>
      <c r="AT75" s="66"/>
      <c r="AU75" s="66"/>
      <c r="AV75" s="66"/>
      <c r="AW75" s="66"/>
      <c r="AX75" s="66"/>
      <c r="AY75" s="66"/>
      <c r="AZ75" s="66"/>
      <c r="BA75" s="66"/>
      <c r="BB75" s="66"/>
      <c r="BC75" s="66"/>
      <c r="BD75" s="66"/>
      <c r="BE75" s="66"/>
      <c r="BF75" s="66"/>
      <c r="BG75" s="115" t="s">
        <v>45</v>
      </c>
      <c r="BH75" s="121">
        <f t="shared" si="60"/>
        <v>57</v>
      </c>
      <c r="BI75" s="124">
        <f t="shared" si="64"/>
        <v>53.925925925925924</v>
      </c>
      <c r="BJ75" s="116">
        <f t="shared" si="61"/>
        <v>0</v>
      </c>
      <c r="BK75" s="124">
        <f t="shared" si="65"/>
        <v>0</v>
      </c>
      <c r="BL75" s="116">
        <f t="shared" si="62"/>
        <v>38</v>
      </c>
      <c r="BM75" s="124">
        <f t="shared" si="67"/>
        <v>46.518518518518519</v>
      </c>
      <c r="BN75" s="116">
        <f t="shared" si="63"/>
        <v>0</v>
      </c>
      <c r="BO75" s="120">
        <f t="shared" si="66"/>
        <v>0</v>
      </c>
      <c r="BP75" s="155"/>
      <c r="BQ75" s="155"/>
      <c r="BS75" s="183">
        <v>21</v>
      </c>
      <c r="BT75" s="3"/>
      <c r="BU75" s="3"/>
      <c r="BV75" s="3"/>
      <c r="BW75" s="128"/>
      <c r="BX75" s="128"/>
      <c r="BY75" s="128"/>
      <c r="BZ75" s="128"/>
      <c r="CA75" s="128"/>
      <c r="CB75" s="128"/>
      <c r="CC75" s="128"/>
      <c r="CD75" s="128"/>
      <c r="CE75" s="128"/>
      <c r="CF75" s="128"/>
      <c r="CG75" s="128"/>
      <c r="CH75" s="128"/>
      <c r="CI75" s="128"/>
      <c r="CJ75" s="128"/>
      <c r="CK75" s="128"/>
      <c r="CL75" s="128"/>
      <c r="CM75" s="128"/>
      <c r="CN75" s="128"/>
      <c r="CO75" s="128"/>
      <c r="CP75" s="128"/>
      <c r="CQ75" s="128"/>
      <c r="CR75" s="128"/>
      <c r="CS75" s="128"/>
      <c r="CT75" s="128"/>
      <c r="CU75" s="128"/>
      <c r="CV75" s="128"/>
      <c r="CW75" s="128"/>
      <c r="DV75" s="175"/>
    </row>
    <row r="76" spans="1:127"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15" t="s">
        <v>47</v>
      </c>
      <c r="BH76" s="121">
        <f t="shared" si="60"/>
        <v>51</v>
      </c>
      <c r="BI76" s="124">
        <f t="shared" si="64"/>
        <v>53.925925925925924</v>
      </c>
      <c r="BJ76" s="116">
        <f t="shared" si="61"/>
        <v>0</v>
      </c>
      <c r="BK76" s="124">
        <f t="shared" si="65"/>
        <v>0</v>
      </c>
      <c r="BL76" s="116">
        <f t="shared" si="62"/>
        <v>38</v>
      </c>
      <c r="BM76" s="124">
        <f t="shared" si="67"/>
        <v>46.518518518518519</v>
      </c>
      <c r="BN76" s="116">
        <f t="shared" si="63"/>
        <v>0</v>
      </c>
      <c r="BO76" s="120">
        <f t="shared" si="66"/>
        <v>0</v>
      </c>
      <c r="BP76" s="155"/>
      <c r="BQ76" s="155"/>
      <c r="BR76" s="155"/>
      <c r="BS76" s="183"/>
      <c r="BT76" s="3"/>
      <c r="BU76" s="3"/>
      <c r="BV76" s="3"/>
      <c r="BW76" s="128"/>
      <c r="BX76" s="128"/>
      <c r="BY76" s="128"/>
      <c r="BZ76" s="128"/>
      <c r="CA76" s="128"/>
      <c r="CB76" s="128"/>
      <c r="CC76" s="128"/>
      <c r="CD76" s="128"/>
      <c r="CE76" s="128"/>
      <c r="CF76" s="128"/>
      <c r="CG76" s="128"/>
      <c r="CH76" s="128"/>
      <c r="CI76" s="128"/>
      <c r="CJ76" s="128"/>
      <c r="CK76" s="128"/>
      <c r="CL76" s="128"/>
      <c r="CM76" s="128"/>
      <c r="CN76" s="128"/>
      <c r="CO76" s="128"/>
      <c r="CP76" s="128"/>
      <c r="CQ76" s="128"/>
      <c r="CR76" s="128"/>
      <c r="CS76" s="128"/>
      <c r="CT76" s="128"/>
      <c r="CU76" s="128"/>
      <c r="CV76" s="128"/>
      <c r="CW76" s="128"/>
      <c r="DV76" s="175"/>
    </row>
    <row r="77" spans="1:127" ht="15.75" thickBot="1" x14ac:dyDescent="0.3">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115" t="s">
        <v>49</v>
      </c>
      <c r="BH77" s="121">
        <f t="shared" si="60"/>
        <v>40</v>
      </c>
      <c r="BI77" s="124">
        <f t="shared" si="64"/>
        <v>53.925925925925924</v>
      </c>
      <c r="BJ77" s="116">
        <f t="shared" si="61"/>
        <v>0</v>
      </c>
      <c r="BK77" s="124">
        <f t="shared" si="65"/>
        <v>0</v>
      </c>
      <c r="BL77" s="116">
        <f t="shared" si="62"/>
        <v>46</v>
      </c>
      <c r="BM77" s="124">
        <f t="shared" si="67"/>
        <v>46.518518518518519</v>
      </c>
      <c r="BN77" s="116">
        <f t="shared" si="63"/>
        <v>0</v>
      </c>
      <c r="BO77" s="120">
        <f t="shared" si="66"/>
        <v>0</v>
      </c>
      <c r="BP77" s="155"/>
      <c r="BQ77" s="155"/>
      <c r="BR77" s="155"/>
      <c r="BS77" s="183"/>
      <c r="BT77" s="3"/>
      <c r="BU77" s="3"/>
      <c r="BV77" s="3"/>
      <c r="BW77" s="128"/>
      <c r="BX77" s="128"/>
      <c r="BY77" s="128"/>
      <c r="BZ77" s="128"/>
      <c r="CA77" s="128"/>
      <c r="CB77" s="128"/>
      <c r="CC77" s="128"/>
      <c r="CD77" s="128"/>
      <c r="CE77" s="128"/>
      <c r="CF77" s="128"/>
      <c r="CG77" s="128"/>
      <c r="CH77" s="128"/>
      <c r="CI77" s="128"/>
      <c r="CJ77" s="128"/>
      <c r="CK77" s="128"/>
      <c r="CL77" s="128"/>
      <c r="CM77" s="128"/>
      <c r="CN77" s="128"/>
      <c r="CO77" s="128"/>
      <c r="CP77" s="128"/>
      <c r="CQ77" s="128"/>
      <c r="CR77" s="128"/>
      <c r="CS77" s="128"/>
      <c r="CT77" s="128"/>
      <c r="CU77" s="128"/>
      <c r="CV77" s="128"/>
      <c r="CW77" s="128"/>
      <c r="DV77" s="175"/>
    </row>
    <row r="78" spans="1:127" ht="18" customHeight="1" thickTop="1" x14ac:dyDescent="0.25">
      <c r="A78" s="272" t="s">
        <v>13</v>
      </c>
      <c r="B78" s="273"/>
      <c r="C78" s="273"/>
      <c r="D78" s="273"/>
      <c r="E78" s="274"/>
      <c r="F78" s="309" t="s">
        <v>92</v>
      </c>
      <c r="G78" s="313"/>
      <c r="H78" s="313"/>
      <c r="I78" s="313"/>
      <c r="J78" s="313"/>
      <c r="K78" s="313"/>
      <c r="L78" s="313"/>
      <c r="M78" s="65"/>
      <c r="N78" s="65"/>
      <c r="O78" s="65"/>
      <c r="P78" s="65"/>
      <c r="Q78" s="65"/>
      <c r="R78" s="65"/>
      <c r="S78" s="65"/>
      <c r="T78" s="65"/>
      <c r="U78" s="65"/>
      <c r="V78" s="65"/>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115" t="s">
        <v>51</v>
      </c>
      <c r="BH78" s="121">
        <f t="shared" si="60"/>
        <v>35</v>
      </c>
      <c r="BI78" s="124">
        <f t="shared" si="64"/>
        <v>53.925925925925924</v>
      </c>
      <c r="BJ78" s="116">
        <f t="shared" si="61"/>
        <v>0</v>
      </c>
      <c r="BK78" s="124">
        <f t="shared" si="65"/>
        <v>0</v>
      </c>
      <c r="BL78" s="116">
        <f t="shared" si="62"/>
        <v>45</v>
      </c>
      <c r="BM78" s="124">
        <f t="shared" si="67"/>
        <v>46.518518518518519</v>
      </c>
      <c r="BN78" s="116">
        <f t="shared" si="63"/>
        <v>0</v>
      </c>
      <c r="BO78" s="120">
        <f t="shared" si="66"/>
        <v>0</v>
      </c>
      <c r="BP78" s="155"/>
      <c r="BQ78" s="155"/>
      <c r="BS78" s="183">
        <v>22</v>
      </c>
      <c r="BT78" s="3"/>
      <c r="BU78" s="3"/>
      <c r="BV78" s="3"/>
      <c r="BW78" s="128"/>
      <c r="BX78" s="128"/>
      <c r="BY78" s="128"/>
      <c r="BZ78" s="128"/>
      <c r="CA78" s="128"/>
      <c r="CB78" s="128"/>
      <c r="CC78" s="128"/>
      <c r="CD78" s="128"/>
      <c r="CE78" s="128"/>
      <c r="CF78" s="128"/>
      <c r="CG78" s="128"/>
      <c r="CH78" s="128"/>
      <c r="CI78" s="128"/>
      <c r="CJ78" s="128"/>
      <c r="CK78" s="128"/>
      <c r="CL78" s="128"/>
      <c r="CM78" s="128"/>
      <c r="CN78" s="128"/>
      <c r="CO78" s="128"/>
      <c r="CP78" s="128"/>
      <c r="CQ78" s="128"/>
      <c r="CR78" s="128"/>
      <c r="CS78" s="128"/>
      <c r="CT78" s="128"/>
      <c r="CU78" s="128"/>
      <c r="CV78" s="128"/>
      <c r="CW78" s="128"/>
      <c r="DV78" s="175"/>
    </row>
    <row r="79" spans="1:127" ht="18" customHeight="1" thickBot="1" x14ac:dyDescent="0.3">
      <c r="A79" s="275"/>
      <c r="B79" s="276"/>
      <c r="C79" s="276"/>
      <c r="D79" s="276"/>
      <c r="E79" s="277"/>
      <c r="F79" s="311"/>
      <c r="G79" s="312"/>
      <c r="H79" s="312"/>
      <c r="I79" s="312"/>
      <c r="J79" s="312"/>
      <c r="K79" s="312"/>
      <c r="L79" s="312"/>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c r="AT79" s="66"/>
      <c r="AU79" s="66"/>
      <c r="AV79" s="66"/>
      <c r="AW79" s="66"/>
      <c r="AX79" s="66"/>
      <c r="AY79" s="66"/>
      <c r="AZ79" s="66"/>
      <c r="BA79" s="66"/>
      <c r="BB79" s="66"/>
      <c r="BC79" s="66"/>
      <c r="BD79" s="66"/>
      <c r="BE79" s="66"/>
      <c r="BF79" s="66"/>
      <c r="BG79" s="115" t="s">
        <v>53</v>
      </c>
      <c r="BH79" s="121">
        <f t="shared" si="60"/>
        <v>54</v>
      </c>
      <c r="BI79" s="124">
        <f t="shared" si="64"/>
        <v>53.925925925925924</v>
      </c>
      <c r="BJ79" s="116">
        <f t="shared" si="61"/>
        <v>0</v>
      </c>
      <c r="BK79" s="124">
        <f t="shared" si="65"/>
        <v>0</v>
      </c>
      <c r="BL79" s="116">
        <f t="shared" si="62"/>
        <v>24</v>
      </c>
      <c r="BM79" s="124">
        <f t="shared" si="67"/>
        <v>46.518518518518519</v>
      </c>
      <c r="BN79" s="116">
        <f t="shared" si="63"/>
        <v>0</v>
      </c>
      <c r="BO79" s="120">
        <f t="shared" si="66"/>
        <v>0</v>
      </c>
      <c r="BP79" s="155"/>
      <c r="BQ79" s="155"/>
      <c r="BR79" s="155"/>
      <c r="BS79" s="183"/>
      <c r="BT79" s="3"/>
      <c r="BU79" s="3"/>
      <c r="BV79" s="3"/>
      <c r="BW79" s="128"/>
      <c r="BX79" s="128"/>
      <c r="BY79" s="128"/>
      <c r="BZ79" s="128"/>
      <c r="CA79" s="128"/>
      <c r="CB79" s="128"/>
      <c r="CC79" s="128"/>
      <c r="CD79" s="128"/>
      <c r="CE79" s="128"/>
      <c r="CF79" s="128"/>
      <c r="CG79" s="128"/>
      <c r="CH79" s="128"/>
      <c r="CI79" s="128"/>
      <c r="CJ79" s="128"/>
      <c r="CK79" s="128"/>
      <c r="CL79" s="128"/>
      <c r="CM79" s="128"/>
      <c r="CN79" s="128"/>
      <c r="CO79" s="128"/>
      <c r="CP79" s="128"/>
      <c r="CQ79" s="128"/>
      <c r="CR79" s="128"/>
      <c r="CS79" s="128"/>
      <c r="CT79" s="128"/>
      <c r="CU79" s="128"/>
      <c r="CV79" s="128"/>
      <c r="CW79" s="128"/>
      <c r="DV79" s="175"/>
    </row>
    <row r="80" spans="1:127" ht="15.75" customHeight="1" thickTop="1" x14ac:dyDescent="0.25">
      <c r="A80" s="292" t="s">
        <v>14</v>
      </c>
      <c r="B80" s="314" t="s">
        <v>19</v>
      </c>
      <c r="C80" s="314"/>
      <c r="D80" s="314"/>
      <c r="E80" s="314"/>
      <c r="F80" s="314"/>
      <c r="G80" s="314"/>
      <c r="H80" s="316" t="s">
        <v>20</v>
      </c>
      <c r="I80" s="316"/>
      <c r="J80" s="316"/>
      <c r="K80" s="316"/>
      <c r="L80" s="318" t="s">
        <v>78</v>
      </c>
      <c r="M80" s="318"/>
      <c r="N80" s="318"/>
      <c r="O80" s="318"/>
      <c r="P80" s="320" t="s">
        <v>86</v>
      </c>
      <c r="Q80" s="320"/>
      <c r="R80" s="320"/>
      <c r="S80" s="107"/>
      <c r="T80" s="111"/>
      <c r="U80" s="112"/>
      <c r="V80" s="67"/>
      <c r="W80" s="113"/>
      <c r="X80" s="66"/>
      <c r="Y80" s="66"/>
      <c r="Z80" s="66"/>
      <c r="AA80" s="66"/>
      <c r="AB80" s="66"/>
      <c r="AC80" s="66"/>
      <c r="AD80" s="66"/>
      <c r="AE80" s="66"/>
      <c r="AF80" s="66"/>
      <c r="AG80" s="66"/>
      <c r="AH80" s="66"/>
      <c r="AI80" s="66"/>
      <c r="AJ80" s="66"/>
      <c r="AK80" s="66"/>
      <c r="AL80" s="66"/>
      <c r="AM80" s="65"/>
      <c r="AN80" s="65"/>
      <c r="AO80" s="65"/>
      <c r="AP80" s="65"/>
      <c r="AQ80" s="65"/>
      <c r="AR80" s="65"/>
      <c r="AS80" s="65"/>
      <c r="AT80" s="65"/>
      <c r="AU80" s="65"/>
      <c r="AV80" s="65"/>
      <c r="AW80" s="65"/>
      <c r="AX80" s="65"/>
      <c r="AY80" s="65"/>
      <c r="AZ80" s="65"/>
      <c r="BA80" s="65"/>
      <c r="BB80" s="65"/>
      <c r="BC80" s="65"/>
      <c r="BD80" s="65"/>
      <c r="BE80" s="65"/>
      <c r="BF80" s="66"/>
      <c r="BG80" s="115" t="s">
        <v>55</v>
      </c>
      <c r="BH80" s="121">
        <f t="shared" si="60"/>
        <v>32</v>
      </c>
      <c r="BI80" s="124">
        <f t="shared" si="64"/>
        <v>53.925925925925924</v>
      </c>
      <c r="BJ80" s="116">
        <f t="shared" si="61"/>
        <v>0</v>
      </c>
      <c r="BK80" s="124">
        <f t="shared" si="65"/>
        <v>0</v>
      </c>
      <c r="BL80" s="116">
        <f t="shared" si="62"/>
        <v>38</v>
      </c>
      <c r="BM80" s="124">
        <f t="shared" si="67"/>
        <v>46.518518518518519</v>
      </c>
      <c r="BN80" s="116">
        <f t="shared" si="63"/>
        <v>0</v>
      </c>
      <c r="BO80" s="120">
        <f t="shared" si="66"/>
        <v>0</v>
      </c>
      <c r="BP80" s="155"/>
      <c r="BQ80" s="155"/>
      <c r="BR80" s="155"/>
      <c r="BS80" s="176"/>
      <c r="BT80" s="3"/>
      <c r="BU80" s="3"/>
      <c r="BV80" s="3"/>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DV80" s="175"/>
      <c r="DW80" s="174"/>
    </row>
    <row r="81" spans="1:127" ht="15.75" thickBot="1" x14ac:dyDescent="0.3">
      <c r="A81" s="293"/>
      <c r="B81" s="314"/>
      <c r="C81" s="314"/>
      <c r="D81" s="314"/>
      <c r="E81" s="314"/>
      <c r="F81" s="314"/>
      <c r="G81" s="314"/>
      <c r="H81" s="316"/>
      <c r="I81" s="316"/>
      <c r="J81" s="316"/>
      <c r="K81" s="316"/>
      <c r="L81" s="318"/>
      <c r="M81" s="318"/>
      <c r="N81" s="318"/>
      <c r="O81" s="318"/>
      <c r="P81" s="320"/>
      <c r="Q81" s="320"/>
      <c r="R81" s="320"/>
      <c r="S81" s="107"/>
      <c r="T81" s="111"/>
      <c r="U81" s="112"/>
      <c r="V81" s="67"/>
      <c r="W81" s="113"/>
      <c r="X81" s="66"/>
      <c r="Y81" s="66"/>
      <c r="Z81" s="66"/>
      <c r="AA81" s="66"/>
      <c r="AB81" s="66"/>
      <c r="AC81" s="66"/>
      <c r="AD81" s="66"/>
      <c r="AE81" s="66"/>
      <c r="AF81" s="66"/>
      <c r="AG81" s="66"/>
      <c r="AH81" s="66"/>
      <c r="AI81" s="66"/>
      <c r="AJ81" s="66"/>
      <c r="AK81" s="66"/>
      <c r="AL81" s="66"/>
      <c r="AM81" s="65"/>
      <c r="AN81" s="65"/>
      <c r="AO81" s="65"/>
      <c r="AP81" s="65"/>
      <c r="AQ81" s="65"/>
      <c r="AR81" s="65"/>
      <c r="AS81" s="65"/>
      <c r="AT81" s="65"/>
      <c r="AU81" s="65"/>
      <c r="AV81" s="65"/>
      <c r="AW81" s="65"/>
      <c r="AX81" s="65"/>
      <c r="AY81" s="65"/>
      <c r="AZ81" s="65"/>
      <c r="BA81" s="65"/>
      <c r="BB81" s="65"/>
      <c r="BC81" s="65"/>
      <c r="BD81" s="65"/>
      <c r="BE81" s="65"/>
      <c r="BF81" s="66"/>
      <c r="BG81" s="115" t="s">
        <v>57</v>
      </c>
      <c r="BH81" s="121">
        <f t="shared" si="60"/>
        <v>44</v>
      </c>
      <c r="BI81" s="124">
        <f t="shared" si="64"/>
        <v>53.925925925925924</v>
      </c>
      <c r="BJ81" s="116">
        <f t="shared" si="61"/>
        <v>0</v>
      </c>
      <c r="BK81" s="124">
        <f t="shared" si="65"/>
        <v>0</v>
      </c>
      <c r="BL81" s="116">
        <f t="shared" si="62"/>
        <v>28</v>
      </c>
      <c r="BM81" s="124">
        <f t="shared" si="67"/>
        <v>46.518518518518519</v>
      </c>
      <c r="BN81" s="116">
        <f t="shared" si="63"/>
        <v>0</v>
      </c>
      <c r="BO81" s="120">
        <f t="shared" si="66"/>
        <v>0</v>
      </c>
      <c r="BP81" s="155"/>
      <c r="BQ81" s="155"/>
      <c r="BR81" s="155"/>
      <c r="BS81" s="3"/>
      <c r="BT81" s="3"/>
      <c r="BU81" s="3"/>
      <c r="BV81" s="3"/>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DV81" s="175"/>
      <c r="DW81" s="174"/>
    </row>
    <row r="82" spans="1:127" ht="15.75" customHeight="1" thickTop="1" x14ac:dyDescent="0.25">
      <c r="A82" s="293"/>
      <c r="B82" s="314"/>
      <c r="C82" s="314"/>
      <c r="D82" s="314"/>
      <c r="E82" s="314"/>
      <c r="F82" s="314"/>
      <c r="G82" s="314"/>
      <c r="H82" s="316"/>
      <c r="I82" s="316"/>
      <c r="J82" s="316"/>
      <c r="K82" s="316"/>
      <c r="L82" s="318"/>
      <c r="M82" s="318"/>
      <c r="N82" s="318"/>
      <c r="O82" s="318"/>
      <c r="P82" s="320"/>
      <c r="Q82" s="320"/>
      <c r="R82" s="320"/>
      <c r="S82" s="107"/>
      <c r="T82" s="111"/>
      <c r="U82" s="112"/>
      <c r="V82" s="67"/>
      <c r="W82" s="113"/>
      <c r="X82" s="66"/>
      <c r="Y82" s="66"/>
      <c r="Z82" s="66"/>
      <c r="AA82" s="66"/>
      <c r="AB82" s="66"/>
      <c r="AC82" s="66"/>
      <c r="AD82" s="66"/>
      <c r="AE82" s="66"/>
      <c r="AF82" s="66"/>
      <c r="AG82" s="66"/>
      <c r="AH82" s="66"/>
      <c r="AI82" s="66"/>
      <c r="AJ82" s="66"/>
      <c r="AK82" s="66"/>
      <c r="AL82" s="66"/>
      <c r="AM82" s="65"/>
      <c r="AN82" s="65"/>
      <c r="AO82" s="65"/>
      <c r="AP82" s="65"/>
      <c r="AQ82" s="65"/>
      <c r="AR82" s="272" t="s">
        <v>13</v>
      </c>
      <c r="AS82" s="273"/>
      <c r="AT82" s="273"/>
      <c r="AU82" s="273"/>
      <c r="AV82" s="274"/>
      <c r="AW82" s="65"/>
      <c r="AX82" s="65"/>
      <c r="AY82" s="65"/>
      <c r="AZ82" s="65"/>
      <c r="BA82" s="65"/>
      <c r="BB82" s="65"/>
      <c r="BC82" s="65"/>
      <c r="BD82" s="65"/>
      <c r="BE82" s="65"/>
      <c r="BF82" s="66"/>
      <c r="BG82" s="115" t="s">
        <v>59</v>
      </c>
      <c r="BH82" s="121">
        <f t="shared" si="60"/>
        <v>31</v>
      </c>
      <c r="BI82" s="124">
        <f t="shared" si="64"/>
        <v>53.925925925925924</v>
      </c>
      <c r="BJ82" s="116">
        <f t="shared" si="61"/>
        <v>0</v>
      </c>
      <c r="BK82" s="124">
        <f t="shared" si="65"/>
        <v>0</v>
      </c>
      <c r="BL82" s="116">
        <f t="shared" si="62"/>
        <v>25</v>
      </c>
      <c r="BM82" s="124">
        <f t="shared" si="67"/>
        <v>46.518518518518519</v>
      </c>
      <c r="BN82" s="116">
        <f t="shared" si="63"/>
        <v>0</v>
      </c>
      <c r="BO82" s="120">
        <f t="shared" si="66"/>
        <v>0</v>
      </c>
      <c r="BP82" s="155"/>
      <c r="BQ82" s="155"/>
      <c r="BR82" s="155"/>
      <c r="BS82" s="3"/>
      <c r="BT82" s="3"/>
      <c r="BU82" s="3"/>
      <c r="BV82" s="3"/>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DV82" s="175"/>
      <c r="DW82" s="174"/>
    </row>
    <row r="83" spans="1:127" ht="15.75" customHeight="1" thickBot="1" x14ac:dyDescent="0.3">
      <c r="A83" s="293"/>
      <c r="B83" s="314"/>
      <c r="C83" s="314"/>
      <c r="D83" s="314"/>
      <c r="E83" s="314"/>
      <c r="F83" s="314"/>
      <c r="G83" s="314"/>
      <c r="H83" s="316"/>
      <c r="I83" s="316"/>
      <c r="J83" s="316"/>
      <c r="K83" s="316"/>
      <c r="L83" s="318"/>
      <c r="M83" s="318"/>
      <c r="N83" s="318"/>
      <c r="O83" s="318"/>
      <c r="P83" s="320"/>
      <c r="Q83" s="320"/>
      <c r="R83" s="320"/>
      <c r="S83" s="107"/>
      <c r="T83" s="111"/>
      <c r="U83" s="112"/>
      <c r="V83" s="67"/>
      <c r="W83" s="113"/>
      <c r="X83" s="66"/>
      <c r="Y83" s="66"/>
      <c r="Z83" s="66"/>
      <c r="AA83" s="66"/>
      <c r="AB83" s="66"/>
      <c r="AC83" s="66"/>
      <c r="AD83" s="66"/>
      <c r="AE83" s="66"/>
      <c r="AF83" s="66"/>
      <c r="AG83" s="66"/>
      <c r="AH83" s="66"/>
      <c r="AI83" s="66"/>
      <c r="AJ83" s="66"/>
      <c r="AK83" s="66"/>
      <c r="AL83" s="66"/>
      <c r="AM83" s="65"/>
      <c r="AN83" s="65"/>
      <c r="AO83" s="65"/>
      <c r="AP83" s="65"/>
      <c r="AQ83" s="65"/>
      <c r="AR83" s="275"/>
      <c r="AS83" s="276"/>
      <c r="AT83" s="276"/>
      <c r="AU83" s="276"/>
      <c r="AV83" s="277"/>
      <c r="AW83" s="65"/>
      <c r="AX83" s="65"/>
      <c r="AY83" s="65"/>
      <c r="AZ83" s="65"/>
      <c r="BA83" s="65"/>
      <c r="BB83" s="65"/>
      <c r="BC83" s="65"/>
      <c r="BD83" s="65"/>
      <c r="BE83" s="65"/>
      <c r="BF83" s="66"/>
      <c r="BG83" s="115" t="s">
        <v>61</v>
      </c>
      <c r="BH83" s="121">
        <f t="shared" si="60"/>
        <v>37</v>
      </c>
      <c r="BI83" s="124">
        <f t="shared" si="64"/>
        <v>53.925925925925924</v>
      </c>
      <c r="BJ83" s="116">
        <f t="shared" si="61"/>
        <v>0</v>
      </c>
      <c r="BK83" s="124">
        <f t="shared" si="65"/>
        <v>0</v>
      </c>
      <c r="BL83" s="116">
        <f t="shared" si="62"/>
        <v>39</v>
      </c>
      <c r="BM83" s="124">
        <f t="shared" si="67"/>
        <v>46.518518518518519</v>
      </c>
      <c r="BN83" s="116">
        <f t="shared" si="63"/>
        <v>0</v>
      </c>
      <c r="BO83" s="120">
        <f t="shared" si="66"/>
        <v>0</v>
      </c>
      <c r="BP83" s="155"/>
      <c r="BQ83" s="155"/>
      <c r="BR83" s="155"/>
      <c r="BS83" s="3"/>
      <c r="BT83" s="3"/>
      <c r="BU83" s="3"/>
      <c r="BV83" s="3"/>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DV83" s="175"/>
      <c r="DW83" s="174"/>
    </row>
    <row r="84" spans="1:127" ht="15.75" customHeight="1" thickTop="1" thickBot="1" x14ac:dyDescent="0.3">
      <c r="A84" s="294"/>
      <c r="B84" s="315"/>
      <c r="C84" s="315"/>
      <c r="D84" s="315"/>
      <c r="E84" s="315"/>
      <c r="F84" s="315"/>
      <c r="G84" s="315"/>
      <c r="H84" s="317"/>
      <c r="I84" s="317"/>
      <c r="J84" s="317"/>
      <c r="K84" s="317"/>
      <c r="L84" s="319"/>
      <c r="M84" s="319"/>
      <c r="N84" s="319"/>
      <c r="O84" s="319"/>
      <c r="P84" s="321"/>
      <c r="Q84" s="321"/>
      <c r="R84" s="321"/>
      <c r="S84" s="108"/>
      <c r="T84" s="111"/>
      <c r="U84" s="112"/>
      <c r="V84" s="67"/>
      <c r="W84" s="113"/>
      <c r="X84" s="68" t="s">
        <v>1</v>
      </c>
      <c r="Y84" s="68" t="s">
        <v>0</v>
      </c>
      <c r="Z84" s="68" t="s">
        <v>2</v>
      </c>
      <c r="AA84" s="69" t="s">
        <v>4</v>
      </c>
      <c r="AB84" s="69" t="s">
        <v>3</v>
      </c>
      <c r="AC84" s="69" t="s">
        <v>5</v>
      </c>
      <c r="AD84" s="70" t="s">
        <v>7</v>
      </c>
      <c r="AE84" s="70" t="s">
        <v>6</v>
      </c>
      <c r="AF84" s="70" t="s">
        <v>8</v>
      </c>
      <c r="AG84" s="71" t="s">
        <v>10</v>
      </c>
      <c r="AH84" s="71" t="s">
        <v>9</v>
      </c>
      <c r="AI84" s="71" t="s">
        <v>82</v>
      </c>
      <c r="AJ84" s="66"/>
      <c r="AK84" s="66"/>
      <c r="AL84" s="66"/>
      <c r="AM84" s="65"/>
      <c r="AN84" s="65"/>
      <c r="AO84" s="65"/>
      <c r="AP84" s="65"/>
      <c r="AQ84" s="65"/>
      <c r="AR84" s="65"/>
      <c r="AS84" s="65"/>
      <c r="AT84" s="65"/>
      <c r="AU84" s="65"/>
      <c r="AV84" s="65"/>
      <c r="AW84" s="65"/>
      <c r="AX84" s="65"/>
      <c r="AY84" s="65"/>
      <c r="AZ84" s="65"/>
      <c r="BA84" s="65"/>
      <c r="BB84" s="65"/>
      <c r="BC84" s="65"/>
      <c r="BD84" s="65"/>
      <c r="BE84" s="65"/>
      <c r="BF84" s="66"/>
      <c r="BG84" s="115" t="s">
        <v>63</v>
      </c>
      <c r="BH84" s="121">
        <f t="shared" si="60"/>
        <v>35</v>
      </c>
      <c r="BI84" s="124">
        <f t="shared" si="64"/>
        <v>53.925925925925924</v>
      </c>
      <c r="BJ84" s="116">
        <f t="shared" si="61"/>
        <v>0</v>
      </c>
      <c r="BK84" s="124">
        <f t="shared" si="65"/>
        <v>0</v>
      </c>
      <c r="BL84" s="116">
        <f t="shared" si="62"/>
        <v>31</v>
      </c>
      <c r="BM84" s="124">
        <f t="shared" si="67"/>
        <v>46.518518518518519</v>
      </c>
      <c r="BN84" s="116">
        <f t="shared" si="63"/>
        <v>0</v>
      </c>
      <c r="BO84" s="120">
        <f t="shared" si="66"/>
        <v>0</v>
      </c>
      <c r="BP84" s="155"/>
      <c r="BQ84" s="155"/>
      <c r="BR84" s="155"/>
      <c r="BS84" s="3"/>
      <c r="BT84" s="3"/>
      <c r="BU84" s="3"/>
      <c r="BV84" s="3"/>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row>
    <row r="85" spans="1:127" ht="15.75" customHeight="1" thickTop="1" thickBot="1" x14ac:dyDescent="0.35">
      <c r="A85" s="72" t="s">
        <v>21</v>
      </c>
      <c r="B85" s="73">
        <f>notes!Y52</f>
        <v>0</v>
      </c>
      <c r="C85" s="73">
        <f>notes!Z52</f>
        <v>0</v>
      </c>
      <c r="D85" s="73">
        <f>notes!AA52</f>
        <v>0</v>
      </c>
      <c r="E85" s="73">
        <f>notes!AB52</f>
        <v>0</v>
      </c>
      <c r="F85" s="73">
        <f>notes!AC52</f>
        <v>0</v>
      </c>
      <c r="G85" s="74">
        <f>notes!AD52</f>
        <v>0</v>
      </c>
      <c r="H85" s="75">
        <f>notes!AE52</f>
        <v>0</v>
      </c>
      <c r="I85" s="73">
        <f>notes!AF52</f>
        <v>0</v>
      </c>
      <c r="J85" s="73">
        <f>notes!AG52</f>
        <v>0</v>
      </c>
      <c r="K85" s="74">
        <f>notes!AH52</f>
        <v>0</v>
      </c>
      <c r="L85" s="75">
        <f>notes!AI52</f>
        <v>0</v>
      </c>
      <c r="M85" s="75">
        <f>notes!AJ52</f>
        <v>0</v>
      </c>
      <c r="N85" s="73">
        <f>notes!AK52</f>
        <v>0</v>
      </c>
      <c r="O85" s="74">
        <f>notes!AL52</f>
        <v>0</v>
      </c>
      <c r="P85" s="73">
        <f>notes!AM52</f>
        <v>0</v>
      </c>
      <c r="Q85" s="73">
        <f>notes!AN52</f>
        <v>0</v>
      </c>
      <c r="R85" s="73">
        <f>notes!AO52</f>
        <v>0</v>
      </c>
      <c r="S85" s="73"/>
      <c r="T85" s="73"/>
      <c r="U85" s="73"/>
      <c r="V85" s="109"/>
      <c r="W85" s="78"/>
      <c r="X85" s="74">
        <f t="shared" ref="X85:X111" si="68">COUNTIF(B85:V85,"A+")</f>
        <v>0</v>
      </c>
      <c r="Y85" s="75">
        <f t="shared" ref="Y85:Y111" si="69">COUNTIF(B85:V85,"A")</f>
        <v>0</v>
      </c>
      <c r="Z85" s="80">
        <f t="shared" ref="Z85:Z111" si="70">COUNTIF(B85:V85,"A-")</f>
        <v>0</v>
      </c>
      <c r="AA85" s="81">
        <f t="shared" ref="AA85:AA111" si="71">COUNTIF(B85:V85,"B+")</f>
        <v>0</v>
      </c>
      <c r="AB85" s="81">
        <f t="shared" ref="AB85:AB111" si="72">COUNTIF(B85:V85,"B")</f>
        <v>0</v>
      </c>
      <c r="AC85" s="82">
        <f t="shared" ref="AC85:AC111" si="73">COUNTIF(B85:V85,"B-")</f>
        <v>0</v>
      </c>
      <c r="AD85" s="83">
        <f t="shared" ref="AD85:AD111" si="74">COUNTIF(B85:V85,"C+")</f>
        <v>0</v>
      </c>
      <c r="AE85" s="79">
        <f t="shared" ref="AE85:AE111" si="75">COUNTIF(B85:V85,"C")</f>
        <v>0</v>
      </c>
      <c r="AF85" s="80">
        <f t="shared" ref="AF85:AF111" si="76">COUNTIF(B85:V85,"C-")</f>
        <v>0</v>
      </c>
      <c r="AG85" s="83">
        <f t="shared" ref="AG85:AG111" si="77">COUNTIF(B85:V85,"D+")</f>
        <v>0</v>
      </c>
      <c r="AH85" s="79">
        <f t="shared" ref="AH85:AH111" si="78">COUNTIF(B85:V85,"D")</f>
        <v>0</v>
      </c>
      <c r="AI85" s="80">
        <f t="shared" ref="AI85:AI111" si="79">COUNTIF(B85:V85,"D-")</f>
        <v>0</v>
      </c>
      <c r="AJ85" s="84">
        <f t="shared" ref="AJ85:AJ111" si="80">(X85*8)+(Y85*7)+(Z85*6)+(AA85*6)+(AB85*5)+(AC85*4)+(AD85*3)+(AE85*2)+(AF85*1)-((AG85*1)+(AH85*2)+(AI85*3))</f>
        <v>0</v>
      </c>
      <c r="AK85" s="66"/>
      <c r="AL85" s="66" t="s">
        <v>21</v>
      </c>
      <c r="AM85" s="85">
        <f t="shared" ref="AM85:AM111" si="81">X85*8</f>
        <v>0</v>
      </c>
      <c r="AN85" s="85">
        <f t="shared" ref="AN85:AN111" si="82">Y85*7</f>
        <v>0</v>
      </c>
      <c r="AO85" s="85">
        <f t="shared" ref="AO85:AO111" si="83">Z85*6</f>
        <v>0</v>
      </c>
      <c r="AP85" s="86">
        <f>SUM(AM85:AO85)</f>
        <v>0</v>
      </c>
      <c r="AQ85" s="87"/>
      <c r="AR85" s="88">
        <f t="shared" ref="AR85:AR111" si="84">AA85*5</f>
        <v>0</v>
      </c>
      <c r="AS85" s="88">
        <f t="shared" ref="AS85:AS111" si="85">AB85*4</f>
        <v>0</v>
      </c>
      <c r="AT85" s="88">
        <f t="shared" ref="AT85:AT111" si="86">AC85*3</f>
        <v>0</v>
      </c>
      <c r="AU85" s="86">
        <f>SUM(AR85:AT85)</f>
        <v>0</v>
      </c>
      <c r="AV85" s="87"/>
      <c r="AW85" s="89">
        <f t="shared" ref="AW85:AW111" si="87">AD85*2</f>
        <v>0</v>
      </c>
      <c r="AX85" s="89">
        <f t="shared" ref="AX85:AX111" si="88">AE85*1</f>
        <v>0</v>
      </c>
      <c r="AY85" s="89">
        <f t="shared" ref="AY85:AY111" si="89">AF85</f>
        <v>0</v>
      </c>
      <c r="AZ85" s="86">
        <f>SUM(AW85:AY85)</f>
        <v>0</v>
      </c>
      <c r="BA85" s="87"/>
      <c r="BB85" s="90">
        <f t="shared" ref="BB85:BB111" si="90">AG85*1</f>
        <v>0</v>
      </c>
      <c r="BC85" s="90">
        <f t="shared" ref="BC85:BC111" si="91">AH85*2</f>
        <v>0</v>
      </c>
      <c r="BD85" s="90">
        <f t="shared" ref="BD85:BD111" si="92">AI85*3</f>
        <v>0</v>
      </c>
      <c r="BE85" s="86">
        <f>SUM(BB85:BD85)</f>
        <v>0</v>
      </c>
      <c r="BF85" s="91">
        <f>AP85+AU85+AZ85-BE85</f>
        <v>0</v>
      </c>
      <c r="BG85" s="115" t="s">
        <v>64</v>
      </c>
      <c r="BH85" s="121">
        <f t="shared" si="60"/>
        <v>34</v>
      </c>
      <c r="BI85" s="124">
        <f t="shared" si="64"/>
        <v>53.925925925925924</v>
      </c>
      <c r="BJ85" s="116">
        <f t="shared" si="61"/>
        <v>0</v>
      </c>
      <c r="BK85" s="124">
        <f t="shared" si="65"/>
        <v>0</v>
      </c>
      <c r="BL85" s="116">
        <f t="shared" si="62"/>
        <v>19</v>
      </c>
      <c r="BM85" s="124">
        <f t="shared" si="67"/>
        <v>46.518518518518519</v>
      </c>
      <c r="BN85" s="116">
        <f t="shared" si="63"/>
        <v>0</v>
      </c>
      <c r="BO85" s="120">
        <f t="shared" si="66"/>
        <v>0</v>
      </c>
      <c r="BP85" s="155"/>
      <c r="BQ85" s="155"/>
      <c r="BR85" s="155"/>
      <c r="BS85" s="3"/>
      <c r="BT85" s="3"/>
      <c r="BU85" s="3"/>
      <c r="BV85" s="3"/>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row>
    <row r="86" spans="1:127" ht="18" thickTop="1" thickBot="1" x14ac:dyDescent="0.35">
      <c r="A86" s="92" t="s">
        <v>24</v>
      </c>
      <c r="B86" s="73">
        <f>notes!Y53</f>
        <v>0</v>
      </c>
      <c r="C86" s="73">
        <f>notes!Z53</f>
        <v>0</v>
      </c>
      <c r="D86" s="73">
        <f>notes!AA53</f>
        <v>0</v>
      </c>
      <c r="E86" s="73">
        <f>notes!AB53</f>
        <v>0</v>
      </c>
      <c r="F86" s="73">
        <f>notes!AC53</f>
        <v>0</v>
      </c>
      <c r="G86" s="74">
        <f>notes!AD53</f>
        <v>0</v>
      </c>
      <c r="H86" s="75">
        <f>notes!AE53</f>
        <v>0</v>
      </c>
      <c r="I86" s="73">
        <f>notes!AF53</f>
        <v>0</v>
      </c>
      <c r="J86" s="73">
        <f>notes!AG53</f>
        <v>0</v>
      </c>
      <c r="K86" s="74">
        <f>notes!AH53</f>
        <v>0</v>
      </c>
      <c r="L86" s="75">
        <f>notes!AI53</f>
        <v>0</v>
      </c>
      <c r="M86" s="75">
        <f>notes!AJ53</f>
        <v>0</v>
      </c>
      <c r="N86" s="73">
        <f>notes!AK53</f>
        <v>0</v>
      </c>
      <c r="O86" s="74">
        <f>notes!AL53</f>
        <v>0</v>
      </c>
      <c r="P86" s="73">
        <f>notes!AM53</f>
        <v>0</v>
      </c>
      <c r="Q86" s="73">
        <f>notes!AN53</f>
        <v>0</v>
      </c>
      <c r="R86" s="73">
        <f>notes!AO53</f>
        <v>0</v>
      </c>
      <c r="S86" s="73"/>
      <c r="T86" s="73"/>
      <c r="U86" s="73"/>
      <c r="V86" s="109"/>
      <c r="W86" s="93"/>
      <c r="X86" s="74">
        <f t="shared" si="68"/>
        <v>0</v>
      </c>
      <c r="Y86" s="75">
        <f t="shared" si="69"/>
        <v>0</v>
      </c>
      <c r="Z86" s="80">
        <f t="shared" si="70"/>
        <v>0</v>
      </c>
      <c r="AA86" s="81">
        <f t="shared" si="71"/>
        <v>0</v>
      </c>
      <c r="AB86" s="81">
        <f t="shared" si="72"/>
        <v>0</v>
      </c>
      <c r="AC86" s="82">
        <f t="shared" si="73"/>
        <v>0</v>
      </c>
      <c r="AD86" s="83">
        <f t="shared" si="74"/>
        <v>0</v>
      </c>
      <c r="AE86" s="79">
        <f t="shared" si="75"/>
        <v>0</v>
      </c>
      <c r="AF86" s="80">
        <f t="shared" si="76"/>
        <v>0</v>
      </c>
      <c r="AG86" s="83">
        <f t="shared" si="77"/>
        <v>0</v>
      </c>
      <c r="AH86" s="79">
        <f t="shared" si="78"/>
        <v>0</v>
      </c>
      <c r="AI86" s="80">
        <f t="shared" si="79"/>
        <v>0</v>
      </c>
      <c r="AJ86" s="84">
        <f t="shared" si="80"/>
        <v>0</v>
      </c>
      <c r="AK86" s="66"/>
      <c r="AL86" s="66" t="s">
        <v>24</v>
      </c>
      <c r="AM86" s="85">
        <f t="shared" si="81"/>
        <v>0</v>
      </c>
      <c r="AN86" s="85">
        <f t="shared" si="82"/>
        <v>0</v>
      </c>
      <c r="AO86" s="85">
        <f t="shared" si="83"/>
        <v>0</v>
      </c>
      <c r="AP86" s="86">
        <f t="shared" ref="AP86:AP111" si="93">SUM(AM86:AO86)</f>
        <v>0</v>
      </c>
      <c r="AQ86" s="87"/>
      <c r="AR86" s="88">
        <f t="shared" si="84"/>
        <v>0</v>
      </c>
      <c r="AS86" s="88">
        <f t="shared" si="85"/>
        <v>0</v>
      </c>
      <c r="AT86" s="88">
        <f t="shared" si="86"/>
        <v>0</v>
      </c>
      <c r="AU86" s="86">
        <f t="shared" ref="AU86:AU111" si="94">SUM(AR86:AT86)</f>
        <v>0</v>
      </c>
      <c r="AV86" s="87"/>
      <c r="AW86" s="89">
        <f t="shared" si="87"/>
        <v>0</v>
      </c>
      <c r="AX86" s="89">
        <f t="shared" si="88"/>
        <v>0</v>
      </c>
      <c r="AY86" s="89">
        <f t="shared" si="89"/>
        <v>0</v>
      </c>
      <c r="AZ86" s="86">
        <f t="shared" ref="AZ86:AZ111" si="95">SUM(AW86:AY86)</f>
        <v>0</v>
      </c>
      <c r="BA86" s="87"/>
      <c r="BB86" s="90">
        <f t="shared" si="90"/>
        <v>0</v>
      </c>
      <c r="BC86" s="90">
        <f t="shared" si="91"/>
        <v>0</v>
      </c>
      <c r="BD86" s="90">
        <f t="shared" si="92"/>
        <v>0</v>
      </c>
      <c r="BE86" s="86">
        <f t="shared" ref="BE86:BE111" si="96">SUM(BB86:BD86)</f>
        <v>0</v>
      </c>
      <c r="BF86" s="91">
        <f t="shared" ref="BF86:BF111" si="97">AP86+AU86+AZ86+BE86</f>
        <v>0</v>
      </c>
      <c r="BG86" s="115" t="s">
        <v>66</v>
      </c>
      <c r="BH86" s="121">
        <f t="shared" si="60"/>
        <v>24</v>
      </c>
      <c r="BI86" s="124">
        <f t="shared" si="64"/>
        <v>53.925925925925924</v>
      </c>
      <c r="BJ86" s="116">
        <f t="shared" si="61"/>
        <v>0</v>
      </c>
      <c r="BK86" s="124">
        <f t="shared" si="65"/>
        <v>0</v>
      </c>
      <c r="BL86" s="116">
        <f t="shared" si="62"/>
        <v>24</v>
      </c>
      <c r="BM86" s="124">
        <f t="shared" si="67"/>
        <v>46.518518518518519</v>
      </c>
      <c r="BN86" s="116">
        <f t="shared" si="63"/>
        <v>0</v>
      </c>
      <c r="BO86" s="120">
        <f t="shared" si="66"/>
        <v>0</v>
      </c>
      <c r="BP86" s="155"/>
      <c r="BQ86" s="155"/>
      <c r="BS86" s="3"/>
      <c r="BT86" s="3"/>
      <c r="BU86" s="3"/>
      <c r="BV86" s="3"/>
      <c r="BW86" s="128"/>
      <c r="BX86" s="128"/>
      <c r="BY86" s="128"/>
      <c r="BZ86" s="128"/>
      <c r="CA86" s="128"/>
      <c r="CB86" s="128"/>
      <c r="CC86" s="128"/>
      <c r="CD86" s="128"/>
      <c r="CE86" s="128"/>
      <c r="CF86" s="128"/>
      <c r="CG86" s="128"/>
      <c r="CH86" s="128"/>
      <c r="CI86" s="128"/>
      <c r="CJ86" s="128"/>
      <c r="CK86" s="128"/>
      <c r="CL86" s="128"/>
      <c r="CM86" s="128"/>
      <c r="CN86" s="128"/>
      <c r="CO86" s="128"/>
      <c r="CP86" s="128"/>
      <c r="CQ86" s="128"/>
      <c r="CR86" s="128"/>
      <c r="CS86" s="128"/>
      <c r="CT86" s="128"/>
      <c r="CU86" s="128"/>
      <c r="CV86" s="128"/>
      <c r="CW86" s="128"/>
    </row>
    <row r="87" spans="1:127" ht="18" thickTop="1" thickBot="1" x14ac:dyDescent="0.35">
      <c r="A87" s="94" t="s">
        <v>27</v>
      </c>
      <c r="B87" s="73">
        <f>notes!Y54</f>
        <v>0</v>
      </c>
      <c r="C87" s="73">
        <f>notes!Z54</f>
        <v>0</v>
      </c>
      <c r="D87" s="73">
        <f>notes!AA54</f>
        <v>0</v>
      </c>
      <c r="E87" s="73">
        <f>notes!AB54</f>
        <v>0</v>
      </c>
      <c r="F87" s="73">
        <f>notes!AC54</f>
        <v>0</v>
      </c>
      <c r="G87" s="74">
        <f>notes!AD54</f>
        <v>0</v>
      </c>
      <c r="H87" s="75">
        <f>notes!AE54</f>
        <v>0</v>
      </c>
      <c r="I87" s="73">
        <f>notes!AF54</f>
        <v>0</v>
      </c>
      <c r="J87" s="73">
        <f>notes!AG54</f>
        <v>0</v>
      </c>
      <c r="K87" s="74">
        <f>notes!AH54</f>
        <v>0</v>
      </c>
      <c r="L87" s="75">
        <f>notes!AI54</f>
        <v>0</v>
      </c>
      <c r="M87" s="75">
        <f>notes!AJ54</f>
        <v>0</v>
      </c>
      <c r="N87" s="73">
        <f>notes!AK54</f>
        <v>0</v>
      </c>
      <c r="O87" s="74">
        <f>notes!AL54</f>
        <v>0</v>
      </c>
      <c r="P87" s="73">
        <f>notes!AM54</f>
        <v>0</v>
      </c>
      <c r="Q87" s="73">
        <f>notes!AN54</f>
        <v>0</v>
      </c>
      <c r="R87" s="73">
        <f>notes!AO54</f>
        <v>0</v>
      </c>
      <c r="S87" s="73"/>
      <c r="T87" s="73"/>
      <c r="U87" s="73"/>
      <c r="V87" s="109"/>
      <c r="W87" s="78"/>
      <c r="X87" s="74">
        <f t="shared" si="68"/>
        <v>0</v>
      </c>
      <c r="Y87" s="75">
        <f t="shared" si="69"/>
        <v>0</v>
      </c>
      <c r="Z87" s="80">
        <f t="shared" si="70"/>
        <v>0</v>
      </c>
      <c r="AA87" s="81">
        <f t="shared" si="71"/>
        <v>0</v>
      </c>
      <c r="AB87" s="81">
        <f t="shared" si="72"/>
        <v>0</v>
      </c>
      <c r="AC87" s="82">
        <f t="shared" si="73"/>
        <v>0</v>
      </c>
      <c r="AD87" s="83">
        <f t="shared" si="74"/>
        <v>0</v>
      </c>
      <c r="AE87" s="79">
        <f t="shared" si="75"/>
        <v>0</v>
      </c>
      <c r="AF87" s="80">
        <f t="shared" si="76"/>
        <v>0</v>
      </c>
      <c r="AG87" s="83">
        <f t="shared" si="77"/>
        <v>0</v>
      </c>
      <c r="AH87" s="79">
        <f t="shared" si="78"/>
        <v>0</v>
      </c>
      <c r="AI87" s="80">
        <f t="shared" si="79"/>
        <v>0</v>
      </c>
      <c r="AJ87" s="84">
        <f t="shared" si="80"/>
        <v>0</v>
      </c>
      <c r="AK87" s="66"/>
      <c r="AL87" s="66" t="s">
        <v>27</v>
      </c>
      <c r="AM87" s="85">
        <f t="shared" si="81"/>
        <v>0</v>
      </c>
      <c r="AN87" s="85">
        <f t="shared" si="82"/>
        <v>0</v>
      </c>
      <c r="AO87" s="85">
        <f t="shared" si="83"/>
        <v>0</v>
      </c>
      <c r="AP87" s="86">
        <f t="shared" si="93"/>
        <v>0</v>
      </c>
      <c r="AQ87" s="87"/>
      <c r="AR87" s="88">
        <f t="shared" si="84"/>
        <v>0</v>
      </c>
      <c r="AS87" s="88">
        <f t="shared" si="85"/>
        <v>0</v>
      </c>
      <c r="AT87" s="88">
        <f t="shared" si="86"/>
        <v>0</v>
      </c>
      <c r="AU87" s="86">
        <f t="shared" si="94"/>
        <v>0</v>
      </c>
      <c r="AV87" s="87"/>
      <c r="AW87" s="89">
        <f t="shared" si="87"/>
        <v>0</v>
      </c>
      <c r="AX87" s="89">
        <f t="shared" si="88"/>
        <v>0</v>
      </c>
      <c r="AY87" s="89">
        <f t="shared" si="89"/>
        <v>0</v>
      </c>
      <c r="AZ87" s="86">
        <f t="shared" si="95"/>
        <v>0</v>
      </c>
      <c r="BA87" s="87"/>
      <c r="BB87" s="90">
        <f t="shared" si="90"/>
        <v>0</v>
      </c>
      <c r="BC87" s="90">
        <f t="shared" si="91"/>
        <v>0</v>
      </c>
      <c r="BD87" s="90">
        <f t="shared" si="92"/>
        <v>0</v>
      </c>
      <c r="BE87" s="86">
        <f t="shared" si="96"/>
        <v>0</v>
      </c>
      <c r="BF87" s="91">
        <f t="shared" si="97"/>
        <v>0</v>
      </c>
      <c r="BG87" s="115" t="s">
        <v>68</v>
      </c>
      <c r="BH87" s="121">
        <f t="shared" si="60"/>
        <v>41</v>
      </c>
      <c r="BI87" s="124">
        <f t="shared" si="64"/>
        <v>53.925925925925924</v>
      </c>
      <c r="BJ87" s="116">
        <f t="shared" si="61"/>
        <v>0</v>
      </c>
      <c r="BK87" s="124">
        <f t="shared" si="65"/>
        <v>0</v>
      </c>
      <c r="BL87" s="116">
        <f t="shared" si="62"/>
        <v>22</v>
      </c>
      <c r="BM87" s="124">
        <f t="shared" si="67"/>
        <v>46.518518518518519</v>
      </c>
      <c r="BN87" s="116">
        <f t="shared" si="63"/>
        <v>0</v>
      </c>
      <c r="BO87" s="120">
        <f t="shared" si="66"/>
        <v>0</v>
      </c>
      <c r="BP87" s="155"/>
      <c r="BQ87" s="155"/>
      <c r="BR87" s="155"/>
      <c r="BS87" s="3"/>
      <c r="BT87" s="3"/>
      <c r="BU87" s="3"/>
      <c r="BV87" s="3"/>
      <c r="BW87" s="128"/>
      <c r="BX87" s="128"/>
      <c r="BY87" s="128"/>
      <c r="BZ87" s="128"/>
      <c r="CA87" s="128"/>
      <c r="CB87" s="128"/>
      <c r="CC87" s="128"/>
      <c r="CD87" s="128"/>
      <c r="CE87" s="128"/>
      <c r="CF87" s="128"/>
      <c r="CG87" s="128"/>
      <c r="CH87" s="128"/>
      <c r="CI87" s="128"/>
      <c r="CJ87" s="128"/>
      <c r="CK87" s="128"/>
      <c r="CL87" s="128"/>
      <c r="CM87" s="128"/>
      <c r="CN87" s="128"/>
      <c r="CO87" s="128"/>
      <c r="CP87" s="128"/>
      <c r="CQ87" s="128"/>
      <c r="CR87" s="128"/>
      <c r="CS87" s="128"/>
      <c r="CT87" s="128"/>
      <c r="CU87" s="128"/>
      <c r="CV87" s="128"/>
      <c r="CW87" s="128"/>
    </row>
    <row r="88" spans="1:127" ht="18" thickTop="1" thickBot="1" x14ac:dyDescent="0.35">
      <c r="A88" s="92" t="s">
        <v>29</v>
      </c>
      <c r="B88" s="73">
        <f>notes!Y55</f>
        <v>0</v>
      </c>
      <c r="C88" s="73">
        <f>notes!Z55</f>
        <v>0</v>
      </c>
      <c r="D88" s="73">
        <f>notes!AA55</f>
        <v>0</v>
      </c>
      <c r="E88" s="73">
        <f>notes!AB55</f>
        <v>0</v>
      </c>
      <c r="F88" s="73">
        <f>notes!AC55</f>
        <v>0</v>
      </c>
      <c r="G88" s="74">
        <f>notes!AD55</f>
        <v>0</v>
      </c>
      <c r="H88" s="75">
        <f>notes!AE55</f>
        <v>0</v>
      </c>
      <c r="I88" s="73">
        <f>notes!AF55</f>
        <v>0</v>
      </c>
      <c r="J88" s="73">
        <f>notes!AG55</f>
        <v>0</v>
      </c>
      <c r="K88" s="74">
        <f>notes!AH55</f>
        <v>0</v>
      </c>
      <c r="L88" s="75">
        <f>notes!AI55</f>
        <v>0</v>
      </c>
      <c r="M88" s="75">
        <f>notes!AJ55</f>
        <v>0</v>
      </c>
      <c r="N88" s="73">
        <f>notes!AK55</f>
        <v>0</v>
      </c>
      <c r="O88" s="74">
        <f>notes!AL55</f>
        <v>0</v>
      </c>
      <c r="P88" s="73">
        <f>notes!AM55</f>
        <v>0</v>
      </c>
      <c r="Q88" s="73">
        <f>notes!AN55</f>
        <v>0</v>
      </c>
      <c r="R88" s="73">
        <f>notes!AO55</f>
        <v>0</v>
      </c>
      <c r="S88" s="73"/>
      <c r="T88" s="73"/>
      <c r="U88" s="73"/>
      <c r="V88" s="109"/>
      <c r="W88" s="93"/>
      <c r="X88" s="74">
        <f t="shared" si="68"/>
        <v>0</v>
      </c>
      <c r="Y88" s="75">
        <f t="shared" si="69"/>
        <v>0</v>
      </c>
      <c r="Z88" s="80">
        <f t="shared" si="70"/>
        <v>0</v>
      </c>
      <c r="AA88" s="81">
        <f t="shared" si="71"/>
        <v>0</v>
      </c>
      <c r="AB88" s="81">
        <f t="shared" si="72"/>
        <v>0</v>
      </c>
      <c r="AC88" s="82">
        <f t="shared" si="73"/>
        <v>0</v>
      </c>
      <c r="AD88" s="83">
        <f t="shared" si="74"/>
        <v>0</v>
      </c>
      <c r="AE88" s="79">
        <f t="shared" si="75"/>
        <v>0</v>
      </c>
      <c r="AF88" s="80">
        <f t="shared" si="76"/>
        <v>0</v>
      </c>
      <c r="AG88" s="83">
        <f t="shared" si="77"/>
        <v>0</v>
      </c>
      <c r="AH88" s="79">
        <f t="shared" si="78"/>
        <v>0</v>
      </c>
      <c r="AI88" s="80">
        <f t="shared" si="79"/>
        <v>0</v>
      </c>
      <c r="AJ88" s="84">
        <f t="shared" si="80"/>
        <v>0</v>
      </c>
      <c r="AK88" s="66"/>
      <c r="AL88" s="66" t="s">
        <v>29</v>
      </c>
      <c r="AM88" s="85">
        <f t="shared" si="81"/>
        <v>0</v>
      </c>
      <c r="AN88" s="85">
        <f t="shared" si="82"/>
        <v>0</v>
      </c>
      <c r="AO88" s="85">
        <f t="shared" si="83"/>
        <v>0</v>
      </c>
      <c r="AP88" s="86">
        <f t="shared" si="93"/>
        <v>0</v>
      </c>
      <c r="AQ88" s="87"/>
      <c r="AR88" s="88">
        <f t="shared" si="84"/>
        <v>0</v>
      </c>
      <c r="AS88" s="88">
        <f t="shared" si="85"/>
        <v>0</v>
      </c>
      <c r="AT88" s="88">
        <f t="shared" si="86"/>
        <v>0</v>
      </c>
      <c r="AU88" s="86">
        <f t="shared" si="94"/>
        <v>0</v>
      </c>
      <c r="AV88" s="87"/>
      <c r="AW88" s="89">
        <f t="shared" si="87"/>
        <v>0</v>
      </c>
      <c r="AX88" s="89">
        <f t="shared" si="88"/>
        <v>0</v>
      </c>
      <c r="AY88" s="89">
        <f t="shared" si="89"/>
        <v>0</v>
      </c>
      <c r="AZ88" s="86">
        <f t="shared" si="95"/>
        <v>0</v>
      </c>
      <c r="BA88" s="87"/>
      <c r="BB88" s="90">
        <f t="shared" si="90"/>
        <v>0</v>
      </c>
      <c r="BC88" s="90">
        <f t="shared" si="91"/>
        <v>0</v>
      </c>
      <c r="BD88" s="90">
        <f t="shared" si="92"/>
        <v>0</v>
      </c>
      <c r="BE88" s="86">
        <f t="shared" si="96"/>
        <v>0</v>
      </c>
      <c r="BF88" s="91">
        <f t="shared" si="97"/>
        <v>0</v>
      </c>
      <c r="BG88" s="115" t="s">
        <v>70</v>
      </c>
      <c r="BH88" s="121">
        <f t="shared" si="60"/>
        <v>32</v>
      </c>
      <c r="BI88" s="124">
        <f t="shared" si="64"/>
        <v>53.925925925925924</v>
      </c>
      <c r="BJ88" s="116">
        <f t="shared" si="61"/>
        <v>0</v>
      </c>
      <c r="BK88" s="124">
        <f t="shared" si="65"/>
        <v>0</v>
      </c>
      <c r="BL88" s="116">
        <f t="shared" si="62"/>
        <v>22</v>
      </c>
      <c r="BM88" s="124">
        <f t="shared" si="67"/>
        <v>46.518518518518519</v>
      </c>
      <c r="BN88" s="116">
        <f t="shared" si="63"/>
        <v>0</v>
      </c>
      <c r="BO88" s="120">
        <f t="shared" si="66"/>
        <v>0</v>
      </c>
      <c r="BP88" s="155"/>
      <c r="BQ88" s="155"/>
      <c r="BR88" s="155"/>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row>
    <row r="89" spans="1:127" ht="18" thickTop="1" thickBot="1" x14ac:dyDescent="0.35">
      <c r="A89" s="94" t="s">
        <v>31</v>
      </c>
      <c r="B89" s="73">
        <f>notes!Y56</f>
        <v>0</v>
      </c>
      <c r="C89" s="73">
        <f>notes!Z56</f>
        <v>0</v>
      </c>
      <c r="D89" s="73">
        <f>notes!AA56</f>
        <v>0</v>
      </c>
      <c r="E89" s="73">
        <f>notes!AB56</f>
        <v>0</v>
      </c>
      <c r="F89" s="73">
        <f>notes!AC56</f>
        <v>0</v>
      </c>
      <c r="G89" s="74">
        <f>notes!AD56</f>
        <v>0</v>
      </c>
      <c r="H89" s="75">
        <f>notes!AE56</f>
        <v>0</v>
      </c>
      <c r="I89" s="73">
        <f>notes!AF56</f>
        <v>0</v>
      </c>
      <c r="J89" s="73">
        <f>notes!AG56</f>
        <v>0</v>
      </c>
      <c r="K89" s="74">
        <f>notes!AH56</f>
        <v>0</v>
      </c>
      <c r="L89" s="75">
        <f>notes!AI56</f>
        <v>0</v>
      </c>
      <c r="M89" s="75">
        <f>notes!AJ56</f>
        <v>0</v>
      </c>
      <c r="N89" s="73">
        <f>notes!AK56</f>
        <v>0</v>
      </c>
      <c r="O89" s="74">
        <f>notes!AL56</f>
        <v>0</v>
      </c>
      <c r="P89" s="73">
        <f>notes!AM56</f>
        <v>0</v>
      </c>
      <c r="Q89" s="73">
        <f>notes!AN56</f>
        <v>0</v>
      </c>
      <c r="R89" s="73">
        <f>notes!AO56</f>
        <v>0</v>
      </c>
      <c r="S89" s="73"/>
      <c r="T89" s="73"/>
      <c r="U89" s="73"/>
      <c r="V89" s="109"/>
      <c r="W89" s="78"/>
      <c r="X89" s="74">
        <f t="shared" si="68"/>
        <v>0</v>
      </c>
      <c r="Y89" s="75">
        <f t="shared" si="69"/>
        <v>0</v>
      </c>
      <c r="Z89" s="80">
        <f t="shared" si="70"/>
        <v>0</v>
      </c>
      <c r="AA89" s="81">
        <f t="shared" si="71"/>
        <v>0</v>
      </c>
      <c r="AB89" s="81">
        <f t="shared" si="72"/>
        <v>0</v>
      </c>
      <c r="AC89" s="82">
        <f t="shared" si="73"/>
        <v>0</v>
      </c>
      <c r="AD89" s="83">
        <f t="shared" si="74"/>
        <v>0</v>
      </c>
      <c r="AE89" s="79">
        <f t="shared" si="75"/>
        <v>0</v>
      </c>
      <c r="AF89" s="80">
        <f t="shared" si="76"/>
        <v>0</v>
      </c>
      <c r="AG89" s="83">
        <f t="shared" si="77"/>
        <v>0</v>
      </c>
      <c r="AH89" s="79">
        <f t="shared" si="78"/>
        <v>0</v>
      </c>
      <c r="AI89" s="80">
        <f t="shared" si="79"/>
        <v>0</v>
      </c>
      <c r="AJ89" s="84">
        <f t="shared" si="80"/>
        <v>0</v>
      </c>
      <c r="AK89" s="66"/>
      <c r="AL89" s="66" t="s">
        <v>31</v>
      </c>
      <c r="AM89" s="85">
        <f t="shared" si="81"/>
        <v>0</v>
      </c>
      <c r="AN89" s="85">
        <f t="shared" si="82"/>
        <v>0</v>
      </c>
      <c r="AO89" s="85">
        <f t="shared" si="83"/>
        <v>0</v>
      </c>
      <c r="AP89" s="86">
        <f t="shared" si="93"/>
        <v>0</v>
      </c>
      <c r="AQ89" s="87"/>
      <c r="AR89" s="88">
        <f t="shared" si="84"/>
        <v>0</v>
      </c>
      <c r="AS89" s="88">
        <f t="shared" si="85"/>
        <v>0</v>
      </c>
      <c r="AT89" s="88">
        <f t="shared" si="86"/>
        <v>0</v>
      </c>
      <c r="AU89" s="86">
        <f t="shared" si="94"/>
        <v>0</v>
      </c>
      <c r="AV89" s="87"/>
      <c r="AW89" s="89">
        <f t="shared" si="87"/>
        <v>0</v>
      </c>
      <c r="AX89" s="89">
        <f t="shared" si="88"/>
        <v>0</v>
      </c>
      <c r="AY89" s="89">
        <f t="shared" si="89"/>
        <v>0</v>
      </c>
      <c r="AZ89" s="86">
        <f t="shared" si="95"/>
        <v>0</v>
      </c>
      <c r="BA89" s="87"/>
      <c r="BB89" s="90">
        <f t="shared" si="90"/>
        <v>0</v>
      </c>
      <c r="BC89" s="90">
        <f t="shared" si="91"/>
        <v>0</v>
      </c>
      <c r="BD89" s="90">
        <f t="shared" si="92"/>
        <v>0</v>
      </c>
      <c r="BE89" s="86">
        <f t="shared" si="96"/>
        <v>0</v>
      </c>
      <c r="BF89" s="91">
        <f t="shared" si="97"/>
        <v>0</v>
      </c>
      <c r="BG89" s="115" t="s">
        <v>72</v>
      </c>
      <c r="BH89" s="121">
        <f t="shared" si="60"/>
        <v>35</v>
      </c>
      <c r="BI89" s="124">
        <f t="shared" si="64"/>
        <v>53.925925925925924</v>
      </c>
      <c r="BJ89" s="116">
        <f t="shared" si="61"/>
        <v>0</v>
      </c>
      <c r="BK89" s="124">
        <f t="shared" si="65"/>
        <v>0</v>
      </c>
      <c r="BL89" s="116">
        <f t="shared" si="62"/>
        <v>24</v>
      </c>
      <c r="BM89" s="124">
        <f t="shared" si="67"/>
        <v>46.518518518518519</v>
      </c>
      <c r="BN89" s="116">
        <f t="shared" si="63"/>
        <v>0</v>
      </c>
      <c r="BO89" s="120">
        <f t="shared" si="66"/>
        <v>0</v>
      </c>
      <c r="BP89" s="155"/>
      <c r="BQ89" s="155"/>
      <c r="BR89" s="155"/>
      <c r="BS89" s="3"/>
      <c r="BT89" s="3"/>
      <c r="BU89" s="3"/>
      <c r="BV89" s="3"/>
    </row>
    <row r="90" spans="1:127" ht="18" thickTop="1" thickBot="1" x14ac:dyDescent="0.35">
      <c r="A90" s="92" t="s">
        <v>33</v>
      </c>
      <c r="B90" s="73">
        <f>notes!Y57</f>
        <v>0</v>
      </c>
      <c r="C90" s="73">
        <f>notes!Z57</f>
        <v>0</v>
      </c>
      <c r="D90" s="73">
        <f>notes!AA57</f>
        <v>0</v>
      </c>
      <c r="E90" s="73">
        <f>notes!AB57</f>
        <v>0</v>
      </c>
      <c r="F90" s="73">
        <f>notes!AC57</f>
        <v>0</v>
      </c>
      <c r="G90" s="74">
        <f>notes!AD57</f>
        <v>0</v>
      </c>
      <c r="H90" s="75">
        <f>notes!AE57</f>
        <v>0</v>
      </c>
      <c r="I90" s="73">
        <f>notes!AF57</f>
        <v>0</v>
      </c>
      <c r="J90" s="73">
        <f>notes!AG57</f>
        <v>0</v>
      </c>
      <c r="K90" s="74">
        <f>notes!AH57</f>
        <v>0</v>
      </c>
      <c r="L90" s="75">
        <f>notes!AI57</f>
        <v>0</v>
      </c>
      <c r="M90" s="75">
        <f>notes!AJ57</f>
        <v>0</v>
      </c>
      <c r="N90" s="73">
        <f>notes!AK57</f>
        <v>0</v>
      </c>
      <c r="O90" s="74">
        <f>notes!AL57</f>
        <v>0</v>
      </c>
      <c r="P90" s="73">
        <f>notes!AM57</f>
        <v>0</v>
      </c>
      <c r="Q90" s="73">
        <f>notes!AN57</f>
        <v>0</v>
      </c>
      <c r="R90" s="73">
        <f>notes!AO57</f>
        <v>0</v>
      </c>
      <c r="S90" s="73"/>
      <c r="T90" s="73"/>
      <c r="U90" s="73"/>
      <c r="V90" s="109"/>
      <c r="W90" s="93"/>
      <c r="X90" s="74">
        <f t="shared" si="68"/>
        <v>0</v>
      </c>
      <c r="Y90" s="75">
        <f t="shared" si="69"/>
        <v>0</v>
      </c>
      <c r="Z90" s="80">
        <f t="shared" si="70"/>
        <v>0</v>
      </c>
      <c r="AA90" s="81">
        <f t="shared" si="71"/>
        <v>0</v>
      </c>
      <c r="AB90" s="81">
        <f t="shared" si="72"/>
        <v>0</v>
      </c>
      <c r="AC90" s="82">
        <f t="shared" si="73"/>
        <v>0</v>
      </c>
      <c r="AD90" s="83">
        <f t="shared" si="74"/>
        <v>0</v>
      </c>
      <c r="AE90" s="79">
        <f t="shared" si="75"/>
        <v>0</v>
      </c>
      <c r="AF90" s="80">
        <f t="shared" si="76"/>
        <v>0</v>
      </c>
      <c r="AG90" s="83">
        <f t="shared" si="77"/>
        <v>0</v>
      </c>
      <c r="AH90" s="79">
        <f t="shared" si="78"/>
        <v>0</v>
      </c>
      <c r="AI90" s="80">
        <f t="shared" si="79"/>
        <v>0</v>
      </c>
      <c r="AJ90" s="84">
        <f t="shared" si="80"/>
        <v>0</v>
      </c>
      <c r="AK90" s="66"/>
      <c r="AL90" s="66" t="s">
        <v>33</v>
      </c>
      <c r="AM90" s="85">
        <f t="shared" si="81"/>
        <v>0</v>
      </c>
      <c r="AN90" s="85">
        <f t="shared" si="82"/>
        <v>0</v>
      </c>
      <c r="AO90" s="85">
        <f t="shared" si="83"/>
        <v>0</v>
      </c>
      <c r="AP90" s="86">
        <f t="shared" si="93"/>
        <v>0</v>
      </c>
      <c r="AQ90" s="95"/>
      <c r="AR90" s="88">
        <f t="shared" si="84"/>
        <v>0</v>
      </c>
      <c r="AS90" s="88">
        <f t="shared" si="85"/>
        <v>0</v>
      </c>
      <c r="AT90" s="88">
        <f t="shared" si="86"/>
        <v>0</v>
      </c>
      <c r="AU90" s="86">
        <f t="shared" si="94"/>
        <v>0</v>
      </c>
      <c r="AV90" s="95"/>
      <c r="AW90" s="89">
        <f t="shared" si="87"/>
        <v>0</v>
      </c>
      <c r="AX90" s="89">
        <f t="shared" si="88"/>
        <v>0</v>
      </c>
      <c r="AY90" s="89">
        <f t="shared" si="89"/>
        <v>0</v>
      </c>
      <c r="AZ90" s="86">
        <f t="shared" si="95"/>
        <v>0</v>
      </c>
      <c r="BA90" s="95"/>
      <c r="BB90" s="90">
        <f t="shared" si="90"/>
        <v>0</v>
      </c>
      <c r="BC90" s="90">
        <f t="shared" si="91"/>
        <v>0</v>
      </c>
      <c r="BD90" s="90">
        <f t="shared" si="92"/>
        <v>0</v>
      </c>
      <c r="BE90" s="86">
        <f t="shared" si="96"/>
        <v>0</v>
      </c>
      <c r="BF90" s="91">
        <f t="shared" si="97"/>
        <v>0</v>
      </c>
      <c r="BG90" s="117" t="s">
        <v>74</v>
      </c>
      <c r="BH90" s="122">
        <f t="shared" si="60"/>
        <v>21</v>
      </c>
      <c r="BI90" s="125">
        <f t="shared" si="64"/>
        <v>53.925925925925924</v>
      </c>
      <c r="BJ90" s="118">
        <f t="shared" si="61"/>
        <v>0</v>
      </c>
      <c r="BK90" s="125">
        <f t="shared" si="65"/>
        <v>0</v>
      </c>
      <c r="BL90" s="118">
        <f t="shared" si="62"/>
        <v>26</v>
      </c>
      <c r="BM90" s="125">
        <f t="shared" si="67"/>
        <v>46.518518518518519</v>
      </c>
      <c r="BN90" s="118">
        <f t="shared" si="63"/>
        <v>0</v>
      </c>
      <c r="BO90" s="123">
        <f t="shared" si="66"/>
        <v>0</v>
      </c>
      <c r="BP90" s="155"/>
      <c r="BQ90" s="155"/>
      <c r="BR90" s="155"/>
      <c r="BS90" s="3"/>
      <c r="BT90" s="3"/>
      <c r="BU90" s="3"/>
      <c r="BV90" s="3"/>
    </row>
    <row r="91" spans="1:127" ht="18" thickTop="1" thickBot="1" x14ac:dyDescent="0.35">
      <c r="A91" s="96" t="s">
        <v>35</v>
      </c>
      <c r="B91" s="73">
        <f>notes!Y58</f>
        <v>0</v>
      </c>
      <c r="C91" s="73">
        <f>notes!Z58</f>
        <v>0</v>
      </c>
      <c r="D91" s="73">
        <f>notes!AA58</f>
        <v>0</v>
      </c>
      <c r="E91" s="73">
        <f>notes!AB58</f>
        <v>0</v>
      </c>
      <c r="F91" s="73">
        <f>notes!AC58</f>
        <v>0</v>
      </c>
      <c r="G91" s="74">
        <f>notes!AD58</f>
        <v>0</v>
      </c>
      <c r="H91" s="75">
        <f>notes!AE58</f>
        <v>0</v>
      </c>
      <c r="I91" s="73">
        <f>notes!AF58</f>
        <v>0</v>
      </c>
      <c r="J91" s="73">
        <f>notes!AG58</f>
        <v>0</v>
      </c>
      <c r="K91" s="74">
        <f>notes!AH58</f>
        <v>0</v>
      </c>
      <c r="L91" s="75">
        <f>notes!AI58</f>
        <v>0</v>
      </c>
      <c r="M91" s="75">
        <f>notes!AJ58</f>
        <v>0</v>
      </c>
      <c r="N91" s="73">
        <f>notes!AK58</f>
        <v>0</v>
      </c>
      <c r="O91" s="74">
        <f>notes!AL58</f>
        <v>0</v>
      </c>
      <c r="P91" s="73">
        <f>notes!AM58</f>
        <v>0</v>
      </c>
      <c r="Q91" s="73">
        <f>notes!AN58</f>
        <v>0</v>
      </c>
      <c r="R91" s="73">
        <f>notes!AO58</f>
        <v>0</v>
      </c>
      <c r="S91" s="73"/>
      <c r="T91" s="73"/>
      <c r="U91" s="73"/>
      <c r="V91" s="109"/>
      <c r="W91" s="78"/>
      <c r="X91" s="74">
        <f t="shared" si="68"/>
        <v>0</v>
      </c>
      <c r="Y91" s="75">
        <f t="shared" si="69"/>
        <v>0</v>
      </c>
      <c r="Z91" s="80">
        <f t="shared" si="70"/>
        <v>0</v>
      </c>
      <c r="AA91" s="81">
        <f t="shared" si="71"/>
        <v>0</v>
      </c>
      <c r="AB91" s="81">
        <f t="shared" si="72"/>
        <v>0</v>
      </c>
      <c r="AC91" s="82">
        <f t="shared" si="73"/>
        <v>0</v>
      </c>
      <c r="AD91" s="83">
        <f t="shared" si="74"/>
        <v>0</v>
      </c>
      <c r="AE91" s="79">
        <f t="shared" si="75"/>
        <v>0</v>
      </c>
      <c r="AF91" s="80">
        <f t="shared" si="76"/>
        <v>0</v>
      </c>
      <c r="AG91" s="83">
        <f t="shared" si="77"/>
        <v>0</v>
      </c>
      <c r="AH91" s="79">
        <f t="shared" si="78"/>
        <v>0</v>
      </c>
      <c r="AI91" s="80">
        <f t="shared" si="79"/>
        <v>0</v>
      </c>
      <c r="AJ91" s="84">
        <f t="shared" si="80"/>
        <v>0</v>
      </c>
      <c r="AK91" s="66"/>
      <c r="AL91" s="66" t="s">
        <v>35</v>
      </c>
      <c r="AM91" s="85">
        <f t="shared" si="81"/>
        <v>0</v>
      </c>
      <c r="AN91" s="85">
        <f t="shared" si="82"/>
        <v>0</v>
      </c>
      <c r="AO91" s="85">
        <f t="shared" si="83"/>
        <v>0</v>
      </c>
      <c r="AP91" s="86">
        <f t="shared" si="93"/>
        <v>0</v>
      </c>
      <c r="AQ91" s="95"/>
      <c r="AR91" s="88">
        <f t="shared" si="84"/>
        <v>0</v>
      </c>
      <c r="AS91" s="88">
        <f t="shared" si="85"/>
        <v>0</v>
      </c>
      <c r="AT91" s="88">
        <f t="shared" si="86"/>
        <v>0</v>
      </c>
      <c r="AU91" s="86">
        <f t="shared" si="94"/>
        <v>0</v>
      </c>
      <c r="AV91" s="95"/>
      <c r="AW91" s="89">
        <f t="shared" si="87"/>
        <v>0</v>
      </c>
      <c r="AX91" s="89">
        <f t="shared" si="88"/>
        <v>0</v>
      </c>
      <c r="AY91" s="89">
        <f t="shared" si="89"/>
        <v>0</v>
      </c>
      <c r="AZ91" s="86">
        <f t="shared" si="95"/>
        <v>0</v>
      </c>
      <c r="BA91" s="95"/>
      <c r="BB91" s="90">
        <f t="shared" si="90"/>
        <v>0</v>
      </c>
      <c r="BC91" s="90">
        <f t="shared" si="91"/>
        <v>0</v>
      </c>
      <c r="BD91" s="90">
        <f t="shared" si="92"/>
        <v>0</v>
      </c>
      <c r="BE91" s="86">
        <f t="shared" si="96"/>
        <v>0</v>
      </c>
      <c r="BF91" s="91">
        <f t="shared" si="97"/>
        <v>0</v>
      </c>
      <c r="BH91" s="3"/>
      <c r="BI91" s="3"/>
      <c r="BJ91" s="3"/>
      <c r="BK91" s="3"/>
      <c r="BL91" s="3"/>
      <c r="BM91" s="3"/>
      <c r="BN91" s="3"/>
      <c r="BO91" s="3"/>
      <c r="BP91" s="3"/>
      <c r="BQ91" s="3"/>
      <c r="BR91" s="3"/>
      <c r="BS91" s="3"/>
      <c r="BT91" s="3"/>
      <c r="BU91" s="3"/>
      <c r="BV91" s="3"/>
    </row>
    <row r="92" spans="1:127" ht="18" thickTop="1" thickBot="1" x14ac:dyDescent="0.35">
      <c r="A92" s="92" t="s">
        <v>37</v>
      </c>
      <c r="B92" s="73">
        <f>notes!Y59</f>
        <v>0</v>
      </c>
      <c r="C92" s="73">
        <f>notes!Z59</f>
        <v>0</v>
      </c>
      <c r="D92" s="73">
        <f>notes!AA59</f>
        <v>0</v>
      </c>
      <c r="E92" s="73">
        <f>notes!AB59</f>
        <v>0</v>
      </c>
      <c r="F92" s="73">
        <f>notes!AC59</f>
        <v>0</v>
      </c>
      <c r="G92" s="74">
        <f>notes!AD59</f>
        <v>0</v>
      </c>
      <c r="H92" s="75">
        <f>notes!AE59</f>
        <v>0</v>
      </c>
      <c r="I92" s="73">
        <f>notes!AF59</f>
        <v>0</v>
      </c>
      <c r="J92" s="73">
        <f>notes!AG59</f>
        <v>0</v>
      </c>
      <c r="K92" s="74">
        <f>notes!AH59</f>
        <v>0</v>
      </c>
      <c r="L92" s="75">
        <f>notes!AI59</f>
        <v>0</v>
      </c>
      <c r="M92" s="75">
        <f>notes!AJ59</f>
        <v>0</v>
      </c>
      <c r="N92" s="73">
        <f>notes!AK59</f>
        <v>0</v>
      </c>
      <c r="O92" s="74">
        <f>notes!AL59</f>
        <v>0</v>
      </c>
      <c r="P92" s="73">
        <f>notes!AM59</f>
        <v>0</v>
      </c>
      <c r="Q92" s="73">
        <f>notes!AN59</f>
        <v>0</v>
      </c>
      <c r="R92" s="73">
        <f>notes!AO59</f>
        <v>0</v>
      </c>
      <c r="S92" s="73"/>
      <c r="T92" s="73"/>
      <c r="U92" s="73"/>
      <c r="V92" s="109"/>
      <c r="W92" s="93"/>
      <c r="X92" s="74">
        <f t="shared" si="68"/>
        <v>0</v>
      </c>
      <c r="Y92" s="75">
        <f t="shared" si="69"/>
        <v>0</v>
      </c>
      <c r="Z92" s="80">
        <f t="shared" si="70"/>
        <v>0</v>
      </c>
      <c r="AA92" s="81">
        <f t="shared" si="71"/>
        <v>0</v>
      </c>
      <c r="AB92" s="81">
        <f t="shared" si="72"/>
        <v>0</v>
      </c>
      <c r="AC92" s="82">
        <f t="shared" si="73"/>
        <v>0</v>
      </c>
      <c r="AD92" s="83">
        <f t="shared" si="74"/>
        <v>0</v>
      </c>
      <c r="AE92" s="79">
        <f t="shared" si="75"/>
        <v>0</v>
      </c>
      <c r="AF92" s="80">
        <f t="shared" si="76"/>
        <v>0</v>
      </c>
      <c r="AG92" s="83">
        <f t="shared" si="77"/>
        <v>0</v>
      </c>
      <c r="AH92" s="79">
        <f t="shared" si="78"/>
        <v>0</v>
      </c>
      <c r="AI92" s="80">
        <f t="shared" si="79"/>
        <v>0</v>
      </c>
      <c r="AJ92" s="84">
        <f t="shared" si="80"/>
        <v>0</v>
      </c>
      <c r="AK92" s="66"/>
      <c r="AL92" s="66" t="s">
        <v>37</v>
      </c>
      <c r="AM92" s="85">
        <f t="shared" si="81"/>
        <v>0</v>
      </c>
      <c r="AN92" s="85">
        <f t="shared" si="82"/>
        <v>0</v>
      </c>
      <c r="AO92" s="85">
        <f t="shared" si="83"/>
        <v>0</v>
      </c>
      <c r="AP92" s="86">
        <f t="shared" si="93"/>
        <v>0</v>
      </c>
      <c r="AQ92" s="95"/>
      <c r="AR92" s="88">
        <f t="shared" si="84"/>
        <v>0</v>
      </c>
      <c r="AS92" s="88">
        <f t="shared" si="85"/>
        <v>0</v>
      </c>
      <c r="AT92" s="88">
        <f t="shared" si="86"/>
        <v>0</v>
      </c>
      <c r="AU92" s="86">
        <f t="shared" si="94"/>
        <v>0</v>
      </c>
      <c r="AV92" s="95"/>
      <c r="AW92" s="89">
        <f t="shared" si="87"/>
        <v>0</v>
      </c>
      <c r="AX92" s="89">
        <f t="shared" si="88"/>
        <v>0</v>
      </c>
      <c r="AY92" s="89">
        <f t="shared" si="89"/>
        <v>0</v>
      </c>
      <c r="AZ92" s="86">
        <f t="shared" si="95"/>
        <v>0</v>
      </c>
      <c r="BA92" s="95"/>
      <c r="BB92" s="90">
        <f t="shared" si="90"/>
        <v>0</v>
      </c>
      <c r="BC92" s="90">
        <f t="shared" si="91"/>
        <v>0</v>
      </c>
      <c r="BD92" s="90">
        <f t="shared" si="92"/>
        <v>0</v>
      </c>
      <c r="BE92" s="86">
        <f t="shared" si="96"/>
        <v>0</v>
      </c>
      <c r="BF92" s="91">
        <f t="shared" si="97"/>
        <v>0</v>
      </c>
      <c r="BH92" s="3"/>
      <c r="BI92" s="3"/>
      <c r="BJ92" s="3"/>
      <c r="BK92" s="3"/>
      <c r="BL92" s="3"/>
      <c r="BM92" s="3"/>
      <c r="BN92" s="3"/>
      <c r="BO92" s="3"/>
      <c r="BP92" s="3"/>
      <c r="BQ92" s="3"/>
      <c r="BR92" s="3"/>
      <c r="BS92" s="3"/>
      <c r="BT92" s="3"/>
      <c r="BU92" s="3"/>
      <c r="BV92" s="3"/>
    </row>
    <row r="93" spans="1:127" ht="18" thickTop="1" thickBot="1" x14ac:dyDescent="0.35">
      <c r="A93" s="96" t="s">
        <v>39</v>
      </c>
      <c r="B93" s="73">
        <f>notes!Y60</f>
        <v>0</v>
      </c>
      <c r="C93" s="73">
        <f>notes!Z60</f>
        <v>0</v>
      </c>
      <c r="D93" s="73">
        <f>notes!AA60</f>
        <v>0</v>
      </c>
      <c r="E93" s="73">
        <f>notes!AB60</f>
        <v>0</v>
      </c>
      <c r="F93" s="73">
        <f>notes!AC60</f>
        <v>0</v>
      </c>
      <c r="G93" s="74">
        <f>notes!AD60</f>
        <v>0</v>
      </c>
      <c r="H93" s="75">
        <f>notes!AE60</f>
        <v>0</v>
      </c>
      <c r="I93" s="73">
        <f>notes!AF60</f>
        <v>0</v>
      </c>
      <c r="J93" s="73">
        <f>notes!AG60</f>
        <v>0</v>
      </c>
      <c r="K93" s="74">
        <f>notes!AH60</f>
        <v>0</v>
      </c>
      <c r="L93" s="75">
        <f>notes!AI60</f>
        <v>0</v>
      </c>
      <c r="M93" s="75">
        <f>notes!AJ60</f>
        <v>0</v>
      </c>
      <c r="N93" s="73">
        <f>notes!AK60</f>
        <v>0</v>
      </c>
      <c r="O93" s="74">
        <f>notes!AL60</f>
        <v>0</v>
      </c>
      <c r="P93" s="73">
        <f>notes!AM60</f>
        <v>0</v>
      </c>
      <c r="Q93" s="73">
        <f>notes!AN60</f>
        <v>0</v>
      </c>
      <c r="R93" s="73">
        <f>notes!AO60</f>
        <v>0</v>
      </c>
      <c r="S93" s="73"/>
      <c r="T93" s="73"/>
      <c r="U93" s="73"/>
      <c r="V93" s="109"/>
      <c r="W93" s="78"/>
      <c r="X93" s="74">
        <f t="shared" si="68"/>
        <v>0</v>
      </c>
      <c r="Y93" s="75">
        <f t="shared" si="69"/>
        <v>0</v>
      </c>
      <c r="Z93" s="80">
        <f t="shared" si="70"/>
        <v>0</v>
      </c>
      <c r="AA93" s="81">
        <f t="shared" si="71"/>
        <v>0</v>
      </c>
      <c r="AB93" s="81">
        <f t="shared" si="72"/>
        <v>0</v>
      </c>
      <c r="AC93" s="82">
        <f t="shared" si="73"/>
        <v>0</v>
      </c>
      <c r="AD93" s="83">
        <f t="shared" si="74"/>
        <v>0</v>
      </c>
      <c r="AE93" s="79">
        <f t="shared" si="75"/>
        <v>0</v>
      </c>
      <c r="AF93" s="80">
        <f t="shared" si="76"/>
        <v>0</v>
      </c>
      <c r="AG93" s="83">
        <f t="shared" si="77"/>
        <v>0</v>
      </c>
      <c r="AH93" s="79">
        <f t="shared" si="78"/>
        <v>0</v>
      </c>
      <c r="AI93" s="80">
        <f t="shared" si="79"/>
        <v>0</v>
      </c>
      <c r="AJ93" s="84">
        <f t="shared" si="80"/>
        <v>0</v>
      </c>
      <c r="AK93" s="66"/>
      <c r="AL93" s="66" t="s">
        <v>39</v>
      </c>
      <c r="AM93" s="85">
        <f t="shared" si="81"/>
        <v>0</v>
      </c>
      <c r="AN93" s="85">
        <f t="shared" si="82"/>
        <v>0</v>
      </c>
      <c r="AO93" s="85">
        <f t="shared" si="83"/>
        <v>0</v>
      </c>
      <c r="AP93" s="86">
        <f t="shared" si="93"/>
        <v>0</v>
      </c>
      <c r="AQ93" s="95"/>
      <c r="AR93" s="88">
        <f t="shared" si="84"/>
        <v>0</v>
      </c>
      <c r="AS93" s="88">
        <f t="shared" si="85"/>
        <v>0</v>
      </c>
      <c r="AT93" s="88">
        <f t="shared" si="86"/>
        <v>0</v>
      </c>
      <c r="AU93" s="86">
        <f t="shared" si="94"/>
        <v>0</v>
      </c>
      <c r="AV93" s="95"/>
      <c r="AW93" s="89">
        <f t="shared" si="87"/>
        <v>0</v>
      </c>
      <c r="AX93" s="89">
        <f t="shared" si="88"/>
        <v>0</v>
      </c>
      <c r="AY93" s="89">
        <f t="shared" si="89"/>
        <v>0</v>
      </c>
      <c r="AZ93" s="86">
        <f t="shared" si="95"/>
        <v>0</v>
      </c>
      <c r="BA93" s="95"/>
      <c r="BB93" s="90">
        <f t="shared" si="90"/>
        <v>0</v>
      </c>
      <c r="BC93" s="90">
        <f t="shared" si="91"/>
        <v>0</v>
      </c>
      <c r="BD93" s="90">
        <f t="shared" si="92"/>
        <v>0</v>
      </c>
      <c r="BE93" s="86">
        <f t="shared" si="96"/>
        <v>0</v>
      </c>
      <c r="BF93" s="91">
        <f t="shared" si="97"/>
        <v>0</v>
      </c>
      <c r="BH93" s="3"/>
      <c r="BI93" s="3"/>
      <c r="BJ93" s="3"/>
      <c r="BK93" s="3"/>
      <c r="BL93" s="3"/>
      <c r="BM93" s="3"/>
      <c r="BN93" s="3"/>
      <c r="BO93" s="3"/>
      <c r="BP93" s="3"/>
      <c r="BQ93" s="3"/>
      <c r="BR93" s="3"/>
      <c r="BS93" s="3"/>
      <c r="BT93" s="3"/>
      <c r="BU93" s="3"/>
      <c r="BV93" s="3"/>
    </row>
    <row r="94" spans="1:127" ht="18" thickTop="1" thickBot="1" x14ac:dyDescent="0.35">
      <c r="A94" s="92" t="s">
        <v>41</v>
      </c>
      <c r="B94" s="73">
        <f>notes!Y61</f>
        <v>0</v>
      </c>
      <c r="C94" s="73">
        <f>notes!Z61</f>
        <v>0</v>
      </c>
      <c r="D94" s="73">
        <f>notes!AA61</f>
        <v>0</v>
      </c>
      <c r="E94" s="73">
        <f>notes!AB61</f>
        <v>0</v>
      </c>
      <c r="F94" s="73">
        <f>notes!AC61</f>
        <v>0</v>
      </c>
      <c r="G94" s="74">
        <f>notes!AD61</f>
        <v>0</v>
      </c>
      <c r="H94" s="75">
        <f>notes!AE61</f>
        <v>0</v>
      </c>
      <c r="I94" s="73">
        <f>notes!AF61</f>
        <v>0</v>
      </c>
      <c r="J94" s="73">
        <f>notes!AG61</f>
        <v>0</v>
      </c>
      <c r="K94" s="74">
        <f>notes!AH61</f>
        <v>0</v>
      </c>
      <c r="L94" s="75">
        <f>notes!AI61</f>
        <v>0</v>
      </c>
      <c r="M94" s="75">
        <f>notes!AJ61</f>
        <v>0</v>
      </c>
      <c r="N94" s="73">
        <f>notes!AK61</f>
        <v>0</v>
      </c>
      <c r="O94" s="74">
        <f>notes!AL61</f>
        <v>0</v>
      </c>
      <c r="P94" s="73">
        <f>notes!AM61</f>
        <v>0</v>
      </c>
      <c r="Q94" s="73">
        <f>notes!AN61</f>
        <v>0</v>
      </c>
      <c r="R94" s="73">
        <f>notes!AO61</f>
        <v>0</v>
      </c>
      <c r="S94" s="73"/>
      <c r="T94" s="73"/>
      <c r="U94" s="73"/>
      <c r="V94" s="109"/>
      <c r="W94" s="93"/>
      <c r="X94" s="74">
        <f t="shared" si="68"/>
        <v>0</v>
      </c>
      <c r="Y94" s="75">
        <f t="shared" si="69"/>
        <v>0</v>
      </c>
      <c r="Z94" s="80">
        <f t="shared" si="70"/>
        <v>0</v>
      </c>
      <c r="AA94" s="81">
        <f t="shared" si="71"/>
        <v>0</v>
      </c>
      <c r="AB94" s="81">
        <f t="shared" si="72"/>
        <v>0</v>
      </c>
      <c r="AC94" s="82">
        <f t="shared" si="73"/>
        <v>0</v>
      </c>
      <c r="AD94" s="83">
        <f t="shared" si="74"/>
        <v>0</v>
      </c>
      <c r="AE94" s="79">
        <f t="shared" si="75"/>
        <v>0</v>
      </c>
      <c r="AF94" s="80">
        <f t="shared" si="76"/>
        <v>0</v>
      </c>
      <c r="AG94" s="83">
        <f t="shared" si="77"/>
        <v>0</v>
      </c>
      <c r="AH94" s="79">
        <f t="shared" si="78"/>
        <v>0</v>
      </c>
      <c r="AI94" s="80">
        <f t="shared" si="79"/>
        <v>0</v>
      </c>
      <c r="AJ94" s="84">
        <f t="shared" si="80"/>
        <v>0</v>
      </c>
      <c r="AK94" s="66"/>
      <c r="AL94" s="66" t="s">
        <v>41</v>
      </c>
      <c r="AM94" s="85">
        <f t="shared" si="81"/>
        <v>0</v>
      </c>
      <c r="AN94" s="85">
        <f t="shared" si="82"/>
        <v>0</v>
      </c>
      <c r="AO94" s="85">
        <f t="shared" si="83"/>
        <v>0</v>
      </c>
      <c r="AP94" s="86">
        <f t="shared" si="93"/>
        <v>0</v>
      </c>
      <c r="AQ94" s="95"/>
      <c r="AR94" s="88">
        <f t="shared" si="84"/>
        <v>0</v>
      </c>
      <c r="AS94" s="88">
        <f t="shared" si="85"/>
        <v>0</v>
      </c>
      <c r="AT94" s="88">
        <f t="shared" si="86"/>
        <v>0</v>
      </c>
      <c r="AU94" s="86">
        <f t="shared" si="94"/>
        <v>0</v>
      </c>
      <c r="AV94" s="95"/>
      <c r="AW94" s="89">
        <f t="shared" si="87"/>
        <v>0</v>
      </c>
      <c r="AX94" s="89">
        <f t="shared" si="88"/>
        <v>0</v>
      </c>
      <c r="AY94" s="89">
        <f t="shared" si="89"/>
        <v>0</v>
      </c>
      <c r="AZ94" s="86">
        <f t="shared" si="95"/>
        <v>0</v>
      </c>
      <c r="BA94" s="95"/>
      <c r="BB94" s="90">
        <f t="shared" si="90"/>
        <v>0</v>
      </c>
      <c r="BC94" s="90">
        <f t="shared" si="91"/>
        <v>0</v>
      </c>
      <c r="BD94" s="90">
        <f t="shared" si="92"/>
        <v>0</v>
      </c>
      <c r="BE94" s="86">
        <f t="shared" si="96"/>
        <v>0</v>
      </c>
      <c r="BF94" s="91">
        <f t="shared" si="97"/>
        <v>0</v>
      </c>
      <c r="BH94" s="3"/>
      <c r="BI94" s="3"/>
      <c r="BJ94" s="3"/>
      <c r="BK94" s="3"/>
      <c r="BL94" s="3"/>
      <c r="BM94" s="3"/>
      <c r="BN94" s="3"/>
      <c r="BO94" s="3"/>
      <c r="BP94" s="3"/>
      <c r="BQ94" s="3"/>
      <c r="BR94" s="3"/>
      <c r="BS94" s="3"/>
      <c r="BT94" s="3"/>
      <c r="BU94" s="3"/>
      <c r="BV94" s="3"/>
    </row>
    <row r="95" spans="1:127" ht="18" thickTop="1" thickBot="1" x14ac:dyDescent="0.35">
      <c r="A95" s="94" t="s">
        <v>43</v>
      </c>
      <c r="B95" s="73">
        <f>notes!Y62</f>
        <v>0</v>
      </c>
      <c r="C95" s="73">
        <f>notes!Z62</f>
        <v>0</v>
      </c>
      <c r="D95" s="73">
        <f>notes!AA62</f>
        <v>0</v>
      </c>
      <c r="E95" s="73">
        <f>notes!AB62</f>
        <v>0</v>
      </c>
      <c r="F95" s="73">
        <f>notes!AC62</f>
        <v>0</v>
      </c>
      <c r="G95" s="74">
        <f>notes!AD62</f>
        <v>0</v>
      </c>
      <c r="H95" s="75">
        <f>notes!AE62</f>
        <v>0</v>
      </c>
      <c r="I95" s="73">
        <f>notes!AF62</f>
        <v>0</v>
      </c>
      <c r="J95" s="73">
        <f>notes!AG62</f>
        <v>0</v>
      </c>
      <c r="K95" s="74">
        <f>notes!AH62</f>
        <v>0</v>
      </c>
      <c r="L95" s="75">
        <f>notes!AI62</f>
        <v>0</v>
      </c>
      <c r="M95" s="75">
        <f>notes!AJ62</f>
        <v>0</v>
      </c>
      <c r="N95" s="73">
        <f>notes!AK62</f>
        <v>0</v>
      </c>
      <c r="O95" s="74">
        <f>notes!AL62</f>
        <v>0</v>
      </c>
      <c r="P95" s="73">
        <f>notes!AM62</f>
        <v>0</v>
      </c>
      <c r="Q95" s="73">
        <f>notes!AN62</f>
        <v>0</v>
      </c>
      <c r="R95" s="73">
        <f>notes!AO62</f>
        <v>0</v>
      </c>
      <c r="S95" s="73"/>
      <c r="T95" s="73"/>
      <c r="U95" s="73"/>
      <c r="V95" s="109"/>
      <c r="W95" s="78"/>
      <c r="X95" s="74">
        <f t="shared" si="68"/>
        <v>0</v>
      </c>
      <c r="Y95" s="75">
        <f t="shared" si="69"/>
        <v>0</v>
      </c>
      <c r="Z95" s="80">
        <f t="shared" si="70"/>
        <v>0</v>
      </c>
      <c r="AA95" s="81">
        <f t="shared" si="71"/>
        <v>0</v>
      </c>
      <c r="AB95" s="81">
        <f t="shared" si="72"/>
        <v>0</v>
      </c>
      <c r="AC95" s="82">
        <f t="shared" si="73"/>
        <v>0</v>
      </c>
      <c r="AD95" s="83">
        <f t="shared" si="74"/>
        <v>0</v>
      </c>
      <c r="AE95" s="79">
        <f t="shared" si="75"/>
        <v>0</v>
      </c>
      <c r="AF95" s="80">
        <f t="shared" si="76"/>
        <v>0</v>
      </c>
      <c r="AG95" s="83">
        <f t="shared" si="77"/>
        <v>0</v>
      </c>
      <c r="AH95" s="79">
        <f t="shared" si="78"/>
        <v>0</v>
      </c>
      <c r="AI95" s="80">
        <f t="shared" si="79"/>
        <v>0</v>
      </c>
      <c r="AJ95" s="84">
        <f t="shared" si="80"/>
        <v>0</v>
      </c>
      <c r="AK95" s="66"/>
      <c r="AL95" s="66" t="s">
        <v>43</v>
      </c>
      <c r="AM95" s="85">
        <f t="shared" si="81"/>
        <v>0</v>
      </c>
      <c r="AN95" s="85">
        <f t="shared" si="82"/>
        <v>0</v>
      </c>
      <c r="AO95" s="85">
        <f t="shared" si="83"/>
        <v>0</v>
      </c>
      <c r="AP95" s="86">
        <f t="shared" si="93"/>
        <v>0</v>
      </c>
      <c r="AQ95" s="95"/>
      <c r="AR95" s="88">
        <f t="shared" si="84"/>
        <v>0</v>
      </c>
      <c r="AS95" s="88">
        <f t="shared" si="85"/>
        <v>0</v>
      </c>
      <c r="AT95" s="88">
        <f t="shared" si="86"/>
        <v>0</v>
      </c>
      <c r="AU95" s="86">
        <f t="shared" si="94"/>
        <v>0</v>
      </c>
      <c r="AV95" s="95"/>
      <c r="AW95" s="89">
        <f t="shared" si="87"/>
        <v>0</v>
      </c>
      <c r="AX95" s="89">
        <f t="shared" si="88"/>
        <v>0</v>
      </c>
      <c r="AY95" s="89">
        <f t="shared" si="89"/>
        <v>0</v>
      </c>
      <c r="AZ95" s="86">
        <f t="shared" si="95"/>
        <v>0</v>
      </c>
      <c r="BA95" s="95"/>
      <c r="BB95" s="90">
        <f t="shared" si="90"/>
        <v>0</v>
      </c>
      <c r="BC95" s="90">
        <f t="shared" si="91"/>
        <v>0</v>
      </c>
      <c r="BD95" s="90">
        <f t="shared" si="92"/>
        <v>0</v>
      </c>
      <c r="BE95" s="86">
        <f t="shared" si="96"/>
        <v>0</v>
      </c>
      <c r="BF95" s="91">
        <f t="shared" si="97"/>
        <v>0</v>
      </c>
      <c r="BH95" s="3"/>
      <c r="BI95" s="3"/>
      <c r="BJ95" s="3"/>
      <c r="BK95" s="3"/>
      <c r="BL95" s="3"/>
      <c r="BM95" s="3"/>
      <c r="BN95" s="3"/>
      <c r="BO95" s="3"/>
      <c r="BP95" s="3"/>
      <c r="BQ95" s="3"/>
      <c r="BR95" s="3"/>
      <c r="BS95" s="3"/>
      <c r="BT95" s="3"/>
      <c r="BU95" s="3"/>
      <c r="BV95" s="3"/>
    </row>
    <row r="96" spans="1:127" ht="18" thickTop="1" thickBot="1" x14ac:dyDescent="0.35">
      <c r="A96" s="92" t="s">
        <v>45</v>
      </c>
      <c r="B96" s="73">
        <f>notes!Y63</f>
        <v>0</v>
      </c>
      <c r="C96" s="73">
        <f>notes!Z63</f>
        <v>0</v>
      </c>
      <c r="D96" s="73">
        <f>notes!AA63</f>
        <v>0</v>
      </c>
      <c r="E96" s="73">
        <f>notes!AB63</f>
        <v>0</v>
      </c>
      <c r="F96" s="73">
        <f>notes!AC63</f>
        <v>0</v>
      </c>
      <c r="G96" s="74">
        <f>notes!AD63</f>
        <v>0</v>
      </c>
      <c r="H96" s="75">
        <f>notes!AE63</f>
        <v>0</v>
      </c>
      <c r="I96" s="73">
        <f>notes!AF63</f>
        <v>0</v>
      </c>
      <c r="J96" s="73">
        <f>notes!AG63</f>
        <v>0</v>
      </c>
      <c r="K96" s="74">
        <f>notes!AH63</f>
        <v>0</v>
      </c>
      <c r="L96" s="75">
        <f>notes!AI63</f>
        <v>0</v>
      </c>
      <c r="M96" s="75">
        <f>notes!AJ63</f>
        <v>0</v>
      </c>
      <c r="N96" s="73">
        <f>notes!AK63</f>
        <v>0</v>
      </c>
      <c r="O96" s="74">
        <f>notes!AL63</f>
        <v>0</v>
      </c>
      <c r="P96" s="73">
        <f>notes!AM63</f>
        <v>0</v>
      </c>
      <c r="Q96" s="73">
        <f>notes!AN63</f>
        <v>0</v>
      </c>
      <c r="R96" s="73">
        <f>notes!AO63</f>
        <v>0</v>
      </c>
      <c r="S96" s="73"/>
      <c r="T96" s="73"/>
      <c r="U96" s="73"/>
      <c r="V96" s="109"/>
      <c r="W96" s="93"/>
      <c r="X96" s="74">
        <f t="shared" si="68"/>
        <v>0</v>
      </c>
      <c r="Y96" s="75">
        <f t="shared" si="69"/>
        <v>0</v>
      </c>
      <c r="Z96" s="80">
        <f t="shared" si="70"/>
        <v>0</v>
      </c>
      <c r="AA96" s="81">
        <f t="shared" si="71"/>
        <v>0</v>
      </c>
      <c r="AB96" s="81">
        <f t="shared" si="72"/>
        <v>0</v>
      </c>
      <c r="AC96" s="82">
        <f t="shared" si="73"/>
        <v>0</v>
      </c>
      <c r="AD96" s="83">
        <f t="shared" si="74"/>
        <v>0</v>
      </c>
      <c r="AE96" s="79">
        <f t="shared" si="75"/>
        <v>0</v>
      </c>
      <c r="AF96" s="80">
        <f t="shared" si="76"/>
        <v>0</v>
      </c>
      <c r="AG96" s="83">
        <f t="shared" si="77"/>
        <v>0</v>
      </c>
      <c r="AH96" s="79">
        <f t="shared" si="78"/>
        <v>0</v>
      </c>
      <c r="AI96" s="80">
        <f t="shared" si="79"/>
        <v>0</v>
      </c>
      <c r="AJ96" s="84">
        <f t="shared" si="80"/>
        <v>0</v>
      </c>
      <c r="AK96" s="66"/>
      <c r="AL96" s="66" t="s">
        <v>45</v>
      </c>
      <c r="AM96" s="85">
        <f t="shared" si="81"/>
        <v>0</v>
      </c>
      <c r="AN96" s="85">
        <f t="shared" si="82"/>
        <v>0</v>
      </c>
      <c r="AO96" s="85">
        <f t="shared" si="83"/>
        <v>0</v>
      </c>
      <c r="AP96" s="86">
        <f t="shared" si="93"/>
        <v>0</v>
      </c>
      <c r="AQ96" s="95"/>
      <c r="AR96" s="88">
        <f t="shared" si="84"/>
        <v>0</v>
      </c>
      <c r="AS96" s="88">
        <f t="shared" si="85"/>
        <v>0</v>
      </c>
      <c r="AT96" s="88">
        <f t="shared" si="86"/>
        <v>0</v>
      </c>
      <c r="AU96" s="86">
        <f t="shared" si="94"/>
        <v>0</v>
      </c>
      <c r="AV96" s="95"/>
      <c r="AW96" s="89">
        <f t="shared" si="87"/>
        <v>0</v>
      </c>
      <c r="AX96" s="89">
        <f t="shared" si="88"/>
        <v>0</v>
      </c>
      <c r="AY96" s="89">
        <f t="shared" si="89"/>
        <v>0</v>
      </c>
      <c r="AZ96" s="86">
        <f t="shared" si="95"/>
        <v>0</v>
      </c>
      <c r="BA96" s="95"/>
      <c r="BB96" s="90">
        <f t="shared" si="90"/>
        <v>0</v>
      </c>
      <c r="BC96" s="90">
        <f t="shared" si="91"/>
        <v>0</v>
      </c>
      <c r="BD96" s="90">
        <f t="shared" si="92"/>
        <v>0</v>
      </c>
      <c r="BE96" s="86">
        <f t="shared" si="96"/>
        <v>0</v>
      </c>
      <c r="BF96" s="91">
        <f t="shared" si="97"/>
        <v>0</v>
      </c>
      <c r="BH96" s="3"/>
      <c r="BI96" s="3"/>
      <c r="BJ96" s="3"/>
      <c r="BK96" s="3"/>
      <c r="BL96" s="3"/>
      <c r="BM96" s="3"/>
      <c r="BO96" s="3"/>
      <c r="BP96" s="3"/>
      <c r="BQ96" s="3"/>
      <c r="BR96" s="3"/>
      <c r="BS96" s="3"/>
      <c r="BT96" s="3"/>
      <c r="BU96" s="3"/>
      <c r="BV96" s="3"/>
    </row>
    <row r="97" spans="1:74" ht="18" thickTop="1" thickBot="1" x14ac:dyDescent="0.35">
      <c r="A97" s="96" t="s">
        <v>47</v>
      </c>
      <c r="B97" s="73">
        <f>notes!Y64</f>
        <v>0</v>
      </c>
      <c r="C97" s="73">
        <f>notes!Z64</f>
        <v>0</v>
      </c>
      <c r="D97" s="73">
        <f>notes!AA64</f>
        <v>0</v>
      </c>
      <c r="E97" s="73">
        <f>notes!AB64</f>
        <v>0</v>
      </c>
      <c r="F97" s="73">
        <f>notes!AC64</f>
        <v>0</v>
      </c>
      <c r="G97" s="74">
        <f>notes!AD64</f>
        <v>0</v>
      </c>
      <c r="H97" s="75">
        <f>notes!AE64</f>
        <v>0</v>
      </c>
      <c r="I97" s="73">
        <f>notes!AF64</f>
        <v>0</v>
      </c>
      <c r="J97" s="73">
        <f>notes!AG64</f>
        <v>0</v>
      </c>
      <c r="K97" s="74">
        <f>notes!AH64</f>
        <v>0</v>
      </c>
      <c r="L97" s="75">
        <f>notes!AI64</f>
        <v>0</v>
      </c>
      <c r="M97" s="75">
        <f>notes!AJ64</f>
        <v>0</v>
      </c>
      <c r="N97" s="73">
        <f>notes!AK64</f>
        <v>0</v>
      </c>
      <c r="O97" s="74">
        <f>notes!AL64</f>
        <v>0</v>
      </c>
      <c r="P97" s="73">
        <f>notes!AM64</f>
        <v>0</v>
      </c>
      <c r="Q97" s="73">
        <f>notes!AN64</f>
        <v>0</v>
      </c>
      <c r="R97" s="73">
        <f>notes!AO64</f>
        <v>0</v>
      </c>
      <c r="S97" s="73"/>
      <c r="T97" s="73"/>
      <c r="U97" s="73"/>
      <c r="V97" s="109"/>
      <c r="W97" s="78"/>
      <c r="X97" s="74">
        <f t="shared" si="68"/>
        <v>0</v>
      </c>
      <c r="Y97" s="75">
        <f t="shared" si="69"/>
        <v>0</v>
      </c>
      <c r="Z97" s="80">
        <f t="shared" si="70"/>
        <v>0</v>
      </c>
      <c r="AA97" s="81">
        <f t="shared" si="71"/>
        <v>0</v>
      </c>
      <c r="AB97" s="81">
        <f t="shared" si="72"/>
        <v>0</v>
      </c>
      <c r="AC97" s="82">
        <f t="shared" si="73"/>
        <v>0</v>
      </c>
      <c r="AD97" s="83">
        <f t="shared" si="74"/>
        <v>0</v>
      </c>
      <c r="AE97" s="79">
        <f t="shared" si="75"/>
        <v>0</v>
      </c>
      <c r="AF97" s="80">
        <f t="shared" si="76"/>
        <v>0</v>
      </c>
      <c r="AG97" s="83">
        <f t="shared" si="77"/>
        <v>0</v>
      </c>
      <c r="AH97" s="79">
        <f t="shared" si="78"/>
        <v>0</v>
      </c>
      <c r="AI97" s="80">
        <f t="shared" si="79"/>
        <v>0</v>
      </c>
      <c r="AJ97" s="84">
        <f t="shared" si="80"/>
        <v>0</v>
      </c>
      <c r="AK97" s="66"/>
      <c r="AL97" s="66" t="s">
        <v>47</v>
      </c>
      <c r="AM97" s="85">
        <f t="shared" si="81"/>
        <v>0</v>
      </c>
      <c r="AN97" s="85">
        <f t="shared" si="82"/>
        <v>0</v>
      </c>
      <c r="AO97" s="85">
        <f t="shared" si="83"/>
        <v>0</v>
      </c>
      <c r="AP97" s="86">
        <f t="shared" si="93"/>
        <v>0</v>
      </c>
      <c r="AQ97" s="95"/>
      <c r="AR97" s="88">
        <f t="shared" si="84"/>
        <v>0</v>
      </c>
      <c r="AS97" s="88">
        <f t="shared" si="85"/>
        <v>0</v>
      </c>
      <c r="AT97" s="88">
        <f t="shared" si="86"/>
        <v>0</v>
      </c>
      <c r="AU97" s="86">
        <f t="shared" si="94"/>
        <v>0</v>
      </c>
      <c r="AV97" s="95"/>
      <c r="AW97" s="89">
        <f t="shared" si="87"/>
        <v>0</v>
      </c>
      <c r="AX97" s="89">
        <f t="shared" si="88"/>
        <v>0</v>
      </c>
      <c r="AY97" s="89">
        <f t="shared" si="89"/>
        <v>0</v>
      </c>
      <c r="AZ97" s="86">
        <f t="shared" si="95"/>
        <v>0</v>
      </c>
      <c r="BA97" s="95"/>
      <c r="BB97" s="90">
        <f t="shared" si="90"/>
        <v>0</v>
      </c>
      <c r="BC97" s="90">
        <f t="shared" si="91"/>
        <v>0</v>
      </c>
      <c r="BD97" s="90">
        <f t="shared" si="92"/>
        <v>0</v>
      </c>
      <c r="BE97" s="86">
        <f t="shared" si="96"/>
        <v>0</v>
      </c>
      <c r="BF97" s="91">
        <f t="shared" si="97"/>
        <v>0</v>
      </c>
      <c r="BH97" s="3"/>
      <c r="BI97" s="3"/>
      <c r="BJ97" s="3"/>
      <c r="BK97" s="3"/>
      <c r="BL97" s="3"/>
      <c r="BM97" s="3"/>
      <c r="BN97" s="3"/>
      <c r="BO97" s="3"/>
      <c r="BP97" s="3"/>
      <c r="BQ97" s="3"/>
      <c r="BR97" s="3"/>
      <c r="BS97" s="3"/>
      <c r="BT97" s="3"/>
      <c r="BU97" s="3"/>
      <c r="BV97" s="3"/>
    </row>
    <row r="98" spans="1:74" ht="18" thickTop="1" thickBot="1" x14ac:dyDescent="0.35">
      <c r="A98" s="92" t="s">
        <v>49</v>
      </c>
      <c r="B98" s="73">
        <f>notes!Y65</f>
        <v>0</v>
      </c>
      <c r="C98" s="73">
        <f>notes!Z65</f>
        <v>0</v>
      </c>
      <c r="D98" s="73">
        <f>notes!AA65</f>
        <v>0</v>
      </c>
      <c r="E98" s="73">
        <f>notes!AB65</f>
        <v>0</v>
      </c>
      <c r="F98" s="73">
        <f>notes!AC65</f>
        <v>0</v>
      </c>
      <c r="G98" s="74">
        <f>notes!AD65</f>
        <v>0</v>
      </c>
      <c r="H98" s="75">
        <f>notes!AE65</f>
        <v>0</v>
      </c>
      <c r="I98" s="73">
        <f>notes!AF65</f>
        <v>0</v>
      </c>
      <c r="J98" s="73">
        <f>notes!AG65</f>
        <v>0</v>
      </c>
      <c r="K98" s="74">
        <f>notes!AH65</f>
        <v>0</v>
      </c>
      <c r="L98" s="75">
        <f>notes!AI65</f>
        <v>0</v>
      </c>
      <c r="M98" s="75">
        <f>notes!AJ65</f>
        <v>0</v>
      </c>
      <c r="N98" s="73">
        <f>notes!AK65</f>
        <v>0</v>
      </c>
      <c r="O98" s="74">
        <f>notes!AL65</f>
        <v>0</v>
      </c>
      <c r="P98" s="73">
        <f>notes!AM65</f>
        <v>0</v>
      </c>
      <c r="Q98" s="73">
        <f>notes!AN65</f>
        <v>0</v>
      </c>
      <c r="R98" s="73">
        <f>notes!AO65</f>
        <v>0</v>
      </c>
      <c r="S98" s="73"/>
      <c r="T98" s="73"/>
      <c r="U98" s="73"/>
      <c r="V98" s="109"/>
      <c r="W98" s="93"/>
      <c r="X98" s="74">
        <f t="shared" si="68"/>
        <v>0</v>
      </c>
      <c r="Y98" s="75">
        <f t="shared" si="69"/>
        <v>0</v>
      </c>
      <c r="Z98" s="80">
        <f t="shared" si="70"/>
        <v>0</v>
      </c>
      <c r="AA98" s="81">
        <f t="shared" si="71"/>
        <v>0</v>
      </c>
      <c r="AB98" s="81">
        <f t="shared" si="72"/>
        <v>0</v>
      </c>
      <c r="AC98" s="82">
        <f t="shared" si="73"/>
        <v>0</v>
      </c>
      <c r="AD98" s="83">
        <f t="shared" si="74"/>
        <v>0</v>
      </c>
      <c r="AE98" s="79">
        <f t="shared" si="75"/>
        <v>0</v>
      </c>
      <c r="AF98" s="80">
        <f t="shared" si="76"/>
        <v>0</v>
      </c>
      <c r="AG98" s="83">
        <f t="shared" si="77"/>
        <v>0</v>
      </c>
      <c r="AH98" s="79">
        <f t="shared" si="78"/>
        <v>0</v>
      </c>
      <c r="AI98" s="80">
        <f t="shared" si="79"/>
        <v>0</v>
      </c>
      <c r="AJ98" s="84">
        <f t="shared" si="80"/>
        <v>0</v>
      </c>
      <c r="AK98" s="66"/>
      <c r="AL98" s="66" t="s">
        <v>49</v>
      </c>
      <c r="AM98" s="85">
        <f t="shared" si="81"/>
        <v>0</v>
      </c>
      <c r="AN98" s="85">
        <f t="shared" si="82"/>
        <v>0</v>
      </c>
      <c r="AO98" s="85">
        <f t="shared" si="83"/>
        <v>0</v>
      </c>
      <c r="AP98" s="86">
        <f t="shared" si="93"/>
        <v>0</v>
      </c>
      <c r="AQ98" s="95"/>
      <c r="AR98" s="88">
        <f t="shared" si="84"/>
        <v>0</v>
      </c>
      <c r="AS98" s="88">
        <f t="shared" si="85"/>
        <v>0</v>
      </c>
      <c r="AT98" s="88">
        <f t="shared" si="86"/>
        <v>0</v>
      </c>
      <c r="AU98" s="86">
        <f t="shared" si="94"/>
        <v>0</v>
      </c>
      <c r="AV98" s="95"/>
      <c r="AW98" s="89">
        <f t="shared" si="87"/>
        <v>0</v>
      </c>
      <c r="AX98" s="89">
        <f t="shared" si="88"/>
        <v>0</v>
      </c>
      <c r="AY98" s="89">
        <f t="shared" si="89"/>
        <v>0</v>
      </c>
      <c r="AZ98" s="86">
        <f t="shared" si="95"/>
        <v>0</v>
      </c>
      <c r="BA98" s="95"/>
      <c r="BB98" s="90">
        <f t="shared" si="90"/>
        <v>0</v>
      </c>
      <c r="BC98" s="90">
        <f t="shared" si="91"/>
        <v>0</v>
      </c>
      <c r="BD98" s="90">
        <f t="shared" si="92"/>
        <v>0</v>
      </c>
      <c r="BE98" s="86">
        <f t="shared" si="96"/>
        <v>0</v>
      </c>
      <c r="BF98" s="91">
        <f t="shared" si="97"/>
        <v>0</v>
      </c>
      <c r="BH98" s="3"/>
      <c r="BI98" s="3"/>
      <c r="BO98" s="3"/>
      <c r="BP98" s="3"/>
      <c r="BQ98" s="3"/>
      <c r="BR98" s="3"/>
      <c r="BS98" s="3"/>
      <c r="BT98" s="3"/>
      <c r="BU98" s="3"/>
      <c r="BV98" s="3"/>
    </row>
    <row r="99" spans="1:74" ht="18" thickTop="1" thickBot="1" x14ac:dyDescent="0.35">
      <c r="A99" s="94" t="s">
        <v>51</v>
      </c>
      <c r="B99" s="73">
        <f>notes!Y66</f>
        <v>0</v>
      </c>
      <c r="C99" s="73">
        <f>notes!Z66</f>
        <v>0</v>
      </c>
      <c r="D99" s="73">
        <f>notes!AA66</f>
        <v>0</v>
      </c>
      <c r="E99" s="73">
        <f>notes!AB66</f>
        <v>0</v>
      </c>
      <c r="F99" s="73">
        <f>notes!AC66</f>
        <v>0</v>
      </c>
      <c r="G99" s="74">
        <f>notes!AD66</f>
        <v>0</v>
      </c>
      <c r="H99" s="75">
        <f>notes!AE66</f>
        <v>0</v>
      </c>
      <c r="I99" s="73">
        <f>notes!AF66</f>
        <v>0</v>
      </c>
      <c r="J99" s="73">
        <f>notes!AG66</f>
        <v>0</v>
      </c>
      <c r="K99" s="74">
        <f>notes!AH66</f>
        <v>0</v>
      </c>
      <c r="L99" s="75">
        <f>notes!AI66</f>
        <v>0</v>
      </c>
      <c r="M99" s="75">
        <f>notes!AJ66</f>
        <v>0</v>
      </c>
      <c r="N99" s="73">
        <f>notes!AK66</f>
        <v>0</v>
      </c>
      <c r="O99" s="74">
        <f>notes!AL66</f>
        <v>0</v>
      </c>
      <c r="P99" s="73">
        <f>notes!AM66</f>
        <v>0</v>
      </c>
      <c r="Q99" s="73">
        <f>notes!AN66</f>
        <v>0</v>
      </c>
      <c r="R99" s="73">
        <f>notes!AO66</f>
        <v>0</v>
      </c>
      <c r="S99" s="73"/>
      <c r="T99" s="73"/>
      <c r="U99" s="73"/>
      <c r="V99" s="109"/>
      <c r="W99" s="78"/>
      <c r="X99" s="74">
        <f t="shared" si="68"/>
        <v>0</v>
      </c>
      <c r="Y99" s="75">
        <f t="shared" si="69"/>
        <v>0</v>
      </c>
      <c r="Z99" s="80">
        <f t="shared" si="70"/>
        <v>0</v>
      </c>
      <c r="AA99" s="81">
        <f t="shared" si="71"/>
        <v>0</v>
      </c>
      <c r="AB99" s="81">
        <f t="shared" si="72"/>
        <v>0</v>
      </c>
      <c r="AC99" s="82">
        <f t="shared" si="73"/>
        <v>0</v>
      </c>
      <c r="AD99" s="83">
        <f t="shared" si="74"/>
        <v>0</v>
      </c>
      <c r="AE99" s="79">
        <f t="shared" si="75"/>
        <v>0</v>
      </c>
      <c r="AF99" s="80">
        <f t="shared" si="76"/>
        <v>0</v>
      </c>
      <c r="AG99" s="83">
        <f t="shared" si="77"/>
        <v>0</v>
      </c>
      <c r="AH99" s="79">
        <f t="shared" si="78"/>
        <v>0</v>
      </c>
      <c r="AI99" s="80">
        <f t="shared" si="79"/>
        <v>0</v>
      </c>
      <c r="AJ99" s="84">
        <f t="shared" si="80"/>
        <v>0</v>
      </c>
      <c r="AK99" s="66"/>
      <c r="AL99" s="66" t="s">
        <v>51</v>
      </c>
      <c r="AM99" s="85">
        <f t="shared" si="81"/>
        <v>0</v>
      </c>
      <c r="AN99" s="85">
        <f t="shared" si="82"/>
        <v>0</v>
      </c>
      <c r="AO99" s="85">
        <f t="shared" si="83"/>
        <v>0</v>
      </c>
      <c r="AP99" s="86">
        <f t="shared" si="93"/>
        <v>0</v>
      </c>
      <c r="AQ99" s="95"/>
      <c r="AR99" s="88">
        <f t="shared" si="84"/>
        <v>0</v>
      </c>
      <c r="AS99" s="88">
        <f t="shared" si="85"/>
        <v>0</v>
      </c>
      <c r="AT99" s="88">
        <f t="shared" si="86"/>
        <v>0</v>
      </c>
      <c r="AU99" s="86">
        <f t="shared" si="94"/>
        <v>0</v>
      </c>
      <c r="AV99" s="95"/>
      <c r="AW99" s="89">
        <f t="shared" si="87"/>
        <v>0</v>
      </c>
      <c r="AX99" s="89">
        <f t="shared" si="88"/>
        <v>0</v>
      </c>
      <c r="AY99" s="89">
        <f t="shared" si="89"/>
        <v>0</v>
      </c>
      <c r="AZ99" s="86">
        <f t="shared" si="95"/>
        <v>0</v>
      </c>
      <c r="BA99" s="95"/>
      <c r="BB99" s="90">
        <f t="shared" si="90"/>
        <v>0</v>
      </c>
      <c r="BC99" s="90">
        <f t="shared" si="91"/>
        <v>0</v>
      </c>
      <c r="BD99" s="90">
        <f t="shared" si="92"/>
        <v>0</v>
      </c>
      <c r="BE99" s="86">
        <f t="shared" si="96"/>
        <v>0</v>
      </c>
      <c r="BF99" s="91">
        <f t="shared" si="97"/>
        <v>0</v>
      </c>
      <c r="BH99" s="3"/>
      <c r="BI99" s="3"/>
    </row>
    <row r="100" spans="1:74" ht="18" thickTop="1" thickBot="1" x14ac:dyDescent="0.35">
      <c r="A100" s="92" t="s">
        <v>53</v>
      </c>
      <c r="B100" s="73">
        <f>notes!Y67</f>
        <v>0</v>
      </c>
      <c r="C100" s="73">
        <f>notes!Z67</f>
        <v>0</v>
      </c>
      <c r="D100" s="73">
        <f>notes!AA67</f>
        <v>0</v>
      </c>
      <c r="E100" s="73">
        <f>notes!AB67</f>
        <v>0</v>
      </c>
      <c r="F100" s="73">
        <f>notes!AC67</f>
        <v>0</v>
      </c>
      <c r="G100" s="74">
        <f>notes!AD67</f>
        <v>0</v>
      </c>
      <c r="H100" s="75">
        <f>notes!AE67</f>
        <v>0</v>
      </c>
      <c r="I100" s="73">
        <f>notes!AF67</f>
        <v>0</v>
      </c>
      <c r="J100" s="73">
        <f>notes!AG67</f>
        <v>0</v>
      </c>
      <c r="K100" s="74">
        <f>notes!AH67</f>
        <v>0</v>
      </c>
      <c r="L100" s="75">
        <f>notes!AI67</f>
        <v>0</v>
      </c>
      <c r="M100" s="75">
        <f>notes!AJ67</f>
        <v>0</v>
      </c>
      <c r="N100" s="73">
        <f>notes!AK67</f>
        <v>0</v>
      </c>
      <c r="O100" s="74">
        <f>notes!AL67</f>
        <v>0</v>
      </c>
      <c r="P100" s="73">
        <f>notes!AM67</f>
        <v>0</v>
      </c>
      <c r="Q100" s="73">
        <f>notes!AN67</f>
        <v>0</v>
      </c>
      <c r="R100" s="73">
        <f>notes!AO67</f>
        <v>0</v>
      </c>
      <c r="S100" s="73"/>
      <c r="T100" s="73"/>
      <c r="U100" s="73"/>
      <c r="V100" s="109"/>
      <c r="W100" s="93"/>
      <c r="X100" s="74">
        <f t="shared" si="68"/>
        <v>0</v>
      </c>
      <c r="Y100" s="75">
        <f t="shared" si="69"/>
        <v>0</v>
      </c>
      <c r="Z100" s="80">
        <f t="shared" si="70"/>
        <v>0</v>
      </c>
      <c r="AA100" s="81">
        <f t="shared" si="71"/>
        <v>0</v>
      </c>
      <c r="AB100" s="81">
        <f t="shared" si="72"/>
        <v>0</v>
      </c>
      <c r="AC100" s="82">
        <f t="shared" si="73"/>
        <v>0</v>
      </c>
      <c r="AD100" s="83">
        <f t="shared" si="74"/>
        <v>0</v>
      </c>
      <c r="AE100" s="79">
        <f t="shared" si="75"/>
        <v>0</v>
      </c>
      <c r="AF100" s="80">
        <f t="shared" si="76"/>
        <v>0</v>
      </c>
      <c r="AG100" s="83">
        <f t="shared" si="77"/>
        <v>0</v>
      </c>
      <c r="AH100" s="79">
        <f t="shared" si="78"/>
        <v>0</v>
      </c>
      <c r="AI100" s="80">
        <f t="shared" si="79"/>
        <v>0</v>
      </c>
      <c r="AJ100" s="84">
        <f t="shared" si="80"/>
        <v>0</v>
      </c>
      <c r="AK100" s="66"/>
      <c r="AL100" s="66" t="s">
        <v>53</v>
      </c>
      <c r="AM100" s="85">
        <f t="shared" si="81"/>
        <v>0</v>
      </c>
      <c r="AN100" s="85">
        <f t="shared" si="82"/>
        <v>0</v>
      </c>
      <c r="AO100" s="85">
        <f t="shared" si="83"/>
        <v>0</v>
      </c>
      <c r="AP100" s="86">
        <f t="shared" si="93"/>
        <v>0</v>
      </c>
      <c r="AQ100" s="95"/>
      <c r="AR100" s="88">
        <f t="shared" si="84"/>
        <v>0</v>
      </c>
      <c r="AS100" s="88">
        <f t="shared" si="85"/>
        <v>0</v>
      </c>
      <c r="AT100" s="88">
        <f t="shared" si="86"/>
        <v>0</v>
      </c>
      <c r="AU100" s="86">
        <f t="shared" si="94"/>
        <v>0</v>
      </c>
      <c r="AV100" s="95"/>
      <c r="AW100" s="89">
        <f t="shared" si="87"/>
        <v>0</v>
      </c>
      <c r="AX100" s="89">
        <f t="shared" si="88"/>
        <v>0</v>
      </c>
      <c r="AY100" s="89">
        <f t="shared" si="89"/>
        <v>0</v>
      </c>
      <c r="AZ100" s="86">
        <f t="shared" si="95"/>
        <v>0</v>
      </c>
      <c r="BA100" s="95"/>
      <c r="BB100" s="90">
        <f t="shared" si="90"/>
        <v>0</v>
      </c>
      <c r="BC100" s="90">
        <f t="shared" si="91"/>
        <v>0</v>
      </c>
      <c r="BD100" s="90">
        <f t="shared" si="92"/>
        <v>0</v>
      </c>
      <c r="BE100" s="86">
        <f t="shared" si="96"/>
        <v>0</v>
      </c>
      <c r="BF100" s="91">
        <f t="shared" si="97"/>
        <v>0</v>
      </c>
      <c r="BH100" s="3"/>
      <c r="BI100" s="3"/>
    </row>
    <row r="101" spans="1:74" ht="18" thickTop="1" thickBot="1" x14ac:dyDescent="0.35">
      <c r="A101" s="94" t="s">
        <v>55</v>
      </c>
      <c r="B101" s="73">
        <f>notes!Y68</f>
        <v>0</v>
      </c>
      <c r="C101" s="73">
        <f>notes!Z68</f>
        <v>0</v>
      </c>
      <c r="D101" s="73">
        <f>notes!AA68</f>
        <v>0</v>
      </c>
      <c r="E101" s="73">
        <f>notes!AB68</f>
        <v>0</v>
      </c>
      <c r="F101" s="73">
        <f>notes!AC68</f>
        <v>0</v>
      </c>
      <c r="G101" s="74">
        <f>notes!AD68</f>
        <v>0</v>
      </c>
      <c r="H101" s="75">
        <f>notes!AE68</f>
        <v>0</v>
      </c>
      <c r="I101" s="73">
        <f>notes!AF68</f>
        <v>0</v>
      </c>
      <c r="J101" s="73">
        <f>notes!AG68</f>
        <v>0</v>
      </c>
      <c r="K101" s="74">
        <f>notes!AH68</f>
        <v>0</v>
      </c>
      <c r="L101" s="75">
        <f>notes!AI68</f>
        <v>0</v>
      </c>
      <c r="M101" s="75">
        <f>notes!AJ68</f>
        <v>0</v>
      </c>
      <c r="N101" s="73">
        <f>notes!AK68</f>
        <v>0</v>
      </c>
      <c r="O101" s="74">
        <f>notes!AL68</f>
        <v>0</v>
      </c>
      <c r="P101" s="73">
        <f>notes!AM68</f>
        <v>0</v>
      </c>
      <c r="Q101" s="73">
        <f>notes!AN68</f>
        <v>0</v>
      </c>
      <c r="R101" s="73">
        <f>notes!AO68</f>
        <v>0</v>
      </c>
      <c r="S101" s="73"/>
      <c r="T101" s="73"/>
      <c r="U101" s="73"/>
      <c r="V101" s="109"/>
      <c r="W101" s="78"/>
      <c r="X101" s="74">
        <f t="shared" si="68"/>
        <v>0</v>
      </c>
      <c r="Y101" s="75">
        <f t="shared" si="69"/>
        <v>0</v>
      </c>
      <c r="Z101" s="80">
        <f t="shared" si="70"/>
        <v>0</v>
      </c>
      <c r="AA101" s="81">
        <f t="shared" si="71"/>
        <v>0</v>
      </c>
      <c r="AB101" s="81">
        <f t="shared" si="72"/>
        <v>0</v>
      </c>
      <c r="AC101" s="82">
        <f t="shared" si="73"/>
        <v>0</v>
      </c>
      <c r="AD101" s="83">
        <f t="shared" si="74"/>
        <v>0</v>
      </c>
      <c r="AE101" s="79">
        <f t="shared" si="75"/>
        <v>0</v>
      </c>
      <c r="AF101" s="80">
        <f t="shared" si="76"/>
        <v>0</v>
      </c>
      <c r="AG101" s="83">
        <f t="shared" si="77"/>
        <v>0</v>
      </c>
      <c r="AH101" s="79">
        <f t="shared" si="78"/>
        <v>0</v>
      </c>
      <c r="AI101" s="80">
        <f t="shared" si="79"/>
        <v>0</v>
      </c>
      <c r="AJ101" s="84">
        <f t="shared" si="80"/>
        <v>0</v>
      </c>
      <c r="AK101" s="66"/>
      <c r="AL101" s="66" t="s">
        <v>55</v>
      </c>
      <c r="AM101" s="85">
        <f t="shared" si="81"/>
        <v>0</v>
      </c>
      <c r="AN101" s="85">
        <f t="shared" si="82"/>
        <v>0</v>
      </c>
      <c r="AO101" s="85">
        <f t="shared" si="83"/>
        <v>0</v>
      </c>
      <c r="AP101" s="86">
        <f t="shared" si="93"/>
        <v>0</v>
      </c>
      <c r="AQ101" s="95"/>
      <c r="AR101" s="88">
        <f t="shared" si="84"/>
        <v>0</v>
      </c>
      <c r="AS101" s="88">
        <f t="shared" si="85"/>
        <v>0</v>
      </c>
      <c r="AT101" s="88">
        <f t="shared" si="86"/>
        <v>0</v>
      </c>
      <c r="AU101" s="86">
        <f t="shared" si="94"/>
        <v>0</v>
      </c>
      <c r="AV101" s="95"/>
      <c r="AW101" s="89">
        <f t="shared" si="87"/>
        <v>0</v>
      </c>
      <c r="AX101" s="89">
        <f t="shared" si="88"/>
        <v>0</v>
      </c>
      <c r="AY101" s="89">
        <f t="shared" si="89"/>
        <v>0</v>
      </c>
      <c r="AZ101" s="86">
        <f t="shared" si="95"/>
        <v>0</v>
      </c>
      <c r="BA101" s="95"/>
      <c r="BB101" s="90">
        <f t="shared" si="90"/>
        <v>0</v>
      </c>
      <c r="BC101" s="90">
        <f t="shared" si="91"/>
        <v>0</v>
      </c>
      <c r="BD101" s="90">
        <f t="shared" si="92"/>
        <v>0</v>
      </c>
      <c r="BE101" s="86">
        <f t="shared" si="96"/>
        <v>0</v>
      </c>
      <c r="BF101" s="91">
        <f t="shared" si="97"/>
        <v>0</v>
      </c>
      <c r="BH101" s="3"/>
      <c r="BI101" s="3"/>
    </row>
    <row r="102" spans="1:74" ht="18" thickTop="1" thickBot="1" x14ac:dyDescent="0.35">
      <c r="A102" s="92" t="s">
        <v>57</v>
      </c>
      <c r="B102" s="73">
        <f>notes!Y69</f>
        <v>0</v>
      </c>
      <c r="C102" s="73">
        <f>notes!Z69</f>
        <v>0</v>
      </c>
      <c r="D102" s="73">
        <f>notes!AA69</f>
        <v>0</v>
      </c>
      <c r="E102" s="73">
        <f>notes!AB69</f>
        <v>0</v>
      </c>
      <c r="F102" s="73">
        <f>notes!AC69</f>
        <v>0</v>
      </c>
      <c r="G102" s="74">
        <f>notes!AD69</f>
        <v>0</v>
      </c>
      <c r="H102" s="75">
        <f>notes!AE69</f>
        <v>0</v>
      </c>
      <c r="I102" s="73">
        <f>notes!AF69</f>
        <v>0</v>
      </c>
      <c r="J102" s="73">
        <f>notes!AG69</f>
        <v>0</v>
      </c>
      <c r="K102" s="74">
        <f>notes!AH69</f>
        <v>0</v>
      </c>
      <c r="L102" s="75">
        <f>notes!AI69</f>
        <v>0</v>
      </c>
      <c r="M102" s="75">
        <f>notes!AJ69</f>
        <v>0</v>
      </c>
      <c r="N102" s="73">
        <f>notes!AK69</f>
        <v>0</v>
      </c>
      <c r="O102" s="74">
        <f>notes!AL69</f>
        <v>0</v>
      </c>
      <c r="P102" s="73">
        <f>notes!AM69</f>
        <v>0</v>
      </c>
      <c r="Q102" s="73">
        <f>notes!AN69</f>
        <v>0</v>
      </c>
      <c r="R102" s="73">
        <f>notes!AO69</f>
        <v>0</v>
      </c>
      <c r="S102" s="73"/>
      <c r="T102" s="73"/>
      <c r="U102" s="73"/>
      <c r="V102" s="109"/>
      <c r="W102" s="93"/>
      <c r="X102" s="74">
        <f t="shared" si="68"/>
        <v>0</v>
      </c>
      <c r="Y102" s="75">
        <f t="shared" si="69"/>
        <v>0</v>
      </c>
      <c r="Z102" s="80">
        <f t="shared" si="70"/>
        <v>0</v>
      </c>
      <c r="AA102" s="81">
        <f t="shared" si="71"/>
        <v>0</v>
      </c>
      <c r="AB102" s="81">
        <f t="shared" si="72"/>
        <v>0</v>
      </c>
      <c r="AC102" s="82">
        <f t="shared" si="73"/>
        <v>0</v>
      </c>
      <c r="AD102" s="83">
        <f t="shared" si="74"/>
        <v>0</v>
      </c>
      <c r="AE102" s="79">
        <f t="shared" si="75"/>
        <v>0</v>
      </c>
      <c r="AF102" s="80">
        <f t="shared" si="76"/>
        <v>0</v>
      </c>
      <c r="AG102" s="83">
        <f t="shared" si="77"/>
        <v>0</v>
      </c>
      <c r="AH102" s="79">
        <f t="shared" si="78"/>
        <v>0</v>
      </c>
      <c r="AI102" s="80">
        <f t="shared" si="79"/>
        <v>0</v>
      </c>
      <c r="AJ102" s="84">
        <f t="shared" si="80"/>
        <v>0</v>
      </c>
      <c r="AK102" s="66"/>
      <c r="AL102" s="66" t="s">
        <v>57</v>
      </c>
      <c r="AM102" s="85">
        <f t="shared" si="81"/>
        <v>0</v>
      </c>
      <c r="AN102" s="85">
        <f t="shared" si="82"/>
        <v>0</v>
      </c>
      <c r="AO102" s="85">
        <f t="shared" si="83"/>
        <v>0</v>
      </c>
      <c r="AP102" s="86">
        <f t="shared" si="93"/>
        <v>0</v>
      </c>
      <c r="AQ102" s="95"/>
      <c r="AR102" s="88">
        <f t="shared" si="84"/>
        <v>0</v>
      </c>
      <c r="AS102" s="88">
        <f t="shared" si="85"/>
        <v>0</v>
      </c>
      <c r="AT102" s="88">
        <f t="shared" si="86"/>
        <v>0</v>
      </c>
      <c r="AU102" s="86">
        <f t="shared" si="94"/>
        <v>0</v>
      </c>
      <c r="AV102" s="95"/>
      <c r="AW102" s="89">
        <f t="shared" si="87"/>
        <v>0</v>
      </c>
      <c r="AX102" s="89">
        <f t="shared" si="88"/>
        <v>0</v>
      </c>
      <c r="AY102" s="89">
        <f t="shared" si="89"/>
        <v>0</v>
      </c>
      <c r="AZ102" s="86">
        <f t="shared" si="95"/>
        <v>0</v>
      </c>
      <c r="BA102" s="95"/>
      <c r="BB102" s="90">
        <f t="shared" si="90"/>
        <v>0</v>
      </c>
      <c r="BC102" s="90">
        <f t="shared" si="91"/>
        <v>0</v>
      </c>
      <c r="BD102" s="90">
        <f t="shared" si="92"/>
        <v>0</v>
      </c>
      <c r="BE102" s="86">
        <f t="shared" si="96"/>
        <v>0</v>
      </c>
      <c r="BF102" s="91">
        <f t="shared" si="97"/>
        <v>0</v>
      </c>
      <c r="BH102" s="3"/>
      <c r="BI102" s="3"/>
      <c r="BJ102" s="3"/>
      <c r="BK102" s="3"/>
    </row>
    <row r="103" spans="1:74" ht="18" thickTop="1" thickBot="1" x14ac:dyDescent="0.35">
      <c r="A103" s="94" t="s">
        <v>59</v>
      </c>
      <c r="B103" s="73">
        <f>notes!Y70</f>
        <v>0</v>
      </c>
      <c r="C103" s="73">
        <f>notes!Z70</f>
        <v>0</v>
      </c>
      <c r="D103" s="73">
        <f>notes!AA70</f>
        <v>0</v>
      </c>
      <c r="E103" s="73">
        <f>notes!AB70</f>
        <v>0</v>
      </c>
      <c r="F103" s="73">
        <f>notes!AC70</f>
        <v>0</v>
      </c>
      <c r="G103" s="74">
        <f>notes!AD70</f>
        <v>0</v>
      </c>
      <c r="H103" s="75">
        <f>notes!AE70</f>
        <v>0</v>
      </c>
      <c r="I103" s="73">
        <f>notes!AF70</f>
        <v>0</v>
      </c>
      <c r="J103" s="73">
        <f>notes!AG70</f>
        <v>0</v>
      </c>
      <c r="K103" s="74">
        <f>notes!AH70</f>
        <v>0</v>
      </c>
      <c r="L103" s="75">
        <f>notes!AI70</f>
        <v>0</v>
      </c>
      <c r="M103" s="75">
        <f>notes!AJ70</f>
        <v>0</v>
      </c>
      <c r="N103" s="73">
        <f>notes!AK70</f>
        <v>0</v>
      </c>
      <c r="O103" s="74">
        <f>notes!AL70</f>
        <v>0</v>
      </c>
      <c r="P103" s="73">
        <f>notes!AM70</f>
        <v>0</v>
      </c>
      <c r="Q103" s="73">
        <f>notes!AN70</f>
        <v>0</v>
      </c>
      <c r="R103" s="73">
        <f>notes!AO70</f>
        <v>0</v>
      </c>
      <c r="S103" s="73"/>
      <c r="T103" s="73"/>
      <c r="U103" s="73"/>
      <c r="V103" s="109"/>
      <c r="W103" s="78"/>
      <c r="X103" s="74">
        <f t="shared" si="68"/>
        <v>0</v>
      </c>
      <c r="Y103" s="75">
        <f t="shared" si="69"/>
        <v>0</v>
      </c>
      <c r="Z103" s="80">
        <f t="shared" si="70"/>
        <v>0</v>
      </c>
      <c r="AA103" s="81">
        <f t="shared" si="71"/>
        <v>0</v>
      </c>
      <c r="AB103" s="81">
        <f t="shared" si="72"/>
        <v>0</v>
      </c>
      <c r="AC103" s="82">
        <f t="shared" si="73"/>
        <v>0</v>
      </c>
      <c r="AD103" s="83">
        <f t="shared" si="74"/>
        <v>0</v>
      </c>
      <c r="AE103" s="79">
        <f t="shared" si="75"/>
        <v>0</v>
      </c>
      <c r="AF103" s="80">
        <f t="shared" si="76"/>
        <v>0</v>
      </c>
      <c r="AG103" s="83">
        <f t="shared" si="77"/>
        <v>0</v>
      </c>
      <c r="AH103" s="79">
        <f t="shared" si="78"/>
        <v>0</v>
      </c>
      <c r="AI103" s="80">
        <f t="shared" si="79"/>
        <v>0</v>
      </c>
      <c r="AJ103" s="84">
        <f t="shared" si="80"/>
        <v>0</v>
      </c>
      <c r="AK103" s="66"/>
      <c r="AL103" s="66" t="s">
        <v>59</v>
      </c>
      <c r="AM103" s="85">
        <f t="shared" si="81"/>
        <v>0</v>
      </c>
      <c r="AN103" s="85">
        <f t="shared" si="82"/>
        <v>0</v>
      </c>
      <c r="AO103" s="85">
        <f t="shared" si="83"/>
        <v>0</v>
      </c>
      <c r="AP103" s="86">
        <f t="shared" si="93"/>
        <v>0</v>
      </c>
      <c r="AQ103" s="95"/>
      <c r="AR103" s="88">
        <f t="shared" si="84"/>
        <v>0</v>
      </c>
      <c r="AS103" s="88">
        <f t="shared" si="85"/>
        <v>0</v>
      </c>
      <c r="AT103" s="88">
        <f t="shared" si="86"/>
        <v>0</v>
      </c>
      <c r="AU103" s="86">
        <f t="shared" si="94"/>
        <v>0</v>
      </c>
      <c r="AV103" s="95"/>
      <c r="AW103" s="89">
        <f t="shared" si="87"/>
        <v>0</v>
      </c>
      <c r="AX103" s="89">
        <f t="shared" si="88"/>
        <v>0</v>
      </c>
      <c r="AY103" s="89">
        <f t="shared" si="89"/>
        <v>0</v>
      </c>
      <c r="AZ103" s="86">
        <f t="shared" si="95"/>
        <v>0</v>
      </c>
      <c r="BA103" s="95"/>
      <c r="BB103" s="90">
        <f t="shared" si="90"/>
        <v>0</v>
      </c>
      <c r="BC103" s="90">
        <f t="shared" si="91"/>
        <v>0</v>
      </c>
      <c r="BD103" s="90">
        <f t="shared" si="92"/>
        <v>0</v>
      </c>
      <c r="BE103" s="86">
        <f t="shared" si="96"/>
        <v>0</v>
      </c>
      <c r="BF103" s="91">
        <f t="shared" si="97"/>
        <v>0</v>
      </c>
      <c r="BH103" s="3"/>
      <c r="BI103" s="3"/>
      <c r="BJ103" s="3"/>
      <c r="BK103" s="3"/>
    </row>
    <row r="104" spans="1:74" ht="18" thickTop="1" thickBot="1" x14ac:dyDescent="0.35">
      <c r="A104" s="92" t="s">
        <v>61</v>
      </c>
      <c r="B104" s="73">
        <f>notes!Y71</f>
        <v>0</v>
      </c>
      <c r="C104" s="73">
        <f>notes!Z71</f>
        <v>0</v>
      </c>
      <c r="D104" s="73">
        <f>notes!AA71</f>
        <v>0</v>
      </c>
      <c r="E104" s="73">
        <f>notes!AB71</f>
        <v>0</v>
      </c>
      <c r="F104" s="73">
        <f>notes!AC71</f>
        <v>0</v>
      </c>
      <c r="G104" s="74">
        <f>notes!AD71</f>
        <v>0</v>
      </c>
      <c r="H104" s="75">
        <f>notes!AE71</f>
        <v>0</v>
      </c>
      <c r="I104" s="73">
        <f>notes!AF71</f>
        <v>0</v>
      </c>
      <c r="J104" s="73">
        <f>notes!AG71</f>
        <v>0</v>
      </c>
      <c r="K104" s="74">
        <f>notes!AH71</f>
        <v>0</v>
      </c>
      <c r="L104" s="75">
        <f>notes!AI71</f>
        <v>0</v>
      </c>
      <c r="M104" s="75">
        <f>notes!AJ71</f>
        <v>0</v>
      </c>
      <c r="N104" s="73">
        <f>notes!AK71</f>
        <v>0</v>
      </c>
      <c r="O104" s="74">
        <f>notes!AL71</f>
        <v>0</v>
      </c>
      <c r="P104" s="73">
        <f>notes!AM71</f>
        <v>0</v>
      </c>
      <c r="Q104" s="73">
        <f>notes!AN71</f>
        <v>0</v>
      </c>
      <c r="R104" s="73">
        <f>notes!AO71</f>
        <v>0</v>
      </c>
      <c r="S104" s="73"/>
      <c r="T104" s="73"/>
      <c r="U104" s="73"/>
      <c r="V104" s="109"/>
      <c r="W104" s="93"/>
      <c r="X104" s="74">
        <f t="shared" si="68"/>
        <v>0</v>
      </c>
      <c r="Y104" s="75">
        <f t="shared" si="69"/>
        <v>0</v>
      </c>
      <c r="Z104" s="80">
        <f t="shared" si="70"/>
        <v>0</v>
      </c>
      <c r="AA104" s="81">
        <f t="shared" si="71"/>
        <v>0</v>
      </c>
      <c r="AB104" s="81">
        <f t="shared" si="72"/>
        <v>0</v>
      </c>
      <c r="AC104" s="82">
        <f t="shared" si="73"/>
        <v>0</v>
      </c>
      <c r="AD104" s="83">
        <f t="shared" si="74"/>
        <v>0</v>
      </c>
      <c r="AE104" s="79">
        <f t="shared" si="75"/>
        <v>0</v>
      </c>
      <c r="AF104" s="80">
        <f t="shared" si="76"/>
        <v>0</v>
      </c>
      <c r="AG104" s="83">
        <f t="shared" si="77"/>
        <v>0</v>
      </c>
      <c r="AH104" s="79">
        <f t="shared" si="78"/>
        <v>0</v>
      </c>
      <c r="AI104" s="80">
        <f t="shared" si="79"/>
        <v>0</v>
      </c>
      <c r="AJ104" s="84">
        <f t="shared" si="80"/>
        <v>0</v>
      </c>
      <c r="AK104" s="66"/>
      <c r="AL104" s="66" t="s">
        <v>61</v>
      </c>
      <c r="AM104" s="85">
        <f t="shared" si="81"/>
        <v>0</v>
      </c>
      <c r="AN104" s="85">
        <f t="shared" si="82"/>
        <v>0</v>
      </c>
      <c r="AO104" s="85">
        <f t="shared" si="83"/>
        <v>0</v>
      </c>
      <c r="AP104" s="86">
        <f t="shared" si="93"/>
        <v>0</v>
      </c>
      <c r="AQ104" s="95"/>
      <c r="AR104" s="88">
        <f t="shared" si="84"/>
        <v>0</v>
      </c>
      <c r="AS104" s="88">
        <f t="shared" si="85"/>
        <v>0</v>
      </c>
      <c r="AT104" s="88">
        <f t="shared" si="86"/>
        <v>0</v>
      </c>
      <c r="AU104" s="86">
        <f t="shared" si="94"/>
        <v>0</v>
      </c>
      <c r="AV104" s="95"/>
      <c r="AW104" s="89">
        <f t="shared" si="87"/>
        <v>0</v>
      </c>
      <c r="AX104" s="89">
        <f t="shared" si="88"/>
        <v>0</v>
      </c>
      <c r="AY104" s="89">
        <f t="shared" si="89"/>
        <v>0</v>
      </c>
      <c r="AZ104" s="86">
        <f t="shared" si="95"/>
        <v>0</v>
      </c>
      <c r="BA104" s="95"/>
      <c r="BB104" s="90">
        <f t="shared" si="90"/>
        <v>0</v>
      </c>
      <c r="BC104" s="90">
        <f t="shared" si="91"/>
        <v>0</v>
      </c>
      <c r="BD104" s="90">
        <f t="shared" si="92"/>
        <v>0</v>
      </c>
      <c r="BE104" s="86">
        <f t="shared" si="96"/>
        <v>0</v>
      </c>
      <c r="BF104" s="91">
        <f t="shared" si="97"/>
        <v>0</v>
      </c>
      <c r="BH104" s="3"/>
      <c r="BI104" s="3"/>
      <c r="BJ104" s="3"/>
      <c r="BK104" s="3"/>
      <c r="BL104" s="3"/>
      <c r="BM104" s="3"/>
      <c r="BN104" s="3"/>
    </row>
    <row r="105" spans="1:74" ht="18" thickTop="1" thickBot="1" x14ac:dyDescent="0.35">
      <c r="A105" s="94" t="s">
        <v>63</v>
      </c>
      <c r="B105" s="73">
        <f>notes!Y72</f>
        <v>0</v>
      </c>
      <c r="C105" s="73">
        <f>notes!Z72</f>
        <v>0</v>
      </c>
      <c r="D105" s="73">
        <f>notes!AA72</f>
        <v>0</v>
      </c>
      <c r="E105" s="73">
        <f>notes!AB72</f>
        <v>0</v>
      </c>
      <c r="F105" s="73">
        <f>notes!AC72</f>
        <v>0</v>
      </c>
      <c r="G105" s="74">
        <f>notes!AD72</f>
        <v>0</v>
      </c>
      <c r="H105" s="75">
        <f>notes!AE72</f>
        <v>0</v>
      </c>
      <c r="I105" s="73">
        <f>notes!AF72</f>
        <v>0</v>
      </c>
      <c r="J105" s="73">
        <f>notes!AG72</f>
        <v>0</v>
      </c>
      <c r="K105" s="74">
        <f>notes!AH72</f>
        <v>0</v>
      </c>
      <c r="L105" s="75">
        <f>notes!AI72</f>
        <v>0</v>
      </c>
      <c r="M105" s="75">
        <f>notes!AJ72</f>
        <v>0</v>
      </c>
      <c r="N105" s="73">
        <f>notes!AK72</f>
        <v>0</v>
      </c>
      <c r="O105" s="74">
        <f>notes!AL72</f>
        <v>0</v>
      </c>
      <c r="P105" s="73">
        <f>notes!AM72</f>
        <v>0</v>
      </c>
      <c r="Q105" s="73">
        <f>notes!AN72</f>
        <v>0</v>
      </c>
      <c r="R105" s="73">
        <f>notes!AO72</f>
        <v>0</v>
      </c>
      <c r="S105" s="73"/>
      <c r="T105" s="73"/>
      <c r="U105" s="73"/>
      <c r="V105" s="109"/>
      <c r="W105" s="78"/>
      <c r="X105" s="74">
        <f t="shared" si="68"/>
        <v>0</v>
      </c>
      <c r="Y105" s="75">
        <f t="shared" si="69"/>
        <v>0</v>
      </c>
      <c r="Z105" s="80">
        <f t="shared" si="70"/>
        <v>0</v>
      </c>
      <c r="AA105" s="81">
        <f t="shared" si="71"/>
        <v>0</v>
      </c>
      <c r="AB105" s="81">
        <f t="shared" si="72"/>
        <v>0</v>
      </c>
      <c r="AC105" s="82">
        <f t="shared" si="73"/>
        <v>0</v>
      </c>
      <c r="AD105" s="83">
        <f t="shared" si="74"/>
        <v>0</v>
      </c>
      <c r="AE105" s="79">
        <f t="shared" si="75"/>
        <v>0</v>
      </c>
      <c r="AF105" s="80">
        <f t="shared" si="76"/>
        <v>0</v>
      </c>
      <c r="AG105" s="83">
        <f t="shared" si="77"/>
        <v>0</v>
      </c>
      <c r="AH105" s="79">
        <f t="shared" si="78"/>
        <v>0</v>
      </c>
      <c r="AI105" s="80">
        <f t="shared" si="79"/>
        <v>0</v>
      </c>
      <c r="AJ105" s="84">
        <f t="shared" si="80"/>
        <v>0</v>
      </c>
      <c r="AK105" s="66"/>
      <c r="AL105" s="66" t="s">
        <v>63</v>
      </c>
      <c r="AM105" s="85">
        <f t="shared" si="81"/>
        <v>0</v>
      </c>
      <c r="AN105" s="85">
        <f t="shared" si="82"/>
        <v>0</v>
      </c>
      <c r="AO105" s="85">
        <f t="shared" si="83"/>
        <v>0</v>
      </c>
      <c r="AP105" s="86">
        <f t="shared" si="93"/>
        <v>0</v>
      </c>
      <c r="AQ105" s="95"/>
      <c r="AR105" s="88">
        <f t="shared" si="84"/>
        <v>0</v>
      </c>
      <c r="AS105" s="88">
        <f t="shared" si="85"/>
        <v>0</v>
      </c>
      <c r="AT105" s="88">
        <f t="shared" si="86"/>
        <v>0</v>
      </c>
      <c r="AU105" s="86">
        <f t="shared" si="94"/>
        <v>0</v>
      </c>
      <c r="AV105" s="95"/>
      <c r="AW105" s="89">
        <f t="shared" si="87"/>
        <v>0</v>
      </c>
      <c r="AX105" s="89">
        <f t="shared" si="88"/>
        <v>0</v>
      </c>
      <c r="AY105" s="89">
        <f t="shared" si="89"/>
        <v>0</v>
      </c>
      <c r="AZ105" s="86">
        <f t="shared" si="95"/>
        <v>0</v>
      </c>
      <c r="BA105" s="95"/>
      <c r="BB105" s="90">
        <f t="shared" si="90"/>
        <v>0</v>
      </c>
      <c r="BC105" s="90">
        <f t="shared" si="91"/>
        <v>0</v>
      </c>
      <c r="BD105" s="90">
        <f t="shared" si="92"/>
        <v>0</v>
      </c>
      <c r="BE105" s="86">
        <f t="shared" si="96"/>
        <v>0</v>
      </c>
      <c r="BF105" s="91">
        <f t="shared" si="97"/>
        <v>0</v>
      </c>
      <c r="BH105" s="3"/>
      <c r="BI105" s="3"/>
      <c r="BJ105" s="3"/>
      <c r="BK105" s="3"/>
      <c r="BL105" s="3"/>
      <c r="BM105" s="3"/>
      <c r="BN105" s="3"/>
    </row>
    <row r="106" spans="1:74" ht="18" customHeight="1" thickTop="1" thickBot="1" x14ac:dyDescent="0.35">
      <c r="A106" s="92" t="s">
        <v>64</v>
      </c>
      <c r="B106" s="73">
        <f>notes!Y73</f>
        <v>0</v>
      </c>
      <c r="C106" s="73">
        <f>notes!Z73</f>
        <v>0</v>
      </c>
      <c r="D106" s="73">
        <f>notes!AA73</f>
        <v>0</v>
      </c>
      <c r="E106" s="73">
        <f>notes!AB73</f>
        <v>0</v>
      </c>
      <c r="F106" s="73">
        <f>notes!AC73</f>
        <v>0</v>
      </c>
      <c r="G106" s="74">
        <f>notes!AD73</f>
        <v>0</v>
      </c>
      <c r="H106" s="75">
        <f>notes!AE73</f>
        <v>0</v>
      </c>
      <c r="I106" s="73">
        <f>notes!AF73</f>
        <v>0</v>
      </c>
      <c r="J106" s="73">
        <f>notes!AG73</f>
        <v>0</v>
      </c>
      <c r="K106" s="74">
        <f>notes!AH73</f>
        <v>0</v>
      </c>
      <c r="L106" s="75">
        <f>notes!AI73</f>
        <v>0</v>
      </c>
      <c r="M106" s="75">
        <f>notes!AJ73</f>
        <v>0</v>
      </c>
      <c r="N106" s="73">
        <f>notes!AK73</f>
        <v>0</v>
      </c>
      <c r="O106" s="74">
        <f>notes!AL73</f>
        <v>0</v>
      </c>
      <c r="P106" s="73">
        <f>notes!AM73</f>
        <v>0</v>
      </c>
      <c r="Q106" s="73">
        <f>notes!AN73</f>
        <v>0</v>
      </c>
      <c r="R106" s="73">
        <f>notes!AO73</f>
        <v>0</v>
      </c>
      <c r="S106" s="73"/>
      <c r="T106" s="73"/>
      <c r="U106" s="73"/>
      <c r="V106" s="109"/>
      <c r="W106" s="93"/>
      <c r="X106" s="74">
        <f t="shared" si="68"/>
        <v>0</v>
      </c>
      <c r="Y106" s="75">
        <f t="shared" si="69"/>
        <v>0</v>
      </c>
      <c r="Z106" s="80">
        <f t="shared" si="70"/>
        <v>0</v>
      </c>
      <c r="AA106" s="81">
        <f t="shared" si="71"/>
        <v>0</v>
      </c>
      <c r="AB106" s="81">
        <f t="shared" si="72"/>
        <v>0</v>
      </c>
      <c r="AC106" s="82">
        <f t="shared" si="73"/>
        <v>0</v>
      </c>
      <c r="AD106" s="83">
        <f t="shared" si="74"/>
        <v>0</v>
      </c>
      <c r="AE106" s="79">
        <f t="shared" si="75"/>
        <v>0</v>
      </c>
      <c r="AF106" s="80">
        <f t="shared" si="76"/>
        <v>0</v>
      </c>
      <c r="AG106" s="83">
        <f t="shared" si="77"/>
        <v>0</v>
      </c>
      <c r="AH106" s="79">
        <f t="shared" si="78"/>
        <v>0</v>
      </c>
      <c r="AI106" s="80">
        <f t="shared" si="79"/>
        <v>0</v>
      </c>
      <c r="AJ106" s="84">
        <f t="shared" si="80"/>
        <v>0</v>
      </c>
      <c r="AK106" s="66"/>
      <c r="AL106" s="66" t="s">
        <v>64</v>
      </c>
      <c r="AM106" s="85">
        <f t="shared" si="81"/>
        <v>0</v>
      </c>
      <c r="AN106" s="85">
        <f t="shared" si="82"/>
        <v>0</v>
      </c>
      <c r="AO106" s="85">
        <f t="shared" si="83"/>
        <v>0</v>
      </c>
      <c r="AP106" s="86">
        <f t="shared" si="93"/>
        <v>0</v>
      </c>
      <c r="AQ106" s="95"/>
      <c r="AR106" s="88">
        <f t="shared" si="84"/>
        <v>0</v>
      </c>
      <c r="AS106" s="88">
        <f t="shared" si="85"/>
        <v>0</v>
      </c>
      <c r="AT106" s="88">
        <f t="shared" si="86"/>
        <v>0</v>
      </c>
      <c r="AU106" s="86">
        <f t="shared" si="94"/>
        <v>0</v>
      </c>
      <c r="AV106" s="95"/>
      <c r="AW106" s="89">
        <f t="shared" si="87"/>
        <v>0</v>
      </c>
      <c r="AX106" s="89">
        <f t="shared" si="88"/>
        <v>0</v>
      </c>
      <c r="AY106" s="89">
        <f t="shared" si="89"/>
        <v>0</v>
      </c>
      <c r="AZ106" s="86">
        <f t="shared" si="95"/>
        <v>0</v>
      </c>
      <c r="BA106" s="95"/>
      <c r="BB106" s="90">
        <f t="shared" si="90"/>
        <v>0</v>
      </c>
      <c r="BC106" s="90">
        <f t="shared" si="91"/>
        <v>0</v>
      </c>
      <c r="BD106" s="90">
        <f t="shared" si="92"/>
        <v>0</v>
      </c>
      <c r="BE106" s="86">
        <f t="shared" si="96"/>
        <v>0</v>
      </c>
      <c r="BF106" s="91">
        <f t="shared" si="97"/>
        <v>0</v>
      </c>
      <c r="BH106" s="3"/>
      <c r="BI106" s="3"/>
      <c r="BJ106" s="3"/>
      <c r="BK106" s="3"/>
      <c r="BL106" s="3"/>
      <c r="BM106" s="3"/>
      <c r="BN106" s="3"/>
    </row>
    <row r="107" spans="1:74" ht="18" thickTop="1" thickBot="1" x14ac:dyDescent="0.35">
      <c r="A107" s="96" t="s">
        <v>66</v>
      </c>
      <c r="B107" s="73">
        <f>notes!Y74</f>
        <v>0</v>
      </c>
      <c r="C107" s="73">
        <f>notes!Z74</f>
        <v>0</v>
      </c>
      <c r="D107" s="73">
        <f>notes!AA74</f>
        <v>0</v>
      </c>
      <c r="E107" s="73">
        <f>notes!AB74</f>
        <v>0</v>
      </c>
      <c r="F107" s="73">
        <f>notes!AC74</f>
        <v>0</v>
      </c>
      <c r="G107" s="74">
        <f>notes!AD74</f>
        <v>0</v>
      </c>
      <c r="H107" s="75">
        <f>notes!AE74</f>
        <v>0</v>
      </c>
      <c r="I107" s="73">
        <f>notes!AF74</f>
        <v>0</v>
      </c>
      <c r="J107" s="73">
        <f>notes!AG74</f>
        <v>0</v>
      </c>
      <c r="K107" s="74">
        <f>notes!AH74</f>
        <v>0</v>
      </c>
      <c r="L107" s="75">
        <f>notes!AI74</f>
        <v>0</v>
      </c>
      <c r="M107" s="75">
        <f>notes!AJ74</f>
        <v>0</v>
      </c>
      <c r="N107" s="73">
        <f>notes!AK74</f>
        <v>0</v>
      </c>
      <c r="O107" s="74">
        <f>notes!AL74</f>
        <v>0</v>
      </c>
      <c r="P107" s="73">
        <f>notes!AM74</f>
        <v>0</v>
      </c>
      <c r="Q107" s="73">
        <f>notes!AN74</f>
        <v>0</v>
      </c>
      <c r="R107" s="73">
        <f>notes!AO74</f>
        <v>0</v>
      </c>
      <c r="S107" s="73"/>
      <c r="T107" s="73"/>
      <c r="U107" s="73"/>
      <c r="V107" s="109"/>
      <c r="W107" s="78"/>
      <c r="X107" s="74">
        <f t="shared" si="68"/>
        <v>0</v>
      </c>
      <c r="Y107" s="75">
        <f t="shared" si="69"/>
        <v>0</v>
      </c>
      <c r="Z107" s="80">
        <f t="shared" si="70"/>
        <v>0</v>
      </c>
      <c r="AA107" s="81">
        <f t="shared" si="71"/>
        <v>0</v>
      </c>
      <c r="AB107" s="81">
        <f t="shared" si="72"/>
        <v>0</v>
      </c>
      <c r="AC107" s="82">
        <f t="shared" si="73"/>
        <v>0</v>
      </c>
      <c r="AD107" s="83">
        <f t="shared" si="74"/>
        <v>0</v>
      </c>
      <c r="AE107" s="79">
        <f t="shared" si="75"/>
        <v>0</v>
      </c>
      <c r="AF107" s="80">
        <f t="shared" si="76"/>
        <v>0</v>
      </c>
      <c r="AG107" s="83">
        <f t="shared" si="77"/>
        <v>0</v>
      </c>
      <c r="AH107" s="79">
        <f t="shared" si="78"/>
        <v>0</v>
      </c>
      <c r="AI107" s="80">
        <f t="shared" si="79"/>
        <v>0</v>
      </c>
      <c r="AJ107" s="84">
        <f t="shared" si="80"/>
        <v>0</v>
      </c>
      <c r="AK107" s="66"/>
      <c r="AL107" s="66" t="s">
        <v>66</v>
      </c>
      <c r="AM107" s="85">
        <f t="shared" si="81"/>
        <v>0</v>
      </c>
      <c r="AN107" s="85">
        <f t="shared" si="82"/>
        <v>0</v>
      </c>
      <c r="AO107" s="85">
        <f t="shared" si="83"/>
        <v>0</v>
      </c>
      <c r="AP107" s="86">
        <f t="shared" si="93"/>
        <v>0</v>
      </c>
      <c r="AQ107" s="95"/>
      <c r="AR107" s="88">
        <f t="shared" si="84"/>
        <v>0</v>
      </c>
      <c r="AS107" s="88">
        <f t="shared" si="85"/>
        <v>0</v>
      </c>
      <c r="AT107" s="88">
        <f t="shared" si="86"/>
        <v>0</v>
      </c>
      <c r="AU107" s="86">
        <f t="shared" si="94"/>
        <v>0</v>
      </c>
      <c r="AV107" s="95"/>
      <c r="AW107" s="89">
        <f t="shared" si="87"/>
        <v>0</v>
      </c>
      <c r="AX107" s="89">
        <f t="shared" si="88"/>
        <v>0</v>
      </c>
      <c r="AY107" s="89">
        <f t="shared" si="89"/>
        <v>0</v>
      </c>
      <c r="AZ107" s="86">
        <f t="shared" si="95"/>
        <v>0</v>
      </c>
      <c r="BA107" s="95"/>
      <c r="BB107" s="90">
        <f t="shared" si="90"/>
        <v>0</v>
      </c>
      <c r="BC107" s="90">
        <f t="shared" si="91"/>
        <v>0</v>
      </c>
      <c r="BD107" s="90">
        <f t="shared" si="92"/>
        <v>0</v>
      </c>
      <c r="BE107" s="86">
        <f t="shared" si="96"/>
        <v>0</v>
      </c>
      <c r="BF107" s="91">
        <f t="shared" si="97"/>
        <v>0</v>
      </c>
      <c r="BH107" s="3"/>
      <c r="BI107" s="3"/>
      <c r="BJ107" s="3"/>
      <c r="BK107" s="3"/>
      <c r="BL107" s="3"/>
      <c r="BM107" s="3"/>
      <c r="BN107" s="3"/>
    </row>
    <row r="108" spans="1:74" ht="18" thickTop="1" thickBot="1" x14ac:dyDescent="0.35">
      <c r="A108" s="92" t="s">
        <v>68</v>
      </c>
      <c r="B108" s="73">
        <f>notes!Y75</f>
        <v>0</v>
      </c>
      <c r="C108" s="73">
        <f>notes!Z75</f>
        <v>0</v>
      </c>
      <c r="D108" s="73">
        <f>notes!AA75</f>
        <v>0</v>
      </c>
      <c r="E108" s="73">
        <f>notes!AB75</f>
        <v>0</v>
      </c>
      <c r="F108" s="73">
        <f>notes!AC75</f>
        <v>0</v>
      </c>
      <c r="G108" s="74">
        <f>notes!AD75</f>
        <v>0</v>
      </c>
      <c r="H108" s="75">
        <f>notes!AE75</f>
        <v>0</v>
      </c>
      <c r="I108" s="73">
        <f>notes!AF75</f>
        <v>0</v>
      </c>
      <c r="J108" s="73">
        <f>notes!AG75</f>
        <v>0</v>
      </c>
      <c r="K108" s="74">
        <f>notes!AH75</f>
        <v>0</v>
      </c>
      <c r="L108" s="75">
        <f>notes!AI75</f>
        <v>0</v>
      </c>
      <c r="M108" s="75">
        <f>notes!AJ75</f>
        <v>0</v>
      </c>
      <c r="N108" s="73">
        <f>notes!AK75</f>
        <v>0</v>
      </c>
      <c r="O108" s="74">
        <f>notes!AL75</f>
        <v>0</v>
      </c>
      <c r="P108" s="73">
        <f>notes!AM75</f>
        <v>0</v>
      </c>
      <c r="Q108" s="73">
        <f>notes!AN75</f>
        <v>0</v>
      </c>
      <c r="R108" s="73">
        <f>notes!AO75</f>
        <v>0</v>
      </c>
      <c r="S108" s="73"/>
      <c r="T108" s="73"/>
      <c r="U108" s="73"/>
      <c r="V108" s="109"/>
      <c r="W108" s="93"/>
      <c r="X108" s="74">
        <f t="shared" si="68"/>
        <v>0</v>
      </c>
      <c r="Y108" s="75">
        <f t="shared" si="69"/>
        <v>0</v>
      </c>
      <c r="Z108" s="80">
        <f t="shared" si="70"/>
        <v>0</v>
      </c>
      <c r="AA108" s="81">
        <f t="shared" si="71"/>
        <v>0</v>
      </c>
      <c r="AB108" s="81">
        <f t="shared" si="72"/>
        <v>0</v>
      </c>
      <c r="AC108" s="82">
        <f t="shared" si="73"/>
        <v>0</v>
      </c>
      <c r="AD108" s="83">
        <f t="shared" si="74"/>
        <v>0</v>
      </c>
      <c r="AE108" s="79">
        <f t="shared" si="75"/>
        <v>0</v>
      </c>
      <c r="AF108" s="80">
        <f t="shared" si="76"/>
        <v>0</v>
      </c>
      <c r="AG108" s="83">
        <f t="shared" si="77"/>
        <v>0</v>
      </c>
      <c r="AH108" s="79">
        <f t="shared" si="78"/>
        <v>0</v>
      </c>
      <c r="AI108" s="80">
        <f t="shared" si="79"/>
        <v>0</v>
      </c>
      <c r="AJ108" s="84">
        <f t="shared" si="80"/>
        <v>0</v>
      </c>
      <c r="AK108" s="66"/>
      <c r="AL108" s="66" t="s">
        <v>68</v>
      </c>
      <c r="AM108" s="85">
        <f t="shared" si="81"/>
        <v>0</v>
      </c>
      <c r="AN108" s="85">
        <f t="shared" si="82"/>
        <v>0</v>
      </c>
      <c r="AO108" s="85">
        <f t="shared" si="83"/>
        <v>0</v>
      </c>
      <c r="AP108" s="86">
        <f t="shared" si="93"/>
        <v>0</v>
      </c>
      <c r="AQ108" s="95"/>
      <c r="AR108" s="88">
        <f t="shared" si="84"/>
        <v>0</v>
      </c>
      <c r="AS108" s="88">
        <f t="shared" si="85"/>
        <v>0</v>
      </c>
      <c r="AT108" s="88">
        <f t="shared" si="86"/>
        <v>0</v>
      </c>
      <c r="AU108" s="86">
        <f t="shared" si="94"/>
        <v>0</v>
      </c>
      <c r="AV108" s="95"/>
      <c r="AW108" s="89">
        <f t="shared" si="87"/>
        <v>0</v>
      </c>
      <c r="AX108" s="89">
        <f t="shared" si="88"/>
        <v>0</v>
      </c>
      <c r="AY108" s="89">
        <f t="shared" si="89"/>
        <v>0</v>
      </c>
      <c r="AZ108" s="86">
        <f t="shared" si="95"/>
        <v>0</v>
      </c>
      <c r="BA108" s="95"/>
      <c r="BB108" s="90">
        <f t="shared" si="90"/>
        <v>0</v>
      </c>
      <c r="BC108" s="90">
        <f t="shared" si="91"/>
        <v>0</v>
      </c>
      <c r="BD108" s="90">
        <f t="shared" si="92"/>
        <v>0</v>
      </c>
      <c r="BE108" s="86">
        <f t="shared" si="96"/>
        <v>0</v>
      </c>
      <c r="BF108" s="91">
        <f t="shared" si="97"/>
        <v>0</v>
      </c>
      <c r="BH108" s="3"/>
      <c r="BI108" s="3"/>
      <c r="BJ108" s="3"/>
      <c r="BK108" s="3"/>
      <c r="BL108" s="3"/>
      <c r="BM108" s="3"/>
      <c r="BN108" s="3"/>
    </row>
    <row r="109" spans="1:74" ht="18" customHeight="1" thickTop="1" thickBot="1" x14ac:dyDescent="0.35">
      <c r="A109" s="94" t="s">
        <v>70</v>
      </c>
      <c r="B109" s="73">
        <f>notes!Y76</f>
        <v>0</v>
      </c>
      <c r="C109" s="73">
        <f>notes!Z76</f>
        <v>0</v>
      </c>
      <c r="D109" s="73">
        <f>notes!AA76</f>
        <v>0</v>
      </c>
      <c r="E109" s="73">
        <f>notes!AB76</f>
        <v>0</v>
      </c>
      <c r="F109" s="73">
        <f>notes!AC76</f>
        <v>0</v>
      </c>
      <c r="G109" s="74">
        <f>notes!AD76</f>
        <v>0</v>
      </c>
      <c r="H109" s="75">
        <f>notes!AE76</f>
        <v>0</v>
      </c>
      <c r="I109" s="73">
        <f>notes!AF76</f>
        <v>0</v>
      </c>
      <c r="J109" s="73">
        <f>notes!AG76</f>
        <v>0</v>
      </c>
      <c r="K109" s="74">
        <f>notes!AH76</f>
        <v>0</v>
      </c>
      <c r="L109" s="75">
        <f>notes!AI76</f>
        <v>0</v>
      </c>
      <c r="M109" s="75">
        <f>notes!AJ76</f>
        <v>0</v>
      </c>
      <c r="N109" s="73">
        <f>notes!AK76</f>
        <v>0</v>
      </c>
      <c r="O109" s="74">
        <f>notes!AL76</f>
        <v>0</v>
      </c>
      <c r="P109" s="73">
        <f>notes!AM76</f>
        <v>0</v>
      </c>
      <c r="Q109" s="73">
        <f>notes!AN76</f>
        <v>0</v>
      </c>
      <c r="R109" s="73">
        <f>notes!AO76</f>
        <v>0</v>
      </c>
      <c r="S109" s="73"/>
      <c r="T109" s="73"/>
      <c r="U109" s="73"/>
      <c r="V109" s="109"/>
      <c r="W109" s="78"/>
      <c r="X109" s="74">
        <f t="shared" si="68"/>
        <v>0</v>
      </c>
      <c r="Y109" s="75">
        <f t="shared" si="69"/>
        <v>0</v>
      </c>
      <c r="Z109" s="80">
        <f t="shared" si="70"/>
        <v>0</v>
      </c>
      <c r="AA109" s="81">
        <f t="shared" si="71"/>
        <v>0</v>
      </c>
      <c r="AB109" s="81">
        <f t="shared" si="72"/>
        <v>0</v>
      </c>
      <c r="AC109" s="82">
        <f t="shared" si="73"/>
        <v>0</v>
      </c>
      <c r="AD109" s="83">
        <f t="shared" si="74"/>
        <v>0</v>
      </c>
      <c r="AE109" s="79">
        <f t="shared" si="75"/>
        <v>0</v>
      </c>
      <c r="AF109" s="80">
        <f t="shared" si="76"/>
        <v>0</v>
      </c>
      <c r="AG109" s="83">
        <f t="shared" si="77"/>
        <v>0</v>
      </c>
      <c r="AH109" s="79">
        <f t="shared" si="78"/>
        <v>0</v>
      </c>
      <c r="AI109" s="80">
        <f t="shared" si="79"/>
        <v>0</v>
      </c>
      <c r="AJ109" s="84">
        <f t="shared" si="80"/>
        <v>0</v>
      </c>
      <c r="AK109" s="66"/>
      <c r="AL109" s="66" t="s">
        <v>70</v>
      </c>
      <c r="AM109" s="85">
        <f t="shared" si="81"/>
        <v>0</v>
      </c>
      <c r="AN109" s="85">
        <f t="shared" si="82"/>
        <v>0</v>
      </c>
      <c r="AO109" s="85">
        <f t="shared" si="83"/>
        <v>0</v>
      </c>
      <c r="AP109" s="86">
        <f t="shared" si="93"/>
        <v>0</v>
      </c>
      <c r="AQ109" s="95"/>
      <c r="AR109" s="88">
        <f t="shared" si="84"/>
        <v>0</v>
      </c>
      <c r="AS109" s="88">
        <f t="shared" si="85"/>
        <v>0</v>
      </c>
      <c r="AT109" s="88">
        <f t="shared" si="86"/>
        <v>0</v>
      </c>
      <c r="AU109" s="86">
        <f t="shared" si="94"/>
        <v>0</v>
      </c>
      <c r="AV109" s="95"/>
      <c r="AW109" s="89">
        <f t="shared" si="87"/>
        <v>0</v>
      </c>
      <c r="AX109" s="89">
        <f t="shared" si="88"/>
        <v>0</v>
      </c>
      <c r="AY109" s="89">
        <f t="shared" si="89"/>
        <v>0</v>
      </c>
      <c r="AZ109" s="86">
        <f t="shared" si="95"/>
        <v>0</v>
      </c>
      <c r="BA109" s="95"/>
      <c r="BB109" s="90">
        <f t="shared" si="90"/>
        <v>0</v>
      </c>
      <c r="BC109" s="90">
        <f t="shared" si="91"/>
        <v>0</v>
      </c>
      <c r="BD109" s="90">
        <f t="shared" si="92"/>
        <v>0</v>
      </c>
      <c r="BE109" s="86">
        <f t="shared" si="96"/>
        <v>0</v>
      </c>
      <c r="BF109" s="91">
        <f t="shared" si="97"/>
        <v>0</v>
      </c>
      <c r="BH109" s="3"/>
      <c r="BI109" s="3"/>
      <c r="BJ109" s="3"/>
      <c r="BK109" s="3"/>
      <c r="BL109" s="3"/>
      <c r="BM109" s="3"/>
    </row>
    <row r="110" spans="1:74" ht="18" thickTop="1" thickBot="1" x14ac:dyDescent="0.35">
      <c r="A110" s="92" t="s">
        <v>72</v>
      </c>
      <c r="B110" s="73">
        <f>notes!Y77</f>
        <v>0</v>
      </c>
      <c r="C110" s="73">
        <f>notes!Z77</f>
        <v>0</v>
      </c>
      <c r="D110" s="73">
        <f>notes!AA77</f>
        <v>0</v>
      </c>
      <c r="E110" s="73">
        <f>notes!AB77</f>
        <v>0</v>
      </c>
      <c r="F110" s="73">
        <f>notes!AC77</f>
        <v>0</v>
      </c>
      <c r="G110" s="74">
        <f>notes!AD77</f>
        <v>0</v>
      </c>
      <c r="H110" s="75">
        <f>notes!AE77</f>
        <v>0</v>
      </c>
      <c r="I110" s="73">
        <f>notes!AF77</f>
        <v>0</v>
      </c>
      <c r="J110" s="73">
        <f>notes!AG77</f>
        <v>0</v>
      </c>
      <c r="K110" s="74">
        <f>notes!AH77</f>
        <v>0</v>
      </c>
      <c r="L110" s="75">
        <f>notes!AI77</f>
        <v>0</v>
      </c>
      <c r="M110" s="75">
        <f>notes!AJ77</f>
        <v>0</v>
      </c>
      <c r="N110" s="73">
        <f>notes!AK77</f>
        <v>0</v>
      </c>
      <c r="O110" s="74">
        <f>notes!AL77</f>
        <v>0</v>
      </c>
      <c r="P110" s="73">
        <f>notes!AM77</f>
        <v>0</v>
      </c>
      <c r="Q110" s="73">
        <f>notes!AN77</f>
        <v>0</v>
      </c>
      <c r="R110" s="73">
        <f>notes!AO77</f>
        <v>0</v>
      </c>
      <c r="S110" s="73"/>
      <c r="T110" s="73"/>
      <c r="U110" s="73"/>
      <c r="V110" s="109"/>
      <c r="W110" s="93"/>
      <c r="X110" s="74">
        <f t="shared" si="68"/>
        <v>0</v>
      </c>
      <c r="Y110" s="75">
        <f t="shared" si="69"/>
        <v>0</v>
      </c>
      <c r="Z110" s="80">
        <f t="shared" si="70"/>
        <v>0</v>
      </c>
      <c r="AA110" s="81">
        <f t="shared" si="71"/>
        <v>0</v>
      </c>
      <c r="AB110" s="81">
        <f t="shared" si="72"/>
        <v>0</v>
      </c>
      <c r="AC110" s="82">
        <f t="shared" si="73"/>
        <v>0</v>
      </c>
      <c r="AD110" s="83">
        <f t="shared" si="74"/>
        <v>0</v>
      </c>
      <c r="AE110" s="79">
        <f t="shared" si="75"/>
        <v>0</v>
      </c>
      <c r="AF110" s="80">
        <f t="shared" si="76"/>
        <v>0</v>
      </c>
      <c r="AG110" s="83">
        <f t="shared" si="77"/>
        <v>0</v>
      </c>
      <c r="AH110" s="79">
        <f t="shared" si="78"/>
        <v>0</v>
      </c>
      <c r="AI110" s="80">
        <f t="shared" si="79"/>
        <v>0</v>
      </c>
      <c r="AJ110" s="84">
        <f t="shared" si="80"/>
        <v>0</v>
      </c>
      <c r="AK110" s="66"/>
      <c r="AL110" s="66" t="s">
        <v>72</v>
      </c>
      <c r="AM110" s="85">
        <f t="shared" si="81"/>
        <v>0</v>
      </c>
      <c r="AN110" s="85">
        <f t="shared" si="82"/>
        <v>0</v>
      </c>
      <c r="AO110" s="85">
        <f t="shared" si="83"/>
        <v>0</v>
      </c>
      <c r="AP110" s="86">
        <f t="shared" si="93"/>
        <v>0</v>
      </c>
      <c r="AQ110" s="95"/>
      <c r="AR110" s="88">
        <f t="shared" si="84"/>
        <v>0</v>
      </c>
      <c r="AS110" s="88">
        <f t="shared" si="85"/>
        <v>0</v>
      </c>
      <c r="AT110" s="88">
        <f t="shared" si="86"/>
        <v>0</v>
      </c>
      <c r="AU110" s="86">
        <f t="shared" si="94"/>
        <v>0</v>
      </c>
      <c r="AV110" s="95"/>
      <c r="AW110" s="89">
        <f t="shared" si="87"/>
        <v>0</v>
      </c>
      <c r="AX110" s="89">
        <f t="shared" si="88"/>
        <v>0</v>
      </c>
      <c r="AY110" s="89">
        <f t="shared" si="89"/>
        <v>0</v>
      </c>
      <c r="AZ110" s="86">
        <f t="shared" si="95"/>
        <v>0</v>
      </c>
      <c r="BA110" s="95"/>
      <c r="BB110" s="90">
        <f t="shared" si="90"/>
        <v>0</v>
      </c>
      <c r="BC110" s="90">
        <f t="shared" si="91"/>
        <v>0</v>
      </c>
      <c r="BD110" s="90">
        <f t="shared" si="92"/>
        <v>0</v>
      </c>
      <c r="BE110" s="86">
        <f t="shared" si="96"/>
        <v>0</v>
      </c>
      <c r="BF110" s="91">
        <f t="shared" si="97"/>
        <v>0</v>
      </c>
      <c r="BH110" s="3"/>
      <c r="BI110" s="3"/>
      <c r="BJ110" s="3"/>
      <c r="BK110" s="3"/>
      <c r="BL110" s="3"/>
      <c r="BM110" s="3"/>
    </row>
    <row r="111" spans="1:74" ht="18" thickTop="1" thickBot="1" x14ac:dyDescent="0.35">
      <c r="A111" s="94" t="s">
        <v>74</v>
      </c>
      <c r="B111" s="73">
        <f>notes!Y78</f>
        <v>0</v>
      </c>
      <c r="C111" s="73">
        <f>notes!Z78</f>
        <v>0</v>
      </c>
      <c r="D111" s="73">
        <f>notes!AA78</f>
        <v>0</v>
      </c>
      <c r="E111" s="73">
        <f>notes!AB78</f>
        <v>0</v>
      </c>
      <c r="F111" s="73">
        <f>notes!AC78</f>
        <v>0</v>
      </c>
      <c r="G111" s="74">
        <f>notes!AD78</f>
        <v>0</v>
      </c>
      <c r="H111" s="75">
        <f>notes!AE78</f>
        <v>0</v>
      </c>
      <c r="I111" s="73">
        <f>notes!AF78</f>
        <v>0</v>
      </c>
      <c r="J111" s="73">
        <f>notes!AG78</f>
        <v>0</v>
      </c>
      <c r="K111" s="74">
        <f>notes!AH78</f>
        <v>0</v>
      </c>
      <c r="L111" s="75">
        <f>notes!AI78</f>
        <v>0</v>
      </c>
      <c r="M111" s="75">
        <f>notes!AJ78</f>
        <v>0</v>
      </c>
      <c r="N111" s="73">
        <f>notes!AK78</f>
        <v>0</v>
      </c>
      <c r="O111" s="74">
        <f>notes!AL78</f>
        <v>0</v>
      </c>
      <c r="P111" s="73">
        <f>notes!AM78</f>
        <v>0</v>
      </c>
      <c r="Q111" s="73">
        <f>notes!AN78</f>
        <v>0</v>
      </c>
      <c r="R111" s="73">
        <f>notes!AO78</f>
        <v>0</v>
      </c>
      <c r="S111" s="73"/>
      <c r="T111" s="73"/>
      <c r="U111" s="73"/>
      <c r="V111" s="109"/>
      <c r="W111" s="78"/>
      <c r="X111" s="74">
        <f t="shared" si="68"/>
        <v>0</v>
      </c>
      <c r="Y111" s="75">
        <f t="shared" si="69"/>
        <v>0</v>
      </c>
      <c r="Z111" s="80">
        <f t="shared" si="70"/>
        <v>0</v>
      </c>
      <c r="AA111" s="81">
        <f t="shared" si="71"/>
        <v>0</v>
      </c>
      <c r="AB111" s="81">
        <f t="shared" si="72"/>
        <v>0</v>
      </c>
      <c r="AC111" s="82">
        <f t="shared" si="73"/>
        <v>0</v>
      </c>
      <c r="AD111" s="83">
        <f t="shared" si="74"/>
        <v>0</v>
      </c>
      <c r="AE111" s="79">
        <f t="shared" si="75"/>
        <v>0</v>
      </c>
      <c r="AF111" s="80">
        <f t="shared" si="76"/>
        <v>0</v>
      </c>
      <c r="AG111" s="83">
        <f t="shared" si="77"/>
        <v>0</v>
      </c>
      <c r="AH111" s="79">
        <f t="shared" si="78"/>
        <v>0</v>
      </c>
      <c r="AI111" s="80">
        <f t="shared" si="79"/>
        <v>0</v>
      </c>
      <c r="AJ111" s="84">
        <f t="shared" si="80"/>
        <v>0</v>
      </c>
      <c r="AK111" s="66"/>
      <c r="AL111" s="66" t="s">
        <v>74</v>
      </c>
      <c r="AM111" s="85">
        <f t="shared" si="81"/>
        <v>0</v>
      </c>
      <c r="AN111" s="85">
        <f t="shared" si="82"/>
        <v>0</v>
      </c>
      <c r="AO111" s="85">
        <f t="shared" si="83"/>
        <v>0</v>
      </c>
      <c r="AP111" s="86">
        <f t="shared" si="93"/>
        <v>0</v>
      </c>
      <c r="AQ111" s="95"/>
      <c r="AR111" s="88">
        <f t="shared" si="84"/>
        <v>0</v>
      </c>
      <c r="AS111" s="88">
        <f t="shared" si="85"/>
        <v>0</v>
      </c>
      <c r="AT111" s="88">
        <f t="shared" si="86"/>
        <v>0</v>
      </c>
      <c r="AU111" s="86">
        <f t="shared" si="94"/>
        <v>0</v>
      </c>
      <c r="AV111" s="95"/>
      <c r="AW111" s="89">
        <f t="shared" si="87"/>
        <v>0</v>
      </c>
      <c r="AX111" s="89">
        <f t="shared" si="88"/>
        <v>0</v>
      </c>
      <c r="AY111" s="89">
        <f t="shared" si="89"/>
        <v>0</v>
      </c>
      <c r="AZ111" s="86">
        <f t="shared" si="95"/>
        <v>0</v>
      </c>
      <c r="BA111" s="95"/>
      <c r="BB111" s="90">
        <f t="shared" si="90"/>
        <v>0</v>
      </c>
      <c r="BC111" s="90">
        <f t="shared" si="91"/>
        <v>0</v>
      </c>
      <c r="BD111" s="90">
        <f t="shared" si="92"/>
        <v>0</v>
      </c>
      <c r="BE111" s="86">
        <f t="shared" si="96"/>
        <v>0</v>
      </c>
      <c r="BF111" s="91">
        <f t="shared" si="97"/>
        <v>0</v>
      </c>
      <c r="BG111" s="128"/>
      <c r="BH111" s="110"/>
      <c r="BI111" s="3"/>
      <c r="BJ111" s="3"/>
      <c r="BK111" s="3"/>
      <c r="BL111" s="3"/>
      <c r="BM111" s="3"/>
    </row>
    <row r="112" spans="1:74" ht="16.5" thickTop="1" thickBot="1" x14ac:dyDescent="0.3">
      <c r="A112" s="104"/>
      <c r="B112" s="105"/>
      <c r="C112" s="105"/>
      <c r="D112" s="105"/>
      <c r="E112" s="105"/>
      <c r="F112" s="105"/>
      <c r="G112" s="105"/>
      <c r="H112" s="105"/>
      <c r="I112" s="105"/>
      <c r="J112" s="105"/>
      <c r="K112" s="105"/>
      <c r="L112" s="105"/>
      <c r="M112" s="105"/>
      <c r="N112" s="105"/>
      <c r="O112" s="105"/>
      <c r="P112" s="105"/>
      <c r="Q112" s="105"/>
      <c r="R112" s="105"/>
      <c r="S112" s="105"/>
      <c r="T112" s="105"/>
      <c r="U112" s="105"/>
      <c r="V112" s="105"/>
      <c r="W112" s="105"/>
      <c r="X112" s="104"/>
      <c r="Y112" s="104"/>
      <c r="Z112" s="104"/>
      <c r="AA112" s="104"/>
      <c r="AB112" s="104"/>
      <c r="AC112" s="104"/>
      <c r="AD112" s="104"/>
      <c r="AE112" s="104"/>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10"/>
      <c r="BH112" s="128"/>
      <c r="BN112" s="3"/>
    </row>
    <row r="113" spans="1:60" ht="18" customHeight="1" thickTop="1" x14ac:dyDescent="0.25">
      <c r="A113" s="272" t="s">
        <v>12</v>
      </c>
      <c r="B113" s="273"/>
      <c r="C113" s="273"/>
      <c r="D113" s="273"/>
      <c r="E113" s="274"/>
      <c r="F113" s="309" t="s">
        <v>92</v>
      </c>
      <c r="G113" s="310"/>
      <c r="H113" s="310"/>
      <c r="I113" s="310"/>
      <c r="J113" s="310"/>
      <c r="K113" s="310"/>
      <c r="L113" s="310"/>
      <c r="M113" s="65"/>
      <c r="N113" s="65"/>
      <c r="O113" s="65"/>
      <c r="P113" s="65"/>
      <c r="Q113" s="65"/>
      <c r="R113" s="65"/>
      <c r="S113" s="65"/>
      <c r="T113" s="65"/>
      <c r="U113" s="65"/>
      <c r="V113" s="65"/>
      <c r="W113" s="66"/>
      <c r="X113" s="66"/>
      <c r="Y113" s="66"/>
      <c r="Z113" s="66"/>
      <c r="AA113" s="66"/>
      <c r="AB113" s="66"/>
      <c r="AC113" s="66"/>
      <c r="AD113" s="66"/>
      <c r="AE113" s="66"/>
      <c r="AF113" s="66"/>
      <c r="AG113" s="66"/>
      <c r="AH113" s="66"/>
      <c r="AI113" s="66"/>
      <c r="AJ113" s="66"/>
      <c r="AK113" s="66"/>
      <c r="AL113" s="66"/>
      <c r="AM113" s="66"/>
      <c r="AN113" s="66"/>
      <c r="AO113" s="66"/>
      <c r="AP113" s="66"/>
      <c r="AQ113" s="66"/>
      <c r="AR113" s="66"/>
      <c r="AS113" s="66"/>
      <c r="AT113" s="66"/>
      <c r="AU113" s="66"/>
      <c r="AV113" s="66"/>
      <c r="AW113" s="66"/>
      <c r="AX113" s="66"/>
      <c r="AY113" s="66"/>
      <c r="AZ113" s="66"/>
      <c r="BA113" s="66"/>
      <c r="BB113" s="66"/>
      <c r="BC113" s="66"/>
      <c r="BD113" s="66"/>
      <c r="BE113" s="66"/>
      <c r="BF113" s="66"/>
      <c r="BG113" s="110"/>
      <c r="BH113" s="128"/>
    </row>
    <row r="114" spans="1:60" ht="18" customHeight="1" thickBot="1" x14ac:dyDescent="0.3">
      <c r="A114" s="275"/>
      <c r="B114" s="276"/>
      <c r="C114" s="276"/>
      <c r="D114" s="276"/>
      <c r="E114" s="277"/>
      <c r="F114" s="311"/>
      <c r="G114" s="312"/>
      <c r="H114" s="312"/>
      <c r="I114" s="312"/>
      <c r="J114" s="312"/>
      <c r="K114" s="312"/>
      <c r="L114" s="312"/>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66"/>
      <c r="AS114" s="66"/>
      <c r="AT114" s="66"/>
      <c r="AU114" s="66"/>
      <c r="AV114" s="66"/>
      <c r="AW114" s="66"/>
      <c r="AX114" s="66"/>
      <c r="AY114" s="66"/>
      <c r="AZ114" s="66"/>
      <c r="BA114" s="66"/>
      <c r="BB114" s="66"/>
      <c r="BC114" s="66"/>
      <c r="BD114" s="66"/>
      <c r="BE114" s="66"/>
      <c r="BF114" s="66"/>
      <c r="BG114" s="110"/>
      <c r="BH114" s="128"/>
    </row>
    <row r="115" spans="1:60" ht="16.5" thickTop="1" thickBot="1" x14ac:dyDescent="0.3">
      <c r="A115" s="292" t="s">
        <v>14</v>
      </c>
      <c r="B115" s="314" t="s">
        <v>19</v>
      </c>
      <c r="C115" s="314"/>
      <c r="D115" s="314"/>
      <c r="E115" s="314"/>
      <c r="F115" s="314"/>
      <c r="G115" s="314"/>
      <c r="H115" s="316" t="s">
        <v>20</v>
      </c>
      <c r="I115" s="316"/>
      <c r="J115" s="316"/>
      <c r="K115" s="316"/>
      <c r="L115" s="318" t="s">
        <v>78</v>
      </c>
      <c r="M115" s="318"/>
      <c r="N115" s="318"/>
      <c r="O115" s="318"/>
      <c r="P115" s="320" t="s">
        <v>86</v>
      </c>
      <c r="Q115" s="320"/>
      <c r="R115" s="320"/>
      <c r="S115" s="107"/>
      <c r="T115" s="286"/>
      <c r="U115" s="287"/>
      <c r="V115" s="67"/>
      <c r="W115" s="288"/>
      <c r="X115" s="66"/>
      <c r="Y115" s="66"/>
      <c r="Z115" s="66"/>
      <c r="AA115" s="66"/>
      <c r="AB115" s="66"/>
      <c r="AC115" s="66"/>
      <c r="AD115" s="66"/>
      <c r="AE115" s="66"/>
      <c r="AF115" s="66"/>
      <c r="AG115" s="66"/>
      <c r="AH115" s="66"/>
      <c r="AI115" s="66"/>
      <c r="AJ115" s="66"/>
      <c r="AK115" s="66"/>
      <c r="AL115" s="66"/>
      <c r="AM115" s="65"/>
      <c r="AN115" s="65"/>
      <c r="AO115" s="65"/>
      <c r="AP115" s="65"/>
      <c r="AQ115" s="65"/>
      <c r="AR115" s="65"/>
      <c r="AS115" s="65"/>
      <c r="AT115" s="65"/>
      <c r="AU115" s="65"/>
      <c r="AV115" s="65"/>
      <c r="AW115" s="65"/>
      <c r="AX115" s="65"/>
      <c r="AY115" s="65"/>
      <c r="AZ115" s="65"/>
      <c r="BA115" s="65"/>
      <c r="BB115" s="65"/>
      <c r="BC115" s="65"/>
      <c r="BD115" s="65"/>
      <c r="BE115" s="65"/>
      <c r="BF115" s="66"/>
      <c r="BG115" s="110"/>
      <c r="BH115" s="128"/>
    </row>
    <row r="116" spans="1:60" ht="15.75" thickTop="1" x14ac:dyDescent="0.25">
      <c r="A116" s="293"/>
      <c r="B116" s="314"/>
      <c r="C116" s="314"/>
      <c r="D116" s="314"/>
      <c r="E116" s="314"/>
      <c r="F116" s="314"/>
      <c r="G116" s="314"/>
      <c r="H116" s="316"/>
      <c r="I116" s="316"/>
      <c r="J116" s="316"/>
      <c r="K116" s="316"/>
      <c r="L116" s="318"/>
      <c r="M116" s="318"/>
      <c r="N116" s="318"/>
      <c r="O116" s="318"/>
      <c r="P116" s="320"/>
      <c r="Q116" s="320"/>
      <c r="R116" s="320"/>
      <c r="S116" s="107"/>
      <c r="T116" s="286"/>
      <c r="U116" s="287"/>
      <c r="V116" s="67"/>
      <c r="W116" s="288"/>
      <c r="X116" s="66"/>
      <c r="Y116" s="66"/>
      <c r="Z116" s="66"/>
      <c r="AA116" s="66"/>
      <c r="AB116" s="66"/>
      <c r="AC116" s="66"/>
      <c r="AD116" s="66"/>
      <c r="AE116" s="66"/>
      <c r="AF116" s="66"/>
      <c r="AG116" s="66"/>
      <c r="AH116" s="66"/>
      <c r="AI116" s="66"/>
      <c r="AJ116" s="66"/>
      <c r="AK116" s="66"/>
      <c r="AL116" s="66"/>
      <c r="AM116" s="65"/>
      <c r="AN116" s="65"/>
      <c r="AO116" s="65"/>
      <c r="AP116" s="65"/>
      <c r="AQ116" s="65"/>
      <c r="AR116" s="272" t="s">
        <v>12</v>
      </c>
      <c r="AS116" s="273"/>
      <c r="AT116" s="273"/>
      <c r="AU116" s="273"/>
      <c r="AV116" s="274"/>
      <c r="AW116" s="65"/>
      <c r="AX116" s="65"/>
      <c r="AY116" s="65"/>
      <c r="AZ116" s="65"/>
      <c r="BA116" s="65"/>
      <c r="BB116" s="65"/>
      <c r="BC116" s="65"/>
      <c r="BD116" s="65"/>
      <c r="BE116" s="65"/>
      <c r="BF116" s="66"/>
      <c r="BG116" s="110"/>
      <c r="BH116" s="128"/>
    </row>
    <row r="117" spans="1:60" ht="15.75" thickBot="1" x14ac:dyDescent="0.3">
      <c r="A117" s="293"/>
      <c r="B117" s="314"/>
      <c r="C117" s="314"/>
      <c r="D117" s="314"/>
      <c r="E117" s="314"/>
      <c r="F117" s="314"/>
      <c r="G117" s="314"/>
      <c r="H117" s="316"/>
      <c r="I117" s="316"/>
      <c r="J117" s="316"/>
      <c r="K117" s="316"/>
      <c r="L117" s="318"/>
      <c r="M117" s="318"/>
      <c r="N117" s="318"/>
      <c r="O117" s="318"/>
      <c r="P117" s="320"/>
      <c r="Q117" s="320"/>
      <c r="R117" s="320"/>
      <c r="S117" s="107"/>
      <c r="T117" s="286"/>
      <c r="U117" s="287"/>
      <c r="V117" s="67"/>
      <c r="W117" s="288"/>
      <c r="X117" s="66"/>
      <c r="Y117" s="66"/>
      <c r="Z117" s="66"/>
      <c r="AA117" s="66"/>
      <c r="AB117" s="66"/>
      <c r="AC117" s="66"/>
      <c r="AD117" s="66"/>
      <c r="AE117" s="66"/>
      <c r="AF117" s="66"/>
      <c r="AG117" s="66"/>
      <c r="AH117" s="66"/>
      <c r="AI117" s="66"/>
      <c r="AJ117" s="66"/>
      <c r="AK117" s="66"/>
      <c r="AL117" s="66"/>
      <c r="AM117" s="65"/>
      <c r="AN117" s="65"/>
      <c r="AO117" s="65"/>
      <c r="AP117" s="65"/>
      <c r="AQ117" s="65"/>
      <c r="AR117" s="275"/>
      <c r="AS117" s="276"/>
      <c r="AT117" s="276"/>
      <c r="AU117" s="276"/>
      <c r="AV117" s="277"/>
      <c r="AW117" s="65"/>
      <c r="AX117" s="65"/>
      <c r="AY117" s="65"/>
      <c r="AZ117" s="65"/>
      <c r="BA117" s="65"/>
      <c r="BB117" s="65"/>
      <c r="BC117" s="65"/>
      <c r="BD117" s="65"/>
      <c r="BE117" s="65"/>
      <c r="BF117" s="66"/>
      <c r="BG117" s="110"/>
      <c r="BH117" s="128"/>
    </row>
    <row r="118" spans="1:60" ht="15.75" thickTop="1" x14ac:dyDescent="0.25">
      <c r="A118" s="293"/>
      <c r="B118" s="314"/>
      <c r="C118" s="314"/>
      <c r="D118" s="314"/>
      <c r="E118" s="314"/>
      <c r="F118" s="314"/>
      <c r="G118" s="314"/>
      <c r="H118" s="316"/>
      <c r="I118" s="316"/>
      <c r="J118" s="316"/>
      <c r="K118" s="316"/>
      <c r="L118" s="318"/>
      <c r="M118" s="318"/>
      <c r="N118" s="318"/>
      <c r="O118" s="318"/>
      <c r="P118" s="320"/>
      <c r="Q118" s="320"/>
      <c r="R118" s="320"/>
      <c r="S118" s="107"/>
      <c r="T118" s="286"/>
      <c r="U118" s="287"/>
      <c r="V118" s="67"/>
      <c r="W118" s="288"/>
      <c r="X118" s="66"/>
      <c r="Y118" s="66"/>
      <c r="Z118" s="66"/>
      <c r="AA118" s="66"/>
      <c r="AB118" s="66"/>
      <c r="AC118" s="66"/>
      <c r="AD118" s="66"/>
      <c r="AE118" s="66"/>
      <c r="AF118" s="66"/>
      <c r="AG118" s="66"/>
      <c r="AH118" s="66"/>
      <c r="AI118" s="66"/>
      <c r="AJ118" s="66"/>
      <c r="AK118" s="66"/>
      <c r="AL118" s="66"/>
      <c r="AM118" s="65"/>
      <c r="AN118" s="65"/>
      <c r="AO118" s="65"/>
      <c r="AP118" s="65"/>
      <c r="AQ118" s="65"/>
      <c r="AR118" s="65"/>
      <c r="AS118" s="65"/>
      <c r="AT118" s="65"/>
      <c r="AU118" s="65"/>
      <c r="AV118" s="65"/>
      <c r="AW118" s="65"/>
      <c r="AX118" s="65"/>
      <c r="AY118" s="65"/>
      <c r="AZ118" s="65"/>
      <c r="BA118" s="65"/>
      <c r="BB118" s="65"/>
      <c r="BC118" s="65"/>
      <c r="BD118" s="65"/>
      <c r="BE118" s="65"/>
      <c r="BF118" s="66"/>
      <c r="BG118" s="110"/>
      <c r="BH118" s="128"/>
    </row>
    <row r="119" spans="1:60" ht="15.75" thickBot="1" x14ac:dyDescent="0.3">
      <c r="A119" s="294"/>
      <c r="B119" s="315"/>
      <c r="C119" s="315"/>
      <c r="D119" s="315"/>
      <c r="E119" s="315"/>
      <c r="F119" s="315"/>
      <c r="G119" s="315"/>
      <c r="H119" s="317"/>
      <c r="I119" s="317"/>
      <c r="J119" s="317"/>
      <c r="K119" s="317"/>
      <c r="L119" s="319"/>
      <c r="M119" s="319"/>
      <c r="N119" s="319"/>
      <c r="O119" s="319"/>
      <c r="P119" s="321"/>
      <c r="Q119" s="321"/>
      <c r="R119" s="321"/>
      <c r="S119" s="108"/>
      <c r="T119" s="286"/>
      <c r="U119" s="287"/>
      <c r="V119" s="67"/>
      <c r="W119" s="288"/>
      <c r="X119" s="68" t="s">
        <v>1</v>
      </c>
      <c r="Y119" s="68" t="s">
        <v>0</v>
      </c>
      <c r="Z119" s="68" t="s">
        <v>2</v>
      </c>
      <c r="AA119" s="69" t="s">
        <v>4</v>
      </c>
      <c r="AB119" s="69" t="s">
        <v>3</v>
      </c>
      <c r="AC119" s="69" t="s">
        <v>5</v>
      </c>
      <c r="AD119" s="70" t="s">
        <v>7</v>
      </c>
      <c r="AE119" s="70" t="s">
        <v>6</v>
      </c>
      <c r="AF119" s="70" t="s">
        <v>8</v>
      </c>
      <c r="AG119" s="71" t="s">
        <v>10</v>
      </c>
      <c r="AH119" s="71" t="s">
        <v>9</v>
      </c>
      <c r="AI119" s="71" t="s">
        <v>82</v>
      </c>
      <c r="AJ119" s="66"/>
      <c r="AK119" s="66"/>
      <c r="AL119" s="66"/>
      <c r="AM119" s="65"/>
      <c r="AN119" s="65"/>
      <c r="AO119" s="65"/>
      <c r="AP119" s="65"/>
      <c r="AQ119" s="65"/>
      <c r="AR119" s="65"/>
      <c r="AS119" s="65"/>
      <c r="AT119" s="65"/>
      <c r="AU119" s="65"/>
      <c r="AV119" s="65"/>
      <c r="AW119" s="65"/>
      <c r="AX119" s="65"/>
      <c r="AY119" s="65"/>
      <c r="AZ119" s="65"/>
      <c r="BA119" s="65"/>
      <c r="BB119" s="65"/>
      <c r="BC119" s="65"/>
      <c r="BD119" s="65"/>
      <c r="BE119" s="65"/>
      <c r="BF119" s="66"/>
      <c r="BG119" s="110"/>
      <c r="BH119" s="128"/>
    </row>
    <row r="120" spans="1:60" ht="18" thickTop="1" thickBot="1" x14ac:dyDescent="0.35">
      <c r="A120" s="72" t="s">
        <v>21</v>
      </c>
      <c r="B120" s="73" t="str">
        <f>notes!Y11</f>
        <v>A+</v>
      </c>
      <c r="C120" s="73" t="str">
        <f>notes!Z11</f>
        <v>A+</v>
      </c>
      <c r="D120" s="73" t="str">
        <f>notes!AA11</f>
        <v>A+</v>
      </c>
      <c r="E120" s="73" t="str">
        <f>notes!AB11</f>
        <v>A+</v>
      </c>
      <c r="F120" s="73">
        <f>notes!AC11</f>
        <v>0</v>
      </c>
      <c r="G120" s="74">
        <f>notes!AD11</f>
        <v>0</v>
      </c>
      <c r="H120" s="75" t="str">
        <f>notes!AE11</f>
        <v>A+</v>
      </c>
      <c r="I120" s="73" t="str">
        <f>notes!AF11</f>
        <v>A</v>
      </c>
      <c r="J120" s="73" t="str">
        <f>notes!AG11</f>
        <v>A</v>
      </c>
      <c r="K120" s="74">
        <f>notes!AH11</f>
        <v>0</v>
      </c>
      <c r="L120" s="75" t="str">
        <f>notes!AI11</f>
        <v>B+</v>
      </c>
      <c r="M120" s="73" t="str">
        <f>notes!AJ11</f>
        <v>B</v>
      </c>
      <c r="N120" s="73" t="str">
        <f>notes!AK11</f>
        <v>B</v>
      </c>
      <c r="O120" s="74" t="str">
        <f>notes!AL11</f>
        <v>B-</v>
      </c>
      <c r="P120" s="75" t="str">
        <f>notes!AM11</f>
        <v>A+</v>
      </c>
      <c r="Q120" s="73" t="str">
        <f>notes!AN11</f>
        <v>A+</v>
      </c>
      <c r="R120" s="73">
        <f>notes!AO11</f>
        <v>0</v>
      </c>
      <c r="S120" s="74"/>
      <c r="T120" s="76"/>
      <c r="U120" s="75"/>
      <c r="V120" s="77"/>
      <c r="W120" s="78"/>
      <c r="X120" s="79">
        <f t="shared" ref="X120:X148" si="98">COUNTIF(B120:V120,"A+")</f>
        <v>7</v>
      </c>
      <c r="Y120" s="79">
        <f t="shared" ref="Y120:Y148" si="99">COUNTIF(B120:V120,"A")</f>
        <v>2</v>
      </c>
      <c r="Z120" s="80">
        <f t="shared" ref="Z120:Z148" si="100">COUNTIF(B120:V120,"A-")</f>
        <v>0</v>
      </c>
      <c r="AA120" s="81">
        <f t="shared" ref="AA120:AA148" si="101">COUNTIF(B120:V120,"B+")</f>
        <v>1</v>
      </c>
      <c r="AB120" s="81">
        <f t="shared" ref="AB120:AB148" si="102">COUNTIF(B120:V120,"B")</f>
        <v>2</v>
      </c>
      <c r="AC120" s="82">
        <f t="shared" ref="AC120:AC148" si="103">COUNTIF(B120:V120,"B-")</f>
        <v>1</v>
      </c>
      <c r="AD120" s="83">
        <f t="shared" ref="AD120:AD148" si="104">COUNTIF(B120:V120,"C+")</f>
        <v>0</v>
      </c>
      <c r="AE120" s="79">
        <f t="shared" ref="AE120:AE148" si="105">COUNTIF(B120:V120,"C")</f>
        <v>0</v>
      </c>
      <c r="AF120" s="80">
        <f t="shared" ref="AF120:AF148" si="106">COUNTIF(B120:V120,"C-")</f>
        <v>0</v>
      </c>
      <c r="AG120" s="83">
        <f t="shared" ref="AG120:AG148" si="107">COUNTIF(B120:V120,"D+")</f>
        <v>0</v>
      </c>
      <c r="AH120" s="79">
        <f t="shared" ref="AH120:AH148" si="108">COUNTIF(B120:V120,"D")</f>
        <v>0</v>
      </c>
      <c r="AI120" s="80">
        <f t="shared" ref="AI120:AI148" si="109">COUNTIF(B120:V120,"D-")</f>
        <v>0</v>
      </c>
      <c r="AJ120" s="84">
        <f t="shared" ref="AJ120:AJ148" si="110">(X120*8)+(Y120*7)+(Z120*6)+(AA120*6)+(AB120*5)+(AC120*4)+(AD120*3)+(AE120*2)+(AF120*1)-((AG120*1)+(AH120*2)+(AI120*3))</f>
        <v>90</v>
      </c>
      <c r="AK120" s="66"/>
      <c r="AL120" s="66" t="s">
        <v>21</v>
      </c>
      <c r="AM120" s="85">
        <f t="shared" ref="AM120:AM146" si="111">X120*8</f>
        <v>56</v>
      </c>
      <c r="AN120" s="85">
        <f t="shared" ref="AN120:AN146" si="112">Y120*7</f>
        <v>14</v>
      </c>
      <c r="AO120" s="85">
        <f t="shared" ref="AO120:AO146" si="113">Z120*6</f>
        <v>0</v>
      </c>
      <c r="AP120" s="86">
        <f>SUM(AM120:AO120)</f>
        <v>70</v>
      </c>
      <c r="AQ120" s="87"/>
      <c r="AR120" s="88">
        <f t="shared" ref="AR120:AR146" si="114">AA120*5</f>
        <v>5</v>
      </c>
      <c r="AS120" s="88">
        <f t="shared" ref="AS120:AS146" si="115">AB120*4</f>
        <v>8</v>
      </c>
      <c r="AT120" s="88">
        <f t="shared" ref="AT120:AT146" si="116">AC120*3</f>
        <v>3</v>
      </c>
      <c r="AU120" s="86">
        <f>SUM(AR120:AT120)</f>
        <v>16</v>
      </c>
      <c r="AV120" s="87"/>
      <c r="AW120" s="89">
        <f t="shared" ref="AW120:AW146" si="117">AD120*2</f>
        <v>0</v>
      </c>
      <c r="AX120" s="89">
        <f t="shared" ref="AX120:AX146" si="118">AE120*1</f>
        <v>0</v>
      </c>
      <c r="AY120" s="89">
        <f t="shared" ref="AY120:AY146" si="119">AF120</f>
        <v>0</v>
      </c>
      <c r="AZ120" s="86">
        <f>SUM(AW120:AY120)</f>
        <v>0</v>
      </c>
      <c r="BA120" s="87"/>
      <c r="BB120" s="90">
        <f t="shared" ref="BB120:BB146" si="120">AG120*1</f>
        <v>0</v>
      </c>
      <c r="BC120" s="90">
        <f t="shared" ref="BC120:BC146" si="121">AH120*2</f>
        <v>0</v>
      </c>
      <c r="BD120" s="90">
        <f t="shared" ref="BD120:BD146" si="122">AI120*3</f>
        <v>0</v>
      </c>
      <c r="BE120" s="86">
        <f>SUM(BB120:BD120)</f>
        <v>0</v>
      </c>
      <c r="BF120" s="91">
        <f t="shared" ref="BF120:BF146" si="123">AP120+AU120+AZ120+BE120</f>
        <v>86</v>
      </c>
      <c r="BG120" s="110"/>
      <c r="BH120" s="128"/>
    </row>
    <row r="121" spans="1:60" ht="18" thickTop="1" thickBot="1" x14ac:dyDescent="0.35">
      <c r="A121" s="92" t="s">
        <v>24</v>
      </c>
      <c r="B121" s="73" t="str">
        <f>notes!Y12</f>
        <v>A-</v>
      </c>
      <c r="C121" s="73" t="str">
        <f>notes!Z12</f>
        <v>A</v>
      </c>
      <c r="D121" s="73" t="str">
        <f>notes!AA12</f>
        <v>A</v>
      </c>
      <c r="E121" s="73" t="str">
        <f>notes!AB12</f>
        <v>A-</v>
      </c>
      <c r="F121" s="73">
        <f>notes!AC12</f>
        <v>0</v>
      </c>
      <c r="G121" s="74">
        <f>notes!AD12</f>
        <v>0</v>
      </c>
      <c r="H121" s="75" t="str">
        <f>notes!AE12</f>
        <v>A+</v>
      </c>
      <c r="I121" s="73" t="str">
        <f>notes!AF12</f>
        <v>A+</v>
      </c>
      <c r="J121" s="73" t="str">
        <f>notes!AG12</f>
        <v>A+</v>
      </c>
      <c r="K121" s="74">
        <f>notes!AH12</f>
        <v>0</v>
      </c>
      <c r="L121" s="75" t="str">
        <f>notes!AI12</f>
        <v>A-</v>
      </c>
      <c r="M121" s="73" t="str">
        <f>notes!AJ12</f>
        <v>B-</v>
      </c>
      <c r="N121" s="73" t="str">
        <f>notes!AK12</f>
        <v>A+</v>
      </c>
      <c r="O121" s="74" t="str">
        <f>notes!AL12</f>
        <v>A+</v>
      </c>
      <c r="P121" s="75" t="str">
        <f>notes!AM12</f>
        <v>A</v>
      </c>
      <c r="Q121" s="73" t="str">
        <f>notes!AN12</f>
        <v>C</v>
      </c>
      <c r="R121" s="73">
        <f>notes!AO12</f>
        <v>0</v>
      </c>
      <c r="S121" s="74"/>
      <c r="T121" s="76"/>
      <c r="U121" s="75"/>
      <c r="V121" s="77"/>
      <c r="W121" s="93"/>
      <c r="X121" s="79">
        <f t="shared" si="98"/>
        <v>5</v>
      </c>
      <c r="Y121" s="79">
        <f t="shared" si="99"/>
        <v>3</v>
      </c>
      <c r="Z121" s="80">
        <f t="shared" si="100"/>
        <v>3</v>
      </c>
      <c r="AA121" s="81">
        <f t="shared" si="101"/>
        <v>0</v>
      </c>
      <c r="AB121" s="81">
        <f t="shared" si="102"/>
        <v>0</v>
      </c>
      <c r="AC121" s="82">
        <f t="shared" si="103"/>
        <v>1</v>
      </c>
      <c r="AD121" s="83">
        <f t="shared" si="104"/>
        <v>0</v>
      </c>
      <c r="AE121" s="79">
        <f t="shared" si="105"/>
        <v>1</v>
      </c>
      <c r="AF121" s="80">
        <f t="shared" si="106"/>
        <v>0</v>
      </c>
      <c r="AG121" s="83">
        <f t="shared" si="107"/>
        <v>0</v>
      </c>
      <c r="AH121" s="79">
        <f t="shared" si="108"/>
        <v>0</v>
      </c>
      <c r="AI121" s="80">
        <f t="shared" si="109"/>
        <v>0</v>
      </c>
      <c r="AJ121" s="84">
        <f t="shared" si="110"/>
        <v>85</v>
      </c>
      <c r="AK121" s="66"/>
      <c r="AL121" s="66" t="s">
        <v>24</v>
      </c>
      <c r="AM121" s="85">
        <f t="shared" si="111"/>
        <v>40</v>
      </c>
      <c r="AN121" s="85">
        <f t="shared" si="112"/>
        <v>21</v>
      </c>
      <c r="AO121" s="85">
        <f t="shared" si="113"/>
        <v>18</v>
      </c>
      <c r="AP121" s="86">
        <f t="shared" ref="AP121:AP146" si="124">SUM(AM121:AO121)</f>
        <v>79</v>
      </c>
      <c r="AQ121" s="87"/>
      <c r="AR121" s="88">
        <f t="shared" si="114"/>
        <v>0</v>
      </c>
      <c r="AS121" s="88">
        <f t="shared" si="115"/>
        <v>0</v>
      </c>
      <c r="AT121" s="88">
        <f t="shared" si="116"/>
        <v>3</v>
      </c>
      <c r="AU121" s="86">
        <f t="shared" ref="AU121:AU146" si="125">SUM(AR121:AT121)</f>
        <v>3</v>
      </c>
      <c r="AV121" s="87"/>
      <c r="AW121" s="89">
        <f t="shared" si="117"/>
        <v>0</v>
      </c>
      <c r="AX121" s="89">
        <f t="shared" si="118"/>
        <v>1</v>
      </c>
      <c r="AY121" s="89">
        <f t="shared" si="119"/>
        <v>0</v>
      </c>
      <c r="AZ121" s="86">
        <f t="shared" ref="AZ121:AZ146" si="126">SUM(AW121:AY121)</f>
        <v>1</v>
      </c>
      <c r="BA121" s="87"/>
      <c r="BB121" s="90">
        <f t="shared" si="120"/>
        <v>0</v>
      </c>
      <c r="BC121" s="90">
        <f t="shared" si="121"/>
        <v>0</v>
      </c>
      <c r="BD121" s="90">
        <f t="shared" si="122"/>
        <v>0</v>
      </c>
      <c r="BE121" s="86">
        <f t="shared" ref="BE121:BE146" si="127">SUM(BB121:BD121)</f>
        <v>0</v>
      </c>
      <c r="BF121" s="91">
        <f t="shared" si="123"/>
        <v>83</v>
      </c>
      <c r="BG121" s="110"/>
      <c r="BH121" s="128"/>
    </row>
    <row r="122" spans="1:60" ht="18" thickTop="1" thickBot="1" x14ac:dyDescent="0.35">
      <c r="A122" s="94" t="s">
        <v>27</v>
      </c>
      <c r="B122" s="73" t="str">
        <f>notes!Y13</f>
        <v>A+</v>
      </c>
      <c r="C122" s="73" t="str">
        <f>notes!Z13</f>
        <v>A+</v>
      </c>
      <c r="D122" s="73" t="str">
        <f>notes!AA13</f>
        <v>A+</v>
      </c>
      <c r="E122" s="73" t="str">
        <f>notes!AB13</f>
        <v>A</v>
      </c>
      <c r="F122" s="73">
        <f>notes!AC13</f>
        <v>0</v>
      </c>
      <c r="G122" s="74">
        <f>notes!AD13</f>
        <v>0</v>
      </c>
      <c r="H122" s="75" t="str">
        <f>notes!AE13</f>
        <v>A+</v>
      </c>
      <c r="I122" s="73" t="str">
        <f>notes!AF13</f>
        <v>A+</v>
      </c>
      <c r="J122" s="73" t="str">
        <f>notes!AG13</f>
        <v>A</v>
      </c>
      <c r="K122" s="74">
        <f>notes!AH13</f>
        <v>0</v>
      </c>
      <c r="L122" s="75" t="str">
        <f>notes!AI13</f>
        <v>A+</v>
      </c>
      <c r="M122" s="73" t="str">
        <f>notes!AJ13</f>
        <v>A+</v>
      </c>
      <c r="N122" s="73" t="str">
        <f>notes!AK13</f>
        <v>A-</v>
      </c>
      <c r="O122" s="74" t="str">
        <f>notes!AL13</f>
        <v>A+</v>
      </c>
      <c r="P122" s="75" t="str">
        <f>notes!AM13</f>
        <v>A+</v>
      </c>
      <c r="Q122" s="73" t="str">
        <f>notes!AN13</f>
        <v>D</v>
      </c>
      <c r="R122" s="73">
        <f>notes!AO13</f>
        <v>0</v>
      </c>
      <c r="S122" s="74"/>
      <c r="T122" s="76"/>
      <c r="U122" s="75"/>
      <c r="V122" s="77"/>
      <c r="W122" s="78"/>
      <c r="X122" s="79">
        <f t="shared" si="98"/>
        <v>9</v>
      </c>
      <c r="Y122" s="79">
        <f t="shared" si="99"/>
        <v>2</v>
      </c>
      <c r="Z122" s="80">
        <f t="shared" si="100"/>
        <v>1</v>
      </c>
      <c r="AA122" s="81">
        <f t="shared" si="101"/>
        <v>0</v>
      </c>
      <c r="AB122" s="81">
        <f t="shared" si="102"/>
        <v>0</v>
      </c>
      <c r="AC122" s="82">
        <f t="shared" si="103"/>
        <v>0</v>
      </c>
      <c r="AD122" s="83">
        <f t="shared" si="104"/>
        <v>0</v>
      </c>
      <c r="AE122" s="79">
        <f t="shared" si="105"/>
        <v>0</v>
      </c>
      <c r="AF122" s="80">
        <f t="shared" si="106"/>
        <v>0</v>
      </c>
      <c r="AG122" s="83">
        <f t="shared" si="107"/>
        <v>0</v>
      </c>
      <c r="AH122" s="79">
        <f t="shared" si="108"/>
        <v>1</v>
      </c>
      <c r="AI122" s="80">
        <f t="shared" si="109"/>
        <v>0</v>
      </c>
      <c r="AJ122" s="84">
        <f t="shared" si="110"/>
        <v>90</v>
      </c>
      <c r="AK122" s="66"/>
      <c r="AL122" s="66" t="s">
        <v>27</v>
      </c>
      <c r="AM122" s="85">
        <f t="shared" si="111"/>
        <v>72</v>
      </c>
      <c r="AN122" s="85">
        <f t="shared" si="112"/>
        <v>14</v>
      </c>
      <c r="AO122" s="85">
        <f t="shared" si="113"/>
        <v>6</v>
      </c>
      <c r="AP122" s="86">
        <f t="shared" si="124"/>
        <v>92</v>
      </c>
      <c r="AQ122" s="87"/>
      <c r="AR122" s="88">
        <f t="shared" si="114"/>
        <v>0</v>
      </c>
      <c r="AS122" s="88">
        <f t="shared" si="115"/>
        <v>0</v>
      </c>
      <c r="AT122" s="88">
        <f t="shared" si="116"/>
        <v>0</v>
      </c>
      <c r="AU122" s="86">
        <f t="shared" si="125"/>
        <v>0</v>
      </c>
      <c r="AV122" s="87"/>
      <c r="AW122" s="89">
        <f t="shared" si="117"/>
        <v>0</v>
      </c>
      <c r="AX122" s="89">
        <f t="shared" si="118"/>
        <v>0</v>
      </c>
      <c r="AY122" s="89">
        <f t="shared" si="119"/>
        <v>0</v>
      </c>
      <c r="AZ122" s="86">
        <f t="shared" si="126"/>
        <v>0</v>
      </c>
      <c r="BA122" s="87"/>
      <c r="BB122" s="90">
        <f t="shared" si="120"/>
        <v>0</v>
      </c>
      <c r="BC122" s="90">
        <f t="shared" si="121"/>
        <v>2</v>
      </c>
      <c r="BD122" s="90">
        <f t="shared" si="122"/>
        <v>0</v>
      </c>
      <c r="BE122" s="86">
        <f t="shared" si="127"/>
        <v>2</v>
      </c>
      <c r="BF122" s="91">
        <f t="shared" si="123"/>
        <v>94</v>
      </c>
      <c r="BG122" s="110"/>
      <c r="BH122" s="128"/>
    </row>
    <row r="123" spans="1:60" ht="18" thickTop="1" thickBot="1" x14ac:dyDescent="0.35">
      <c r="A123" s="92" t="s">
        <v>29</v>
      </c>
      <c r="B123" s="73" t="str">
        <f>notes!Y14</f>
        <v>A+</v>
      </c>
      <c r="C123" s="73" t="str">
        <f>notes!Z14</f>
        <v>A+</v>
      </c>
      <c r="D123" s="73" t="str">
        <f>notes!AA14</f>
        <v>A</v>
      </c>
      <c r="E123" s="73" t="str">
        <f>notes!AB14</f>
        <v>B</v>
      </c>
      <c r="F123" s="73">
        <f>notes!AC14</f>
        <v>0</v>
      </c>
      <c r="G123" s="74">
        <f>notes!AD14</f>
        <v>0</v>
      </c>
      <c r="H123" s="75" t="str">
        <f>notes!AE14</f>
        <v>A+</v>
      </c>
      <c r="I123" s="73" t="str">
        <f>notes!AF14</f>
        <v>A</v>
      </c>
      <c r="J123" s="73" t="str">
        <f>notes!AG14</f>
        <v>A</v>
      </c>
      <c r="K123" s="74">
        <f>notes!AH14</f>
        <v>0</v>
      </c>
      <c r="L123" s="75" t="str">
        <f>notes!AI14</f>
        <v>A+</v>
      </c>
      <c r="M123" s="73" t="str">
        <f>notes!AJ14</f>
        <v>B-</v>
      </c>
      <c r="N123" s="73" t="str">
        <f>notes!AK14</f>
        <v>A+</v>
      </c>
      <c r="O123" s="74" t="str">
        <f>notes!AL14</f>
        <v>A+</v>
      </c>
      <c r="P123" s="75" t="str">
        <f>notes!AM14</f>
        <v>A+</v>
      </c>
      <c r="Q123" s="73" t="str">
        <f>notes!AN14</f>
        <v>B</v>
      </c>
      <c r="R123" s="73">
        <f>notes!AO14</f>
        <v>0</v>
      </c>
      <c r="S123" s="74"/>
      <c r="T123" s="76"/>
      <c r="U123" s="75"/>
      <c r="V123" s="77"/>
      <c r="W123" s="93"/>
      <c r="X123" s="79">
        <f t="shared" si="98"/>
        <v>7</v>
      </c>
      <c r="Y123" s="79">
        <f t="shared" si="99"/>
        <v>3</v>
      </c>
      <c r="Z123" s="80">
        <f t="shared" si="100"/>
        <v>0</v>
      </c>
      <c r="AA123" s="81">
        <f t="shared" si="101"/>
        <v>0</v>
      </c>
      <c r="AB123" s="81">
        <f t="shared" si="102"/>
        <v>2</v>
      </c>
      <c r="AC123" s="82">
        <f t="shared" si="103"/>
        <v>1</v>
      </c>
      <c r="AD123" s="83">
        <f t="shared" si="104"/>
        <v>0</v>
      </c>
      <c r="AE123" s="79">
        <f t="shared" si="105"/>
        <v>0</v>
      </c>
      <c r="AF123" s="80">
        <f t="shared" si="106"/>
        <v>0</v>
      </c>
      <c r="AG123" s="83">
        <f t="shared" si="107"/>
        <v>0</v>
      </c>
      <c r="AH123" s="79">
        <f t="shared" si="108"/>
        <v>0</v>
      </c>
      <c r="AI123" s="80">
        <f t="shared" si="109"/>
        <v>0</v>
      </c>
      <c r="AJ123" s="84">
        <f t="shared" si="110"/>
        <v>91</v>
      </c>
      <c r="AK123" s="66"/>
      <c r="AL123" s="66" t="s">
        <v>29</v>
      </c>
      <c r="AM123" s="85">
        <f t="shared" si="111"/>
        <v>56</v>
      </c>
      <c r="AN123" s="85">
        <f t="shared" si="112"/>
        <v>21</v>
      </c>
      <c r="AO123" s="85">
        <f t="shared" si="113"/>
        <v>0</v>
      </c>
      <c r="AP123" s="86">
        <f t="shared" si="124"/>
        <v>77</v>
      </c>
      <c r="AQ123" s="87"/>
      <c r="AR123" s="88">
        <f t="shared" si="114"/>
        <v>0</v>
      </c>
      <c r="AS123" s="88">
        <f t="shared" si="115"/>
        <v>8</v>
      </c>
      <c r="AT123" s="88">
        <f t="shared" si="116"/>
        <v>3</v>
      </c>
      <c r="AU123" s="86">
        <f t="shared" si="125"/>
        <v>11</v>
      </c>
      <c r="AV123" s="87"/>
      <c r="AW123" s="89">
        <f t="shared" si="117"/>
        <v>0</v>
      </c>
      <c r="AX123" s="89">
        <f t="shared" si="118"/>
        <v>0</v>
      </c>
      <c r="AY123" s="89">
        <f t="shared" si="119"/>
        <v>0</v>
      </c>
      <c r="AZ123" s="86">
        <f t="shared" si="126"/>
        <v>0</v>
      </c>
      <c r="BA123" s="87"/>
      <c r="BB123" s="90">
        <f t="shared" si="120"/>
        <v>0</v>
      </c>
      <c r="BC123" s="90">
        <f t="shared" si="121"/>
        <v>0</v>
      </c>
      <c r="BD123" s="90">
        <f t="shared" si="122"/>
        <v>0</v>
      </c>
      <c r="BE123" s="86">
        <f t="shared" si="127"/>
        <v>0</v>
      </c>
      <c r="BF123" s="91">
        <f t="shared" si="123"/>
        <v>88</v>
      </c>
      <c r="BG123" s="110"/>
      <c r="BH123" s="128"/>
    </row>
    <row r="124" spans="1:60" ht="18" thickTop="1" thickBot="1" x14ac:dyDescent="0.35">
      <c r="A124" s="94" t="s">
        <v>31</v>
      </c>
      <c r="B124" s="73" t="str">
        <f>notes!Y15</f>
        <v>B+</v>
      </c>
      <c r="C124" s="73" t="str">
        <f>notes!Z15</f>
        <v>A</v>
      </c>
      <c r="D124" s="73" t="str">
        <f>notes!AA15</f>
        <v>A+</v>
      </c>
      <c r="E124" s="73" t="str">
        <f>notes!AB15</f>
        <v>B</v>
      </c>
      <c r="F124" s="73">
        <f>notes!AC15</f>
        <v>0</v>
      </c>
      <c r="G124" s="74">
        <f>notes!AD15</f>
        <v>0</v>
      </c>
      <c r="H124" s="75" t="str">
        <f>notes!AE15</f>
        <v>C</v>
      </c>
      <c r="I124" s="73" t="str">
        <f>notes!AF15</f>
        <v>C-</v>
      </c>
      <c r="J124" s="73" t="str">
        <f>notes!AG15</f>
        <v>C-</v>
      </c>
      <c r="K124" s="74">
        <f>notes!AH15</f>
        <v>0</v>
      </c>
      <c r="L124" s="75" t="str">
        <f>notes!AI15</f>
        <v>D</v>
      </c>
      <c r="M124" s="73" t="str">
        <f>notes!AJ15</f>
        <v>C</v>
      </c>
      <c r="N124" s="73" t="str">
        <f>notes!AK15</f>
        <v>C+</v>
      </c>
      <c r="O124" s="74" t="str">
        <f>notes!AL15</f>
        <v>A</v>
      </c>
      <c r="P124" s="75" t="str">
        <f>notes!AM15</f>
        <v>B-</v>
      </c>
      <c r="Q124" s="73" t="str">
        <f>notes!AN15</f>
        <v>D</v>
      </c>
      <c r="R124" s="73">
        <f>notes!AO15</f>
        <v>0</v>
      </c>
      <c r="S124" s="74"/>
      <c r="T124" s="76"/>
      <c r="U124" s="75"/>
      <c r="V124" s="77"/>
      <c r="W124" s="78"/>
      <c r="X124" s="79">
        <f t="shared" si="98"/>
        <v>1</v>
      </c>
      <c r="Y124" s="79">
        <f t="shared" si="99"/>
        <v>2</v>
      </c>
      <c r="Z124" s="80">
        <f t="shared" si="100"/>
        <v>0</v>
      </c>
      <c r="AA124" s="81">
        <f t="shared" si="101"/>
        <v>1</v>
      </c>
      <c r="AB124" s="81">
        <f t="shared" si="102"/>
        <v>1</v>
      </c>
      <c r="AC124" s="82">
        <f t="shared" si="103"/>
        <v>1</v>
      </c>
      <c r="AD124" s="83">
        <f t="shared" si="104"/>
        <v>1</v>
      </c>
      <c r="AE124" s="79">
        <f t="shared" si="105"/>
        <v>2</v>
      </c>
      <c r="AF124" s="80">
        <f t="shared" si="106"/>
        <v>2</v>
      </c>
      <c r="AG124" s="83">
        <f t="shared" si="107"/>
        <v>0</v>
      </c>
      <c r="AH124" s="79">
        <f t="shared" si="108"/>
        <v>2</v>
      </c>
      <c r="AI124" s="80">
        <f t="shared" si="109"/>
        <v>0</v>
      </c>
      <c r="AJ124" s="84">
        <f t="shared" si="110"/>
        <v>42</v>
      </c>
      <c r="AK124" s="66"/>
      <c r="AL124" s="66" t="s">
        <v>31</v>
      </c>
      <c r="AM124" s="85">
        <f t="shared" si="111"/>
        <v>8</v>
      </c>
      <c r="AN124" s="85">
        <f t="shared" si="112"/>
        <v>14</v>
      </c>
      <c r="AO124" s="85">
        <f t="shared" si="113"/>
        <v>0</v>
      </c>
      <c r="AP124" s="86">
        <f t="shared" si="124"/>
        <v>22</v>
      </c>
      <c r="AQ124" s="87"/>
      <c r="AR124" s="88">
        <f t="shared" si="114"/>
        <v>5</v>
      </c>
      <c r="AS124" s="88">
        <f t="shared" si="115"/>
        <v>4</v>
      </c>
      <c r="AT124" s="88">
        <f t="shared" si="116"/>
        <v>3</v>
      </c>
      <c r="AU124" s="86">
        <f t="shared" si="125"/>
        <v>12</v>
      </c>
      <c r="AV124" s="87"/>
      <c r="AW124" s="89">
        <f t="shared" si="117"/>
        <v>2</v>
      </c>
      <c r="AX124" s="89">
        <f t="shared" si="118"/>
        <v>2</v>
      </c>
      <c r="AY124" s="89">
        <f t="shared" si="119"/>
        <v>2</v>
      </c>
      <c r="AZ124" s="86">
        <f t="shared" si="126"/>
        <v>6</v>
      </c>
      <c r="BA124" s="87"/>
      <c r="BB124" s="90">
        <f t="shared" si="120"/>
        <v>0</v>
      </c>
      <c r="BC124" s="90">
        <f t="shared" si="121"/>
        <v>4</v>
      </c>
      <c r="BD124" s="90">
        <f t="shared" si="122"/>
        <v>0</v>
      </c>
      <c r="BE124" s="86">
        <f t="shared" si="127"/>
        <v>4</v>
      </c>
      <c r="BF124" s="91">
        <f t="shared" si="123"/>
        <v>44</v>
      </c>
      <c r="BG124" s="110"/>
      <c r="BH124" s="128"/>
    </row>
    <row r="125" spans="1:60" ht="18" thickTop="1" thickBot="1" x14ac:dyDescent="0.35">
      <c r="A125" s="92" t="s">
        <v>33</v>
      </c>
      <c r="B125" s="73" t="str">
        <f>notes!Y16</f>
        <v>A-</v>
      </c>
      <c r="C125" s="73" t="str">
        <f>notes!Z16</f>
        <v>A</v>
      </c>
      <c r="D125" s="73" t="str">
        <f>notes!AA16</f>
        <v>C-</v>
      </c>
      <c r="E125" s="73" t="str">
        <f>notes!AB16</f>
        <v>B</v>
      </c>
      <c r="F125" s="73">
        <f>notes!AC16</f>
        <v>0</v>
      </c>
      <c r="G125" s="74">
        <f>notes!AD16</f>
        <v>0</v>
      </c>
      <c r="H125" s="75" t="str">
        <f>notes!AE16</f>
        <v>A</v>
      </c>
      <c r="I125" s="73" t="str">
        <f>notes!AF16</f>
        <v>A-</v>
      </c>
      <c r="J125" s="73" t="str">
        <f>notes!AG16</f>
        <v>A-</v>
      </c>
      <c r="K125" s="74">
        <f>notes!AH16</f>
        <v>0</v>
      </c>
      <c r="L125" s="75" t="str">
        <f>notes!AI16</f>
        <v>C</v>
      </c>
      <c r="M125" s="73" t="str">
        <f>notes!AJ16</f>
        <v>C</v>
      </c>
      <c r="N125" s="73" t="str">
        <f>notes!AK16</f>
        <v>A-</v>
      </c>
      <c r="O125" s="74" t="str">
        <f>notes!AL16</f>
        <v>B+</v>
      </c>
      <c r="P125" s="75" t="str">
        <f>notes!AM16</f>
        <v>A</v>
      </c>
      <c r="Q125" s="73" t="str">
        <f>notes!AN16</f>
        <v>C</v>
      </c>
      <c r="R125" s="73">
        <f>notes!AO16</f>
        <v>0</v>
      </c>
      <c r="S125" s="74"/>
      <c r="T125" s="76"/>
      <c r="U125" s="75"/>
      <c r="V125" s="77"/>
      <c r="W125" s="93"/>
      <c r="X125" s="79">
        <f t="shared" si="98"/>
        <v>0</v>
      </c>
      <c r="Y125" s="79">
        <f t="shared" si="99"/>
        <v>3</v>
      </c>
      <c r="Z125" s="80">
        <f t="shared" si="100"/>
        <v>4</v>
      </c>
      <c r="AA125" s="81">
        <f t="shared" si="101"/>
        <v>1</v>
      </c>
      <c r="AB125" s="81">
        <f t="shared" si="102"/>
        <v>1</v>
      </c>
      <c r="AC125" s="82">
        <f t="shared" si="103"/>
        <v>0</v>
      </c>
      <c r="AD125" s="83">
        <f t="shared" si="104"/>
        <v>0</v>
      </c>
      <c r="AE125" s="79">
        <f t="shared" si="105"/>
        <v>3</v>
      </c>
      <c r="AF125" s="80">
        <f t="shared" si="106"/>
        <v>1</v>
      </c>
      <c r="AG125" s="83">
        <f t="shared" si="107"/>
        <v>0</v>
      </c>
      <c r="AH125" s="79">
        <f t="shared" si="108"/>
        <v>0</v>
      </c>
      <c r="AI125" s="80">
        <f t="shared" si="109"/>
        <v>0</v>
      </c>
      <c r="AJ125" s="84">
        <f t="shared" si="110"/>
        <v>63</v>
      </c>
      <c r="AK125" s="66"/>
      <c r="AL125" s="66" t="s">
        <v>33</v>
      </c>
      <c r="AM125" s="85">
        <f t="shared" si="111"/>
        <v>0</v>
      </c>
      <c r="AN125" s="85">
        <f t="shared" si="112"/>
        <v>21</v>
      </c>
      <c r="AO125" s="85">
        <f t="shared" si="113"/>
        <v>24</v>
      </c>
      <c r="AP125" s="86">
        <f t="shared" si="124"/>
        <v>45</v>
      </c>
      <c r="AQ125" s="95"/>
      <c r="AR125" s="88">
        <f t="shared" si="114"/>
        <v>5</v>
      </c>
      <c r="AS125" s="88">
        <f t="shared" si="115"/>
        <v>4</v>
      </c>
      <c r="AT125" s="88">
        <f t="shared" si="116"/>
        <v>0</v>
      </c>
      <c r="AU125" s="86">
        <f t="shared" si="125"/>
        <v>9</v>
      </c>
      <c r="AV125" s="95"/>
      <c r="AW125" s="89">
        <f t="shared" si="117"/>
        <v>0</v>
      </c>
      <c r="AX125" s="89">
        <f t="shared" si="118"/>
        <v>3</v>
      </c>
      <c r="AY125" s="89">
        <f t="shared" si="119"/>
        <v>1</v>
      </c>
      <c r="AZ125" s="86">
        <f t="shared" si="126"/>
        <v>4</v>
      </c>
      <c r="BA125" s="95"/>
      <c r="BB125" s="90">
        <f t="shared" si="120"/>
        <v>0</v>
      </c>
      <c r="BC125" s="90">
        <f t="shared" si="121"/>
        <v>0</v>
      </c>
      <c r="BD125" s="90">
        <f t="shared" si="122"/>
        <v>0</v>
      </c>
      <c r="BE125" s="86">
        <f t="shared" si="127"/>
        <v>0</v>
      </c>
      <c r="BF125" s="91">
        <f t="shared" si="123"/>
        <v>58</v>
      </c>
      <c r="BG125" s="110"/>
      <c r="BH125" s="128"/>
    </row>
    <row r="126" spans="1:60" ht="18" thickTop="1" thickBot="1" x14ac:dyDescent="0.35">
      <c r="A126" s="96" t="s">
        <v>35</v>
      </c>
      <c r="B126" s="73" t="str">
        <f>notes!Y17</f>
        <v>abs</v>
      </c>
      <c r="C126" s="73" t="str">
        <f>notes!Z17</f>
        <v>abs</v>
      </c>
      <c r="D126" s="73" t="str">
        <f>notes!AA17</f>
        <v>A</v>
      </c>
      <c r="E126" s="73" t="str">
        <f>notes!AB17</f>
        <v>B</v>
      </c>
      <c r="F126" s="73">
        <f>notes!AC17</f>
        <v>0</v>
      </c>
      <c r="G126" s="74">
        <f>notes!AD17</f>
        <v>0</v>
      </c>
      <c r="H126" s="75" t="str">
        <f>notes!AE17</f>
        <v>B</v>
      </c>
      <c r="I126" s="73" t="str">
        <f>notes!AF17</f>
        <v>A+</v>
      </c>
      <c r="J126" s="73" t="str">
        <f>notes!AG17</f>
        <v>A</v>
      </c>
      <c r="K126" s="74">
        <f>notes!AH17</f>
        <v>0</v>
      </c>
      <c r="L126" s="75" t="str">
        <f>notes!AI17</f>
        <v>C-</v>
      </c>
      <c r="M126" s="73" t="str">
        <f>notes!AJ17</f>
        <v>B-</v>
      </c>
      <c r="N126" s="73" t="str">
        <f>notes!AK17</f>
        <v>C</v>
      </c>
      <c r="O126" s="74" t="str">
        <f>notes!AL17</f>
        <v>A</v>
      </c>
      <c r="P126" s="75" t="str">
        <f>notes!AM17</f>
        <v>A+</v>
      </c>
      <c r="Q126" s="73" t="str">
        <f>notes!AN17</f>
        <v>B</v>
      </c>
      <c r="R126" s="73">
        <f>notes!AO17</f>
        <v>0</v>
      </c>
      <c r="S126" s="74"/>
      <c r="T126" s="76"/>
      <c r="U126" s="75"/>
      <c r="V126" s="77"/>
      <c r="W126" s="78"/>
      <c r="X126" s="79">
        <f t="shared" si="98"/>
        <v>2</v>
      </c>
      <c r="Y126" s="79">
        <f t="shared" si="99"/>
        <v>3</v>
      </c>
      <c r="Z126" s="80">
        <f t="shared" si="100"/>
        <v>0</v>
      </c>
      <c r="AA126" s="81">
        <f t="shared" si="101"/>
        <v>0</v>
      </c>
      <c r="AB126" s="81">
        <f t="shared" si="102"/>
        <v>3</v>
      </c>
      <c r="AC126" s="82">
        <f t="shared" si="103"/>
        <v>1</v>
      </c>
      <c r="AD126" s="83">
        <f t="shared" si="104"/>
        <v>0</v>
      </c>
      <c r="AE126" s="79">
        <f t="shared" si="105"/>
        <v>1</v>
      </c>
      <c r="AF126" s="80">
        <f t="shared" si="106"/>
        <v>1</v>
      </c>
      <c r="AG126" s="83">
        <f t="shared" si="107"/>
        <v>0</v>
      </c>
      <c r="AH126" s="79">
        <f t="shared" si="108"/>
        <v>0</v>
      </c>
      <c r="AI126" s="80">
        <f t="shared" si="109"/>
        <v>0</v>
      </c>
      <c r="AJ126" s="84">
        <f t="shared" si="110"/>
        <v>59</v>
      </c>
      <c r="AK126" s="66"/>
      <c r="AL126" s="66" t="s">
        <v>35</v>
      </c>
      <c r="AM126" s="85">
        <f t="shared" si="111"/>
        <v>16</v>
      </c>
      <c r="AN126" s="85">
        <f t="shared" si="112"/>
        <v>21</v>
      </c>
      <c r="AO126" s="85">
        <f t="shared" si="113"/>
        <v>0</v>
      </c>
      <c r="AP126" s="86">
        <f t="shared" si="124"/>
        <v>37</v>
      </c>
      <c r="AQ126" s="95"/>
      <c r="AR126" s="88">
        <f t="shared" si="114"/>
        <v>0</v>
      </c>
      <c r="AS126" s="88">
        <f t="shared" si="115"/>
        <v>12</v>
      </c>
      <c r="AT126" s="88">
        <f t="shared" si="116"/>
        <v>3</v>
      </c>
      <c r="AU126" s="86">
        <f t="shared" si="125"/>
        <v>15</v>
      </c>
      <c r="AV126" s="95"/>
      <c r="AW126" s="89">
        <f t="shared" si="117"/>
        <v>0</v>
      </c>
      <c r="AX126" s="89">
        <f t="shared" si="118"/>
        <v>1</v>
      </c>
      <c r="AY126" s="89">
        <f t="shared" si="119"/>
        <v>1</v>
      </c>
      <c r="AZ126" s="86">
        <f t="shared" si="126"/>
        <v>2</v>
      </c>
      <c r="BA126" s="95"/>
      <c r="BB126" s="90">
        <f t="shared" si="120"/>
        <v>0</v>
      </c>
      <c r="BC126" s="90">
        <f t="shared" si="121"/>
        <v>0</v>
      </c>
      <c r="BD126" s="90">
        <f t="shared" si="122"/>
        <v>0</v>
      </c>
      <c r="BE126" s="86">
        <f t="shared" si="127"/>
        <v>0</v>
      </c>
      <c r="BF126" s="91">
        <f t="shared" si="123"/>
        <v>54</v>
      </c>
      <c r="BG126" s="110"/>
      <c r="BH126" s="128"/>
    </row>
    <row r="127" spans="1:60" ht="18" thickTop="1" thickBot="1" x14ac:dyDescent="0.35">
      <c r="A127" s="92" t="s">
        <v>37</v>
      </c>
      <c r="B127" s="73" t="str">
        <f>notes!Y18</f>
        <v>A</v>
      </c>
      <c r="C127" s="73" t="str">
        <f>notes!Z18</f>
        <v>A+</v>
      </c>
      <c r="D127" s="73" t="str">
        <f>notes!AA18</f>
        <v>B</v>
      </c>
      <c r="E127" s="73" t="str">
        <f>notes!AB18</f>
        <v>B+</v>
      </c>
      <c r="F127" s="73">
        <f>notes!AC18</f>
        <v>0</v>
      </c>
      <c r="G127" s="74">
        <f>notes!AD18</f>
        <v>0</v>
      </c>
      <c r="H127" s="75" t="str">
        <f>notes!AE18</f>
        <v>A</v>
      </c>
      <c r="I127" s="73" t="str">
        <f>notes!AF18</f>
        <v>A</v>
      </c>
      <c r="J127" s="73" t="str">
        <f>notes!AG18</f>
        <v>A</v>
      </c>
      <c r="K127" s="74">
        <f>notes!AH18</f>
        <v>0</v>
      </c>
      <c r="L127" s="75" t="str">
        <f>notes!AI18</f>
        <v>D</v>
      </c>
      <c r="M127" s="73" t="str">
        <f>notes!AJ18</f>
        <v>B-</v>
      </c>
      <c r="N127" s="73" t="str">
        <f>notes!AK18</f>
        <v>A</v>
      </c>
      <c r="O127" s="74" t="str">
        <f>notes!AL18</f>
        <v>A-</v>
      </c>
      <c r="P127" s="75" t="str">
        <f>notes!AM18</f>
        <v>C</v>
      </c>
      <c r="Q127" s="73" t="str">
        <f>notes!AN18</f>
        <v>D</v>
      </c>
      <c r="R127" s="73">
        <f>notes!AO18</f>
        <v>0</v>
      </c>
      <c r="S127" s="74"/>
      <c r="T127" s="76"/>
      <c r="U127" s="75"/>
      <c r="V127" s="77"/>
      <c r="W127" s="93"/>
      <c r="X127" s="79">
        <f t="shared" si="98"/>
        <v>1</v>
      </c>
      <c r="Y127" s="79">
        <f t="shared" si="99"/>
        <v>5</v>
      </c>
      <c r="Z127" s="80">
        <f t="shared" si="100"/>
        <v>1</v>
      </c>
      <c r="AA127" s="81">
        <f t="shared" si="101"/>
        <v>1</v>
      </c>
      <c r="AB127" s="81">
        <f t="shared" si="102"/>
        <v>1</v>
      </c>
      <c r="AC127" s="82">
        <f t="shared" si="103"/>
        <v>1</v>
      </c>
      <c r="AD127" s="83">
        <f t="shared" si="104"/>
        <v>0</v>
      </c>
      <c r="AE127" s="79">
        <f t="shared" si="105"/>
        <v>1</v>
      </c>
      <c r="AF127" s="80">
        <f t="shared" si="106"/>
        <v>0</v>
      </c>
      <c r="AG127" s="83">
        <f t="shared" si="107"/>
        <v>0</v>
      </c>
      <c r="AH127" s="79">
        <f t="shared" si="108"/>
        <v>2</v>
      </c>
      <c r="AI127" s="80">
        <f t="shared" si="109"/>
        <v>0</v>
      </c>
      <c r="AJ127" s="84">
        <f t="shared" si="110"/>
        <v>62</v>
      </c>
      <c r="AK127" s="66"/>
      <c r="AL127" s="66" t="s">
        <v>37</v>
      </c>
      <c r="AM127" s="85">
        <f t="shared" si="111"/>
        <v>8</v>
      </c>
      <c r="AN127" s="85">
        <f t="shared" si="112"/>
        <v>35</v>
      </c>
      <c r="AO127" s="85">
        <f t="shared" si="113"/>
        <v>6</v>
      </c>
      <c r="AP127" s="86">
        <f t="shared" si="124"/>
        <v>49</v>
      </c>
      <c r="AQ127" s="95"/>
      <c r="AR127" s="88">
        <f t="shared" si="114"/>
        <v>5</v>
      </c>
      <c r="AS127" s="88">
        <f t="shared" si="115"/>
        <v>4</v>
      </c>
      <c r="AT127" s="88">
        <f t="shared" si="116"/>
        <v>3</v>
      </c>
      <c r="AU127" s="86">
        <f t="shared" si="125"/>
        <v>12</v>
      </c>
      <c r="AV127" s="95"/>
      <c r="AW127" s="89">
        <f t="shared" si="117"/>
        <v>0</v>
      </c>
      <c r="AX127" s="89">
        <f t="shared" si="118"/>
        <v>1</v>
      </c>
      <c r="AY127" s="89">
        <f t="shared" si="119"/>
        <v>0</v>
      </c>
      <c r="AZ127" s="86">
        <f t="shared" si="126"/>
        <v>1</v>
      </c>
      <c r="BA127" s="95"/>
      <c r="BB127" s="90">
        <f t="shared" si="120"/>
        <v>0</v>
      </c>
      <c r="BC127" s="90">
        <f t="shared" si="121"/>
        <v>4</v>
      </c>
      <c r="BD127" s="90">
        <f t="shared" si="122"/>
        <v>0</v>
      </c>
      <c r="BE127" s="86">
        <f t="shared" si="127"/>
        <v>4</v>
      </c>
      <c r="BF127" s="91">
        <f t="shared" si="123"/>
        <v>66</v>
      </c>
      <c r="BG127" s="110"/>
      <c r="BH127" s="128"/>
    </row>
    <row r="128" spans="1:60" ht="18" thickTop="1" thickBot="1" x14ac:dyDescent="0.35">
      <c r="A128" s="96" t="s">
        <v>39</v>
      </c>
      <c r="B128" s="73" t="str">
        <f>notes!Y19</f>
        <v>A+</v>
      </c>
      <c r="C128" s="73" t="str">
        <f>notes!Z19</f>
        <v>A+</v>
      </c>
      <c r="D128" s="73" t="str">
        <f>notes!AA19</f>
        <v>A-</v>
      </c>
      <c r="E128" s="73" t="str">
        <f>notes!AB19</f>
        <v>B+</v>
      </c>
      <c r="F128" s="73">
        <f>notes!AC19</f>
        <v>0</v>
      </c>
      <c r="G128" s="74">
        <f>notes!AD19</f>
        <v>0</v>
      </c>
      <c r="H128" s="75" t="str">
        <f>notes!AE19</f>
        <v>A</v>
      </c>
      <c r="I128" s="73" t="str">
        <f>notes!AF19</f>
        <v>B-</v>
      </c>
      <c r="J128" s="73" t="str">
        <f>notes!AG19</f>
        <v>A-</v>
      </c>
      <c r="K128" s="74">
        <f>notes!AH19</f>
        <v>0</v>
      </c>
      <c r="L128" s="75" t="str">
        <f>notes!AI19</f>
        <v>B</v>
      </c>
      <c r="M128" s="73" t="str">
        <f>notes!AJ19</f>
        <v>A-</v>
      </c>
      <c r="N128" s="73" t="str">
        <f>notes!AK19</f>
        <v>A-</v>
      </c>
      <c r="O128" s="74" t="str">
        <f>notes!AL19</f>
        <v>A</v>
      </c>
      <c r="P128" s="75" t="str">
        <f>notes!AM19</f>
        <v>A+</v>
      </c>
      <c r="Q128" s="73" t="str">
        <f>notes!AN19</f>
        <v>B</v>
      </c>
      <c r="R128" s="73">
        <f>notes!AO19</f>
        <v>0</v>
      </c>
      <c r="S128" s="74"/>
      <c r="T128" s="76"/>
      <c r="U128" s="75"/>
      <c r="V128" s="77"/>
      <c r="W128" s="78"/>
      <c r="X128" s="79">
        <f t="shared" si="98"/>
        <v>3</v>
      </c>
      <c r="Y128" s="79">
        <f t="shared" si="99"/>
        <v>2</v>
      </c>
      <c r="Z128" s="80">
        <f t="shared" si="100"/>
        <v>4</v>
      </c>
      <c r="AA128" s="81">
        <f t="shared" si="101"/>
        <v>1</v>
      </c>
      <c r="AB128" s="81">
        <f t="shared" si="102"/>
        <v>2</v>
      </c>
      <c r="AC128" s="82">
        <f t="shared" si="103"/>
        <v>1</v>
      </c>
      <c r="AD128" s="83">
        <f t="shared" si="104"/>
        <v>0</v>
      </c>
      <c r="AE128" s="79">
        <f t="shared" si="105"/>
        <v>0</v>
      </c>
      <c r="AF128" s="80">
        <f t="shared" si="106"/>
        <v>0</v>
      </c>
      <c r="AG128" s="83">
        <f t="shared" si="107"/>
        <v>0</v>
      </c>
      <c r="AH128" s="79">
        <f t="shared" si="108"/>
        <v>0</v>
      </c>
      <c r="AI128" s="80">
        <f t="shared" si="109"/>
        <v>0</v>
      </c>
      <c r="AJ128" s="84">
        <f t="shared" si="110"/>
        <v>82</v>
      </c>
      <c r="AK128" s="66"/>
      <c r="AL128" s="66" t="s">
        <v>39</v>
      </c>
      <c r="AM128" s="85">
        <f t="shared" si="111"/>
        <v>24</v>
      </c>
      <c r="AN128" s="85">
        <f t="shared" si="112"/>
        <v>14</v>
      </c>
      <c r="AO128" s="85">
        <f t="shared" si="113"/>
        <v>24</v>
      </c>
      <c r="AP128" s="86">
        <f t="shared" si="124"/>
        <v>62</v>
      </c>
      <c r="AQ128" s="95"/>
      <c r="AR128" s="88">
        <f t="shared" si="114"/>
        <v>5</v>
      </c>
      <c r="AS128" s="88">
        <f t="shared" si="115"/>
        <v>8</v>
      </c>
      <c r="AT128" s="88">
        <f t="shared" si="116"/>
        <v>3</v>
      </c>
      <c r="AU128" s="86">
        <f t="shared" si="125"/>
        <v>16</v>
      </c>
      <c r="AV128" s="95"/>
      <c r="AW128" s="89">
        <f t="shared" si="117"/>
        <v>0</v>
      </c>
      <c r="AX128" s="89">
        <f t="shared" si="118"/>
        <v>0</v>
      </c>
      <c r="AY128" s="89">
        <f t="shared" si="119"/>
        <v>0</v>
      </c>
      <c r="AZ128" s="86">
        <f t="shared" si="126"/>
        <v>0</v>
      </c>
      <c r="BA128" s="95"/>
      <c r="BB128" s="90">
        <f t="shared" si="120"/>
        <v>0</v>
      </c>
      <c r="BC128" s="90">
        <f t="shared" si="121"/>
        <v>0</v>
      </c>
      <c r="BD128" s="90">
        <f t="shared" si="122"/>
        <v>0</v>
      </c>
      <c r="BE128" s="86">
        <f t="shared" si="127"/>
        <v>0</v>
      </c>
      <c r="BF128" s="91">
        <f t="shared" si="123"/>
        <v>78</v>
      </c>
      <c r="BG128" s="110"/>
      <c r="BH128" s="128"/>
    </row>
    <row r="129" spans="1:60" ht="18" thickTop="1" thickBot="1" x14ac:dyDescent="0.35">
      <c r="A129" s="92" t="s">
        <v>41</v>
      </c>
      <c r="B129" s="73" t="str">
        <f>notes!Y20</f>
        <v>C</v>
      </c>
      <c r="C129" s="73" t="str">
        <f>notes!Z20</f>
        <v>A-</v>
      </c>
      <c r="D129" s="73" t="str">
        <f>notes!AA20</f>
        <v>B</v>
      </c>
      <c r="E129" s="73" t="str">
        <f>notes!AB20</f>
        <v>C+</v>
      </c>
      <c r="F129" s="73">
        <f>notes!AC20</f>
        <v>0</v>
      </c>
      <c r="G129" s="74">
        <f>notes!AD20</f>
        <v>0</v>
      </c>
      <c r="H129" s="75" t="str">
        <f>notes!AE20</f>
        <v>A</v>
      </c>
      <c r="I129" s="73" t="str">
        <f>notes!AF20</f>
        <v>B-</v>
      </c>
      <c r="J129" s="73" t="str">
        <f>notes!AG20</f>
        <v>B-</v>
      </c>
      <c r="K129" s="74">
        <f>notes!AH20</f>
        <v>0</v>
      </c>
      <c r="L129" s="75" t="str">
        <f>notes!AI20</f>
        <v>D</v>
      </c>
      <c r="M129" s="73" t="str">
        <f>notes!AJ20</f>
        <v>C</v>
      </c>
      <c r="N129" s="73" t="str">
        <f>notes!AK20</f>
        <v>A-</v>
      </c>
      <c r="O129" s="74" t="str">
        <f>notes!AL20</f>
        <v>B-</v>
      </c>
      <c r="P129" s="75" t="str">
        <f>notes!AM20</f>
        <v>A</v>
      </c>
      <c r="Q129" s="73" t="str">
        <f>notes!AN20</f>
        <v>D</v>
      </c>
      <c r="R129" s="73">
        <f>notes!AO20</f>
        <v>0</v>
      </c>
      <c r="S129" s="74"/>
      <c r="T129" s="76"/>
      <c r="U129" s="75"/>
      <c r="V129" s="77"/>
      <c r="W129" s="93"/>
      <c r="X129" s="79">
        <f t="shared" si="98"/>
        <v>0</v>
      </c>
      <c r="Y129" s="79">
        <f t="shared" si="99"/>
        <v>2</v>
      </c>
      <c r="Z129" s="80">
        <f t="shared" si="100"/>
        <v>2</v>
      </c>
      <c r="AA129" s="81">
        <f t="shared" si="101"/>
        <v>0</v>
      </c>
      <c r="AB129" s="81">
        <f t="shared" si="102"/>
        <v>1</v>
      </c>
      <c r="AC129" s="82">
        <f t="shared" si="103"/>
        <v>3</v>
      </c>
      <c r="AD129" s="83">
        <f t="shared" si="104"/>
        <v>1</v>
      </c>
      <c r="AE129" s="79">
        <f t="shared" si="105"/>
        <v>2</v>
      </c>
      <c r="AF129" s="80">
        <f t="shared" si="106"/>
        <v>0</v>
      </c>
      <c r="AG129" s="83">
        <f t="shared" si="107"/>
        <v>0</v>
      </c>
      <c r="AH129" s="79">
        <f t="shared" si="108"/>
        <v>2</v>
      </c>
      <c r="AI129" s="80">
        <f t="shared" si="109"/>
        <v>0</v>
      </c>
      <c r="AJ129" s="84">
        <f t="shared" si="110"/>
        <v>46</v>
      </c>
      <c r="AK129" s="66"/>
      <c r="AL129" s="66" t="s">
        <v>41</v>
      </c>
      <c r="AM129" s="85">
        <f t="shared" si="111"/>
        <v>0</v>
      </c>
      <c r="AN129" s="85">
        <f t="shared" si="112"/>
        <v>14</v>
      </c>
      <c r="AO129" s="85">
        <f t="shared" si="113"/>
        <v>12</v>
      </c>
      <c r="AP129" s="86">
        <f t="shared" si="124"/>
        <v>26</v>
      </c>
      <c r="AQ129" s="95"/>
      <c r="AR129" s="88">
        <f t="shared" si="114"/>
        <v>0</v>
      </c>
      <c r="AS129" s="88">
        <f t="shared" si="115"/>
        <v>4</v>
      </c>
      <c r="AT129" s="88">
        <f t="shared" si="116"/>
        <v>9</v>
      </c>
      <c r="AU129" s="86">
        <f t="shared" si="125"/>
        <v>13</v>
      </c>
      <c r="AV129" s="95"/>
      <c r="AW129" s="89">
        <f t="shared" si="117"/>
        <v>2</v>
      </c>
      <c r="AX129" s="89">
        <f t="shared" si="118"/>
        <v>2</v>
      </c>
      <c r="AY129" s="89">
        <f t="shared" si="119"/>
        <v>0</v>
      </c>
      <c r="AZ129" s="86">
        <f t="shared" si="126"/>
        <v>4</v>
      </c>
      <c r="BA129" s="95"/>
      <c r="BB129" s="90">
        <f t="shared" si="120"/>
        <v>0</v>
      </c>
      <c r="BC129" s="90">
        <f t="shared" si="121"/>
        <v>4</v>
      </c>
      <c r="BD129" s="90">
        <f t="shared" si="122"/>
        <v>0</v>
      </c>
      <c r="BE129" s="86">
        <f t="shared" si="127"/>
        <v>4</v>
      </c>
      <c r="BF129" s="91">
        <f t="shared" si="123"/>
        <v>47</v>
      </c>
      <c r="BG129" s="110"/>
      <c r="BH129" s="128"/>
    </row>
    <row r="130" spans="1:60" ht="18" thickTop="1" thickBot="1" x14ac:dyDescent="0.35">
      <c r="A130" s="94" t="s">
        <v>43</v>
      </c>
      <c r="B130" s="73" t="str">
        <f>notes!Y21</f>
        <v>B+</v>
      </c>
      <c r="C130" s="73" t="str">
        <f>notes!Z21</f>
        <v>A+</v>
      </c>
      <c r="D130" s="73" t="str">
        <f>notes!AA21</f>
        <v>C</v>
      </c>
      <c r="E130" s="73" t="str">
        <f>notes!AB21</f>
        <v>A-</v>
      </c>
      <c r="F130" s="73">
        <f>notes!AC21</f>
        <v>0</v>
      </c>
      <c r="G130" s="74">
        <f>notes!AD21</f>
        <v>0</v>
      </c>
      <c r="H130" s="75" t="str">
        <f>notes!AE21</f>
        <v>B-</v>
      </c>
      <c r="I130" s="73" t="str">
        <f>notes!AF21</f>
        <v>A</v>
      </c>
      <c r="J130" s="73" t="str">
        <f>notes!AG21</f>
        <v>B+</v>
      </c>
      <c r="K130" s="74">
        <f>notes!AH21</f>
        <v>0</v>
      </c>
      <c r="L130" s="75" t="str">
        <f>notes!AI21</f>
        <v>D</v>
      </c>
      <c r="M130" s="73" t="str">
        <f>notes!AJ21</f>
        <v>A+</v>
      </c>
      <c r="N130" s="73" t="str">
        <f>notes!AK21</f>
        <v>A-</v>
      </c>
      <c r="O130" s="74" t="str">
        <f>notes!AL21</f>
        <v>A+</v>
      </c>
      <c r="P130" s="75" t="str">
        <f>notes!AM21</f>
        <v>A+</v>
      </c>
      <c r="Q130" s="73" t="str">
        <f>notes!AN21</f>
        <v>D</v>
      </c>
      <c r="R130" s="73">
        <f>notes!AO21</f>
        <v>0</v>
      </c>
      <c r="S130" s="74"/>
      <c r="T130" s="76"/>
      <c r="U130" s="75"/>
      <c r="V130" s="77"/>
      <c r="W130" s="78"/>
      <c r="X130" s="79">
        <f t="shared" si="98"/>
        <v>4</v>
      </c>
      <c r="Y130" s="79">
        <f t="shared" si="99"/>
        <v>1</v>
      </c>
      <c r="Z130" s="80">
        <f t="shared" si="100"/>
        <v>2</v>
      </c>
      <c r="AA130" s="81">
        <f t="shared" si="101"/>
        <v>2</v>
      </c>
      <c r="AB130" s="81">
        <f t="shared" si="102"/>
        <v>0</v>
      </c>
      <c r="AC130" s="82">
        <f t="shared" si="103"/>
        <v>1</v>
      </c>
      <c r="AD130" s="83">
        <f t="shared" si="104"/>
        <v>0</v>
      </c>
      <c r="AE130" s="79">
        <f t="shared" si="105"/>
        <v>1</v>
      </c>
      <c r="AF130" s="80">
        <f t="shared" si="106"/>
        <v>0</v>
      </c>
      <c r="AG130" s="83">
        <f t="shared" si="107"/>
        <v>0</v>
      </c>
      <c r="AH130" s="79">
        <f t="shared" si="108"/>
        <v>2</v>
      </c>
      <c r="AI130" s="80">
        <f t="shared" si="109"/>
        <v>0</v>
      </c>
      <c r="AJ130" s="84">
        <f t="shared" si="110"/>
        <v>65</v>
      </c>
      <c r="AK130" s="66"/>
      <c r="AL130" s="66" t="s">
        <v>43</v>
      </c>
      <c r="AM130" s="85">
        <f t="shared" si="111"/>
        <v>32</v>
      </c>
      <c r="AN130" s="85">
        <f t="shared" si="112"/>
        <v>7</v>
      </c>
      <c r="AO130" s="85">
        <f t="shared" si="113"/>
        <v>12</v>
      </c>
      <c r="AP130" s="86">
        <f t="shared" si="124"/>
        <v>51</v>
      </c>
      <c r="AQ130" s="95"/>
      <c r="AR130" s="88">
        <f t="shared" si="114"/>
        <v>10</v>
      </c>
      <c r="AS130" s="88">
        <f t="shared" si="115"/>
        <v>0</v>
      </c>
      <c r="AT130" s="88">
        <f t="shared" si="116"/>
        <v>3</v>
      </c>
      <c r="AU130" s="86">
        <f t="shared" si="125"/>
        <v>13</v>
      </c>
      <c r="AV130" s="95"/>
      <c r="AW130" s="89">
        <f t="shared" si="117"/>
        <v>0</v>
      </c>
      <c r="AX130" s="89">
        <f t="shared" si="118"/>
        <v>1</v>
      </c>
      <c r="AY130" s="89">
        <f t="shared" si="119"/>
        <v>0</v>
      </c>
      <c r="AZ130" s="86">
        <f t="shared" si="126"/>
        <v>1</v>
      </c>
      <c r="BA130" s="95"/>
      <c r="BB130" s="90">
        <f t="shared" si="120"/>
        <v>0</v>
      </c>
      <c r="BC130" s="90">
        <f t="shared" si="121"/>
        <v>4</v>
      </c>
      <c r="BD130" s="90">
        <f t="shared" si="122"/>
        <v>0</v>
      </c>
      <c r="BE130" s="86">
        <f t="shared" si="127"/>
        <v>4</v>
      </c>
      <c r="BF130" s="91">
        <f t="shared" si="123"/>
        <v>69</v>
      </c>
      <c r="BG130" s="110"/>
      <c r="BH130" s="128"/>
    </row>
    <row r="131" spans="1:60" ht="18" thickTop="1" thickBot="1" x14ac:dyDescent="0.35">
      <c r="A131" s="92" t="s">
        <v>45</v>
      </c>
      <c r="B131" s="73" t="str">
        <f>notes!Y22</f>
        <v>B</v>
      </c>
      <c r="C131" s="73" t="str">
        <f>notes!Z22</f>
        <v>B</v>
      </c>
      <c r="D131" s="73" t="str">
        <f>notes!AA22</f>
        <v>A-</v>
      </c>
      <c r="E131" s="73" t="str">
        <f>notes!AB22</f>
        <v>C+</v>
      </c>
      <c r="F131" s="73">
        <f>notes!AC22</f>
        <v>0</v>
      </c>
      <c r="G131" s="74">
        <f>notes!AD22</f>
        <v>0</v>
      </c>
      <c r="H131" s="75" t="str">
        <f>notes!AE22</f>
        <v>A</v>
      </c>
      <c r="I131" s="73" t="str">
        <f>notes!AF22</f>
        <v>C-</v>
      </c>
      <c r="J131" s="73" t="str">
        <f>notes!AG22</f>
        <v>C+</v>
      </c>
      <c r="K131" s="74">
        <f>notes!AH22</f>
        <v>0</v>
      </c>
      <c r="L131" s="75" t="str">
        <f>notes!AI22</f>
        <v>C-</v>
      </c>
      <c r="M131" s="73" t="str">
        <f>notes!AJ22</f>
        <v>C-</v>
      </c>
      <c r="N131" s="73" t="str">
        <f>notes!AK22</f>
        <v>A-</v>
      </c>
      <c r="O131" s="74" t="str">
        <f>notes!AL22</f>
        <v>C-</v>
      </c>
      <c r="P131" s="75" t="str">
        <f>notes!AM22</f>
        <v>C-</v>
      </c>
      <c r="Q131" s="73" t="str">
        <f>notes!AN22</f>
        <v>D</v>
      </c>
      <c r="R131" s="73">
        <f>notes!AO22</f>
        <v>0</v>
      </c>
      <c r="S131" s="74"/>
      <c r="T131" s="76"/>
      <c r="U131" s="75"/>
      <c r="V131" s="77"/>
      <c r="W131" s="93"/>
      <c r="X131" s="79">
        <f t="shared" si="98"/>
        <v>0</v>
      </c>
      <c r="Y131" s="79">
        <f t="shared" si="99"/>
        <v>1</v>
      </c>
      <c r="Z131" s="80">
        <f t="shared" si="100"/>
        <v>2</v>
      </c>
      <c r="AA131" s="81">
        <f t="shared" si="101"/>
        <v>0</v>
      </c>
      <c r="AB131" s="81">
        <f t="shared" si="102"/>
        <v>2</v>
      </c>
      <c r="AC131" s="82">
        <f t="shared" si="103"/>
        <v>0</v>
      </c>
      <c r="AD131" s="83">
        <f t="shared" si="104"/>
        <v>2</v>
      </c>
      <c r="AE131" s="79">
        <f t="shared" si="105"/>
        <v>0</v>
      </c>
      <c r="AF131" s="80">
        <f t="shared" si="106"/>
        <v>5</v>
      </c>
      <c r="AG131" s="83">
        <f t="shared" si="107"/>
        <v>0</v>
      </c>
      <c r="AH131" s="79">
        <f t="shared" si="108"/>
        <v>1</v>
      </c>
      <c r="AI131" s="80">
        <f t="shared" si="109"/>
        <v>0</v>
      </c>
      <c r="AJ131" s="84">
        <f t="shared" si="110"/>
        <v>38</v>
      </c>
      <c r="AK131" s="66"/>
      <c r="AL131" s="66" t="s">
        <v>45</v>
      </c>
      <c r="AM131" s="85">
        <f t="shared" si="111"/>
        <v>0</v>
      </c>
      <c r="AN131" s="85">
        <f t="shared" si="112"/>
        <v>7</v>
      </c>
      <c r="AO131" s="85">
        <f t="shared" si="113"/>
        <v>12</v>
      </c>
      <c r="AP131" s="86">
        <f t="shared" si="124"/>
        <v>19</v>
      </c>
      <c r="AQ131" s="95"/>
      <c r="AR131" s="88">
        <f t="shared" si="114"/>
        <v>0</v>
      </c>
      <c r="AS131" s="88">
        <f t="shared" si="115"/>
        <v>8</v>
      </c>
      <c r="AT131" s="88">
        <f t="shared" si="116"/>
        <v>0</v>
      </c>
      <c r="AU131" s="86">
        <f t="shared" si="125"/>
        <v>8</v>
      </c>
      <c r="AV131" s="95"/>
      <c r="AW131" s="89">
        <f t="shared" si="117"/>
        <v>4</v>
      </c>
      <c r="AX131" s="89">
        <f t="shared" si="118"/>
        <v>0</v>
      </c>
      <c r="AY131" s="89">
        <f t="shared" si="119"/>
        <v>5</v>
      </c>
      <c r="AZ131" s="86">
        <f t="shared" si="126"/>
        <v>9</v>
      </c>
      <c r="BA131" s="95"/>
      <c r="BB131" s="90">
        <f t="shared" si="120"/>
        <v>0</v>
      </c>
      <c r="BC131" s="90">
        <f t="shared" si="121"/>
        <v>2</v>
      </c>
      <c r="BD131" s="90">
        <f t="shared" si="122"/>
        <v>0</v>
      </c>
      <c r="BE131" s="86">
        <f t="shared" si="127"/>
        <v>2</v>
      </c>
      <c r="BF131" s="91">
        <f t="shared" si="123"/>
        <v>38</v>
      </c>
      <c r="BG131" s="110"/>
      <c r="BH131" s="128"/>
    </row>
    <row r="132" spans="1:60" ht="18" thickTop="1" thickBot="1" x14ac:dyDescent="0.35">
      <c r="A132" s="96" t="s">
        <v>47</v>
      </c>
      <c r="B132" s="73" t="str">
        <f>notes!Y23</f>
        <v>B</v>
      </c>
      <c r="C132" s="73" t="str">
        <f>notes!Z23</f>
        <v>A-</v>
      </c>
      <c r="D132" s="73" t="str">
        <f>notes!AA23</f>
        <v>C</v>
      </c>
      <c r="E132" s="73" t="str">
        <f>notes!AB23</f>
        <v>C-</v>
      </c>
      <c r="F132" s="73">
        <f>notes!AC23</f>
        <v>0</v>
      </c>
      <c r="G132" s="74">
        <f>notes!AD23</f>
        <v>0</v>
      </c>
      <c r="H132" s="75" t="str">
        <f>notes!AE23</f>
        <v>B-</v>
      </c>
      <c r="I132" s="73" t="str">
        <f>notes!AF23</f>
        <v>A</v>
      </c>
      <c r="J132" s="73" t="str">
        <f>notes!AG23</f>
        <v>B+</v>
      </c>
      <c r="K132" s="74">
        <f>notes!AH23</f>
        <v>0</v>
      </c>
      <c r="L132" s="75" t="str">
        <f>notes!AI23</f>
        <v>C</v>
      </c>
      <c r="M132" s="73" t="str">
        <f>notes!AJ23</f>
        <v>C-</v>
      </c>
      <c r="N132" s="73" t="str">
        <f>notes!AK23</f>
        <v>D</v>
      </c>
      <c r="O132" s="74" t="str">
        <f>notes!AL23</f>
        <v>C</v>
      </c>
      <c r="P132" s="75" t="str">
        <f>notes!AM23</f>
        <v>B</v>
      </c>
      <c r="Q132" s="73" t="str">
        <f>notes!AN23</f>
        <v>D</v>
      </c>
      <c r="R132" s="73">
        <f>notes!AO23</f>
        <v>0</v>
      </c>
      <c r="S132" s="74"/>
      <c r="T132" s="76"/>
      <c r="U132" s="75"/>
      <c r="V132" s="77"/>
      <c r="W132" s="78"/>
      <c r="X132" s="79">
        <f t="shared" si="98"/>
        <v>0</v>
      </c>
      <c r="Y132" s="79">
        <f t="shared" si="99"/>
        <v>1</v>
      </c>
      <c r="Z132" s="80">
        <f t="shared" si="100"/>
        <v>1</v>
      </c>
      <c r="AA132" s="81">
        <f t="shared" si="101"/>
        <v>1</v>
      </c>
      <c r="AB132" s="81">
        <f t="shared" si="102"/>
        <v>2</v>
      </c>
      <c r="AC132" s="82">
        <f t="shared" si="103"/>
        <v>1</v>
      </c>
      <c r="AD132" s="83">
        <f t="shared" si="104"/>
        <v>0</v>
      </c>
      <c r="AE132" s="79">
        <f t="shared" si="105"/>
        <v>3</v>
      </c>
      <c r="AF132" s="80">
        <f t="shared" si="106"/>
        <v>2</v>
      </c>
      <c r="AG132" s="83">
        <f t="shared" si="107"/>
        <v>0</v>
      </c>
      <c r="AH132" s="79">
        <f t="shared" si="108"/>
        <v>2</v>
      </c>
      <c r="AI132" s="80">
        <f t="shared" si="109"/>
        <v>0</v>
      </c>
      <c r="AJ132" s="84">
        <f t="shared" si="110"/>
        <v>37</v>
      </c>
      <c r="AK132" s="66"/>
      <c r="AL132" s="66" t="s">
        <v>47</v>
      </c>
      <c r="AM132" s="85">
        <f t="shared" si="111"/>
        <v>0</v>
      </c>
      <c r="AN132" s="85">
        <f t="shared" si="112"/>
        <v>7</v>
      </c>
      <c r="AO132" s="85">
        <f t="shared" si="113"/>
        <v>6</v>
      </c>
      <c r="AP132" s="86">
        <f t="shared" si="124"/>
        <v>13</v>
      </c>
      <c r="AQ132" s="95"/>
      <c r="AR132" s="88">
        <f t="shared" si="114"/>
        <v>5</v>
      </c>
      <c r="AS132" s="88">
        <f t="shared" si="115"/>
        <v>8</v>
      </c>
      <c r="AT132" s="88">
        <f t="shared" si="116"/>
        <v>3</v>
      </c>
      <c r="AU132" s="86">
        <f t="shared" si="125"/>
        <v>16</v>
      </c>
      <c r="AV132" s="95"/>
      <c r="AW132" s="89">
        <f t="shared" si="117"/>
        <v>0</v>
      </c>
      <c r="AX132" s="89">
        <f t="shared" si="118"/>
        <v>3</v>
      </c>
      <c r="AY132" s="89">
        <f t="shared" si="119"/>
        <v>2</v>
      </c>
      <c r="AZ132" s="86">
        <f t="shared" si="126"/>
        <v>5</v>
      </c>
      <c r="BA132" s="95"/>
      <c r="BB132" s="90">
        <f t="shared" si="120"/>
        <v>0</v>
      </c>
      <c r="BC132" s="90">
        <f t="shared" si="121"/>
        <v>4</v>
      </c>
      <c r="BD132" s="90">
        <f t="shared" si="122"/>
        <v>0</v>
      </c>
      <c r="BE132" s="86">
        <f t="shared" si="127"/>
        <v>4</v>
      </c>
      <c r="BF132" s="91">
        <f t="shared" si="123"/>
        <v>38</v>
      </c>
      <c r="BG132" s="110"/>
      <c r="BH132" s="128"/>
    </row>
    <row r="133" spans="1:60" ht="18" thickTop="1" thickBot="1" x14ac:dyDescent="0.35">
      <c r="A133" s="92" t="s">
        <v>49</v>
      </c>
      <c r="B133" s="73" t="str">
        <f>notes!Y24</f>
        <v>A-</v>
      </c>
      <c r="C133" s="73" t="str">
        <f>notes!Z24</f>
        <v>B</v>
      </c>
      <c r="D133" s="73" t="str">
        <f>notes!AA24</f>
        <v>B+</v>
      </c>
      <c r="E133" s="73" t="str">
        <f>notes!AB24</f>
        <v>B</v>
      </c>
      <c r="F133" s="73">
        <f>notes!AC24</f>
        <v>0</v>
      </c>
      <c r="G133" s="74">
        <f>notes!AD24</f>
        <v>0</v>
      </c>
      <c r="H133" s="75" t="str">
        <f>notes!AE24</f>
        <v>A</v>
      </c>
      <c r="I133" s="73" t="str">
        <f>notes!AF24</f>
        <v>A-</v>
      </c>
      <c r="J133" s="73" t="str">
        <f>notes!AG24</f>
        <v>A-</v>
      </c>
      <c r="K133" s="74">
        <f>notes!AH24</f>
        <v>0</v>
      </c>
      <c r="L133" s="75" t="str">
        <f>notes!AI24</f>
        <v>D</v>
      </c>
      <c r="M133" s="73" t="str">
        <f>notes!AJ24</f>
        <v>C</v>
      </c>
      <c r="N133" s="73" t="str">
        <f>notes!AK24</f>
        <v>C</v>
      </c>
      <c r="O133" s="74" t="str">
        <f>notes!AL24</f>
        <v>B</v>
      </c>
      <c r="P133" s="75" t="str">
        <f>notes!AM24</f>
        <v>abs</v>
      </c>
      <c r="Q133" s="73" t="str">
        <f>notes!AN24</f>
        <v>abs</v>
      </c>
      <c r="R133" s="73">
        <f>notes!AO24</f>
        <v>0</v>
      </c>
      <c r="S133" s="74"/>
      <c r="T133" s="76"/>
      <c r="U133" s="75"/>
      <c r="V133" s="77"/>
      <c r="W133" s="93"/>
      <c r="X133" s="79">
        <f t="shared" si="98"/>
        <v>0</v>
      </c>
      <c r="Y133" s="79">
        <f t="shared" si="99"/>
        <v>1</v>
      </c>
      <c r="Z133" s="80">
        <f t="shared" si="100"/>
        <v>3</v>
      </c>
      <c r="AA133" s="81">
        <f t="shared" si="101"/>
        <v>1</v>
      </c>
      <c r="AB133" s="81">
        <f t="shared" si="102"/>
        <v>3</v>
      </c>
      <c r="AC133" s="82">
        <f t="shared" si="103"/>
        <v>0</v>
      </c>
      <c r="AD133" s="83">
        <f t="shared" si="104"/>
        <v>0</v>
      </c>
      <c r="AE133" s="79">
        <f t="shared" si="105"/>
        <v>2</v>
      </c>
      <c r="AF133" s="80">
        <f t="shared" si="106"/>
        <v>0</v>
      </c>
      <c r="AG133" s="83">
        <f t="shared" si="107"/>
        <v>0</v>
      </c>
      <c r="AH133" s="79">
        <f t="shared" si="108"/>
        <v>1</v>
      </c>
      <c r="AI133" s="80">
        <f t="shared" si="109"/>
        <v>0</v>
      </c>
      <c r="AJ133" s="84">
        <f t="shared" si="110"/>
        <v>48</v>
      </c>
      <c r="AK133" s="66"/>
      <c r="AL133" s="66" t="s">
        <v>49</v>
      </c>
      <c r="AM133" s="85">
        <f t="shared" si="111"/>
        <v>0</v>
      </c>
      <c r="AN133" s="85">
        <f t="shared" si="112"/>
        <v>7</v>
      </c>
      <c r="AO133" s="85">
        <f t="shared" si="113"/>
        <v>18</v>
      </c>
      <c r="AP133" s="86">
        <f t="shared" si="124"/>
        <v>25</v>
      </c>
      <c r="AQ133" s="95"/>
      <c r="AR133" s="88">
        <f t="shared" si="114"/>
        <v>5</v>
      </c>
      <c r="AS133" s="88">
        <f t="shared" si="115"/>
        <v>12</v>
      </c>
      <c r="AT133" s="88">
        <f t="shared" si="116"/>
        <v>0</v>
      </c>
      <c r="AU133" s="86">
        <f t="shared" si="125"/>
        <v>17</v>
      </c>
      <c r="AV133" s="95"/>
      <c r="AW133" s="89">
        <f t="shared" si="117"/>
        <v>0</v>
      </c>
      <c r="AX133" s="89">
        <f t="shared" si="118"/>
        <v>2</v>
      </c>
      <c r="AY133" s="89">
        <f t="shared" si="119"/>
        <v>0</v>
      </c>
      <c r="AZ133" s="86">
        <f t="shared" si="126"/>
        <v>2</v>
      </c>
      <c r="BA133" s="95"/>
      <c r="BB133" s="90">
        <f t="shared" si="120"/>
        <v>0</v>
      </c>
      <c r="BC133" s="90">
        <f t="shared" si="121"/>
        <v>2</v>
      </c>
      <c r="BD133" s="90">
        <f t="shared" si="122"/>
        <v>0</v>
      </c>
      <c r="BE133" s="86">
        <f t="shared" si="127"/>
        <v>2</v>
      </c>
      <c r="BF133" s="91">
        <f t="shared" si="123"/>
        <v>46</v>
      </c>
      <c r="BG133" s="110"/>
      <c r="BH133" s="128"/>
    </row>
    <row r="134" spans="1:60" ht="15.75" customHeight="1" thickTop="1" thickBot="1" x14ac:dyDescent="0.35">
      <c r="A134" s="94" t="s">
        <v>51</v>
      </c>
      <c r="B134" s="73" t="str">
        <f>notes!Y25</f>
        <v>B-</v>
      </c>
      <c r="C134" s="73" t="str">
        <f>notes!Z25</f>
        <v>A-</v>
      </c>
      <c r="D134" s="73" t="str">
        <f>notes!AA25</f>
        <v>C-</v>
      </c>
      <c r="E134" s="73" t="str">
        <f>notes!AB25</f>
        <v>B-</v>
      </c>
      <c r="F134" s="73">
        <f>notes!AC25</f>
        <v>0</v>
      </c>
      <c r="G134" s="74">
        <f>notes!AD25</f>
        <v>0</v>
      </c>
      <c r="H134" s="75" t="str">
        <f>notes!AE25</f>
        <v>A</v>
      </c>
      <c r="I134" s="73" t="str">
        <f>notes!AF25</f>
        <v>A-</v>
      </c>
      <c r="J134" s="73" t="str">
        <f>notes!AG25</f>
        <v>A-</v>
      </c>
      <c r="K134" s="74">
        <f>notes!AH25</f>
        <v>0</v>
      </c>
      <c r="L134" s="75" t="str">
        <f>notes!AI25</f>
        <v>D</v>
      </c>
      <c r="M134" s="73" t="str">
        <f>notes!AJ25</f>
        <v>D</v>
      </c>
      <c r="N134" s="73" t="str">
        <f>notes!AK25</f>
        <v>D</v>
      </c>
      <c r="O134" s="74" t="str">
        <f>notes!AL25</f>
        <v>C-</v>
      </c>
      <c r="P134" s="75" t="str">
        <f>notes!AM25</f>
        <v>B</v>
      </c>
      <c r="Q134" s="73" t="str">
        <f>notes!AN25</f>
        <v>D</v>
      </c>
      <c r="R134" s="73">
        <f>notes!AO25</f>
        <v>0</v>
      </c>
      <c r="S134" s="74"/>
      <c r="T134" s="76"/>
      <c r="U134" s="75"/>
      <c r="V134" s="77"/>
      <c r="W134" s="78"/>
      <c r="X134" s="79">
        <f t="shared" si="98"/>
        <v>0</v>
      </c>
      <c r="Y134" s="79">
        <f t="shared" si="99"/>
        <v>1</v>
      </c>
      <c r="Z134" s="80">
        <f t="shared" si="100"/>
        <v>3</v>
      </c>
      <c r="AA134" s="81">
        <f t="shared" si="101"/>
        <v>0</v>
      </c>
      <c r="AB134" s="81">
        <f t="shared" si="102"/>
        <v>1</v>
      </c>
      <c r="AC134" s="82">
        <f t="shared" si="103"/>
        <v>2</v>
      </c>
      <c r="AD134" s="83">
        <f t="shared" si="104"/>
        <v>0</v>
      </c>
      <c r="AE134" s="79">
        <f t="shared" si="105"/>
        <v>0</v>
      </c>
      <c r="AF134" s="80">
        <f t="shared" si="106"/>
        <v>2</v>
      </c>
      <c r="AG134" s="83">
        <f t="shared" si="107"/>
        <v>0</v>
      </c>
      <c r="AH134" s="79">
        <f t="shared" si="108"/>
        <v>4</v>
      </c>
      <c r="AI134" s="80">
        <f t="shared" si="109"/>
        <v>0</v>
      </c>
      <c r="AJ134" s="84">
        <f t="shared" si="110"/>
        <v>32</v>
      </c>
      <c r="AK134" s="66"/>
      <c r="AL134" s="66" t="s">
        <v>51</v>
      </c>
      <c r="AM134" s="85">
        <f t="shared" si="111"/>
        <v>0</v>
      </c>
      <c r="AN134" s="85">
        <f t="shared" si="112"/>
        <v>7</v>
      </c>
      <c r="AO134" s="85">
        <f t="shared" si="113"/>
        <v>18</v>
      </c>
      <c r="AP134" s="86">
        <f t="shared" si="124"/>
        <v>25</v>
      </c>
      <c r="AQ134" s="95"/>
      <c r="AR134" s="88">
        <f t="shared" si="114"/>
        <v>0</v>
      </c>
      <c r="AS134" s="88">
        <f t="shared" si="115"/>
        <v>4</v>
      </c>
      <c r="AT134" s="88">
        <f t="shared" si="116"/>
        <v>6</v>
      </c>
      <c r="AU134" s="86">
        <f t="shared" si="125"/>
        <v>10</v>
      </c>
      <c r="AV134" s="95"/>
      <c r="AW134" s="89">
        <f t="shared" si="117"/>
        <v>0</v>
      </c>
      <c r="AX134" s="89">
        <f t="shared" si="118"/>
        <v>0</v>
      </c>
      <c r="AY134" s="89">
        <f t="shared" si="119"/>
        <v>2</v>
      </c>
      <c r="AZ134" s="86">
        <f t="shared" si="126"/>
        <v>2</v>
      </c>
      <c r="BA134" s="95"/>
      <c r="BB134" s="90">
        <f t="shared" si="120"/>
        <v>0</v>
      </c>
      <c r="BC134" s="90">
        <f t="shared" si="121"/>
        <v>8</v>
      </c>
      <c r="BD134" s="90">
        <f t="shared" si="122"/>
        <v>0</v>
      </c>
      <c r="BE134" s="86">
        <f t="shared" si="127"/>
        <v>8</v>
      </c>
      <c r="BF134" s="91">
        <f t="shared" si="123"/>
        <v>45</v>
      </c>
      <c r="BG134" s="110"/>
      <c r="BH134" s="128"/>
    </row>
    <row r="135" spans="1:60" ht="15.75" customHeight="1" thickTop="1" thickBot="1" x14ac:dyDescent="0.35">
      <c r="A135" s="92" t="s">
        <v>53</v>
      </c>
      <c r="B135" s="73" t="str">
        <f>notes!Y26</f>
        <v>B</v>
      </c>
      <c r="C135" s="73" t="str">
        <f>notes!Z26</f>
        <v>B-</v>
      </c>
      <c r="D135" s="73" t="str">
        <f>notes!AA26</f>
        <v>C</v>
      </c>
      <c r="E135" s="73" t="str">
        <f>notes!AB26</f>
        <v>C-</v>
      </c>
      <c r="F135" s="73">
        <f>notes!AC26</f>
        <v>0</v>
      </c>
      <c r="G135" s="74">
        <f>notes!AD26</f>
        <v>0</v>
      </c>
      <c r="H135" s="75" t="str">
        <f>notes!AE26</f>
        <v>C</v>
      </c>
      <c r="I135" s="73" t="str">
        <f>notes!AF26</f>
        <v>B-</v>
      </c>
      <c r="J135" s="73" t="str">
        <f>notes!AG26</f>
        <v>C-</v>
      </c>
      <c r="K135" s="74">
        <f>notes!AH26</f>
        <v>0</v>
      </c>
      <c r="L135" s="75" t="str">
        <f>notes!AI26</f>
        <v>D</v>
      </c>
      <c r="M135" s="73" t="str">
        <f>notes!AJ26</f>
        <v>D</v>
      </c>
      <c r="N135" s="73" t="str">
        <f>notes!AK26</f>
        <v>C-</v>
      </c>
      <c r="O135" s="74" t="str">
        <f>notes!AL26</f>
        <v>C-</v>
      </c>
      <c r="P135" s="75" t="str">
        <f>notes!AM26</f>
        <v>C+</v>
      </c>
      <c r="Q135" s="73" t="str">
        <f>notes!AN26</f>
        <v>D</v>
      </c>
      <c r="R135" s="73">
        <f>notes!AO26</f>
        <v>0</v>
      </c>
      <c r="S135" s="74"/>
      <c r="T135" s="76"/>
      <c r="U135" s="75"/>
      <c r="V135" s="77"/>
      <c r="W135" s="93"/>
      <c r="X135" s="79">
        <f t="shared" si="98"/>
        <v>0</v>
      </c>
      <c r="Y135" s="79">
        <f t="shared" si="99"/>
        <v>0</v>
      </c>
      <c r="Z135" s="80">
        <f t="shared" si="100"/>
        <v>0</v>
      </c>
      <c r="AA135" s="81">
        <f t="shared" si="101"/>
        <v>0</v>
      </c>
      <c r="AB135" s="81">
        <f t="shared" si="102"/>
        <v>1</v>
      </c>
      <c r="AC135" s="82">
        <f t="shared" si="103"/>
        <v>2</v>
      </c>
      <c r="AD135" s="83">
        <f t="shared" si="104"/>
        <v>1</v>
      </c>
      <c r="AE135" s="79">
        <f t="shared" si="105"/>
        <v>2</v>
      </c>
      <c r="AF135" s="80">
        <f t="shared" si="106"/>
        <v>4</v>
      </c>
      <c r="AG135" s="83">
        <f t="shared" si="107"/>
        <v>0</v>
      </c>
      <c r="AH135" s="79">
        <f t="shared" si="108"/>
        <v>3</v>
      </c>
      <c r="AI135" s="80">
        <f t="shared" si="109"/>
        <v>0</v>
      </c>
      <c r="AJ135" s="84">
        <f t="shared" si="110"/>
        <v>18</v>
      </c>
      <c r="AK135" s="66"/>
      <c r="AL135" s="66" t="s">
        <v>53</v>
      </c>
      <c r="AM135" s="85">
        <f t="shared" si="111"/>
        <v>0</v>
      </c>
      <c r="AN135" s="85">
        <f t="shared" si="112"/>
        <v>0</v>
      </c>
      <c r="AO135" s="85">
        <f t="shared" si="113"/>
        <v>0</v>
      </c>
      <c r="AP135" s="86">
        <f t="shared" si="124"/>
        <v>0</v>
      </c>
      <c r="AQ135" s="95"/>
      <c r="AR135" s="88">
        <f t="shared" si="114"/>
        <v>0</v>
      </c>
      <c r="AS135" s="88">
        <f t="shared" si="115"/>
        <v>4</v>
      </c>
      <c r="AT135" s="88">
        <f t="shared" si="116"/>
        <v>6</v>
      </c>
      <c r="AU135" s="86">
        <f t="shared" si="125"/>
        <v>10</v>
      </c>
      <c r="AV135" s="95"/>
      <c r="AW135" s="89">
        <f t="shared" si="117"/>
        <v>2</v>
      </c>
      <c r="AX135" s="89">
        <f t="shared" si="118"/>
        <v>2</v>
      </c>
      <c r="AY135" s="89">
        <f t="shared" si="119"/>
        <v>4</v>
      </c>
      <c r="AZ135" s="86">
        <f t="shared" si="126"/>
        <v>8</v>
      </c>
      <c r="BA135" s="95"/>
      <c r="BB135" s="90">
        <f t="shared" si="120"/>
        <v>0</v>
      </c>
      <c r="BC135" s="90">
        <f t="shared" si="121"/>
        <v>6</v>
      </c>
      <c r="BD135" s="90">
        <f t="shared" si="122"/>
        <v>0</v>
      </c>
      <c r="BE135" s="86">
        <f t="shared" si="127"/>
        <v>6</v>
      </c>
      <c r="BF135" s="91">
        <f t="shared" si="123"/>
        <v>24</v>
      </c>
      <c r="BG135" s="110"/>
      <c r="BH135" s="128"/>
    </row>
    <row r="136" spans="1:60" ht="15.75" customHeight="1" thickTop="1" thickBot="1" x14ac:dyDescent="0.35">
      <c r="A136" s="94" t="s">
        <v>55</v>
      </c>
      <c r="B136" s="73" t="str">
        <f>notes!Y27</f>
        <v>A+</v>
      </c>
      <c r="C136" s="73" t="str">
        <f>notes!Z27</f>
        <v>B-</v>
      </c>
      <c r="D136" s="73" t="str">
        <f>notes!AA27</f>
        <v>B</v>
      </c>
      <c r="E136" s="73" t="str">
        <f>notes!AB27</f>
        <v>B-</v>
      </c>
      <c r="F136" s="73">
        <f>notes!AC27</f>
        <v>0</v>
      </c>
      <c r="G136" s="74">
        <f>notes!AD27</f>
        <v>0</v>
      </c>
      <c r="H136" s="75" t="str">
        <f>notes!AE27</f>
        <v>C</v>
      </c>
      <c r="I136" s="73" t="str">
        <f>notes!AF27</f>
        <v>D</v>
      </c>
      <c r="J136" s="73" t="str">
        <f>notes!AG27</f>
        <v>C-</v>
      </c>
      <c r="K136" s="74">
        <f>notes!AH27</f>
        <v>0</v>
      </c>
      <c r="L136" s="75" t="str">
        <f>notes!AI27</f>
        <v>C-</v>
      </c>
      <c r="M136" s="73" t="str">
        <f>notes!AJ27</f>
        <v>B-</v>
      </c>
      <c r="N136" s="73" t="str">
        <f>notes!AK27</f>
        <v>C</v>
      </c>
      <c r="O136" s="74" t="str">
        <f>notes!AL27</f>
        <v>C+</v>
      </c>
      <c r="P136" s="75" t="str">
        <f>notes!AM27</f>
        <v>A+</v>
      </c>
      <c r="Q136" s="73" t="str">
        <f>notes!AN27</f>
        <v>C</v>
      </c>
      <c r="R136" s="73">
        <f>notes!AO27</f>
        <v>0</v>
      </c>
      <c r="S136" s="74"/>
      <c r="T136" s="76"/>
      <c r="U136" s="75"/>
      <c r="V136" s="77"/>
      <c r="W136" s="78"/>
      <c r="X136" s="79">
        <f t="shared" si="98"/>
        <v>2</v>
      </c>
      <c r="Y136" s="79">
        <f t="shared" si="99"/>
        <v>0</v>
      </c>
      <c r="Z136" s="80">
        <f t="shared" si="100"/>
        <v>0</v>
      </c>
      <c r="AA136" s="81">
        <f t="shared" si="101"/>
        <v>0</v>
      </c>
      <c r="AB136" s="81">
        <f t="shared" si="102"/>
        <v>1</v>
      </c>
      <c r="AC136" s="82">
        <f t="shared" si="103"/>
        <v>3</v>
      </c>
      <c r="AD136" s="83">
        <f t="shared" si="104"/>
        <v>1</v>
      </c>
      <c r="AE136" s="79">
        <f t="shared" si="105"/>
        <v>3</v>
      </c>
      <c r="AF136" s="80">
        <f t="shared" si="106"/>
        <v>2</v>
      </c>
      <c r="AG136" s="83">
        <f t="shared" si="107"/>
        <v>0</v>
      </c>
      <c r="AH136" s="79">
        <f t="shared" si="108"/>
        <v>1</v>
      </c>
      <c r="AI136" s="80">
        <f t="shared" si="109"/>
        <v>0</v>
      </c>
      <c r="AJ136" s="84">
        <f t="shared" si="110"/>
        <v>42</v>
      </c>
      <c r="AK136" s="66"/>
      <c r="AL136" s="66" t="s">
        <v>55</v>
      </c>
      <c r="AM136" s="85">
        <f t="shared" si="111"/>
        <v>16</v>
      </c>
      <c r="AN136" s="85">
        <f t="shared" si="112"/>
        <v>0</v>
      </c>
      <c r="AO136" s="85">
        <f t="shared" si="113"/>
        <v>0</v>
      </c>
      <c r="AP136" s="86">
        <f t="shared" si="124"/>
        <v>16</v>
      </c>
      <c r="AQ136" s="95"/>
      <c r="AR136" s="88">
        <f t="shared" si="114"/>
        <v>0</v>
      </c>
      <c r="AS136" s="88">
        <f t="shared" si="115"/>
        <v>4</v>
      </c>
      <c r="AT136" s="88">
        <f t="shared" si="116"/>
        <v>9</v>
      </c>
      <c r="AU136" s="86">
        <f t="shared" si="125"/>
        <v>13</v>
      </c>
      <c r="AV136" s="95"/>
      <c r="AW136" s="89">
        <f t="shared" si="117"/>
        <v>2</v>
      </c>
      <c r="AX136" s="89">
        <f t="shared" si="118"/>
        <v>3</v>
      </c>
      <c r="AY136" s="89">
        <f t="shared" si="119"/>
        <v>2</v>
      </c>
      <c r="AZ136" s="86">
        <f t="shared" si="126"/>
        <v>7</v>
      </c>
      <c r="BA136" s="95"/>
      <c r="BB136" s="90">
        <f t="shared" si="120"/>
        <v>0</v>
      </c>
      <c r="BC136" s="90">
        <f t="shared" si="121"/>
        <v>2</v>
      </c>
      <c r="BD136" s="90">
        <f t="shared" si="122"/>
        <v>0</v>
      </c>
      <c r="BE136" s="86">
        <f t="shared" si="127"/>
        <v>2</v>
      </c>
      <c r="BF136" s="91">
        <f t="shared" si="123"/>
        <v>38</v>
      </c>
      <c r="BG136" s="110"/>
      <c r="BH136" s="128"/>
    </row>
    <row r="137" spans="1:60" ht="18" thickTop="1" thickBot="1" x14ac:dyDescent="0.35">
      <c r="A137" s="92" t="s">
        <v>57</v>
      </c>
      <c r="B137" s="73" t="str">
        <f>notes!Y28</f>
        <v>B</v>
      </c>
      <c r="C137" s="73" t="str">
        <f>notes!Z28</f>
        <v>B</v>
      </c>
      <c r="D137" s="73" t="str">
        <f>notes!AA28</f>
        <v>abs</v>
      </c>
      <c r="E137" s="73" t="str">
        <f>notes!AB28</f>
        <v>abs</v>
      </c>
      <c r="F137" s="73">
        <f>notes!AC28</f>
        <v>0</v>
      </c>
      <c r="G137" s="74">
        <f>notes!AD28</f>
        <v>0</v>
      </c>
      <c r="H137" s="75" t="str">
        <f>notes!AE28</f>
        <v>C-</v>
      </c>
      <c r="I137" s="73" t="str">
        <f>notes!AF28</f>
        <v>C</v>
      </c>
      <c r="J137" s="73" t="str">
        <f>notes!AG28</f>
        <v>C-</v>
      </c>
      <c r="K137" s="74">
        <f>notes!AH28</f>
        <v>0</v>
      </c>
      <c r="L137" s="75" t="str">
        <f>notes!AI28</f>
        <v>D</v>
      </c>
      <c r="M137" s="73" t="str">
        <f>notes!AJ28</f>
        <v>B-</v>
      </c>
      <c r="N137" s="73" t="str">
        <f>notes!AK28</f>
        <v>C</v>
      </c>
      <c r="O137" s="74" t="str">
        <f>notes!AL28</f>
        <v>A+</v>
      </c>
      <c r="P137" s="75" t="str">
        <f>notes!AM28</f>
        <v>C-</v>
      </c>
      <c r="Q137" s="73" t="str">
        <f>notes!AN28</f>
        <v>D</v>
      </c>
      <c r="R137" s="73">
        <f>notes!AO28</f>
        <v>0</v>
      </c>
      <c r="S137" s="74"/>
      <c r="T137" s="76"/>
      <c r="U137" s="75"/>
      <c r="V137" s="77"/>
      <c r="W137" s="93"/>
      <c r="X137" s="79">
        <f t="shared" si="98"/>
        <v>1</v>
      </c>
      <c r="Y137" s="79">
        <f t="shared" si="99"/>
        <v>0</v>
      </c>
      <c r="Z137" s="80">
        <f t="shared" si="100"/>
        <v>0</v>
      </c>
      <c r="AA137" s="81">
        <f t="shared" si="101"/>
        <v>0</v>
      </c>
      <c r="AB137" s="81">
        <f t="shared" si="102"/>
        <v>2</v>
      </c>
      <c r="AC137" s="82">
        <f t="shared" si="103"/>
        <v>1</v>
      </c>
      <c r="AD137" s="83">
        <f t="shared" si="104"/>
        <v>0</v>
      </c>
      <c r="AE137" s="79">
        <f t="shared" si="105"/>
        <v>2</v>
      </c>
      <c r="AF137" s="80">
        <f t="shared" si="106"/>
        <v>3</v>
      </c>
      <c r="AG137" s="83">
        <f t="shared" si="107"/>
        <v>0</v>
      </c>
      <c r="AH137" s="79">
        <f t="shared" si="108"/>
        <v>2</v>
      </c>
      <c r="AI137" s="80">
        <f t="shared" si="109"/>
        <v>0</v>
      </c>
      <c r="AJ137" s="84">
        <f t="shared" si="110"/>
        <v>25</v>
      </c>
      <c r="AK137" s="66"/>
      <c r="AL137" s="66" t="s">
        <v>57</v>
      </c>
      <c r="AM137" s="85">
        <f t="shared" si="111"/>
        <v>8</v>
      </c>
      <c r="AN137" s="85">
        <f t="shared" si="112"/>
        <v>0</v>
      </c>
      <c r="AO137" s="85">
        <f t="shared" si="113"/>
        <v>0</v>
      </c>
      <c r="AP137" s="86">
        <f t="shared" si="124"/>
        <v>8</v>
      </c>
      <c r="AQ137" s="95"/>
      <c r="AR137" s="88">
        <f t="shared" si="114"/>
        <v>0</v>
      </c>
      <c r="AS137" s="88">
        <f t="shared" si="115"/>
        <v>8</v>
      </c>
      <c r="AT137" s="88">
        <f t="shared" si="116"/>
        <v>3</v>
      </c>
      <c r="AU137" s="86">
        <f t="shared" si="125"/>
        <v>11</v>
      </c>
      <c r="AV137" s="95"/>
      <c r="AW137" s="89">
        <f t="shared" si="117"/>
        <v>0</v>
      </c>
      <c r="AX137" s="89">
        <f t="shared" si="118"/>
        <v>2</v>
      </c>
      <c r="AY137" s="89">
        <f t="shared" si="119"/>
        <v>3</v>
      </c>
      <c r="AZ137" s="86">
        <f t="shared" si="126"/>
        <v>5</v>
      </c>
      <c r="BA137" s="95"/>
      <c r="BB137" s="90">
        <f t="shared" si="120"/>
        <v>0</v>
      </c>
      <c r="BC137" s="90">
        <f t="shared" si="121"/>
        <v>4</v>
      </c>
      <c r="BD137" s="90">
        <f t="shared" si="122"/>
        <v>0</v>
      </c>
      <c r="BE137" s="86">
        <f t="shared" si="127"/>
        <v>4</v>
      </c>
      <c r="BF137" s="91">
        <f t="shared" si="123"/>
        <v>28</v>
      </c>
      <c r="BG137" s="110"/>
      <c r="BH137" s="128"/>
    </row>
    <row r="138" spans="1:60" ht="15.75" customHeight="1" thickTop="1" thickBot="1" x14ac:dyDescent="0.35">
      <c r="A138" s="94" t="s">
        <v>59</v>
      </c>
      <c r="B138" s="73" t="str">
        <f>notes!Y29</f>
        <v>C-</v>
      </c>
      <c r="C138" s="73" t="str">
        <f>notes!Z29</f>
        <v>C</v>
      </c>
      <c r="D138" s="73" t="str">
        <f>notes!AA29</f>
        <v>C-</v>
      </c>
      <c r="E138" s="73" t="str">
        <f>notes!AB29</f>
        <v>C-</v>
      </c>
      <c r="F138" s="73">
        <f>notes!AC29</f>
        <v>0</v>
      </c>
      <c r="G138" s="74">
        <f>notes!AD29</f>
        <v>0</v>
      </c>
      <c r="H138" s="75" t="str">
        <f>notes!AE29</f>
        <v>B</v>
      </c>
      <c r="I138" s="73" t="str">
        <f>notes!AF29</f>
        <v>B+</v>
      </c>
      <c r="J138" s="73" t="str">
        <f>notes!AG29</f>
        <v>B</v>
      </c>
      <c r="K138" s="74">
        <f>notes!AH29</f>
        <v>0</v>
      </c>
      <c r="L138" s="75" t="str">
        <f>notes!AI29</f>
        <v>C</v>
      </c>
      <c r="M138" s="73" t="str">
        <f>notes!AJ29</f>
        <v>C-</v>
      </c>
      <c r="N138" s="73" t="str">
        <f>notes!AK29</f>
        <v>C-</v>
      </c>
      <c r="O138" s="74" t="str">
        <f>notes!AL29</f>
        <v>C-</v>
      </c>
      <c r="P138" s="75" t="str">
        <f>notes!AM29</f>
        <v>C+</v>
      </c>
      <c r="Q138" s="73" t="str">
        <f>notes!AN29</f>
        <v>D</v>
      </c>
      <c r="R138" s="73">
        <f>notes!AO29</f>
        <v>0</v>
      </c>
      <c r="S138" s="74"/>
      <c r="T138" s="76"/>
      <c r="U138" s="75"/>
      <c r="V138" s="77"/>
      <c r="W138" s="78"/>
      <c r="X138" s="79">
        <f t="shared" si="98"/>
        <v>0</v>
      </c>
      <c r="Y138" s="79">
        <f t="shared" si="99"/>
        <v>0</v>
      </c>
      <c r="Z138" s="80">
        <f t="shared" si="100"/>
        <v>0</v>
      </c>
      <c r="AA138" s="81">
        <f t="shared" si="101"/>
        <v>1</v>
      </c>
      <c r="AB138" s="81">
        <f t="shared" si="102"/>
        <v>2</v>
      </c>
      <c r="AC138" s="82">
        <f t="shared" si="103"/>
        <v>0</v>
      </c>
      <c r="AD138" s="83">
        <f t="shared" si="104"/>
        <v>1</v>
      </c>
      <c r="AE138" s="79">
        <f t="shared" si="105"/>
        <v>2</v>
      </c>
      <c r="AF138" s="80">
        <f t="shared" si="106"/>
        <v>6</v>
      </c>
      <c r="AG138" s="83">
        <f t="shared" si="107"/>
        <v>0</v>
      </c>
      <c r="AH138" s="79">
        <f t="shared" si="108"/>
        <v>1</v>
      </c>
      <c r="AI138" s="80">
        <f t="shared" si="109"/>
        <v>0</v>
      </c>
      <c r="AJ138" s="84">
        <f t="shared" si="110"/>
        <v>27</v>
      </c>
      <c r="AK138" s="66"/>
      <c r="AL138" s="66" t="s">
        <v>59</v>
      </c>
      <c r="AM138" s="85">
        <f t="shared" si="111"/>
        <v>0</v>
      </c>
      <c r="AN138" s="85">
        <f t="shared" si="112"/>
        <v>0</v>
      </c>
      <c r="AO138" s="85">
        <f t="shared" si="113"/>
        <v>0</v>
      </c>
      <c r="AP138" s="86">
        <f t="shared" si="124"/>
        <v>0</v>
      </c>
      <c r="AQ138" s="95"/>
      <c r="AR138" s="88">
        <f t="shared" si="114"/>
        <v>5</v>
      </c>
      <c r="AS138" s="88">
        <f t="shared" si="115"/>
        <v>8</v>
      </c>
      <c r="AT138" s="88">
        <f t="shared" si="116"/>
        <v>0</v>
      </c>
      <c r="AU138" s="86">
        <f t="shared" si="125"/>
        <v>13</v>
      </c>
      <c r="AV138" s="95"/>
      <c r="AW138" s="89">
        <f t="shared" si="117"/>
        <v>2</v>
      </c>
      <c r="AX138" s="89">
        <f t="shared" si="118"/>
        <v>2</v>
      </c>
      <c r="AY138" s="89">
        <f t="shared" si="119"/>
        <v>6</v>
      </c>
      <c r="AZ138" s="86">
        <f t="shared" si="126"/>
        <v>10</v>
      </c>
      <c r="BA138" s="95"/>
      <c r="BB138" s="90">
        <f t="shared" si="120"/>
        <v>0</v>
      </c>
      <c r="BC138" s="90">
        <f t="shared" si="121"/>
        <v>2</v>
      </c>
      <c r="BD138" s="90">
        <f t="shared" si="122"/>
        <v>0</v>
      </c>
      <c r="BE138" s="86">
        <f t="shared" si="127"/>
        <v>2</v>
      </c>
      <c r="BF138" s="91">
        <f t="shared" si="123"/>
        <v>25</v>
      </c>
      <c r="BG138" s="110"/>
      <c r="BH138" s="128"/>
    </row>
    <row r="139" spans="1:60" ht="15.75" customHeight="1" thickTop="1" thickBot="1" x14ac:dyDescent="0.35">
      <c r="A139" s="92" t="s">
        <v>61</v>
      </c>
      <c r="B139" s="73" t="str">
        <f>notes!Y30</f>
        <v>C-</v>
      </c>
      <c r="C139" s="73" t="str">
        <f>notes!Z30</f>
        <v>A</v>
      </c>
      <c r="D139" s="73" t="str">
        <f>notes!AA30</f>
        <v>C</v>
      </c>
      <c r="E139" s="73" t="str">
        <f>notes!AB30</f>
        <v>B-</v>
      </c>
      <c r="F139" s="73">
        <f>notes!AC30</f>
        <v>0</v>
      </c>
      <c r="G139" s="74">
        <f>notes!AD30</f>
        <v>0</v>
      </c>
      <c r="H139" s="75" t="str">
        <f>notes!AE30</f>
        <v>A</v>
      </c>
      <c r="I139" s="73" t="str">
        <f>notes!AF30</f>
        <v>D</v>
      </c>
      <c r="J139" s="73" t="str">
        <f>notes!AG30</f>
        <v>B-</v>
      </c>
      <c r="K139" s="74">
        <f>notes!AH30</f>
        <v>0</v>
      </c>
      <c r="L139" s="75" t="str">
        <f>notes!AI30</f>
        <v>D</v>
      </c>
      <c r="M139" s="73" t="str">
        <f>notes!AJ30</f>
        <v>A+</v>
      </c>
      <c r="N139" s="73" t="str">
        <f>notes!AK30</f>
        <v>C-</v>
      </c>
      <c r="O139" s="74" t="str">
        <f>notes!AL30</f>
        <v>C-</v>
      </c>
      <c r="P139" s="75" t="str">
        <f>notes!AM30</f>
        <v>C-</v>
      </c>
      <c r="Q139" s="73" t="str">
        <f>notes!AN30</f>
        <v>D</v>
      </c>
      <c r="R139" s="73">
        <f>notes!AO30</f>
        <v>0</v>
      </c>
      <c r="S139" s="74"/>
      <c r="T139" s="76"/>
      <c r="U139" s="75"/>
      <c r="V139" s="77"/>
      <c r="W139" s="93"/>
      <c r="X139" s="79">
        <f t="shared" si="98"/>
        <v>1</v>
      </c>
      <c r="Y139" s="79">
        <f t="shared" si="99"/>
        <v>2</v>
      </c>
      <c r="Z139" s="80">
        <f t="shared" si="100"/>
        <v>0</v>
      </c>
      <c r="AA139" s="81">
        <f t="shared" si="101"/>
        <v>0</v>
      </c>
      <c r="AB139" s="81">
        <f t="shared" si="102"/>
        <v>0</v>
      </c>
      <c r="AC139" s="82">
        <f t="shared" si="103"/>
        <v>2</v>
      </c>
      <c r="AD139" s="83">
        <f t="shared" si="104"/>
        <v>0</v>
      </c>
      <c r="AE139" s="79">
        <f t="shared" si="105"/>
        <v>1</v>
      </c>
      <c r="AF139" s="80">
        <f t="shared" si="106"/>
        <v>4</v>
      </c>
      <c r="AG139" s="83">
        <f t="shared" si="107"/>
        <v>0</v>
      </c>
      <c r="AH139" s="79">
        <f t="shared" si="108"/>
        <v>3</v>
      </c>
      <c r="AI139" s="80">
        <f t="shared" si="109"/>
        <v>0</v>
      </c>
      <c r="AJ139" s="84">
        <f t="shared" si="110"/>
        <v>30</v>
      </c>
      <c r="AK139" s="66"/>
      <c r="AL139" s="66" t="s">
        <v>61</v>
      </c>
      <c r="AM139" s="85">
        <f t="shared" si="111"/>
        <v>8</v>
      </c>
      <c r="AN139" s="85">
        <f t="shared" si="112"/>
        <v>14</v>
      </c>
      <c r="AO139" s="85">
        <f t="shared" si="113"/>
        <v>0</v>
      </c>
      <c r="AP139" s="86">
        <f t="shared" si="124"/>
        <v>22</v>
      </c>
      <c r="AQ139" s="95"/>
      <c r="AR139" s="88">
        <f t="shared" si="114"/>
        <v>0</v>
      </c>
      <c r="AS139" s="88">
        <f t="shared" si="115"/>
        <v>0</v>
      </c>
      <c r="AT139" s="88">
        <f t="shared" si="116"/>
        <v>6</v>
      </c>
      <c r="AU139" s="86">
        <f t="shared" si="125"/>
        <v>6</v>
      </c>
      <c r="AV139" s="95"/>
      <c r="AW139" s="89">
        <f t="shared" si="117"/>
        <v>0</v>
      </c>
      <c r="AX139" s="89">
        <f t="shared" si="118"/>
        <v>1</v>
      </c>
      <c r="AY139" s="89">
        <f t="shared" si="119"/>
        <v>4</v>
      </c>
      <c r="AZ139" s="86">
        <f t="shared" si="126"/>
        <v>5</v>
      </c>
      <c r="BA139" s="95"/>
      <c r="BB139" s="90">
        <f t="shared" si="120"/>
        <v>0</v>
      </c>
      <c r="BC139" s="90">
        <f t="shared" si="121"/>
        <v>6</v>
      </c>
      <c r="BD139" s="90">
        <f t="shared" si="122"/>
        <v>0</v>
      </c>
      <c r="BE139" s="86">
        <f t="shared" si="127"/>
        <v>6</v>
      </c>
      <c r="BF139" s="91">
        <f t="shared" si="123"/>
        <v>39</v>
      </c>
      <c r="BG139" s="110"/>
      <c r="BH139" s="128"/>
    </row>
    <row r="140" spans="1:60" ht="18" thickTop="1" thickBot="1" x14ac:dyDescent="0.35">
      <c r="A140" s="94" t="s">
        <v>63</v>
      </c>
      <c r="B140" s="73" t="str">
        <f>notes!Y31</f>
        <v>C</v>
      </c>
      <c r="C140" s="73" t="str">
        <f>notes!Z31</f>
        <v>C</v>
      </c>
      <c r="D140" s="73" t="str">
        <f>notes!AA31</f>
        <v>B-</v>
      </c>
      <c r="E140" s="73" t="str">
        <f>notes!AB31</f>
        <v>B-</v>
      </c>
      <c r="F140" s="73">
        <f>notes!AC31</f>
        <v>0</v>
      </c>
      <c r="G140" s="74">
        <f>notes!AD31</f>
        <v>0</v>
      </c>
      <c r="H140" s="75" t="str">
        <f>notes!AE31</f>
        <v>B-</v>
      </c>
      <c r="I140" s="73" t="str">
        <f>notes!AF31</f>
        <v>B</v>
      </c>
      <c r="J140" s="73" t="str">
        <f>notes!AG31</f>
        <v>A-</v>
      </c>
      <c r="K140" s="74">
        <f>notes!AH31</f>
        <v>0</v>
      </c>
      <c r="L140" s="75" t="str">
        <f>notes!AI31</f>
        <v>C-</v>
      </c>
      <c r="M140" s="73" t="str">
        <f>notes!AJ31</f>
        <v>C</v>
      </c>
      <c r="N140" s="73" t="str">
        <f>notes!AK31</f>
        <v>D</v>
      </c>
      <c r="O140" s="74" t="str">
        <f>notes!AL31</f>
        <v>C+</v>
      </c>
      <c r="P140" s="75" t="str">
        <f>notes!AM31</f>
        <v>D</v>
      </c>
      <c r="Q140" s="73" t="str">
        <f>notes!AN31</f>
        <v>D</v>
      </c>
      <c r="R140" s="73">
        <f>notes!AO31</f>
        <v>0</v>
      </c>
      <c r="S140" s="74"/>
      <c r="T140" s="76"/>
      <c r="U140" s="75"/>
      <c r="V140" s="77"/>
      <c r="W140" s="78"/>
      <c r="X140" s="79">
        <f t="shared" si="98"/>
        <v>0</v>
      </c>
      <c r="Y140" s="79">
        <f t="shared" si="99"/>
        <v>0</v>
      </c>
      <c r="Z140" s="80">
        <f t="shared" si="100"/>
        <v>1</v>
      </c>
      <c r="AA140" s="81">
        <f t="shared" si="101"/>
        <v>0</v>
      </c>
      <c r="AB140" s="81">
        <f t="shared" si="102"/>
        <v>1</v>
      </c>
      <c r="AC140" s="82">
        <f t="shared" si="103"/>
        <v>3</v>
      </c>
      <c r="AD140" s="83">
        <f t="shared" si="104"/>
        <v>1</v>
      </c>
      <c r="AE140" s="79">
        <f t="shared" si="105"/>
        <v>3</v>
      </c>
      <c r="AF140" s="80">
        <f t="shared" si="106"/>
        <v>1</v>
      </c>
      <c r="AG140" s="83">
        <f t="shared" si="107"/>
        <v>0</v>
      </c>
      <c r="AH140" s="79">
        <f t="shared" si="108"/>
        <v>3</v>
      </c>
      <c r="AI140" s="80">
        <f t="shared" si="109"/>
        <v>0</v>
      </c>
      <c r="AJ140" s="84">
        <f t="shared" si="110"/>
        <v>27</v>
      </c>
      <c r="AK140" s="66"/>
      <c r="AL140" s="66" t="s">
        <v>63</v>
      </c>
      <c r="AM140" s="85">
        <f t="shared" si="111"/>
        <v>0</v>
      </c>
      <c r="AN140" s="85">
        <f t="shared" si="112"/>
        <v>0</v>
      </c>
      <c r="AO140" s="85">
        <f t="shared" si="113"/>
        <v>6</v>
      </c>
      <c r="AP140" s="86">
        <f t="shared" si="124"/>
        <v>6</v>
      </c>
      <c r="AQ140" s="95"/>
      <c r="AR140" s="88">
        <f t="shared" si="114"/>
        <v>0</v>
      </c>
      <c r="AS140" s="88">
        <f t="shared" si="115"/>
        <v>4</v>
      </c>
      <c r="AT140" s="88">
        <f t="shared" si="116"/>
        <v>9</v>
      </c>
      <c r="AU140" s="86">
        <f t="shared" si="125"/>
        <v>13</v>
      </c>
      <c r="AV140" s="95"/>
      <c r="AW140" s="89">
        <f t="shared" si="117"/>
        <v>2</v>
      </c>
      <c r="AX140" s="89">
        <f t="shared" si="118"/>
        <v>3</v>
      </c>
      <c r="AY140" s="89">
        <f t="shared" si="119"/>
        <v>1</v>
      </c>
      <c r="AZ140" s="86">
        <f t="shared" si="126"/>
        <v>6</v>
      </c>
      <c r="BA140" s="95"/>
      <c r="BB140" s="90">
        <f t="shared" si="120"/>
        <v>0</v>
      </c>
      <c r="BC140" s="90">
        <f t="shared" si="121"/>
        <v>6</v>
      </c>
      <c r="BD140" s="90">
        <f t="shared" si="122"/>
        <v>0</v>
      </c>
      <c r="BE140" s="86">
        <f t="shared" si="127"/>
        <v>6</v>
      </c>
      <c r="BF140" s="91">
        <f t="shared" si="123"/>
        <v>31</v>
      </c>
      <c r="BG140" s="110"/>
      <c r="BH140" s="128"/>
    </row>
    <row r="141" spans="1:60" ht="18" thickTop="1" thickBot="1" x14ac:dyDescent="0.35">
      <c r="A141" s="92" t="s">
        <v>64</v>
      </c>
      <c r="B141" s="73" t="str">
        <f>notes!Y32</f>
        <v>C</v>
      </c>
      <c r="C141" s="73" t="str">
        <f>notes!Z32</f>
        <v>B-</v>
      </c>
      <c r="D141" s="73" t="str">
        <f>notes!AA32</f>
        <v>abs</v>
      </c>
      <c r="E141" s="73" t="str">
        <f>notes!AB32</f>
        <v>abs</v>
      </c>
      <c r="F141" s="73">
        <f>notes!AC32</f>
        <v>0</v>
      </c>
      <c r="G141" s="74">
        <f>notes!AD32</f>
        <v>0</v>
      </c>
      <c r="H141" s="75" t="str">
        <f>notes!AE32</f>
        <v>C-</v>
      </c>
      <c r="I141" s="73" t="str">
        <f>notes!AF32</f>
        <v>B</v>
      </c>
      <c r="J141" s="73" t="str">
        <f>notes!AG32</f>
        <v>B-</v>
      </c>
      <c r="K141" s="74">
        <f>notes!AH32</f>
        <v>0</v>
      </c>
      <c r="L141" s="75" t="str">
        <f>notes!AI32</f>
        <v>C-</v>
      </c>
      <c r="M141" s="73" t="str">
        <f>notes!AJ32</f>
        <v>C</v>
      </c>
      <c r="N141" s="73" t="str">
        <f>notes!AK32</f>
        <v>C-</v>
      </c>
      <c r="O141" s="74" t="str">
        <f>notes!AL32</f>
        <v>C-</v>
      </c>
      <c r="P141" s="75" t="str">
        <f>notes!AM32</f>
        <v>C-</v>
      </c>
      <c r="Q141" s="73" t="str">
        <f>notes!AN32</f>
        <v>D</v>
      </c>
      <c r="R141" s="73">
        <f>notes!AO32</f>
        <v>0</v>
      </c>
      <c r="S141" s="74"/>
      <c r="T141" s="76"/>
      <c r="U141" s="75"/>
      <c r="V141" s="77"/>
      <c r="W141" s="93"/>
      <c r="X141" s="79">
        <f t="shared" si="98"/>
        <v>0</v>
      </c>
      <c r="Y141" s="79">
        <f t="shared" si="99"/>
        <v>0</v>
      </c>
      <c r="Z141" s="80">
        <f t="shared" si="100"/>
        <v>0</v>
      </c>
      <c r="AA141" s="81">
        <f t="shared" si="101"/>
        <v>0</v>
      </c>
      <c r="AB141" s="81">
        <f t="shared" si="102"/>
        <v>1</v>
      </c>
      <c r="AC141" s="82">
        <f t="shared" si="103"/>
        <v>2</v>
      </c>
      <c r="AD141" s="83">
        <f t="shared" si="104"/>
        <v>0</v>
      </c>
      <c r="AE141" s="79">
        <f t="shared" si="105"/>
        <v>2</v>
      </c>
      <c r="AF141" s="80">
        <f t="shared" si="106"/>
        <v>5</v>
      </c>
      <c r="AG141" s="83">
        <f t="shared" si="107"/>
        <v>0</v>
      </c>
      <c r="AH141" s="79">
        <f t="shared" si="108"/>
        <v>1</v>
      </c>
      <c r="AI141" s="80">
        <f t="shared" si="109"/>
        <v>0</v>
      </c>
      <c r="AJ141" s="84">
        <f t="shared" si="110"/>
        <v>20</v>
      </c>
      <c r="AK141" s="66"/>
      <c r="AL141" s="66" t="s">
        <v>64</v>
      </c>
      <c r="AM141" s="85">
        <f t="shared" si="111"/>
        <v>0</v>
      </c>
      <c r="AN141" s="85">
        <f t="shared" si="112"/>
        <v>0</v>
      </c>
      <c r="AO141" s="85">
        <f t="shared" si="113"/>
        <v>0</v>
      </c>
      <c r="AP141" s="86">
        <f t="shared" si="124"/>
        <v>0</v>
      </c>
      <c r="AQ141" s="95"/>
      <c r="AR141" s="88">
        <f t="shared" si="114"/>
        <v>0</v>
      </c>
      <c r="AS141" s="88">
        <f t="shared" si="115"/>
        <v>4</v>
      </c>
      <c r="AT141" s="88">
        <f t="shared" si="116"/>
        <v>6</v>
      </c>
      <c r="AU141" s="86">
        <f t="shared" si="125"/>
        <v>10</v>
      </c>
      <c r="AV141" s="95"/>
      <c r="AW141" s="89">
        <f t="shared" si="117"/>
        <v>0</v>
      </c>
      <c r="AX141" s="89">
        <f t="shared" si="118"/>
        <v>2</v>
      </c>
      <c r="AY141" s="89">
        <f t="shared" si="119"/>
        <v>5</v>
      </c>
      <c r="AZ141" s="86">
        <f t="shared" si="126"/>
        <v>7</v>
      </c>
      <c r="BA141" s="95"/>
      <c r="BB141" s="90">
        <f t="shared" si="120"/>
        <v>0</v>
      </c>
      <c r="BC141" s="90">
        <f t="shared" si="121"/>
        <v>2</v>
      </c>
      <c r="BD141" s="90">
        <f t="shared" si="122"/>
        <v>0</v>
      </c>
      <c r="BE141" s="86">
        <f t="shared" si="127"/>
        <v>2</v>
      </c>
      <c r="BF141" s="91">
        <f t="shared" si="123"/>
        <v>19</v>
      </c>
      <c r="BG141" s="110"/>
      <c r="BH141" s="128"/>
    </row>
    <row r="142" spans="1:60" ht="18" thickTop="1" thickBot="1" x14ac:dyDescent="0.35">
      <c r="A142" s="96" t="s">
        <v>66</v>
      </c>
      <c r="B142" s="73" t="str">
        <f>notes!Y33</f>
        <v>C+</v>
      </c>
      <c r="C142" s="73" t="str">
        <f>notes!Z33</f>
        <v>B-</v>
      </c>
      <c r="D142" s="73" t="str">
        <f>notes!AA33</f>
        <v>C</v>
      </c>
      <c r="E142" s="73" t="str">
        <f>notes!AB33</f>
        <v>C+</v>
      </c>
      <c r="F142" s="73">
        <f>notes!AC33</f>
        <v>0</v>
      </c>
      <c r="G142" s="74">
        <f>notes!AD33</f>
        <v>0</v>
      </c>
      <c r="H142" s="75" t="str">
        <f>notes!AE33</f>
        <v>C</v>
      </c>
      <c r="I142" s="73" t="str">
        <f>notes!AF33</f>
        <v>abs</v>
      </c>
      <c r="J142" s="73" t="str">
        <f>notes!AG33</f>
        <v>B+</v>
      </c>
      <c r="K142" s="74">
        <f>notes!AH33</f>
        <v>0</v>
      </c>
      <c r="L142" s="75" t="str">
        <f>notes!AI33</f>
        <v>D</v>
      </c>
      <c r="M142" s="73" t="str">
        <f>notes!AJ33</f>
        <v>C</v>
      </c>
      <c r="N142" s="73" t="str">
        <f>notes!AK33</f>
        <v>D</v>
      </c>
      <c r="O142" s="74" t="str">
        <f>notes!AL33</f>
        <v>D</v>
      </c>
      <c r="P142" s="75" t="str">
        <f>notes!AM33</f>
        <v>C-</v>
      </c>
      <c r="Q142" s="73" t="str">
        <f>notes!AN33</f>
        <v>D</v>
      </c>
      <c r="R142" s="73">
        <f>notes!AO33</f>
        <v>0</v>
      </c>
      <c r="S142" s="74"/>
      <c r="T142" s="76"/>
      <c r="U142" s="75"/>
      <c r="V142" s="77"/>
      <c r="W142" s="78"/>
      <c r="X142" s="79">
        <f t="shared" si="98"/>
        <v>0</v>
      </c>
      <c r="Y142" s="79">
        <f t="shared" si="99"/>
        <v>0</v>
      </c>
      <c r="Z142" s="80">
        <f t="shared" si="100"/>
        <v>0</v>
      </c>
      <c r="AA142" s="81">
        <f t="shared" si="101"/>
        <v>1</v>
      </c>
      <c r="AB142" s="81">
        <f t="shared" si="102"/>
        <v>0</v>
      </c>
      <c r="AC142" s="82">
        <f t="shared" si="103"/>
        <v>1</v>
      </c>
      <c r="AD142" s="83">
        <f t="shared" si="104"/>
        <v>2</v>
      </c>
      <c r="AE142" s="79">
        <f t="shared" si="105"/>
        <v>3</v>
      </c>
      <c r="AF142" s="80">
        <f t="shared" si="106"/>
        <v>1</v>
      </c>
      <c r="AG142" s="83">
        <f t="shared" si="107"/>
        <v>0</v>
      </c>
      <c r="AH142" s="79">
        <f t="shared" si="108"/>
        <v>4</v>
      </c>
      <c r="AI142" s="80">
        <f t="shared" si="109"/>
        <v>0</v>
      </c>
      <c r="AJ142" s="84">
        <f t="shared" si="110"/>
        <v>15</v>
      </c>
      <c r="AK142" s="66"/>
      <c r="AL142" s="66" t="s">
        <v>66</v>
      </c>
      <c r="AM142" s="85">
        <f t="shared" si="111"/>
        <v>0</v>
      </c>
      <c r="AN142" s="85">
        <f t="shared" si="112"/>
        <v>0</v>
      </c>
      <c r="AO142" s="85">
        <f t="shared" si="113"/>
        <v>0</v>
      </c>
      <c r="AP142" s="86">
        <f t="shared" si="124"/>
        <v>0</v>
      </c>
      <c r="AQ142" s="95"/>
      <c r="AR142" s="88">
        <f t="shared" si="114"/>
        <v>5</v>
      </c>
      <c r="AS142" s="88">
        <f t="shared" si="115"/>
        <v>0</v>
      </c>
      <c r="AT142" s="88">
        <f t="shared" si="116"/>
        <v>3</v>
      </c>
      <c r="AU142" s="86">
        <f t="shared" si="125"/>
        <v>8</v>
      </c>
      <c r="AV142" s="95"/>
      <c r="AW142" s="89">
        <f t="shared" si="117"/>
        <v>4</v>
      </c>
      <c r="AX142" s="89">
        <f t="shared" si="118"/>
        <v>3</v>
      </c>
      <c r="AY142" s="89">
        <f t="shared" si="119"/>
        <v>1</v>
      </c>
      <c r="AZ142" s="86">
        <f t="shared" si="126"/>
        <v>8</v>
      </c>
      <c r="BA142" s="95"/>
      <c r="BB142" s="90">
        <f t="shared" si="120"/>
        <v>0</v>
      </c>
      <c r="BC142" s="90">
        <f t="shared" si="121"/>
        <v>8</v>
      </c>
      <c r="BD142" s="90">
        <f t="shared" si="122"/>
        <v>0</v>
      </c>
      <c r="BE142" s="86">
        <f t="shared" si="127"/>
        <v>8</v>
      </c>
      <c r="BF142" s="91">
        <f t="shared" si="123"/>
        <v>24</v>
      </c>
      <c r="BG142" s="110"/>
      <c r="BH142" s="128"/>
    </row>
    <row r="143" spans="1:60" ht="18" thickTop="1" thickBot="1" x14ac:dyDescent="0.35">
      <c r="A143" s="92" t="s">
        <v>68</v>
      </c>
      <c r="B143" s="73" t="str">
        <f>notes!Y34</f>
        <v>B</v>
      </c>
      <c r="C143" s="73" t="str">
        <f>notes!Z34</f>
        <v>C</v>
      </c>
      <c r="D143" s="73" t="str">
        <f>notes!AA34</f>
        <v>C</v>
      </c>
      <c r="E143" s="73" t="str">
        <f>notes!AB34</f>
        <v>B-</v>
      </c>
      <c r="F143" s="73">
        <f>notes!AC34</f>
        <v>0</v>
      </c>
      <c r="G143" s="74">
        <f>notes!AD34</f>
        <v>0</v>
      </c>
      <c r="H143" s="75" t="str">
        <f>notes!AE34</f>
        <v>C</v>
      </c>
      <c r="I143" s="73" t="str">
        <f>notes!AF34</f>
        <v>D</v>
      </c>
      <c r="J143" s="73" t="str">
        <f>notes!AG34</f>
        <v>abs</v>
      </c>
      <c r="K143" s="74">
        <f>notes!AH34</f>
        <v>0</v>
      </c>
      <c r="L143" s="75" t="str">
        <f>notes!AI34</f>
        <v>D</v>
      </c>
      <c r="M143" s="73" t="str">
        <f>notes!AJ34</f>
        <v>C-</v>
      </c>
      <c r="N143" s="73" t="str">
        <f>notes!AK34</f>
        <v>D</v>
      </c>
      <c r="O143" s="74" t="str">
        <f>notes!AL34</f>
        <v>D</v>
      </c>
      <c r="P143" s="75" t="str">
        <f>notes!AM34</f>
        <v>C-</v>
      </c>
      <c r="Q143" s="73" t="str">
        <f>notes!AN34</f>
        <v>D</v>
      </c>
      <c r="R143" s="73">
        <f>notes!AO34</f>
        <v>0</v>
      </c>
      <c r="S143" s="74"/>
      <c r="T143" s="76"/>
      <c r="U143" s="75"/>
      <c r="V143" s="77"/>
      <c r="W143" s="93"/>
      <c r="X143" s="79">
        <f t="shared" si="98"/>
        <v>0</v>
      </c>
      <c r="Y143" s="79">
        <f t="shared" si="99"/>
        <v>0</v>
      </c>
      <c r="Z143" s="80">
        <f t="shared" si="100"/>
        <v>0</v>
      </c>
      <c r="AA143" s="81">
        <f t="shared" si="101"/>
        <v>0</v>
      </c>
      <c r="AB143" s="81">
        <f t="shared" si="102"/>
        <v>1</v>
      </c>
      <c r="AC143" s="82">
        <f t="shared" si="103"/>
        <v>1</v>
      </c>
      <c r="AD143" s="83">
        <f t="shared" si="104"/>
        <v>0</v>
      </c>
      <c r="AE143" s="79">
        <f t="shared" si="105"/>
        <v>3</v>
      </c>
      <c r="AF143" s="80">
        <f t="shared" si="106"/>
        <v>2</v>
      </c>
      <c r="AG143" s="83">
        <f t="shared" si="107"/>
        <v>0</v>
      </c>
      <c r="AH143" s="79">
        <f t="shared" si="108"/>
        <v>5</v>
      </c>
      <c r="AI143" s="80">
        <f t="shared" si="109"/>
        <v>0</v>
      </c>
      <c r="AJ143" s="84">
        <f t="shared" si="110"/>
        <v>7</v>
      </c>
      <c r="AK143" s="66"/>
      <c r="AL143" s="66" t="s">
        <v>68</v>
      </c>
      <c r="AM143" s="85">
        <f t="shared" si="111"/>
        <v>0</v>
      </c>
      <c r="AN143" s="85">
        <f t="shared" si="112"/>
        <v>0</v>
      </c>
      <c r="AO143" s="85">
        <f t="shared" si="113"/>
        <v>0</v>
      </c>
      <c r="AP143" s="86">
        <f t="shared" si="124"/>
        <v>0</v>
      </c>
      <c r="AQ143" s="95"/>
      <c r="AR143" s="88">
        <f t="shared" si="114"/>
        <v>0</v>
      </c>
      <c r="AS143" s="88">
        <f t="shared" si="115"/>
        <v>4</v>
      </c>
      <c r="AT143" s="88">
        <f t="shared" si="116"/>
        <v>3</v>
      </c>
      <c r="AU143" s="86">
        <f t="shared" si="125"/>
        <v>7</v>
      </c>
      <c r="AV143" s="95"/>
      <c r="AW143" s="89">
        <f t="shared" si="117"/>
        <v>0</v>
      </c>
      <c r="AX143" s="89">
        <f t="shared" si="118"/>
        <v>3</v>
      </c>
      <c r="AY143" s="89">
        <f t="shared" si="119"/>
        <v>2</v>
      </c>
      <c r="AZ143" s="86">
        <f t="shared" si="126"/>
        <v>5</v>
      </c>
      <c r="BA143" s="95"/>
      <c r="BB143" s="90">
        <f t="shared" si="120"/>
        <v>0</v>
      </c>
      <c r="BC143" s="90">
        <f t="shared" si="121"/>
        <v>10</v>
      </c>
      <c r="BD143" s="90">
        <f t="shared" si="122"/>
        <v>0</v>
      </c>
      <c r="BE143" s="86">
        <f t="shared" si="127"/>
        <v>10</v>
      </c>
      <c r="BF143" s="91">
        <f t="shared" si="123"/>
        <v>22</v>
      </c>
      <c r="BG143" s="110"/>
      <c r="BH143" s="128"/>
    </row>
    <row r="144" spans="1:60" ht="18" thickTop="1" thickBot="1" x14ac:dyDescent="0.35">
      <c r="A144" s="94" t="s">
        <v>70</v>
      </c>
      <c r="B144" s="73" t="str">
        <f>notes!Y35</f>
        <v>C-</v>
      </c>
      <c r="C144" s="73" t="str">
        <f>notes!Z35</f>
        <v>B</v>
      </c>
      <c r="D144" s="73" t="str">
        <f>notes!AA35</f>
        <v>C-</v>
      </c>
      <c r="E144" s="73" t="str">
        <f>notes!AB35</f>
        <v>C-</v>
      </c>
      <c r="F144" s="73">
        <f>notes!AC35</f>
        <v>0</v>
      </c>
      <c r="G144" s="74">
        <f>notes!AD35</f>
        <v>0</v>
      </c>
      <c r="H144" s="75" t="str">
        <f>notes!AE35</f>
        <v>D</v>
      </c>
      <c r="I144" s="73" t="str">
        <f>notes!AF35</f>
        <v>D</v>
      </c>
      <c r="J144" s="73" t="str">
        <f>notes!AG35</f>
        <v>abs</v>
      </c>
      <c r="K144" s="74">
        <f>notes!AH35</f>
        <v>0</v>
      </c>
      <c r="L144" s="75" t="str">
        <f>notes!AI35</f>
        <v>C-</v>
      </c>
      <c r="M144" s="73" t="str">
        <f>notes!AJ35</f>
        <v>C+</v>
      </c>
      <c r="N144" s="73" t="str">
        <f>notes!AK35</f>
        <v>C</v>
      </c>
      <c r="O144" s="74" t="str">
        <f>notes!AL35</f>
        <v>B-</v>
      </c>
      <c r="P144" s="75" t="str">
        <f>notes!AM35</f>
        <v>D</v>
      </c>
      <c r="Q144" s="73" t="str">
        <f>notes!AN35</f>
        <v>D</v>
      </c>
      <c r="R144" s="73">
        <f>notes!AO35</f>
        <v>0</v>
      </c>
      <c r="S144" s="74"/>
      <c r="T144" s="76"/>
      <c r="U144" s="75"/>
      <c r="V144" s="77"/>
      <c r="W144" s="78"/>
      <c r="X144" s="79">
        <f t="shared" si="98"/>
        <v>0</v>
      </c>
      <c r="Y144" s="79">
        <f t="shared" si="99"/>
        <v>0</v>
      </c>
      <c r="Z144" s="80">
        <f t="shared" si="100"/>
        <v>0</v>
      </c>
      <c r="AA144" s="81">
        <f t="shared" si="101"/>
        <v>0</v>
      </c>
      <c r="AB144" s="81">
        <f t="shared" si="102"/>
        <v>1</v>
      </c>
      <c r="AC144" s="82">
        <f t="shared" si="103"/>
        <v>1</v>
      </c>
      <c r="AD144" s="83">
        <f t="shared" si="104"/>
        <v>1</v>
      </c>
      <c r="AE144" s="79">
        <f t="shared" si="105"/>
        <v>1</v>
      </c>
      <c r="AF144" s="80">
        <f t="shared" si="106"/>
        <v>4</v>
      </c>
      <c r="AG144" s="83">
        <f t="shared" si="107"/>
        <v>0</v>
      </c>
      <c r="AH144" s="79">
        <f t="shared" si="108"/>
        <v>4</v>
      </c>
      <c r="AI144" s="80">
        <f t="shared" si="109"/>
        <v>0</v>
      </c>
      <c r="AJ144" s="84">
        <f t="shared" si="110"/>
        <v>10</v>
      </c>
      <c r="AK144" s="66"/>
      <c r="AL144" s="66" t="s">
        <v>70</v>
      </c>
      <c r="AM144" s="85">
        <f t="shared" si="111"/>
        <v>0</v>
      </c>
      <c r="AN144" s="85">
        <f t="shared" si="112"/>
        <v>0</v>
      </c>
      <c r="AO144" s="85">
        <f t="shared" si="113"/>
        <v>0</v>
      </c>
      <c r="AP144" s="86">
        <f t="shared" si="124"/>
        <v>0</v>
      </c>
      <c r="AQ144" s="95"/>
      <c r="AR144" s="88">
        <f t="shared" si="114"/>
        <v>0</v>
      </c>
      <c r="AS144" s="88">
        <f t="shared" si="115"/>
        <v>4</v>
      </c>
      <c r="AT144" s="88">
        <f t="shared" si="116"/>
        <v>3</v>
      </c>
      <c r="AU144" s="86">
        <f t="shared" si="125"/>
        <v>7</v>
      </c>
      <c r="AV144" s="95"/>
      <c r="AW144" s="89">
        <f t="shared" si="117"/>
        <v>2</v>
      </c>
      <c r="AX144" s="89">
        <f t="shared" si="118"/>
        <v>1</v>
      </c>
      <c r="AY144" s="89">
        <f t="shared" si="119"/>
        <v>4</v>
      </c>
      <c r="AZ144" s="86">
        <f t="shared" si="126"/>
        <v>7</v>
      </c>
      <c r="BA144" s="95"/>
      <c r="BB144" s="90">
        <f t="shared" si="120"/>
        <v>0</v>
      </c>
      <c r="BC144" s="90">
        <f t="shared" si="121"/>
        <v>8</v>
      </c>
      <c r="BD144" s="90">
        <f t="shared" si="122"/>
        <v>0</v>
      </c>
      <c r="BE144" s="86">
        <f t="shared" si="127"/>
        <v>8</v>
      </c>
      <c r="BF144" s="91">
        <f t="shared" si="123"/>
        <v>22</v>
      </c>
      <c r="BG144" s="110"/>
      <c r="BH144" s="128"/>
    </row>
    <row r="145" spans="1:60" ht="18" thickTop="1" thickBot="1" x14ac:dyDescent="0.35">
      <c r="A145" s="92" t="s">
        <v>72</v>
      </c>
      <c r="B145" s="73" t="str">
        <f>notes!Y36</f>
        <v>A-</v>
      </c>
      <c r="C145" s="73" t="str">
        <f>notes!Z36</f>
        <v>C</v>
      </c>
      <c r="D145" s="73" t="str">
        <f>notes!AA36</f>
        <v>C-</v>
      </c>
      <c r="E145" s="73" t="str">
        <f>notes!AB36</f>
        <v>C-</v>
      </c>
      <c r="F145" s="73">
        <f>notes!AC36</f>
        <v>0</v>
      </c>
      <c r="G145" s="74">
        <f>notes!AD36</f>
        <v>0</v>
      </c>
      <c r="H145" s="75" t="str">
        <f>notes!AE36</f>
        <v>D</v>
      </c>
      <c r="I145" s="73" t="str">
        <f>notes!AF36</f>
        <v>C-</v>
      </c>
      <c r="J145" s="73" t="str">
        <f>notes!AG36</f>
        <v>C+</v>
      </c>
      <c r="K145" s="74">
        <f>notes!AH36</f>
        <v>0</v>
      </c>
      <c r="L145" s="75" t="str">
        <f>notes!AI36</f>
        <v>D</v>
      </c>
      <c r="M145" s="73" t="str">
        <f>notes!AJ36</f>
        <v>D</v>
      </c>
      <c r="N145" s="73" t="str">
        <f>notes!AK36</f>
        <v>D</v>
      </c>
      <c r="O145" s="74" t="str">
        <f>notes!AL36</f>
        <v>C-</v>
      </c>
      <c r="P145" s="75" t="str">
        <f>notes!AM36</f>
        <v>C-</v>
      </c>
      <c r="Q145" s="73" t="str">
        <f>notes!AN36</f>
        <v>D</v>
      </c>
      <c r="R145" s="73">
        <f>notes!AO36</f>
        <v>0</v>
      </c>
      <c r="S145" s="74"/>
      <c r="T145" s="76"/>
      <c r="U145" s="75"/>
      <c r="V145" s="77"/>
      <c r="W145" s="93"/>
      <c r="X145" s="79">
        <f t="shared" si="98"/>
        <v>0</v>
      </c>
      <c r="Y145" s="79">
        <f t="shared" si="99"/>
        <v>0</v>
      </c>
      <c r="Z145" s="80">
        <f t="shared" si="100"/>
        <v>1</v>
      </c>
      <c r="AA145" s="81">
        <f t="shared" si="101"/>
        <v>0</v>
      </c>
      <c r="AB145" s="81">
        <f t="shared" si="102"/>
        <v>0</v>
      </c>
      <c r="AC145" s="82">
        <f t="shared" si="103"/>
        <v>0</v>
      </c>
      <c r="AD145" s="83">
        <f t="shared" si="104"/>
        <v>1</v>
      </c>
      <c r="AE145" s="79">
        <f t="shared" si="105"/>
        <v>1</v>
      </c>
      <c r="AF145" s="80">
        <f t="shared" si="106"/>
        <v>5</v>
      </c>
      <c r="AG145" s="83">
        <f t="shared" si="107"/>
        <v>0</v>
      </c>
      <c r="AH145" s="79">
        <f t="shared" si="108"/>
        <v>5</v>
      </c>
      <c r="AI145" s="80">
        <f t="shared" si="109"/>
        <v>0</v>
      </c>
      <c r="AJ145" s="84">
        <f t="shared" si="110"/>
        <v>6</v>
      </c>
      <c r="AK145" s="66"/>
      <c r="AL145" s="66" t="s">
        <v>72</v>
      </c>
      <c r="AM145" s="85">
        <f t="shared" si="111"/>
        <v>0</v>
      </c>
      <c r="AN145" s="85">
        <f t="shared" si="112"/>
        <v>0</v>
      </c>
      <c r="AO145" s="85">
        <f t="shared" si="113"/>
        <v>6</v>
      </c>
      <c r="AP145" s="86">
        <f t="shared" si="124"/>
        <v>6</v>
      </c>
      <c r="AQ145" s="95"/>
      <c r="AR145" s="88">
        <f t="shared" si="114"/>
        <v>0</v>
      </c>
      <c r="AS145" s="88">
        <f t="shared" si="115"/>
        <v>0</v>
      </c>
      <c r="AT145" s="88">
        <f t="shared" si="116"/>
        <v>0</v>
      </c>
      <c r="AU145" s="86">
        <f t="shared" si="125"/>
        <v>0</v>
      </c>
      <c r="AV145" s="95"/>
      <c r="AW145" s="89">
        <f t="shared" si="117"/>
        <v>2</v>
      </c>
      <c r="AX145" s="89">
        <f t="shared" si="118"/>
        <v>1</v>
      </c>
      <c r="AY145" s="89">
        <f t="shared" si="119"/>
        <v>5</v>
      </c>
      <c r="AZ145" s="86">
        <f t="shared" si="126"/>
        <v>8</v>
      </c>
      <c r="BA145" s="95"/>
      <c r="BB145" s="90">
        <f t="shared" si="120"/>
        <v>0</v>
      </c>
      <c r="BC145" s="90">
        <f t="shared" si="121"/>
        <v>10</v>
      </c>
      <c r="BD145" s="90">
        <f t="shared" si="122"/>
        <v>0</v>
      </c>
      <c r="BE145" s="86">
        <f t="shared" si="127"/>
        <v>10</v>
      </c>
      <c r="BF145" s="91">
        <f t="shared" si="123"/>
        <v>24</v>
      </c>
      <c r="BG145" s="110"/>
      <c r="BH145" s="128"/>
    </row>
    <row r="146" spans="1:60" ht="18" thickTop="1" thickBot="1" x14ac:dyDescent="0.35">
      <c r="A146" s="94" t="s">
        <v>74</v>
      </c>
      <c r="B146" s="73" t="str">
        <f>notes!Y37</f>
        <v>B-</v>
      </c>
      <c r="C146" s="73" t="str">
        <f>notes!Z37</f>
        <v>B</v>
      </c>
      <c r="D146" s="73" t="str">
        <f>notes!AA37</f>
        <v>D</v>
      </c>
      <c r="E146" s="73" t="str">
        <f>notes!AB37</f>
        <v>C-</v>
      </c>
      <c r="F146" s="73">
        <f>notes!AC37</f>
        <v>0</v>
      </c>
      <c r="G146" s="74">
        <f>notes!AD37</f>
        <v>0</v>
      </c>
      <c r="H146" s="75" t="str">
        <f>notes!AE37</f>
        <v>D</v>
      </c>
      <c r="I146" s="73" t="str">
        <f>notes!AF37</f>
        <v>D</v>
      </c>
      <c r="J146" s="73" t="str">
        <f>notes!AG37</f>
        <v>C</v>
      </c>
      <c r="K146" s="74">
        <f>notes!AH37</f>
        <v>0</v>
      </c>
      <c r="L146" s="75" t="str">
        <f>notes!AI37</f>
        <v>D</v>
      </c>
      <c r="M146" s="73" t="str">
        <f>notes!AJ37</f>
        <v>D</v>
      </c>
      <c r="N146" s="73" t="str">
        <f>notes!AK37</f>
        <v>D</v>
      </c>
      <c r="O146" s="74" t="str">
        <f>notes!AL37</f>
        <v>C</v>
      </c>
      <c r="P146" s="75" t="str">
        <f>notes!AM37</f>
        <v>D</v>
      </c>
      <c r="Q146" s="73" t="str">
        <f>notes!AN37</f>
        <v>D</v>
      </c>
      <c r="R146" s="73">
        <f>notes!AO37</f>
        <v>0</v>
      </c>
      <c r="S146" s="74"/>
      <c r="T146" s="76"/>
      <c r="U146" s="75"/>
      <c r="V146" s="77"/>
      <c r="W146" s="78"/>
      <c r="X146" s="79">
        <f t="shared" si="98"/>
        <v>0</v>
      </c>
      <c r="Y146" s="79">
        <f t="shared" si="99"/>
        <v>0</v>
      </c>
      <c r="Z146" s="80">
        <f t="shared" si="100"/>
        <v>0</v>
      </c>
      <c r="AA146" s="81">
        <f t="shared" si="101"/>
        <v>0</v>
      </c>
      <c r="AB146" s="81">
        <f t="shared" si="102"/>
        <v>1</v>
      </c>
      <c r="AC146" s="82">
        <f t="shared" si="103"/>
        <v>1</v>
      </c>
      <c r="AD146" s="83">
        <f t="shared" si="104"/>
        <v>0</v>
      </c>
      <c r="AE146" s="79">
        <f t="shared" si="105"/>
        <v>2</v>
      </c>
      <c r="AF146" s="80">
        <f t="shared" si="106"/>
        <v>1</v>
      </c>
      <c r="AG146" s="83">
        <f t="shared" si="107"/>
        <v>0</v>
      </c>
      <c r="AH146" s="79">
        <f t="shared" si="108"/>
        <v>8</v>
      </c>
      <c r="AI146" s="80">
        <f t="shared" si="109"/>
        <v>0</v>
      </c>
      <c r="AJ146" s="84">
        <f t="shared" si="110"/>
        <v>-2</v>
      </c>
      <c r="AK146" s="66"/>
      <c r="AL146" s="66" t="s">
        <v>74</v>
      </c>
      <c r="AM146" s="85">
        <f t="shared" si="111"/>
        <v>0</v>
      </c>
      <c r="AN146" s="85">
        <f t="shared" si="112"/>
        <v>0</v>
      </c>
      <c r="AO146" s="85">
        <f t="shared" si="113"/>
        <v>0</v>
      </c>
      <c r="AP146" s="86">
        <f t="shared" si="124"/>
        <v>0</v>
      </c>
      <c r="AQ146" s="95"/>
      <c r="AR146" s="88">
        <f t="shared" si="114"/>
        <v>0</v>
      </c>
      <c r="AS146" s="88">
        <f t="shared" si="115"/>
        <v>4</v>
      </c>
      <c r="AT146" s="88">
        <f t="shared" si="116"/>
        <v>3</v>
      </c>
      <c r="AU146" s="86">
        <f t="shared" si="125"/>
        <v>7</v>
      </c>
      <c r="AV146" s="95"/>
      <c r="AW146" s="89">
        <f t="shared" si="117"/>
        <v>0</v>
      </c>
      <c r="AX146" s="89">
        <f t="shared" si="118"/>
        <v>2</v>
      </c>
      <c r="AY146" s="89">
        <f t="shared" si="119"/>
        <v>1</v>
      </c>
      <c r="AZ146" s="86">
        <f t="shared" si="126"/>
        <v>3</v>
      </c>
      <c r="BA146" s="95"/>
      <c r="BB146" s="90">
        <f t="shared" si="120"/>
        <v>0</v>
      </c>
      <c r="BC146" s="90">
        <f t="shared" si="121"/>
        <v>16</v>
      </c>
      <c r="BD146" s="90">
        <f t="shared" si="122"/>
        <v>0</v>
      </c>
      <c r="BE146" s="86">
        <f t="shared" si="127"/>
        <v>16</v>
      </c>
      <c r="BF146" s="91">
        <f t="shared" si="123"/>
        <v>26</v>
      </c>
      <c r="BG146" s="110"/>
      <c r="BH146" s="128"/>
    </row>
    <row r="147" spans="1:60" ht="18" thickTop="1" thickBot="1" x14ac:dyDescent="0.35">
      <c r="A147" s="92"/>
      <c r="B147" s="66"/>
      <c r="C147" s="73"/>
      <c r="D147" s="73"/>
      <c r="E147" s="73"/>
      <c r="F147" s="73"/>
      <c r="G147" s="74"/>
      <c r="H147" s="66"/>
      <c r="I147" s="73"/>
      <c r="J147" s="73"/>
      <c r="K147" s="74"/>
      <c r="L147" s="75"/>
      <c r="M147" s="75"/>
      <c r="N147" s="73"/>
      <c r="O147" s="74"/>
      <c r="P147" s="73"/>
      <c r="Q147" s="65"/>
      <c r="R147" s="74"/>
      <c r="S147" s="74"/>
      <c r="T147" s="76"/>
      <c r="U147" s="75"/>
      <c r="V147" s="77"/>
      <c r="W147" s="93"/>
      <c r="X147" s="79">
        <f t="shared" si="98"/>
        <v>0</v>
      </c>
      <c r="Y147" s="79">
        <f t="shared" si="99"/>
        <v>0</v>
      </c>
      <c r="Z147" s="80">
        <f t="shared" si="100"/>
        <v>0</v>
      </c>
      <c r="AA147" s="81">
        <f t="shared" si="101"/>
        <v>0</v>
      </c>
      <c r="AB147" s="81">
        <f t="shared" si="102"/>
        <v>0</v>
      </c>
      <c r="AC147" s="82">
        <f t="shared" si="103"/>
        <v>0</v>
      </c>
      <c r="AD147" s="83">
        <f t="shared" si="104"/>
        <v>0</v>
      </c>
      <c r="AE147" s="79">
        <f t="shared" si="105"/>
        <v>0</v>
      </c>
      <c r="AF147" s="80">
        <f t="shared" si="106"/>
        <v>0</v>
      </c>
      <c r="AG147" s="83">
        <f t="shared" si="107"/>
        <v>0</v>
      </c>
      <c r="AH147" s="79">
        <f t="shared" si="108"/>
        <v>0</v>
      </c>
      <c r="AI147" s="80">
        <f t="shared" si="109"/>
        <v>0</v>
      </c>
      <c r="AJ147" s="84">
        <f t="shared" si="110"/>
        <v>0</v>
      </c>
      <c r="AK147" s="66"/>
      <c r="AL147" s="66"/>
      <c r="AM147" s="66"/>
      <c r="AN147" s="66"/>
      <c r="AO147" s="66"/>
      <c r="AP147" s="66"/>
      <c r="AQ147" s="66"/>
      <c r="AR147" s="66"/>
      <c r="AS147" s="66"/>
      <c r="AT147" s="66"/>
      <c r="AU147" s="66"/>
      <c r="AV147" s="66"/>
      <c r="AW147" s="66"/>
      <c r="AX147" s="66"/>
      <c r="AY147" s="66"/>
      <c r="AZ147" s="66"/>
      <c r="BA147" s="66"/>
      <c r="BB147" s="66"/>
      <c r="BC147" s="66"/>
      <c r="BD147" s="66"/>
      <c r="BE147" s="66"/>
      <c r="BF147" s="66"/>
      <c r="BG147" s="110"/>
      <c r="BH147" s="128"/>
    </row>
    <row r="148" spans="1:60" ht="18" thickTop="1" thickBot="1" x14ac:dyDescent="0.35">
      <c r="A148" s="94"/>
      <c r="B148" s="73"/>
      <c r="C148" s="73"/>
      <c r="D148" s="73"/>
      <c r="E148" s="73"/>
      <c r="F148" s="73"/>
      <c r="G148" s="74"/>
      <c r="H148" s="73"/>
      <c r="I148" s="73"/>
      <c r="J148" s="73"/>
      <c r="K148" s="74"/>
      <c r="L148" s="75"/>
      <c r="M148" s="75"/>
      <c r="N148" s="73"/>
      <c r="O148" s="74"/>
      <c r="P148" s="73"/>
      <c r="Q148" s="65"/>
      <c r="R148" s="74"/>
      <c r="S148" s="74"/>
      <c r="T148" s="76"/>
      <c r="U148" s="75"/>
      <c r="V148" s="77"/>
      <c r="W148" s="78"/>
      <c r="X148" s="100">
        <f t="shared" si="98"/>
        <v>0</v>
      </c>
      <c r="Y148" s="100">
        <f t="shared" si="99"/>
        <v>0</v>
      </c>
      <c r="Z148" s="101">
        <f t="shared" si="100"/>
        <v>0</v>
      </c>
      <c r="AA148" s="100">
        <f t="shared" si="101"/>
        <v>0</v>
      </c>
      <c r="AB148" s="100">
        <f t="shared" si="102"/>
        <v>0</v>
      </c>
      <c r="AC148" s="101">
        <f t="shared" si="103"/>
        <v>0</v>
      </c>
      <c r="AD148" s="102">
        <f t="shared" si="104"/>
        <v>0</v>
      </c>
      <c r="AE148" s="100">
        <f t="shared" si="105"/>
        <v>0</v>
      </c>
      <c r="AF148" s="101">
        <f t="shared" si="106"/>
        <v>0</v>
      </c>
      <c r="AG148" s="102">
        <f t="shared" si="107"/>
        <v>0</v>
      </c>
      <c r="AH148" s="100">
        <f t="shared" si="108"/>
        <v>0</v>
      </c>
      <c r="AI148" s="101">
        <f t="shared" si="109"/>
        <v>0</v>
      </c>
      <c r="AJ148" s="103">
        <f t="shared" si="110"/>
        <v>0</v>
      </c>
      <c r="AK148" s="66"/>
      <c r="AL148" s="66"/>
      <c r="AM148" s="66"/>
      <c r="AN148" s="66"/>
      <c r="AO148" s="66"/>
      <c r="AP148" s="66"/>
      <c r="AQ148" s="66"/>
      <c r="AR148" s="66"/>
      <c r="AS148" s="66"/>
      <c r="AT148" s="66"/>
      <c r="AU148" s="66"/>
      <c r="AV148" s="66"/>
      <c r="AW148" s="66"/>
      <c r="AX148" s="66"/>
      <c r="AY148" s="66"/>
      <c r="AZ148" s="66"/>
      <c r="BA148" s="66"/>
      <c r="BB148" s="66"/>
      <c r="BC148" s="66"/>
      <c r="BD148" s="66"/>
      <c r="BE148" s="66"/>
      <c r="BF148" s="66"/>
      <c r="BG148" s="110"/>
      <c r="BH148" s="128"/>
    </row>
    <row r="149" spans="1:60" ht="15.75" thickTop="1" x14ac:dyDescent="0.25">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c r="W149" s="105"/>
      <c r="X149" s="105"/>
      <c r="Y149" s="105"/>
      <c r="Z149" s="105"/>
      <c r="AA149" s="105"/>
      <c r="AB149" s="105"/>
      <c r="AC149" s="105"/>
      <c r="AD149" s="105"/>
      <c r="AE149" s="105"/>
      <c r="AF149" s="105"/>
      <c r="AG149" s="105"/>
      <c r="AH149" s="105"/>
      <c r="AI149" s="105"/>
      <c r="AJ149" s="105"/>
      <c r="AK149" s="105"/>
      <c r="AL149" s="105"/>
      <c r="AM149" s="105"/>
      <c r="AN149" s="105"/>
      <c r="AO149" s="105"/>
      <c r="AP149" s="105"/>
      <c r="AQ149" s="105"/>
      <c r="AR149" s="105"/>
      <c r="AS149" s="105"/>
      <c r="AT149" s="105"/>
      <c r="AU149" s="105"/>
      <c r="AV149" s="105"/>
      <c r="AW149" s="105"/>
      <c r="AX149" s="105"/>
      <c r="AY149" s="105"/>
      <c r="AZ149" s="105"/>
      <c r="BA149" s="105"/>
      <c r="BB149" s="105"/>
      <c r="BC149" s="105"/>
      <c r="BD149" s="105"/>
      <c r="BE149" s="105"/>
      <c r="BF149" s="105"/>
      <c r="BG149" s="128"/>
      <c r="BH149" s="128"/>
    </row>
    <row r="150" spans="1:60" x14ac:dyDescent="0.25">
      <c r="A150" s="64"/>
      <c r="B150" s="64"/>
      <c r="C150" s="64"/>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c r="AH150" s="64"/>
      <c r="AI150" s="64"/>
      <c r="AJ150" s="64"/>
      <c r="AK150" s="64"/>
      <c r="AL150" s="64"/>
      <c r="AM150" s="64"/>
      <c r="AN150" s="64"/>
      <c r="AO150" s="64"/>
      <c r="AP150" s="64"/>
      <c r="AQ150" s="64"/>
      <c r="AR150" s="64"/>
      <c r="AS150" s="64"/>
      <c r="AT150" s="64"/>
      <c r="AU150" s="64"/>
      <c r="AV150" s="64"/>
      <c r="AW150" s="64"/>
      <c r="AX150" s="64"/>
      <c r="AY150" s="64"/>
      <c r="AZ150" s="64"/>
      <c r="BA150" s="64"/>
      <c r="BB150" s="64"/>
      <c r="BC150" s="64"/>
      <c r="BD150" s="64"/>
      <c r="BE150" s="64"/>
      <c r="BF150" s="64"/>
      <c r="BG150" s="128"/>
      <c r="BH150" s="128"/>
    </row>
  </sheetData>
  <mergeCells count="62">
    <mergeCell ref="DM60:DN60"/>
    <mergeCell ref="DO60:DR60"/>
    <mergeCell ref="BW60:CB60"/>
    <mergeCell ref="CC60:CF60"/>
    <mergeCell ref="CG60:CI60"/>
    <mergeCell ref="CJ60:CL60"/>
    <mergeCell ref="CM60:CN60"/>
    <mergeCell ref="CR60:CW60"/>
    <mergeCell ref="CX60:DA60"/>
    <mergeCell ref="DB60:DE60"/>
    <mergeCell ref="DF60:DH60"/>
    <mergeCell ref="DJ60:DL60"/>
    <mergeCell ref="A115:A119"/>
    <mergeCell ref="B115:G119"/>
    <mergeCell ref="H115:K119"/>
    <mergeCell ref="L115:O119"/>
    <mergeCell ref="AR82:AV83"/>
    <mergeCell ref="P115:R119"/>
    <mergeCell ref="T115:T119"/>
    <mergeCell ref="U115:U119"/>
    <mergeCell ref="W115:W119"/>
    <mergeCell ref="AR116:AV117"/>
    <mergeCell ref="P80:R84"/>
    <mergeCell ref="H42:K46"/>
    <mergeCell ref="L42:N46"/>
    <mergeCell ref="O42:Q46"/>
    <mergeCell ref="A113:E114"/>
    <mergeCell ref="F113:L114"/>
    <mergeCell ref="A78:E79"/>
    <mergeCell ref="F78:L79"/>
    <mergeCell ref="A80:A84"/>
    <mergeCell ref="B80:G84"/>
    <mergeCell ref="H80:K84"/>
    <mergeCell ref="L80:O84"/>
    <mergeCell ref="AR6:AV7"/>
    <mergeCell ref="A3:E4"/>
    <mergeCell ref="F3:L4"/>
    <mergeCell ref="A5:A9"/>
    <mergeCell ref="B5:G9"/>
    <mergeCell ref="H5:K9"/>
    <mergeCell ref="L5:N9"/>
    <mergeCell ref="O5:Q9"/>
    <mergeCell ref="R5:S9"/>
    <mergeCell ref="T5:T9"/>
    <mergeCell ref="U5:U9"/>
    <mergeCell ref="W5:W9"/>
    <mergeCell ref="A40:E41"/>
    <mergeCell ref="F40:L41"/>
    <mergeCell ref="AQ40:AW41"/>
    <mergeCell ref="CA41:CG42"/>
    <mergeCell ref="DD41:DJ42"/>
    <mergeCell ref="R42:S46"/>
    <mergeCell ref="T42:T46"/>
    <mergeCell ref="U42:U46"/>
    <mergeCell ref="W42:W46"/>
    <mergeCell ref="AR43:AV44"/>
    <mergeCell ref="CW43:DS57"/>
    <mergeCell ref="BV43:CP57"/>
    <mergeCell ref="CQ49:CV50"/>
    <mergeCell ref="CM39:CZ41"/>
    <mergeCell ref="A42:A46"/>
    <mergeCell ref="B42:G46"/>
  </mergeCells>
  <conditionalFormatting sqref="W10:W38 W47:W74 W120:W148 W85:W111">
    <cfRule type="containsText" dxfId="521" priority="12056" operator="containsText" text="abs">
      <formula>NOT(ISERROR(SEARCH("abs",W10)))</formula>
    </cfRule>
  </conditionalFormatting>
  <conditionalFormatting sqref="B120:R146 V10:V38 B148:M148 C37:G37 B38:U38 P37:U37 I37:N37 V47:V74 C147:G147 S120:V148 I147:M147 N147:P148 X85:Y111 B85:V111 B47:U75 B10:U36 R147:R148 BW58:DR58">
    <cfRule type="containsText" dxfId="520" priority="12046" operator="containsText" text="abs">
      <formula>NOT(ISERROR(SEARCH("abs",B10)))</formula>
    </cfRule>
    <cfRule type="containsText" dxfId="519" priority="12047" operator="containsText" text="A">
      <formula>NOT(ISERROR(SEARCH("A",B10)))</formula>
    </cfRule>
    <cfRule type="containsText" dxfId="518" priority="12048" operator="containsText" text="abs">
      <formula>NOT(ISERROR(SEARCH("abs",B10)))</formula>
    </cfRule>
    <cfRule type="containsText" dxfId="517" priority="12049" operator="containsText" text="abs">
      <formula>NOT(ISERROR(SEARCH("abs",B10)))</formula>
    </cfRule>
    <cfRule type="containsText" dxfId="516" priority="12050" operator="containsText" text="abc">
      <formula>NOT(ISERROR(SEARCH("abc",B10)))</formula>
    </cfRule>
    <cfRule type="containsText" dxfId="515" priority="12051" operator="containsText" text="D">
      <formula>NOT(ISERROR(SEARCH("D",B10)))</formula>
    </cfRule>
    <cfRule type="containsText" dxfId="514" priority="12052" operator="containsText" text="C">
      <formula>NOT(ISERROR(SEARCH("C",B10)))</formula>
    </cfRule>
    <cfRule type="containsText" priority="12053" operator="containsText" text="C">
      <formula>NOT(ISERROR(SEARCH("C",B10)))</formula>
    </cfRule>
    <cfRule type="containsText" dxfId="513" priority="12054" operator="containsText" text="B">
      <formula>NOT(ISERROR(SEARCH("B",B10)))</formula>
    </cfRule>
    <cfRule type="containsText" dxfId="512" priority="12055" operator="containsText" text="A">
      <formula>NOT(ISERROR(SEARCH("A",B10)))</formula>
    </cfRule>
  </conditionalFormatting>
  <conditionalFormatting sqref="AG10:AI38 AG47:AI74 AG120:AI148 AG85:AI111">
    <cfRule type="cellIs" dxfId="511" priority="12045" operator="greaterThan">
      <formula>0</formula>
    </cfRule>
  </conditionalFormatting>
  <conditionalFormatting sqref="AD10:AF38 AD47:AF74 AD120:AF148 AD85:AF111">
    <cfRule type="cellIs" dxfId="510" priority="12044" operator="greaterThan">
      <formula>0</formula>
    </cfRule>
  </conditionalFormatting>
  <conditionalFormatting sqref="AA10:AC38 AA47:AC74 AA120:AC148 AA85:AC111">
    <cfRule type="cellIs" dxfId="509" priority="12043" operator="greaterThan">
      <formula>0</formula>
    </cfRule>
  </conditionalFormatting>
  <conditionalFormatting sqref="X10:Z38 X47:Z74 X120:Z148 Z85:Z111">
    <cfRule type="cellIs" dxfId="508" priority="12041" operator="greaterThan">
      <formula>0</formula>
    </cfRule>
    <cfRule type="cellIs" priority="12042" operator="greaterThan">
      <formula>0</formula>
    </cfRule>
  </conditionalFormatting>
  <conditionalFormatting sqref="BW58:CQ58 DL58:DR58">
    <cfRule type="containsText" dxfId="507" priority="481" operator="containsText" text="abs">
      <formula>NOT(ISERROR(SEARCH("abs",BW58)))</formula>
    </cfRule>
    <cfRule type="containsText" dxfId="506" priority="482" operator="containsText" text="A">
      <formula>NOT(ISERROR(SEARCH("A",BW58)))</formula>
    </cfRule>
    <cfRule type="containsText" dxfId="505" priority="483" operator="containsText" text="abs">
      <formula>NOT(ISERROR(SEARCH("abs",BW58)))</formula>
    </cfRule>
    <cfRule type="containsText" dxfId="504" priority="484" operator="containsText" text="abs">
      <formula>NOT(ISERROR(SEARCH("abs",BW58)))</formula>
    </cfRule>
    <cfRule type="containsText" dxfId="503" priority="485" operator="containsText" text="abc">
      <formula>NOT(ISERROR(SEARCH("abc",BW58)))</formula>
    </cfRule>
    <cfRule type="containsText" dxfId="502" priority="486" operator="containsText" text="D">
      <formula>NOT(ISERROR(SEARCH("D",BW58)))</formula>
    </cfRule>
    <cfRule type="containsText" dxfId="501" priority="487" operator="containsText" text="C">
      <formula>NOT(ISERROR(SEARCH("C",BW58)))</formula>
    </cfRule>
    <cfRule type="containsText" priority="488" operator="containsText" text="C">
      <formula>NOT(ISERROR(SEARCH("C",BW58)))</formula>
    </cfRule>
    <cfRule type="containsText" dxfId="500" priority="489" operator="containsText" text="B">
      <formula>NOT(ISERROR(SEARCH("B",BW58)))</formula>
    </cfRule>
    <cfRule type="containsText" dxfId="499" priority="490" operator="containsText" text="A">
      <formula>NOT(ISERROR(SEARCH("A",BW58)))</formula>
    </cfRule>
  </conditionalFormatting>
  <conditionalFormatting sqref="DJ58:DK58 CR58:DH58">
    <cfRule type="containsText" dxfId="498" priority="471" operator="containsText" text="abs">
      <formula>NOT(ISERROR(SEARCH("abs",CR58)))</formula>
    </cfRule>
    <cfRule type="containsText" dxfId="497" priority="472" operator="containsText" text="A">
      <formula>NOT(ISERROR(SEARCH("A",CR58)))</formula>
    </cfRule>
    <cfRule type="containsText" dxfId="496" priority="473" operator="containsText" text="abs">
      <formula>NOT(ISERROR(SEARCH("abs",CR58)))</formula>
    </cfRule>
    <cfRule type="containsText" dxfId="495" priority="474" operator="containsText" text="abs">
      <formula>NOT(ISERROR(SEARCH("abs",CR58)))</formula>
    </cfRule>
    <cfRule type="containsText" dxfId="494" priority="475" operator="containsText" text="abc">
      <formula>NOT(ISERROR(SEARCH("abc",CR58)))</formula>
    </cfRule>
    <cfRule type="containsText" dxfId="493" priority="476" operator="containsText" text="D">
      <formula>NOT(ISERROR(SEARCH("D",CR58)))</formula>
    </cfRule>
    <cfRule type="containsText" dxfId="492" priority="477" operator="containsText" text="C">
      <formula>NOT(ISERROR(SEARCH("C",CR58)))</formula>
    </cfRule>
    <cfRule type="containsText" priority="478" operator="containsText" text="C">
      <formula>NOT(ISERROR(SEARCH("C",CR58)))</formula>
    </cfRule>
    <cfRule type="containsText" dxfId="491" priority="479" operator="containsText" text="B">
      <formula>NOT(ISERROR(SEARCH("B",CR58)))</formula>
    </cfRule>
    <cfRule type="containsText" dxfId="490" priority="480" operator="containsText" text="A">
      <formula>NOT(ISERROR(SEARCH("A",CR58)))</formula>
    </cfRule>
  </conditionalFormatting>
  <conditionalFormatting sqref="DI58">
    <cfRule type="containsText" dxfId="489" priority="461" operator="containsText" text="abs">
      <formula>NOT(ISERROR(SEARCH("abs",DI58)))</formula>
    </cfRule>
    <cfRule type="containsText" dxfId="488" priority="462" operator="containsText" text="A">
      <formula>NOT(ISERROR(SEARCH("A",DI58)))</formula>
    </cfRule>
    <cfRule type="containsText" dxfId="487" priority="463" operator="containsText" text="abs">
      <formula>NOT(ISERROR(SEARCH("abs",DI58)))</formula>
    </cfRule>
    <cfRule type="containsText" dxfId="486" priority="464" operator="containsText" text="abs">
      <formula>NOT(ISERROR(SEARCH("abs",DI58)))</formula>
    </cfRule>
    <cfRule type="containsText" dxfId="485" priority="465" operator="containsText" text="abc">
      <formula>NOT(ISERROR(SEARCH("abc",DI58)))</formula>
    </cfRule>
    <cfRule type="containsText" dxfId="484" priority="466" operator="containsText" text="D">
      <formula>NOT(ISERROR(SEARCH("D",DI58)))</formula>
    </cfRule>
    <cfRule type="containsText" dxfId="483" priority="467" operator="containsText" text="C">
      <formula>NOT(ISERROR(SEARCH("C",DI58)))</formula>
    </cfRule>
    <cfRule type="containsText" priority="468" operator="containsText" text="C">
      <formula>NOT(ISERROR(SEARCH("C",DI58)))</formula>
    </cfRule>
    <cfRule type="containsText" dxfId="482" priority="469" operator="containsText" text="B">
      <formula>NOT(ISERROR(SEARCH("B",DI58)))</formula>
    </cfRule>
    <cfRule type="containsText" dxfId="481" priority="470" operator="containsText" text="A">
      <formula>NOT(ISERROR(SEARCH("A",DI58)))</formula>
    </cfRule>
  </conditionalFormatting>
  <conditionalFormatting sqref="BW58:CL58">
    <cfRule type="containsText" dxfId="480" priority="451" operator="containsText" text="abs">
      <formula>NOT(ISERROR(SEARCH("abs",BW58)))</formula>
    </cfRule>
    <cfRule type="containsText" dxfId="479" priority="452" operator="containsText" text="A">
      <formula>NOT(ISERROR(SEARCH("A",BW58)))</formula>
    </cfRule>
    <cfRule type="containsText" dxfId="478" priority="453" operator="containsText" text="abs">
      <formula>NOT(ISERROR(SEARCH("abs",BW58)))</formula>
    </cfRule>
    <cfRule type="containsText" dxfId="477" priority="454" operator="containsText" text="abs">
      <formula>NOT(ISERROR(SEARCH("abs",BW58)))</formula>
    </cfRule>
    <cfRule type="containsText" dxfId="476" priority="455" operator="containsText" text="abc">
      <formula>NOT(ISERROR(SEARCH("abc",BW58)))</formula>
    </cfRule>
    <cfRule type="containsText" dxfId="475" priority="456" operator="containsText" text="D">
      <formula>NOT(ISERROR(SEARCH("D",BW58)))</formula>
    </cfRule>
    <cfRule type="containsText" dxfId="474" priority="457" operator="containsText" text="C">
      <formula>NOT(ISERROR(SEARCH("C",BW58)))</formula>
    </cfRule>
    <cfRule type="containsText" priority="458" operator="containsText" text="C">
      <formula>NOT(ISERROR(SEARCH("C",BW58)))</formula>
    </cfRule>
    <cfRule type="containsText" dxfId="473" priority="459" operator="containsText" text="B">
      <formula>NOT(ISERROR(SEARCH("B",BW58)))</formula>
    </cfRule>
    <cfRule type="containsText" dxfId="472" priority="460" operator="containsText" text="A">
      <formula>NOT(ISERROR(SEARCH("A",BW58)))</formula>
    </cfRule>
  </conditionalFormatting>
  <conditionalFormatting sqref="DL58:DO58">
    <cfRule type="containsText" dxfId="471" priority="441" operator="containsText" text="abs">
      <formula>NOT(ISERROR(SEARCH("abs",DL58)))</formula>
    </cfRule>
    <cfRule type="containsText" dxfId="470" priority="442" operator="containsText" text="A">
      <formula>NOT(ISERROR(SEARCH("A",DL58)))</formula>
    </cfRule>
    <cfRule type="containsText" dxfId="469" priority="443" operator="containsText" text="abs">
      <formula>NOT(ISERROR(SEARCH("abs",DL58)))</formula>
    </cfRule>
    <cfRule type="containsText" dxfId="468" priority="444" operator="containsText" text="abs">
      <formula>NOT(ISERROR(SEARCH("abs",DL58)))</formula>
    </cfRule>
    <cfRule type="containsText" dxfId="467" priority="445" operator="containsText" text="abc">
      <formula>NOT(ISERROR(SEARCH("abc",DL58)))</formula>
    </cfRule>
    <cfRule type="containsText" dxfId="466" priority="446" operator="containsText" text="D">
      <formula>NOT(ISERROR(SEARCH("D",DL58)))</formula>
    </cfRule>
    <cfRule type="containsText" dxfId="465" priority="447" operator="containsText" text="C">
      <formula>NOT(ISERROR(SEARCH("C",DL58)))</formula>
    </cfRule>
    <cfRule type="containsText" priority="448" operator="containsText" text="C">
      <formula>NOT(ISERROR(SEARCH("C",DL58)))</formula>
    </cfRule>
    <cfRule type="containsText" dxfId="464" priority="449" operator="containsText" text="B">
      <formula>NOT(ISERROR(SEARCH("B",DL58)))</formula>
    </cfRule>
    <cfRule type="containsText" dxfId="463" priority="450" operator="containsText" text="A">
      <formula>NOT(ISERROR(SEARCH("A",DL58)))</formula>
    </cfRule>
  </conditionalFormatting>
  <conditionalFormatting sqref="DJ58:DK58 CR58:DH58">
    <cfRule type="containsText" dxfId="462" priority="431" operator="containsText" text="abs">
      <formula>NOT(ISERROR(SEARCH("abs",CR58)))</formula>
    </cfRule>
    <cfRule type="containsText" dxfId="461" priority="432" operator="containsText" text="A">
      <formula>NOT(ISERROR(SEARCH("A",CR58)))</formula>
    </cfRule>
    <cfRule type="containsText" dxfId="460" priority="433" operator="containsText" text="abs">
      <formula>NOT(ISERROR(SEARCH("abs",CR58)))</formula>
    </cfRule>
    <cfRule type="containsText" dxfId="459" priority="434" operator="containsText" text="abs">
      <formula>NOT(ISERROR(SEARCH("abs",CR58)))</formula>
    </cfRule>
    <cfRule type="containsText" dxfId="458" priority="435" operator="containsText" text="abc">
      <formula>NOT(ISERROR(SEARCH("abc",CR58)))</formula>
    </cfRule>
    <cfRule type="containsText" dxfId="457" priority="436" operator="containsText" text="D">
      <formula>NOT(ISERROR(SEARCH("D",CR58)))</formula>
    </cfRule>
    <cfRule type="containsText" dxfId="456" priority="437" operator="containsText" text="C">
      <formula>NOT(ISERROR(SEARCH("C",CR58)))</formula>
    </cfRule>
    <cfRule type="containsText" priority="438" operator="containsText" text="C">
      <formula>NOT(ISERROR(SEARCH("C",CR58)))</formula>
    </cfRule>
    <cfRule type="containsText" dxfId="455" priority="439" operator="containsText" text="B">
      <formula>NOT(ISERROR(SEARCH("B",CR58)))</formula>
    </cfRule>
    <cfRule type="containsText" dxfId="454" priority="440" operator="containsText" text="A">
      <formula>NOT(ISERROR(SEARCH("A",CR58)))</formula>
    </cfRule>
  </conditionalFormatting>
  <conditionalFormatting sqref="DI58">
    <cfRule type="containsText" dxfId="453" priority="421" operator="containsText" text="abs">
      <formula>NOT(ISERROR(SEARCH("abs",DI58)))</formula>
    </cfRule>
    <cfRule type="containsText" dxfId="452" priority="422" operator="containsText" text="A">
      <formula>NOT(ISERROR(SEARCH("A",DI58)))</formula>
    </cfRule>
    <cfRule type="containsText" dxfId="451" priority="423" operator="containsText" text="abs">
      <formula>NOT(ISERROR(SEARCH("abs",DI58)))</formula>
    </cfRule>
    <cfRule type="containsText" dxfId="450" priority="424" operator="containsText" text="abs">
      <formula>NOT(ISERROR(SEARCH("abs",DI58)))</formula>
    </cfRule>
    <cfRule type="containsText" dxfId="449" priority="425" operator="containsText" text="abc">
      <formula>NOT(ISERROR(SEARCH("abc",DI58)))</formula>
    </cfRule>
    <cfRule type="containsText" dxfId="448" priority="426" operator="containsText" text="D">
      <formula>NOT(ISERROR(SEARCH("D",DI58)))</formula>
    </cfRule>
    <cfRule type="containsText" dxfId="447" priority="427" operator="containsText" text="C">
      <formula>NOT(ISERROR(SEARCH("C",DI58)))</formula>
    </cfRule>
    <cfRule type="containsText" priority="428" operator="containsText" text="C">
      <formula>NOT(ISERROR(SEARCH("C",DI58)))</formula>
    </cfRule>
    <cfRule type="containsText" dxfId="446" priority="429" operator="containsText" text="B">
      <formula>NOT(ISERROR(SEARCH("B",DI58)))</formula>
    </cfRule>
    <cfRule type="containsText" dxfId="445" priority="430" operator="containsText" text="A">
      <formula>NOT(ISERROR(SEARCH("A",DI58)))</formula>
    </cfRule>
  </conditionalFormatting>
  <conditionalFormatting sqref="BW58:CQ58 DL58:DR58">
    <cfRule type="containsText" dxfId="444" priority="411" operator="containsText" text="abs">
      <formula>NOT(ISERROR(SEARCH("abs",BW58)))</formula>
    </cfRule>
    <cfRule type="containsText" dxfId="443" priority="412" operator="containsText" text="A">
      <formula>NOT(ISERROR(SEARCH("A",BW58)))</formula>
    </cfRule>
    <cfRule type="containsText" dxfId="442" priority="413" operator="containsText" text="abs">
      <formula>NOT(ISERROR(SEARCH("abs",BW58)))</formula>
    </cfRule>
    <cfRule type="containsText" dxfId="441" priority="414" operator="containsText" text="abs">
      <formula>NOT(ISERROR(SEARCH("abs",BW58)))</formula>
    </cfRule>
    <cfRule type="containsText" dxfId="440" priority="415" operator="containsText" text="abc">
      <formula>NOT(ISERROR(SEARCH("abc",BW58)))</formula>
    </cfRule>
    <cfRule type="containsText" dxfId="439" priority="416" operator="containsText" text="D">
      <formula>NOT(ISERROR(SEARCH("D",BW58)))</formula>
    </cfRule>
    <cfRule type="containsText" dxfId="438" priority="417" operator="containsText" text="C">
      <formula>NOT(ISERROR(SEARCH("C",BW58)))</formula>
    </cfRule>
    <cfRule type="containsText" priority="418" operator="containsText" text="C">
      <formula>NOT(ISERROR(SEARCH("C",BW58)))</formula>
    </cfRule>
    <cfRule type="containsText" dxfId="437" priority="419" operator="containsText" text="B">
      <formula>NOT(ISERROR(SEARCH("B",BW58)))</formula>
    </cfRule>
    <cfRule type="containsText" dxfId="436" priority="420" operator="containsText" text="A">
      <formula>NOT(ISERROR(SEARCH("A",BW58)))</formula>
    </cfRule>
  </conditionalFormatting>
  <conditionalFormatting sqref="DJ58:DK58 CR58:DH58">
    <cfRule type="containsText" dxfId="435" priority="401" operator="containsText" text="abs">
      <formula>NOT(ISERROR(SEARCH("abs",CR58)))</formula>
    </cfRule>
    <cfRule type="containsText" dxfId="434" priority="402" operator="containsText" text="A">
      <formula>NOT(ISERROR(SEARCH("A",CR58)))</formula>
    </cfRule>
    <cfRule type="containsText" dxfId="433" priority="403" operator="containsText" text="abs">
      <formula>NOT(ISERROR(SEARCH("abs",CR58)))</formula>
    </cfRule>
    <cfRule type="containsText" dxfId="432" priority="404" operator="containsText" text="abs">
      <formula>NOT(ISERROR(SEARCH("abs",CR58)))</formula>
    </cfRule>
    <cfRule type="containsText" dxfId="431" priority="405" operator="containsText" text="abc">
      <formula>NOT(ISERROR(SEARCH("abc",CR58)))</formula>
    </cfRule>
    <cfRule type="containsText" dxfId="430" priority="406" operator="containsText" text="D">
      <formula>NOT(ISERROR(SEARCH("D",CR58)))</formula>
    </cfRule>
    <cfRule type="containsText" dxfId="429" priority="407" operator="containsText" text="C">
      <formula>NOT(ISERROR(SEARCH("C",CR58)))</formula>
    </cfRule>
    <cfRule type="containsText" priority="408" operator="containsText" text="C">
      <formula>NOT(ISERROR(SEARCH("C",CR58)))</formula>
    </cfRule>
    <cfRule type="containsText" dxfId="428" priority="409" operator="containsText" text="B">
      <formula>NOT(ISERROR(SEARCH("B",CR58)))</formula>
    </cfRule>
    <cfRule type="containsText" dxfId="427" priority="410" operator="containsText" text="A">
      <formula>NOT(ISERROR(SEARCH("A",CR58)))</formula>
    </cfRule>
  </conditionalFormatting>
  <conditionalFormatting sqref="DI58">
    <cfRule type="containsText" dxfId="426" priority="391" operator="containsText" text="abs">
      <formula>NOT(ISERROR(SEARCH("abs",DI58)))</formula>
    </cfRule>
    <cfRule type="containsText" dxfId="425" priority="392" operator="containsText" text="A">
      <formula>NOT(ISERROR(SEARCH("A",DI58)))</formula>
    </cfRule>
    <cfRule type="containsText" dxfId="424" priority="393" operator="containsText" text="abs">
      <formula>NOT(ISERROR(SEARCH("abs",DI58)))</formula>
    </cfRule>
    <cfRule type="containsText" dxfId="423" priority="394" operator="containsText" text="abs">
      <formula>NOT(ISERROR(SEARCH("abs",DI58)))</formula>
    </cfRule>
    <cfRule type="containsText" dxfId="422" priority="395" operator="containsText" text="abc">
      <formula>NOT(ISERROR(SEARCH("abc",DI58)))</formula>
    </cfRule>
    <cfRule type="containsText" dxfId="421" priority="396" operator="containsText" text="D">
      <formula>NOT(ISERROR(SEARCH("D",DI58)))</formula>
    </cfRule>
    <cfRule type="containsText" dxfId="420" priority="397" operator="containsText" text="C">
      <formula>NOT(ISERROR(SEARCH("C",DI58)))</formula>
    </cfRule>
    <cfRule type="containsText" priority="398" operator="containsText" text="C">
      <formula>NOT(ISERROR(SEARCH("C",DI58)))</formula>
    </cfRule>
    <cfRule type="containsText" dxfId="419" priority="399" operator="containsText" text="B">
      <formula>NOT(ISERROR(SEARCH("B",DI58)))</formula>
    </cfRule>
    <cfRule type="containsText" dxfId="418" priority="400" operator="containsText" text="A">
      <formula>NOT(ISERROR(SEARCH("A",DI58)))</formula>
    </cfRule>
  </conditionalFormatting>
  <conditionalFormatting sqref="BW58:CL58">
    <cfRule type="containsText" dxfId="417" priority="381" operator="containsText" text="abs">
      <formula>NOT(ISERROR(SEARCH("abs",BW58)))</formula>
    </cfRule>
    <cfRule type="containsText" dxfId="416" priority="382" operator="containsText" text="A">
      <formula>NOT(ISERROR(SEARCH("A",BW58)))</formula>
    </cfRule>
    <cfRule type="containsText" dxfId="415" priority="383" operator="containsText" text="abs">
      <formula>NOT(ISERROR(SEARCH("abs",BW58)))</formula>
    </cfRule>
    <cfRule type="containsText" dxfId="414" priority="384" operator="containsText" text="abs">
      <formula>NOT(ISERROR(SEARCH("abs",BW58)))</formula>
    </cfRule>
    <cfRule type="containsText" dxfId="413" priority="385" operator="containsText" text="abc">
      <formula>NOT(ISERROR(SEARCH("abc",BW58)))</formula>
    </cfRule>
    <cfRule type="containsText" dxfId="412" priority="386" operator="containsText" text="D">
      <formula>NOT(ISERROR(SEARCH("D",BW58)))</formula>
    </cfRule>
    <cfRule type="containsText" dxfId="411" priority="387" operator="containsText" text="C">
      <formula>NOT(ISERROR(SEARCH("C",BW58)))</formula>
    </cfRule>
    <cfRule type="containsText" priority="388" operator="containsText" text="C">
      <formula>NOT(ISERROR(SEARCH("C",BW58)))</formula>
    </cfRule>
    <cfRule type="containsText" dxfId="410" priority="389" operator="containsText" text="B">
      <formula>NOT(ISERROR(SEARCH("B",BW58)))</formula>
    </cfRule>
    <cfRule type="containsText" dxfId="409" priority="390" operator="containsText" text="A">
      <formula>NOT(ISERROR(SEARCH("A",BW58)))</formula>
    </cfRule>
  </conditionalFormatting>
  <conditionalFormatting sqref="DL58:DO58">
    <cfRule type="containsText" dxfId="408" priority="371" operator="containsText" text="abs">
      <formula>NOT(ISERROR(SEARCH("abs",DL58)))</formula>
    </cfRule>
    <cfRule type="containsText" dxfId="407" priority="372" operator="containsText" text="A">
      <formula>NOT(ISERROR(SEARCH("A",DL58)))</formula>
    </cfRule>
    <cfRule type="containsText" dxfId="406" priority="373" operator="containsText" text="abs">
      <formula>NOT(ISERROR(SEARCH("abs",DL58)))</formula>
    </cfRule>
    <cfRule type="containsText" dxfId="405" priority="374" operator="containsText" text="abs">
      <formula>NOT(ISERROR(SEARCH("abs",DL58)))</formula>
    </cfRule>
    <cfRule type="containsText" dxfId="404" priority="375" operator="containsText" text="abc">
      <formula>NOT(ISERROR(SEARCH("abc",DL58)))</formula>
    </cfRule>
    <cfRule type="containsText" dxfId="403" priority="376" operator="containsText" text="D">
      <formula>NOT(ISERROR(SEARCH("D",DL58)))</formula>
    </cfRule>
    <cfRule type="containsText" dxfId="402" priority="377" operator="containsText" text="C">
      <formula>NOT(ISERROR(SEARCH("C",DL58)))</formula>
    </cfRule>
    <cfRule type="containsText" priority="378" operator="containsText" text="C">
      <formula>NOT(ISERROR(SEARCH("C",DL58)))</formula>
    </cfRule>
    <cfRule type="containsText" dxfId="401" priority="379" operator="containsText" text="B">
      <formula>NOT(ISERROR(SEARCH("B",DL58)))</formula>
    </cfRule>
    <cfRule type="containsText" dxfId="400" priority="380" operator="containsText" text="A">
      <formula>NOT(ISERROR(SEARCH("A",DL58)))</formula>
    </cfRule>
  </conditionalFormatting>
  <conditionalFormatting sqref="DJ58:DK58 CR58:DH58">
    <cfRule type="containsText" dxfId="399" priority="361" operator="containsText" text="abs">
      <formula>NOT(ISERROR(SEARCH("abs",CR58)))</formula>
    </cfRule>
    <cfRule type="containsText" dxfId="398" priority="362" operator="containsText" text="A">
      <formula>NOT(ISERROR(SEARCH("A",CR58)))</formula>
    </cfRule>
    <cfRule type="containsText" dxfId="397" priority="363" operator="containsText" text="abs">
      <formula>NOT(ISERROR(SEARCH("abs",CR58)))</formula>
    </cfRule>
    <cfRule type="containsText" dxfId="396" priority="364" operator="containsText" text="abs">
      <formula>NOT(ISERROR(SEARCH("abs",CR58)))</formula>
    </cfRule>
    <cfRule type="containsText" dxfId="395" priority="365" operator="containsText" text="abc">
      <formula>NOT(ISERROR(SEARCH("abc",CR58)))</formula>
    </cfRule>
    <cfRule type="containsText" dxfId="394" priority="366" operator="containsText" text="D">
      <formula>NOT(ISERROR(SEARCH("D",CR58)))</formula>
    </cfRule>
    <cfRule type="containsText" dxfId="393" priority="367" operator="containsText" text="C">
      <formula>NOT(ISERROR(SEARCH("C",CR58)))</formula>
    </cfRule>
    <cfRule type="containsText" priority="368" operator="containsText" text="C">
      <formula>NOT(ISERROR(SEARCH("C",CR58)))</formula>
    </cfRule>
    <cfRule type="containsText" dxfId="392" priority="369" operator="containsText" text="B">
      <formula>NOT(ISERROR(SEARCH("B",CR58)))</formula>
    </cfRule>
    <cfRule type="containsText" dxfId="391" priority="370" operator="containsText" text="A">
      <formula>NOT(ISERROR(SEARCH("A",CR58)))</formula>
    </cfRule>
  </conditionalFormatting>
  <conditionalFormatting sqref="DI58">
    <cfRule type="containsText" dxfId="390" priority="351" operator="containsText" text="abs">
      <formula>NOT(ISERROR(SEARCH("abs",DI58)))</formula>
    </cfRule>
    <cfRule type="containsText" dxfId="389" priority="352" operator="containsText" text="A">
      <formula>NOT(ISERROR(SEARCH("A",DI58)))</formula>
    </cfRule>
    <cfRule type="containsText" dxfId="388" priority="353" operator="containsText" text="abs">
      <formula>NOT(ISERROR(SEARCH("abs",DI58)))</formula>
    </cfRule>
    <cfRule type="containsText" dxfId="387" priority="354" operator="containsText" text="abs">
      <formula>NOT(ISERROR(SEARCH("abs",DI58)))</formula>
    </cfRule>
    <cfRule type="containsText" dxfId="386" priority="355" operator="containsText" text="abc">
      <formula>NOT(ISERROR(SEARCH("abc",DI58)))</formula>
    </cfRule>
    <cfRule type="containsText" dxfId="385" priority="356" operator="containsText" text="D">
      <formula>NOT(ISERROR(SEARCH("D",DI58)))</formula>
    </cfRule>
    <cfRule type="containsText" dxfId="384" priority="357" operator="containsText" text="C">
      <formula>NOT(ISERROR(SEARCH("C",DI58)))</formula>
    </cfRule>
    <cfRule type="containsText" priority="358" operator="containsText" text="C">
      <formula>NOT(ISERROR(SEARCH("C",DI58)))</formula>
    </cfRule>
    <cfRule type="containsText" dxfId="383" priority="359" operator="containsText" text="B">
      <formula>NOT(ISERROR(SEARCH("B",DI58)))</formula>
    </cfRule>
    <cfRule type="containsText" dxfId="382" priority="360" operator="containsText" text="A">
      <formula>NOT(ISERROR(SEARCH("A",DI58)))</formula>
    </cfRule>
  </conditionalFormatting>
  <conditionalFormatting sqref="BW58:CQ58 DL58:DR58">
    <cfRule type="containsText" dxfId="381" priority="341" operator="containsText" text="abs">
      <formula>NOT(ISERROR(SEARCH("abs",BW58)))</formula>
    </cfRule>
    <cfRule type="containsText" dxfId="380" priority="342" operator="containsText" text="A">
      <formula>NOT(ISERROR(SEARCH("A",BW58)))</formula>
    </cfRule>
    <cfRule type="containsText" dxfId="379" priority="343" operator="containsText" text="abs">
      <formula>NOT(ISERROR(SEARCH("abs",BW58)))</formula>
    </cfRule>
    <cfRule type="containsText" dxfId="378" priority="344" operator="containsText" text="abs">
      <formula>NOT(ISERROR(SEARCH("abs",BW58)))</formula>
    </cfRule>
    <cfRule type="containsText" dxfId="377" priority="345" operator="containsText" text="abc">
      <formula>NOT(ISERROR(SEARCH("abc",BW58)))</formula>
    </cfRule>
    <cfRule type="containsText" dxfId="376" priority="346" operator="containsText" text="D">
      <formula>NOT(ISERROR(SEARCH("D",BW58)))</formula>
    </cfRule>
    <cfRule type="containsText" dxfId="375" priority="347" operator="containsText" text="C">
      <formula>NOT(ISERROR(SEARCH("C",BW58)))</formula>
    </cfRule>
    <cfRule type="containsText" priority="348" operator="containsText" text="C">
      <formula>NOT(ISERROR(SEARCH("C",BW58)))</formula>
    </cfRule>
    <cfRule type="containsText" dxfId="374" priority="349" operator="containsText" text="B">
      <formula>NOT(ISERROR(SEARCH("B",BW58)))</formula>
    </cfRule>
    <cfRule type="containsText" dxfId="373" priority="350" operator="containsText" text="A">
      <formula>NOT(ISERROR(SEARCH("A",BW58)))</formula>
    </cfRule>
  </conditionalFormatting>
  <conditionalFormatting sqref="DJ58:DK58 CR58:DH58">
    <cfRule type="containsText" dxfId="372" priority="331" operator="containsText" text="abs">
      <formula>NOT(ISERROR(SEARCH("abs",CR58)))</formula>
    </cfRule>
    <cfRule type="containsText" dxfId="371" priority="332" operator="containsText" text="A">
      <formula>NOT(ISERROR(SEARCH("A",CR58)))</formula>
    </cfRule>
    <cfRule type="containsText" dxfId="370" priority="333" operator="containsText" text="abs">
      <formula>NOT(ISERROR(SEARCH("abs",CR58)))</formula>
    </cfRule>
    <cfRule type="containsText" dxfId="369" priority="334" operator="containsText" text="abs">
      <formula>NOT(ISERROR(SEARCH("abs",CR58)))</formula>
    </cfRule>
    <cfRule type="containsText" dxfId="368" priority="335" operator="containsText" text="abc">
      <formula>NOT(ISERROR(SEARCH("abc",CR58)))</formula>
    </cfRule>
    <cfRule type="containsText" dxfId="367" priority="336" operator="containsText" text="D">
      <formula>NOT(ISERROR(SEARCH("D",CR58)))</formula>
    </cfRule>
    <cfRule type="containsText" dxfId="366" priority="337" operator="containsText" text="C">
      <formula>NOT(ISERROR(SEARCH("C",CR58)))</formula>
    </cfRule>
    <cfRule type="containsText" priority="338" operator="containsText" text="C">
      <formula>NOT(ISERROR(SEARCH("C",CR58)))</formula>
    </cfRule>
    <cfRule type="containsText" dxfId="365" priority="339" operator="containsText" text="B">
      <formula>NOT(ISERROR(SEARCH("B",CR58)))</formula>
    </cfRule>
    <cfRule type="containsText" dxfId="364" priority="340" operator="containsText" text="A">
      <formula>NOT(ISERROR(SEARCH("A",CR58)))</formula>
    </cfRule>
  </conditionalFormatting>
  <conditionalFormatting sqref="DI58">
    <cfRule type="containsText" dxfId="363" priority="321" operator="containsText" text="abs">
      <formula>NOT(ISERROR(SEARCH("abs",DI58)))</formula>
    </cfRule>
    <cfRule type="containsText" dxfId="362" priority="322" operator="containsText" text="A">
      <formula>NOT(ISERROR(SEARCH("A",DI58)))</formula>
    </cfRule>
    <cfRule type="containsText" dxfId="361" priority="323" operator="containsText" text="abs">
      <formula>NOT(ISERROR(SEARCH("abs",DI58)))</formula>
    </cfRule>
    <cfRule type="containsText" dxfId="360" priority="324" operator="containsText" text="abs">
      <formula>NOT(ISERROR(SEARCH("abs",DI58)))</formula>
    </cfRule>
    <cfRule type="containsText" dxfId="359" priority="325" operator="containsText" text="abc">
      <formula>NOT(ISERROR(SEARCH("abc",DI58)))</formula>
    </cfRule>
    <cfRule type="containsText" dxfId="358" priority="326" operator="containsText" text="D">
      <formula>NOT(ISERROR(SEARCH("D",DI58)))</formula>
    </cfRule>
    <cfRule type="containsText" dxfId="357" priority="327" operator="containsText" text="C">
      <formula>NOT(ISERROR(SEARCH("C",DI58)))</formula>
    </cfRule>
    <cfRule type="containsText" priority="328" operator="containsText" text="C">
      <formula>NOT(ISERROR(SEARCH("C",DI58)))</formula>
    </cfRule>
    <cfRule type="containsText" dxfId="356" priority="329" operator="containsText" text="B">
      <formula>NOT(ISERROR(SEARCH("B",DI58)))</formula>
    </cfRule>
    <cfRule type="containsText" dxfId="355" priority="330" operator="containsText" text="A">
      <formula>NOT(ISERROR(SEARCH("A",DI58)))</formula>
    </cfRule>
  </conditionalFormatting>
  <conditionalFormatting sqref="BW58:CL58">
    <cfRule type="containsText" dxfId="354" priority="311" operator="containsText" text="abs">
      <formula>NOT(ISERROR(SEARCH("abs",BW58)))</formula>
    </cfRule>
    <cfRule type="containsText" dxfId="353" priority="312" operator="containsText" text="A">
      <formula>NOT(ISERROR(SEARCH("A",BW58)))</formula>
    </cfRule>
    <cfRule type="containsText" dxfId="352" priority="313" operator="containsText" text="abs">
      <formula>NOT(ISERROR(SEARCH("abs",BW58)))</formula>
    </cfRule>
    <cfRule type="containsText" dxfId="351" priority="314" operator="containsText" text="abs">
      <formula>NOT(ISERROR(SEARCH("abs",BW58)))</formula>
    </cfRule>
    <cfRule type="containsText" dxfId="350" priority="315" operator="containsText" text="abc">
      <formula>NOT(ISERROR(SEARCH("abc",BW58)))</formula>
    </cfRule>
    <cfRule type="containsText" dxfId="349" priority="316" operator="containsText" text="D">
      <formula>NOT(ISERROR(SEARCH("D",BW58)))</formula>
    </cfRule>
    <cfRule type="containsText" dxfId="348" priority="317" operator="containsText" text="C">
      <formula>NOT(ISERROR(SEARCH("C",BW58)))</formula>
    </cfRule>
    <cfRule type="containsText" priority="318" operator="containsText" text="C">
      <formula>NOT(ISERROR(SEARCH("C",BW58)))</formula>
    </cfRule>
    <cfRule type="containsText" dxfId="347" priority="319" operator="containsText" text="B">
      <formula>NOT(ISERROR(SEARCH("B",BW58)))</formula>
    </cfRule>
    <cfRule type="containsText" dxfId="346" priority="320" operator="containsText" text="A">
      <formula>NOT(ISERROR(SEARCH("A",BW58)))</formula>
    </cfRule>
  </conditionalFormatting>
  <conditionalFormatting sqref="DL58:DO58">
    <cfRule type="containsText" dxfId="345" priority="301" operator="containsText" text="abs">
      <formula>NOT(ISERROR(SEARCH("abs",DL58)))</formula>
    </cfRule>
    <cfRule type="containsText" dxfId="344" priority="302" operator="containsText" text="A">
      <formula>NOT(ISERROR(SEARCH("A",DL58)))</formula>
    </cfRule>
    <cfRule type="containsText" dxfId="343" priority="303" operator="containsText" text="abs">
      <formula>NOT(ISERROR(SEARCH("abs",DL58)))</formula>
    </cfRule>
    <cfRule type="containsText" dxfId="342" priority="304" operator="containsText" text="abs">
      <formula>NOT(ISERROR(SEARCH("abs",DL58)))</formula>
    </cfRule>
    <cfRule type="containsText" dxfId="341" priority="305" operator="containsText" text="abc">
      <formula>NOT(ISERROR(SEARCH("abc",DL58)))</formula>
    </cfRule>
    <cfRule type="containsText" dxfId="340" priority="306" operator="containsText" text="D">
      <formula>NOT(ISERROR(SEARCH("D",DL58)))</formula>
    </cfRule>
    <cfRule type="containsText" dxfId="339" priority="307" operator="containsText" text="C">
      <formula>NOT(ISERROR(SEARCH("C",DL58)))</formula>
    </cfRule>
    <cfRule type="containsText" priority="308" operator="containsText" text="C">
      <formula>NOT(ISERROR(SEARCH("C",DL58)))</formula>
    </cfRule>
    <cfRule type="containsText" dxfId="338" priority="309" operator="containsText" text="B">
      <formula>NOT(ISERROR(SEARCH("B",DL58)))</formula>
    </cfRule>
    <cfRule type="containsText" dxfId="337" priority="310" operator="containsText" text="A">
      <formula>NOT(ISERROR(SEARCH("A",DL58)))</formula>
    </cfRule>
  </conditionalFormatting>
  <conditionalFormatting sqref="DJ58:DK58 CR58:DH58">
    <cfRule type="containsText" dxfId="336" priority="291" operator="containsText" text="abs">
      <formula>NOT(ISERROR(SEARCH("abs",CR58)))</formula>
    </cfRule>
    <cfRule type="containsText" dxfId="335" priority="292" operator="containsText" text="A">
      <formula>NOT(ISERROR(SEARCH("A",CR58)))</formula>
    </cfRule>
    <cfRule type="containsText" dxfId="334" priority="293" operator="containsText" text="abs">
      <formula>NOT(ISERROR(SEARCH("abs",CR58)))</formula>
    </cfRule>
    <cfRule type="containsText" dxfId="333" priority="294" operator="containsText" text="abs">
      <formula>NOT(ISERROR(SEARCH("abs",CR58)))</formula>
    </cfRule>
    <cfRule type="containsText" dxfId="332" priority="295" operator="containsText" text="abc">
      <formula>NOT(ISERROR(SEARCH("abc",CR58)))</formula>
    </cfRule>
    <cfRule type="containsText" dxfId="331" priority="296" operator="containsText" text="D">
      <formula>NOT(ISERROR(SEARCH("D",CR58)))</formula>
    </cfRule>
    <cfRule type="containsText" dxfId="330" priority="297" operator="containsText" text="C">
      <formula>NOT(ISERROR(SEARCH("C",CR58)))</formula>
    </cfRule>
    <cfRule type="containsText" priority="298" operator="containsText" text="C">
      <formula>NOT(ISERROR(SEARCH("C",CR58)))</formula>
    </cfRule>
    <cfRule type="containsText" dxfId="329" priority="299" operator="containsText" text="B">
      <formula>NOT(ISERROR(SEARCH("B",CR58)))</formula>
    </cfRule>
    <cfRule type="containsText" dxfId="328" priority="300" operator="containsText" text="A">
      <formula>NOT(ISERROR(SEARCH("A",CR58)))</formula>
    </cfRule>
  </conditionalFormatting>
  <conditionalFormatting sqref="DI58">
    <cfRule type="containsText" dxfId="327" priority="281" operator="containsText" text="abs">
      <formula>NOT(ISERROR(SEARCH("abs",DI58)))</formula>
    </cfRule>
    <cfRule type="containsText" dxfId="326" priority="282" operator="containsText" text="A">
      <formula>NOT(ISERROR(SEARCH("A",DI58)))</formula>
    </cfRule>
    <cfRule type="containsText" dxfId="325" priority="283" operator="containsText" text="abs">
      <formula>NOT(ISERROR(SEARCH("abs",DI58)))</formula>
    </cfRule>
    <cfRule type="containsText" dxfId="324" priority="284" operator="containsText" text="abs">
      <formula>NOT(ISERROR(SEARCH("abs",DI58)))</formula>
    </cfRule>
    <cfRule type="containsText" dxfId="323" priority="285" operator="containsText" text="abc">
      <formula>NOT(ISERROR(SEARCH("abc",DI58)))</formula>
    </cfRule>
    <cfRule type="containsText" dxfId="322" priority="286" operator="containsText" text="D">
      <formula>NOT(ISERROR(SEARCH("D",DI58)))</formula>
    </cfRule>
    <cfRule type="containsText" dxfId="321" priority="287" operator="containsText" text="C">
      <formula>NOT(ISERROR(SEARCH("C",DI58)))</formula>
    </cfRule>
    <cfRule type="containsText" priority="288" operator="containsText" text="C">
      <formula>NOT(ISERROR(SEARCH("C",DI58)))</formula>
    </cfRule>
    <cfRule type="containsText" dxfId="320" priority="289" operator="containsText" text="B">
      <formula>NOT(ISERROR(SEARCH("B",DI58)))</formula>
    </cfRule>
    <cfRule type="containsText" dxfId="319" priority="290" operator="containsText" text="A">
      <formula>NOT(ISERROR(SEARCH("A",DI58)))</formula>
    </cfRule>
  </conditionalFormatting>
  <conditionalFormatting sqref="BW58:CQ58 DL58:DR58">
    <cfRule type="containsText" dxfId="318" priority="271" operator="containsText" text="abs">
      <formula>NOT(ISERROR(SEARCH("abs",BW58)))</formula>
    </cfRule>
    <cfRule type="containsText" dxfId="317" priority="272" operator="containsText" text="A">
      <formula>NOT(ISERROR(SEARCH("A",BW58)))</formula>
    </cfRule>
    <cfRule type="containsText" dxfId="316" priority="273" operator="containsText" text="abs">
      <formula>NOT(ISERROR(SEARCH("abs",BW58)))</formula>
    </cfRule>
    <cfRule type="containsText" dxfId="315" priority="274" operator="containsText" text="abs">
      <formula>NOT(ISERROR(SEARCH("abs",BW58)))</formula>
    </cfRule>
    <cfRule type="containsText" dxfId="314" priority="275" operator="containsText" text="abc">
      <formula>NOT(ISERROR(SEARCH("abc",BW58)))</formula>
    </cfRule>
    <cfRule type="containsText" dxfId="313" priority="276" operator="containsText" text="D">
      <formula>NOT(ISERROR(SEARCH("D",BW58)))</formula>
    </cfRule>
    <cfRule type="containsText" dxfId="312" priority="277" operator="containsText" text="C">
      <formula>NOT(ISERROR(SEARCH("C",BW58)))</formula>
    </cfRule>
    <cfRule type="containsText" priority="278" operator="containsText" text="C">
      <formula>NOT(ISERROR(SEARCH("C",BW58)))</formula>
    </cfRule>
    <cfRule type="containsText" dxfId="311" priority="279" operator="containsText" text="B">
      <formula>NOT(ISERROR(SEARCH("B",BW58)))</formula>
    </cfRule>
    <cfRule type="containsText" dxfId="310" priority="280" operator="containsText" text="A">
      <formula>NOT(ISERROR(SEARCH("A",BW58)))</formula>
    </cfRule>
  </conditionalFormatting>
  <conditionalFormatting sqref="DJ58:DK58 CR58:DH58">
    <cfRule type="containsText" dxfId="309" priority="261" operator="containsText" text="abs">
      <formula>NOT(ISERROR(SEARCH("abs",CR58)))</formula>
    </cfRule>
    <cfRule type="containsText" dxfId="308" priority="262" operator="containsText" text="A">
      <formula>NOT(ISERROR(SEARCH("A",CR58)))</formula>
    </cfRule>
    <cfRule type="containsText" dxfId="307" priority="263" operator="containsText" text="abs">
      <formula>NOT(ISERROR(SEARCH("abs",CR58)))</formula>
    </cfRule>
    <cfRule type="containsText" dxfId="306" priority="264" operator="containsText" text="abs">
      <formula>NOT(ISERROR(SEARCH("abs",CR58)))</formula>
    </cfRule>
    <cfRule type="containsText" dxfId="305" priority="265" operator="containsText" text="abc">
      <formula>NOT(ISERROR(SEARCH("abc",CR58)))</formula>
    </cfRule>
    <cfRule type="containsText" dxfId="304" priority="266" operator="containsText" text="D">
      <formula>NOT(ISERROR(SEARCH("D",CR58)))</formula>
    </cfRule>
    <cfRule type="containsText" dxfId="303" priority="267" operator="containsText" text="C">
      <formula>NOT(ISERROR(SEARCH("C",CR58)))</formula>
    </cfRule>
    <cfRule type="containsText" priority="268" operator="containsText" text="C">
      <formula>NOT(ISERROR(SEARCH("C",CR58)))</formula>
    </cfRule>
    <cfRule type="containsText" dxfId="302" priority="269" operator="containsText" text="B">
      <formula>NOT(ISERROR(SEARCH("B",CR58)))</formula>
    </cfRule>
    <cfRule type="containsText" dxfId="301" priority="270" operator="containsText" text="A">
      <formula>NOT(ISERROR(SEARCH("A",CR58)))</formula>
    </cfRule>
  </conditionalFormatting>
  <conditionalFormatting sqref="DI58">
    <cfRule type="containsText" dxfId="300" priority="251" operator="containsText" text="abs">
      <formula>NOT(ISERROR(SEARCH("abs",DI58)))</formula>
    </cfRule>
    <cfRule type="containsText" dxfId="299" priority="252" operator="containsText" text="A">
      <formula>NOT(ISERROR(SEARCH("A",DI58)))</formula>
    </cfRule>
    <cfRule type="containsText" dxfId="298" priority="253" operator="containsText" text="abs">
      <formula>NOT(ISERROR(SEARCH("abs",DI58)))</formula>
    </cfRule>
    <cfRule type="containsText" dxfId="297" priority="254" operator="containsText" text="abs">
      <formula>NOT(ISERROR(SEARCH("abs",DI58)))</formula>
    </cfRule>
    <cfRule type="containsText" dxfId="296" priority="255" operator="containsText" text="abc">
      <formula>NOT(ISERROR(SEARCH("abc",DI58)))</formula>
    </cfRule>
    <cfRule type="containsText" dxfId="295" priority="256" operator="containsText" text="D">
      <formula>NOT(ISERROR(SEARCH("D",DI58)))</formula>
    </cfRule>
    <cfRule type="containsText" dxfId="294" priority="257" operator="containsText" text="C">
      <formula>NOT(ISERROR(SEARCH("C",DI58)))</formula>
    </cfRule>
    <cfRule type="containsText" priority="258" operator="containsText" text="C">
      <formula>NOT(ISERROR(SEARCH("C",DI58)))</formula>
    </cfRule>
    <cfRule type="containsText" dxfId="293" priority="259" operator="containsText" text="B">
      <formula>NOT(ISERROR(SEARCH("B",DI58)))</formula>
    </cfRule>
    <cfRule type="containsText" dxfId="292" priority="260" operator="containsText" text="A">
      <formula>NOT(ISERROR(SEARCH("A",DI58)))</formula>
    </cfRule>
  </conditionalFormatting>
  <conditionalFormatting sqref="BW58:CL58">
    <cfRule type="containsText" dxfId="291" priority="241" operator="containsText" text="abs">
      <formula>NOT(ISERROR(SEARCH("abs",BW58)))</formula>
    </cfRule>
    <cfRule type="containsText" dxfId="290" priority="242" operator="containsText" text="A">
      <formula>NOT(ISERROR(SEARCH("A",BW58)))</formula>
    </cfRule>
    <cfRule type="containsText" dxfId="289" priority="243" operator="containsText" text="abs">
      <formula>NOT(ISERROR(SEARCH("abs",BW58)))</formula>
    </cfRule>
    <cfRule type="containsText" dxfId="288" priority="244" operator="containsText" text="abs">
      <formula>NOT(ISERROR(SEARCH("abs",BW58)))</formula>
    </cfRule>
    <cfRule type="containsText" dxfId="287" priority="245" operator="containsText" text="abc">
      <formula>NOT(ISERROR(SEARCH("abc",BW58)))</formula>
    </cfRule>
    <cfRule type="containsText" dxfId="286" priority="246" operator="containsText" text="D">
      <formula>NOT(ISERROR(SEARCH("D",BW58)))</formula>
    </cfRule>
    <cfRule type="containsText" dxfId="285" priority="247" operator="containsText" text="C">
      <formula>NOT(ISERROR(SEARCH("C",BW58)))</formula>
    </cfRule>
    <cfRule type="containsText" priority="248" operator="containsText" text="C">
      <formula>NOT(ISERROR(SEARCH("C",BW58)))</formula>
    </cfRule>
    <cfRule type="containsText" dxfId="284" priority="249" operator="containsText" text="B">
      <formula>NOT(ISERROR(SEARCH("B",BW58)))</formula>
    </cfRule>
    <cfRule type="containsText" dxfId="283" priority="250" operator="containsText" text="A">
      <formula>NOT(ISERROR(SEARCH("A",BW58)))</formula>
    </cfRule>
  </conditionalFormatting>
  <conditionalFormatting sqref="DL58:DO58">
    <cfRule type="containsText" dxfId="282" priority="231" operator="containsText" text="abs">
      <formula>NOT(ISERROR(SEARCH("abs",DL58)))</formula>
    </cfRule>
    <cfRule type="containsText" dxfId="281" priority="232" operator="containsText" text="A">
      <formula>NOT(ISERROR(SEARCH("A",DL58)))</formula>
    </cfRule>
    <cfRule type="containsText" dxfId="280" priority="233" operator="containsText" text="abs">
      <formula>NOT(ISERROR(SEARCH("abs",DL58)))</formula>
    </cfRule>
    <cfRule type="containsText" dxfId="279" priority="234" operator="containsText" text="abs">
      <formula>NOT(ISERROR(SEARCH("abs",DL58)))</formula>
    </cfRule>
    <cfRule type="containsText" dxfId="278" priority="235" operator="containsText" text="abc">
      <formula>NOT(ISERROR(SEARCH("abc",DL58)))</formula>
    </cfRule>
    <cfRule type="containsText" dxfId="277" priority="236" operator="containsText" text="D">
      <formula>NOT(ISERROR(SEARCH("D",DL58)))</formula>
    </cfRule>
    <cfRule type="containsText" dxfId="276" priority="237" operator="containsText" text="C">
      <formula>NOT(ISERROR(SEARCH("C",DL58)))</formula>
    </cfRule>
    <cfRule type="containsText" priority="238" operator="containsText" text="C">
      <formula>NOT(ISERROR(SEARCH("C",DL58)))</formula>
    </cfRule>
    <cfRule type="containsText" dxfId="275" priority="239" operator="containsText" text="B">
      <formula>NOT(ISERROR(SEARCH("B",DL58)))</formula>
    </cfRule>
    <cfRule type="containsText" dxfId="274" priority="240" operator="containsText" text="A">
      <formula>NOT(ISERROR(SEARCH("A",DL58)))</formula>
    </cfRule>
  </conditionalFormatting>
  <conditionalFormatting sqref="DJ58:DK58 CR58:DH58">
    <cfRule type="containsText" dxfId="273" priority="221" operator="containsText" text="abs">
      <formula>NOT(ISERROR(SEARCH("abs",CR58)))</formula>
    </cfRule>
    <cfRule type="containsText" dxfId="272" priority="222" operator="containsText" text="A">
      <formula>NOT(ISERROR(SEARCH("A",CR58)))</formula>
    </cfRule>
    <cfRule type="containsText" dxfId="271" priority="223" operator="containsText" text="abs">
      <formula>NOT(ISERROR(SEARCH("abs",CR58)))</formula>
    </cfRule>
    <cfRule type="containsText" dxfId="270" priority="224" operator="containsText" text="abs">
      <formula>NOT(ISERROR(SEARCH("abs",CR58)))</formula>
    </cfRule>
    <cfRule type="containsText" dxfId="269" priority="225" operator="containsText" text="abc">
      <formula>NOT(ISERROR(SEARCH("abc",CR58)))</formula>
    </cfRule>
    <cfRule type="containsText" dxfId="268" priority="226" operator="containsText" text="D">
      <formula>NOT(ISERROR(SEARCH("D",CR58)))</formula>
    </cfRule>
    <cfRule type="containsText" dxfId="267" priority="227" operator="containsText" text="C">
      <formula>NOT(ISERROR(SEARCH("C",CR58)))</formula>
    </cfRule>
    <cfRule type="containsText" priority="228" operator="containsText" text="C">
      <formula>NOT(ISERROR(SEARCH("C",CR58)))</formula>
    </cfRule>
    <cfRule type="containsText" dxfId="266" priority="229" operator="containsText" text="B">
      <formula>NOT(ISERROR(SEARCH("B",CR58)))</formula>
    </cfRule>
    <cfRule type="containsText" dxfId="265" priority="230" operator="containsText" text="A">
      <formula>NOT(ISERROR(SEARCH("A",CR58)))</formula>
    </cfRule>
  </conditionalFormatting>
  <conditionalFormatting sqref="DI58">
    <cfRule type="containsText" dxfId="264" priority="211" operator="containsText" text="abs">
      <formula>NOT(ISERROR(SEARCH("abs",DI58)))</formula>
    </cfRule>
    <cfRule type="containsText" dxfId="263" priority="212" operator="containsText" text="A">
      <formula>NOT(ISERROR(SEARCH("A",DI58)))</formula>
    </cfRule>
    <cfRule type="containsText" dxfId="262" priority="213" operator="containsText" text="abs">
      <formula>NOT(ISERROR(SEARCH("abs",DI58)))</formula>
    </cfRule>
    <cfRule type="containsText" dxfId="261" priority="214" operator="containsText" text="abs">
      <formula>NOT(ISERROR(SEARCH("abs",DI58)))</formula>
    </cfRule>
    <cfRule type="containsText" dxfId="260" priority="215" operator="containsText" text="abc">
      <formula>NOT(ISERROR(SEARCH("abc",DI58)))</formula>
    </cfRule>
    <cfRule type="containsText" dxfId="259" priority="216" operator="containsText" text="D">
      <formula>NOT(ISERROR(SEARCH("D",DI58)))</formula>
    </cfRule>
    <cfRule type="containsText" dxfId="258" priority="217" operator="containsText" text="C">
      <formula>NOT(ISERROR(SEARCH("C",DI58)))</formula>
    </cfRule>
    <cfRule type="containsText" priority="218" operator="containsText" text="C">
      <formula>NOT(ISERROR(SEARCH("C",DI58)))</formula>
    </cfRule>
    <cfRule type="containsText" dxfId="257" priority="219" operator="containsText" text="B">
      <formula>NOT(ISERROR(SEARCH("B",DI58)))</formula>
    </cfRule>
    <cfRule type="containsText" dxfId="256" priority="220" operator="containsText" text="A">
      <formula>NOT(ISERROR(SEARCH("A",DI58)))</formula>
    </cfRule>
  </conditionalFormatting>
  <conditionalFormatting sqref="BW58:CQ58 DL58:DR58">
    <cfRule type="containsText" dxfId="255" priority="201" operator="containsText" text="abs">
      <formula>NOT(ISERROR(SEARCH("abs",BW58)))</formula>
    </cfRule>
    <cfRule type="containsText" dxfId="254" priority="202" operator="containsText" text="A">
      <formula>NOT(ISERROR(SEARCH("A",BW58)))</formula>
    </cfRule>
    <cfRule type="containsText" dxfId="253" priority="203" operator="containsText" text="abs">
      <formula>NOT(ISERROR(SEARCH("abs",BW58)))</formula>
    </cfRule>
    <cfRule type="containsText" dxfId="252" priority="204" operator="containsText" text="abs">
      <formula>NOT(ISERROR(SEARCH("abs",BW58)))</formula>
    </cfRule>
    <cfRule type="containsText" dxfId="251" priority="205" operator="containsText" text="abc">
      <formula>NOT(ISERROR(SEARCH("abc",BW58)))</formula>
    </cfRule>
    <cfRule type="containsText" dxfId="250" priority="206" operator="containsText" text="D">
      <formula>NOT(ISERROR(SEARCH("D",BW58)))</formula>
    </cfRule>
    <cfRule type="containsText" dxfId="249" priority="207" operator="containsText" text="C">
      <formula>NOT(ISERROR(SEARCH("C",BW58)))</formula>
    </cfRule>
    <cfRule type="containsText" priority="208" operator="containsText" text="C">
      <formula>NOT(ISERROR(SEARCH("C",BW58)))</formula>
    </cfRule>
    <cfRule type="containsText" dxfId="248" priority="209" operator="containsText" text="B">
      <formula>NOT(ISERROR(SEARCH("B",BW58)))</formula>
    </cfRule>
    <cfRule type="containsText" dxfId="247" priority="210" operator="containsText" text="A">
      <formula>NOT(ISERROR(SEARCH("A",BW58)))</formula>
    </cfRule>
  </conditionalFormatting>
  <conditionalFormatting sqref="DJ58:DK58 CR58:DH58">
    <cfRule type="containsText" dxfId="246" priority="191" operator="containsText" text="abs">
      <formula>NOT(ISERROR(SEARCH("abs",CR58)))</formula>
    </cfRule>
    <cfRule type="containsText" dxfId="245" priority="192" operator="containsText" text="A">
      <formula>NOT(ISERROR(SEARCH("A",CR58)))</formula>
    </cfRule>
    <cfRule type="containsText" dxfId="244" priority="193" operator="containsText" text="abs">
      <formula>NOT(ISERROR(SEARCH("abs",CR58)))</formula>
    </cfRule>
    <cfRule type="containsText" dxfId="243" priority="194" operator="containsText" text="abs">
      <formula>NOT(ISERROR(SEARCH("abs",CR58)))</formula>
    </cfRule>
    <cfRule type="containsText" dxfId="242" priority="195" operator="containsText" text="abc">
      <formula>NOT(ISERROR(SEARCH("abc",CR58)))</formula>
    </cfRule>
    <cfRule type="containsText" dxfId="241" priority="196" operator="containsText" text="D">
      <formula>NOT(ISERROR(SEARCH("D",CR58)))</formula>
    </cfRule>
    <cfRule type="containsText" dxfId="240" priority="197" operator="containsText" text="C">
      <formula>NOT(ISERROR(SEARCH("C",CR58)))</formula>
    </cfRule>
    <cfRule type="containsText" priority="198" operator="containsText" text="C">
      <formula>NOT(ISERROR(SEARCH("C",CR58)))</formula>
    </cfRule>
    <cfRule type="containsText" dxfId="239" priority="199" operator="containsText" text="B">
      <formula>NOT(ISERROR(SEARCH("B",CR58)))</formula>
    </cfRule>
    <cfRule type="containsText" dxfId="238" priority="200" operator="containsText" text="A">
      <formula>NOT(ISERROR(SEARCH("A",CR58)))</formula>
    </cfRule>
  </conditionalFormatting>
  <conditionalFormatting sqref="DI58">
    <cfRule type="containsText" dxfId="237" priority="181" operator="containsText" text="abs">
      <formula>NOT(ISERROR(SEARCH("abs",DI58)))</formula>
    </cfRule>
    <cfRule type="containsText" dxfId="236" priority="182" operator="containsText" text="A">
      <formula>NOT(ISERROR(SEARCH("A",DI58)))</formula>
    </cfRule>
    <cfRule type="containsText" dxfId="235" priority="183" operator="containsText" text="abs">
      <formula>NOT(ISERROR(SEARCH("abs",DI58)))</formula>
    </cfRule>
    <cfRule type="containsText" dxfId="234" priority="184" operator="containsText" text="abs">
      <formula>NOT(ISERROR(SEARCH("abs",DI58)))</formula>
    </cfRule>
    <cfRule type="containsText" dxfId="233" priority="185" operator="containsText" text="abc">
      <formula>NOT(ISERROR(SEARCH("abc",DI58)))</formula>
    </cfRule>
    <cfRule type="containsText" dxfId="232" priority="186" operator="containsText" text="D">
      <formula>NOT(ISERROR(SEARCH("D",DI58)))</formula>
    </cfRule>
    <cfRule type="containsText" dxfId="231" priority="187" operator="containsText" text="C">
      <formula>NOT(ISERROR(SEARCH("C",DI58)))</formula>
    </cfRule>
    <cfRule type="containsText" priority="188" operator="containsText" text="C">
      <formula>NOT(ISERROR(SEARCH("C",DI58)))</formula>
    </cfRule>
    <cfRule type="containsText" dxfId="230" priority="189" operator="containsText" text="B">
      <formula>NOT(ISERROR(SEARCH("B",DI58)))</formula>
    </cfRule>
    <cfRule type="containsText" dxfId="229" priority="190" operator="containsText" text="A">
      <formula>NOT(ISERROR(SEARCH("A",DI58)))</formula>
    </cfRule>
  </conditionalFormatting>
  <conditionalFormatting sqref="BW58:CL58">
    <cfRule type="containsText" dxfId="228" priority="171" operator="containsText" text="abs">
      <formula>NOT(ISERROR(SEARCH("abs",BW58)))</formula>
    </cfRule>
    <cfRule type="containsText" dxfId="227" priority="172" operator="containsText" text="A">
      <formula>NOT(ISERROR(SEARCH("A",BW58)))</formula>
    </cfRule>
    <cfRule type="containsText" dxfId="226" priority="173" operator="containsText" text="abs">
      <formula>NOT(ISERROR(SEARCH("abs",BW58)))</formula>
    </cfRule>
    <cfRule type="containsText" dxfId="225" priority="174" operator="containsText" text="abs">
      <formula>NOT(ISERROR(SEARCH("abs",BW58)))</formula>
    </cfRule>
    <cfRule type="containsText" dxfId="224" priority="175" operator="containsText" text="abc">
      <formula>NOT(ISERROR(SEARCH("abc",BW58)))</formula>
    </cfRule>
    <cfRule type="containsText" dxfId="223" priority="176" operator="containsText" text="D">
      <formula>NOT(ISERROR(SEARCH("D",BW58)))</formula>
    </cfRule>
    <cfRule type="containsText" dxfId="222" priority="177" operator="containsText" text="C">
      <formula>NOT(ISERROR(SEARCH("C",BW58)))</formula>
    </cfRule>
    <cfRule type="containsText" priority="178" operator="containsText" text="C">
      <formula>NOT(ISERROR(SEARCH("C",BW58)))</formula>
    </cfRule>
    <cfRule type="containsText" dxfId="221" priority="179" operator="containsText" text="B">
      <formula>NOT(ISERROR(SEARCH("B",BW58)))</formula>
    </cfRule>
    <cfRule type="containsText" dxfId="220" priority="180" operator="containsText" text="A">
      <formula>NOT(ISERROR(SEARCH("A",BW58)))</formula>
    </cfRule>
  </conditionalFormatting>
  <conditionalFormatting sqref="DL58:DO58">
    <cfRule type="containsText" dxfId="219" priority="161" operator="containsText" text="abs">
      <formula>NOT(ISERROR(SEARCH("abs",DL58)))</formula>
    </cfRule>
    <cfRule type="containsText" dxfId="218" priority="162" operator="containsText" text="A">
      <formula>NOT(ISERROR(SEARCH("A",DL58)))</formula>
    </cfRule>
    <cfRule type="containsText" dxfId="217" priority="163" operator="containsText" text="abs">
      <formula>NOT(ISERROR(SEARCH("abs",DL58)))</formula>
    </cfRule>
    <cfRule type="containsText" dxfId="216" priority="164" operator="containsText" text="abs">
      <formula>NOT(ISERROR(SEARCH("abs",DL58)))</formula>
    </cfRule>
    <cfRule type="containsText" dxfId="215" priority="165" operator="containsText" text="abc">
      <formula>NOT(ISERROR(SEARCH("abc",DL58)))</formula>
    </cfRule>
    <cfRule type="containsText" dxfId="214" priority="166" operator="containsText" text="D">
      <formula>NOT(ISERROR(SEARCH("D",DL58)))</formula>
    </cfRule>
    <cfRule type="containsText" dxfId="213" priority="167" operator="containsText" text="C">
      <formula>NOT(ISERROR(SEARCH("C",DL58)))</formula>
    </cfRule>
    <cfRule type="containsText" priority="168" operator="containsText" text="C">
      <formula>NOT(ISERROR(SEARCH("C",DL58)))</formula>
    </cfRule>
    <cfRule type="containsText" dxfId="212" priority="169" operator="containsText" text="B">
      <formula>NOT(ISERROR(SEARCH("B",DL58)))</formula>
    </cfRule>
    <cfRule type="containsText" dxfId="211" priority="170" operator="containsText" text="A">
      <formula>NOT(ISERROR(SEARCH("A",DL58)))</formula>
    </cfRule>
  </conditionalFormatting>
  <conditionalFormatting sqref="DJ58:DK58 CR58:DH58">
    <cfRule type="containsText" dxfId="210" priority="151" operator="containsText" text="abs">
      <formula>NOT(ISERROR(SEARCH("abs",CR58)))</formula>
    </cfRule>
    <cfRule type="containsText" dxfId="209" priority="152" operator="containsText" text="A">
      <formula>NOT(ISERROR(SEARCH("A",CR58)))</formula>
    </cfRule>
    <cfRule type="containsText" dxfId="208" priority="153" operator="containsText" text="abs">
      <formula>NOT(ISERROR(SEARCH("abs",CR58)))</formula>
    </cfRule>
    <cfRule type="containsText" dxfId="207" priority="154" operator="containsText" text="abs">
      <formula>NOT(ISERROR(SEARCH("abs",CR58)))</formula>
    </cfRule>
    <cfRule type="containsText" dxfId="206" priority="155" operator="containsText" text="abc">
      <formula>NOT(ISERROR(SEARCH("abc",CR58)))</formula>
    </cfRule>
    <cfRule type="containsText" dxfId="205" priority="156" operator="containsText" text="D">
      <formula>NOT(ISERROR(SEARCH("D",CR58)))</formula>
    </cfRule>
    <cfRule type="containsText" dxfId="204" priority="157" operator="containsText" text="C">
      <formula>NOT(ISERROR(SEARCH("C",CR58)))</formula>
    </cfRule>
    <cfRule type="containsText" priority="158" operator="containsText" text="C">
      <formula>NOT(ISERROR(SEARCH("C",CR58)))</formula>
    </cfRule>
    <cfRule type="containsText" dxfId="203" priority="159" operator="containsText" text="B">
      <formula>NOT(ISERROR(SEARCH("B",CR58)))</formula>
    </cfRule>
    <cfRule type="containsText" dxfId="202" priority="160" operator="containsText" text="A">
      <formula>NOT(ISERROR(SEARCH("A",CR58)))</formula>
    </cfRule>
  </conditionalFormatting>
  <conditionalFormatting sqref="DI58">
    <cfRule type="containsText" dxfId="201" priority="141" operator="containsText" text="abs">
      <formula>NOT(ISERROR(SEARCH("abs",DI58)))</formula>
    </cfRule>
    <cfRule type="containsText" dxfId="200" priority="142" operator="containsText" text="A">
      <formula>NOT(ISERROR(SEARCH("A",DI58)))</formula>
    </cfRule>
    <cfRule type="containsText" dxfId="199" priority="143" operator="containsText" text="abs">
      <formula>NOT(ISERROR(SEARCH("abs",DI58)))</formula>
    </cfRule>
    <cfRule type="containsText" dxfId="198" priority="144" operator="containsText" text="abs">
      <formula>NOT(ISERROR(SEARCH("abs",DI58)))</formula>
    </cfRule>
    <cfRule type="containsText" dxfId="197" priority="145" operator="containsText" text="abc">
      <formula>NOT(ISERROR(SEARCH("abc",DI58)))</formula>
    </cfRule>
    <cfRule type="containsText" dxfId="196" priority="146" operator="containsText" text="D">
      <formula>NOT(ISERROR(SEARCH("D",DI58)))</formula>
    </cfRule>
    <cfRule type="containsText" dxfId="195" priority="147" operator="containsText" text="C">
      <formula>NOT(ISERROR(SEARCH("C",DI58)))</formula>
    </cfRule>
    <cfRule type="containsText" priority="148" operator="containsText" text="C">
      <formula>NOT(ISERROR(SEARCH("C",DI58)))</formula>
    </cfRule>
    <cfRule type="containsText" dxfId="194" priority="149" operator="containsText" text="B">
      <formula>NOT(ISERROR(SEARCH("B",DI58)))</formula>
    </cfRule>
    <cfRule type="containsText" dxfId="193" priority="150" operator="containsText" text="A">
      <formula>NOT(ISERROR(SEARCH("A",DI58)))</formula>
    </cfRule>
  </conditionalFormatting>
  <conditionalFormatting sqref="BW58:CQ58 DL58:DR58">
    <cfRule type="containsText" dxfId="192" priority="131" operator="containsText" text="abs">
      <formula>NOT(ISERROR(SEARCH("abs",BW58)))</formula>
    </cfRule>
    <cfRule type="containsText" dxfId="191" priority="132" operator="containsText" text="A">
      <formula>NOT(ISERROR(SEARCH("A",BW58)))</formula>
    </cfRule>
    <cfRule type="containsText" dxfId="190" priority="133" operator="containsText" text="abs">
      <formula>NOT(ISERROR(SEARCH("abs",BW58)))</formula>
    </cfRule>
    <cfRule type="containsText" dxfId="189" priority="134" operator="containsText" text="abs">
      <formula>NOT(ISERROR(SEARCH("abs",BW58)))</formula>
    </cfRule>
    <cfRule type="containsText" dxfId="188" priority="135" operator="containsText" text="abc">
      <formula>NOT(ISERROR(SEARCH("abc",BW58)))</formula>
    </cfRule>
    <cfRule type="containsText" dxfId="187" priority="136" operator="containsText" text="D">
      <formula>NOT(ISERROR(SEARCH("D",BW58)))</formula>
    </cfRule>
    <cfRule type="containsText" dxfId="186" priority="137" operator="containsText" text="C">
      <formula>NOT(ISERROR(SEARCH("C",BW58)))</formula>
    </cfRule>
    <cfRule type="containsText" priority="138" operator="containsText" text="C">
      <formula>NOT(ISERROR(SEARCH("C",BW58)))</formula>
    </cfRule>
    <cfRule type="containsText" dxfId="185" priority="139" operator="containsText" text="B">
      <formula>NOT(ISERROR(SEARCH("B",BW58)))</formula>
    </cfRule>
    <cfRule type="containsText" dxfId="184" priority="140" operator="containsText" text="A">
      <formula>NOT(ISERROR(SEARCH("A",BW58)))</formula>
    </cfRule>
  </conditionalFormatting>
  <conditionalFormatting sqref="DJ58:DK58 CR58:DH58">
    <cfRule type="containsText" dxfId="183" priority="121" operator="containsText" text="abs">
      <formula>NOT(ISERROR(SEARCH("abs",CR58)))</formula>
    </cfRule>
    <cfRule type="containsText" dxfId="182" priority="122" operator="containsText" text="A">
      <formula>NOT(ISERROR(SEARCH("A",CR58)))</formula>
    </cfRule>
    <cfRule type="containsText" dxfId="181" priority="123" operator="containsText" text="abs">
      <formula>NOT(ISERROR(SEARCH("abs",CR58)))</formula>
    </cfRule>
    <cfRule type="containsText" dxfId="180" priority="124" operator="containsText" text="abs">
      <formula>NOT(ISERROR(SEARCH("abs",CR58)))</formula>
    </cfRule>
    <cfRule type="containsText" dxfId="179" priority="125" operator="containsText" text="abc">
      <formula>NOT(ISERROR(SEARCH("abc",CR58)))</formula>
    </cfRule>
    <cfRule type="containsText" dxfId="178" priority="126" operator="containsText" text="D">
      <formula>NOT(ISERROR(SEARCH("D",CR58)))</formula>
    </cfRule>
    <cfRule type="containsText" dxfId="177" priority="127" operator="containsText" text="C">
      <formula>NOT(ISERROR(SEARCH("C",CR58)))</formula>
    </cfRule>
    <cfRule type="containsText" priority="128" operator="containsText" text="C">
      <formula>NOT(ISERROR(SEARCH("C",CR58)))</formula>
    </cfRule>
    <cfRule type="containsText" dxfId="176" priority="129" operator="containsText" text="B">
      <formula>NOT(ISERROR(SEARCH("B",CR58)))</formula>
    </cfRule>
    <cfRule type="containsText" dxfId="175" priority="130" operator="containsText" text="A">
      <formula>NOT(ISERROR(SEARCH("A",CR58)))</formula>
    </cfRule>
  </conditionalFormatting>
  <conditionalFormatting sqref="DI58">
    <cfRule type="containsText" dxfId="174" priority="111" operator="containsText" text="abs">
      <formula>NOT(ISERROR(SEARCH("abs",DI58)))</formula>
    </cfRule>
    <cfRule type="containsText" dxfId="173" priority="112" operator="containsText" text="A">
      <formula>NOT(ISERROR(SEARCH("A",DI58)))</formula>
    </cfRule>
    <cfRule type="containsText" dxfId="172" priority="113" operator="containsText" text="abs">
      <formula>NOT(ISERROR(SEARCH("abs",DI58)))</formula>
    </cfRule>
    <cfRule type="containsText" dxfId="171" priority="114" operator="containsText" text="abs">
      <formula>NOT(ISERROR(SEARCH("abs",DI58)))</formula>
    </cfRule>
    <cfRule type="containsText" dxfId="170" priority="115" operator="containsText" text="abc">
      <formula>NOT(ISERROR(SEARCH("abc",DI58)))</formula>
    </cfRule>
    <cfRule type="containsText" dxfId="169" priority="116" operator="containsText" text="D">
      <formula>NOT(ISERROR(SEARCH("D",DI58)))</formula>
    </cfRule>
    <cfRule type="containsText" dxfId="168" priority="117" operator="containsText" text="C">
      <formula>NOT(ISERROR(SEARCH("C",DI58)))</formula>
    </cfRule>
    <cfRule type="containsText" priority="118" operator="containsText" text="C">
      <formula>NOT(ISERROR(SEARCH("C",DI58)))</formula>
    </cfRule>
    <cfRule type="containsText" dxfId="167" priority="119" operator="containsText" text="B">
      <formula>NOT(ISERROR(SEARCH("B",DI58)))</formula>
    </cfRule>
    <cfRule type="containsText" dxfId="166" priority="120" operator="containsText" text="A">
      <formula>NOT(ISERROR(SEARCH("A",DI58)))</formula>
    </cfRule>
  </conditionalFormatting>
  <conditionalFormatting sqref="BW58:CL58">
    <cfRule type="containsText" dxfId="165" priority="101" operator="containsText" text="abs">
      <formula>NOT(ISERROR(SEARCH("abs",BW58)))</formula>
    </cfRule>
    <cfRule type="containsText" dxfId="164" priority="102" operator="containsText" text="A">
      <formula>NOT(ISERROR(SEARCH("A",BW58)))</formula>
    </cfRule>
    <cfRule type="containsText" dxfId="163" priority="103" operator="containsText" text="abs">
      <formula>NOT(ISERROR(SEARCH("abs",BW58)))</formula>
    </cfRule>
    <cfRule type="containsText" dxfId="162" priority="104" operator="containsText" text="abs">
      <formula>NOT(ISERROR(SEARCH("abs",BW58)))</formula>
    </cfRule>
    <cfRule type="containsText" dxfId="161" priority="105" operator="containsText" text="abc">
      <formula>NOT(ISERROR(SEARCH("abc",BW58)))</formula>
    </cfRule>
    <cfRule type="containsText" dxfId="160" priority="106" operator="containsText" text="D">
      <formula>NOT(ISERROR(SEARCH("D",BW58)))</formula>
    </cfRule>
    <cfRule type="containsText" dxfId="159" priority="107" operator="containsText" text="C">
      <formula>NOT(ISERROR(SEARCH("C",BW58)))</formula>
    </cfRule>
    <cfRule type="containsText" priority="108" operator="containsText" text="C">
      <formula>NOT(ISERROR(SEARCH("C",BW58)))</formula>
    </cfRule>
    <cfRule type="containsText" dxfId="158" priority="109" operator="containsText" text="B">
      <formula>NOT(ISERROR(SEARCH("B",BW58)))</formula>
    </cfRule>
    <cfRule type="containsText" dxfId="157" priority="110" operator="containsText" text="A">
      <formula>NOT(ISERROR(SEARCH("A",BW58)))</formula>
    </cfRule>
  </conditionalFormatting>
  <conditionalFormatting sqref="DL58:DO58">
    <cfRule type="containsText" dxfId="156" priority="91" operator="containsText" text="abs">
      <formula>NOT(ISERROR(SEARCH("abs",DL58)))</formula>
    </cfRule>
    <cfRule type="containsText" dxfId="155" priority="92" operator="containsText" text="A">
      <formula>NOT(ISERROR(SEARCH("A",DL58)))</formula>
    </cfRule>
    <cfRule type="containsText" dxfId="154" priority="93" operator="containsText" text="abs">
      <formula>NOT(ISERROR(SEARCH("abs",DL58)))</formula>
    </cfRule>
    <cfRule type="containsText" dxfId="153" priority="94" operator="containsText" text="abs">
      <formula>NOT(ISERROR(SEARCH("abs",DL58)))</formula>
    </cfRule>
    <cfRule type="containsText" dxfId="152" priority="95" operator="containsText" text="abc">
      <formula>NOT(ISERROR(SEARCH("abc",DL58)))</formula>
    </cfRule>
    <cfRule type="containsText" dxfId="151" priority="96" operator="containsText" text="D">
      <formula>NOT(ISERROR(SEARCH("D",DL58)))</formula>
    </cfRule>
    <cfRule type="containsText" dxfId="150" priority="97" operator="containsText" text="C">
      <formula>NOT(ISERROR(SEARCH("C",DL58)))</formula>
    </cfRule>
    <cfRule type="containsText" priority="98" operator="containsText" text="C">
      <formula>NOT(ISERROR(SEARCH("C",DL58)))</formula>
    </cfRule>
    <cfRule type="containsText" dxfId="149" priority="99" operator="containsText" text="B">
      <formula>NOT(ISERROR(SEARCH("B",DL58)))</formula>
    </cfRule>
    <cfRule type="containsText" dxfId="148" priority="100" operator="containsText" text="A">
      <formula>NOT(ISERROR(SEARCH("A",DL58)))</formula>
    </cfRule>
  </conditionalFormatting>
  <conditionalFormatting sqref="DJ58:DK58 CR58:DH58">
    <cfRule type="containsText" dxfId="147" priority="81" operator="containsText" text="abs">
      <formula>NOT(ISERROR(SEARCH("abs",CR58)))</formula>
    </cfRule>
    <cfRule type="containsText" dxfId="146" priority="82" operator="containsText" text="A">
      <formula>NOT(ISERROR(SEARCH("A",CR58)))</formula>
    </cfRule>
    <cfRule type="containsText" dxfId="145" priority="83" operator="containsText" text="abs">
      <formula>NOT(ISERROR(SEARCH("abs",CR58)))</formula>
    </cfRule>
    <cfRule type="containsText" dxfId="144" priority="84" operator="containsText" text="abs">
      <formula>NOT(ISERROR(SEARCH("abs",CR58)))</formula>
    </cfRule>
    <cfRule type="containsText" dxfId="143" priority="85" operator="containsText" text="abc">
      <formula>NOT(ISERROR(SEARCH("abc",CR58)))</formula>
    </cfRule>
    <cfRule type="containsText" dxfId="142" priority="86" operator="containsText" text="D">
      <formula>NOT(ISERROR(SEARCH("D",CR58)))</formula>
    </cfRule>
    <cfRule type="containsText" dxfId="141" priority="87" operator="containsText" text="C">
      <formula>NOT(ISERROR(SEARCH("C",CR58)))</formula>
    </cfRule>
    <cfRule type="containsText" priority="88" operator="containsText" text="C">
      <formula>NOT(ISERROR(SEARCH("C",CR58)))</formula>
    </cfRule>
    <cfRule type="containsText" dxfId="140" priority="89" operator="containsText" text="B">
      <formula>NOT(ISERROR(SEARCH("B",CR58)))</formula>
    </cfRule>
    <cfRule type="containsText" dxfId="139" priority="90" operator="containsText" text="A">
      <formula>NOT(ISERROR(SEARCH("A",CR58)))</formula>
    </cfRule>
  </conditionalFormatting>
  <conditionalFormatting sqref="DI58">
    <cfRule type="containsText" dxfId="138" priority="71" operator="containsText" text="abs">
      <formula>NOT(ISERROR(SEARCH("abs",DI58)))</formula>
    </cfRule>
    <cfRule type="containsText" dxfId="137" priority="72" operator="containsText" text="A">
      <formula>NOT(ISERROR(SEARCH("A",DI58)))</formula>
    </cfRule>
    <cfRule type="containsText" dxfId="136" priority="73" operator="containsText" text="abs">
      <formula>NOT(ISERROR(SEARCH("abs",DI58)))</formula>
    </cfRule>
    <cfRule type="containsText" dxfId="135" priority="74" operator="containsText" text="abs">
      <formula>NOT(ISERROR(SEARCH("abs",DI58)))</formula>
    </cfRule>
    <cfRule type="containsText" dxfId="134" priority="75" operator="containsText" text="abc">
      <formula>NOT(ISERROR(SEARCH("abc",DI58)))</formula>
    </cfRule>
    <cfRule type="containsText" dxfId="133" priority="76" operator="containsText" text="D">
      <formula>NOT(ISERROR(SEARCH("D",DI58)))</formula>
    </cfRule>
    <cfRule type="containsText" dxfId="132" priority="77" operator="containsText" text="C">
      <formula>NOT(ISERROR(SEARCH("C",DI58)))</formula>
    </cfRule>
    <cfRule type="containsText" priority="78" operator="containsText" text="C">
      <formula>NOT(ISERROR(SEARCH("C",DI58)))</formula>
    </cfRule>
    <cfRule type="containsText" dxfId="131" priority="79" operator="containsText" text="B">
      <formula>NOT(ISERROR(SEARCH("B",DI58)))</formula>
    </cfRule>
    <cfRule type="containsText" dxfId="130" priority="80" operator="containsText" text="A">
      <formula>NOT(ISERROR(SEARCH("A",DI58)))</formula>
    </cfRule>
  </conditionalFormatting>
  <conditionalFormatting sqref="BW58:CQ58 DL58:DR58">
    <cfRule type="containsText" dxfId="129" priority="61" operator="containsText" text="abs">
      <formula>NOT(ISERROR(SEARCH("abs",BW58)))</formula>
    </cfRule>
    <cfRule type="containsText" dxfId="128" priority="62" operator="containsText" text="A">
      <formula>NOT(ISERROR(SEARCH("A",BW58)))</formula>
    </cfRule>
    <cfRule type="containsText" dxfId="127" priority="63" operator="containsText" text="abs">
      <formula>NOT(ISERROR(SEARCH("abs",BW58)))</formula>
    </cfRule>
    <cfRule type="containsText" dxfId="126" priority="64" operator="containsText" text="abs">
      <formula>NOT(ISERROR(SEARCH("abs",BW58)))</formula>
    </cfRule>
    <cfRule type="containsText" dxfId="125" priority="65" operator="containsText" text="abc">
      <formula>NOT(ISERROR(SEARCH("abc",BW58)))</formula>
    </cfRule>
    <cfRule type="containsText" dxfId="124" priority="66" operator="containsText" text="D">
      <formula>NOT(ISERROR(SEARCH("D",BW58)))</formula>
    </cfRule>
    <cfRule type="containsText" dxfId="123" priority="67" operator="containsText" text="C">
      <formula>NOT(ISERROR(SEARCH("C",BW58)))</formula>
    </cfRule>
    <cfRule type="containsText" priority="68" operator="containsText" text="C">
      <formula>NOT(ISERROR(SEARCH("C",BW58)))</formula>
    </cfRule>
    <cfRule type="containsText" dxfId="122" priority="69" operator="containsText" text="B">
      <formula>NOT(ISERROR(SEARCH("B",BW58)))</formula>
    </cfRule>
    <cfRule type="containsText" dxfId="121" priority="70" operator="containsText" text="A">
      <formula>NOT(ISERROR(SEARCH("A",BW58)))</formula>
    </cfRule>
  </conditionalFormatting>
  <conditionalFormatting sqref="DJ58:DK58 CR58:DH58">
    <cfRule type="containsText" dxfId="120" priority="51" operator="containsText" text="abs">
      <formula>NOT(ISERROR(SEARCH("abs",CR58)))</formula>
    </cfRule>
    <cfRule type="containsText" dxfId="119" priority="52" operator="containsText" text="A">
      <formula>NOT(ISERROR(SEARCH("A",CR58)))</formula>
    </cfRule>
    <cfRule type="containsText" dxfId="118" priority="53" operator="containsText" text="abs">
      <formula>NOT(ISERROR(SEARCH("abs",CR58)))</formula>
    </cfRule>
    <cfRule type="containsText" dxfId="117" priority="54" operator="containsText" text="abs">
      <formula>NOT(ISERROR(SEARCH("abs",CR58)))</formula>
    </cfRule>
    <cfRule type="containsText" dxfId="116" priority="55" operator="containsText" text="abc">
      <formula>NOT(ISERROR(SEARCH("abc",CR58)))</formula>
    </cfRule>
    <cfRule type="containsText" dxfId="115" priority="56" operator="containsText" text="D">
      <formula>NOT(ISERROR(SEARCH("D",CR58)))</formula>
    </cfRule>
    <cfRule type="containsText" dxfId="114" priority="57" operator="containsText" text="C">
      <formula>NOT(ISERROR(SEARCH("C",CR58)))</formula>
    </cfRule>
    <cfRule type="containsText" priority="58" operator="containsText" text="C">
      <formula>NOT(ISERROR(SEARCH("C",CR58)))</formula>
    </cfRule>
    <cfRule type="containsText" dxfId="113" priority="59" operator="containsText" text="B">
      <formula>NOT(ISERROR(SEARCH("B",CR58)))</formula>
    </cfRule>
    <cfRule type="containsText" dxfId="112" priority="60" operator="containsText" text="A">
      <formula>NOT(ISERROR(SEARCH("A",CR58)))</formula>
    </cfRule>
  </conditionalFormatting>
  <conditionalFormatting sqref="DI58">
    <cfRule type="containsText" dxfId="111" priority="41" operator="containsText" text="abs">
      <formula>NOT(ISERROR(SEARCH("abs",DI58)))</formula>
    </cfRule>
    <cfRule type="containsText" dxfId="110" priority="42" operator="containsText" text="A">
      <formula>NOT(ISERROR(SEARCH("A",DI58)))</formula>
    </cfRule>
    <cfRule type="containsText" dxfId="109" priority="43" operator="containsText" text="abs">
      <formula>NOT(ISERROR(SEARCH("abs",DI58)))</formula>
    </cfRule>
    <cfRule type="containsText" dxfId="108" priority="44" operator="containsText" text="abs">
      <formula>NOT(ISERROR(SEARCH("abs",DI58)))</formula>
    </cfRule>
    <cfRule type="containsText" dxfId="107" priority="45" operator="containsText" text="abc">
      <formula>NOT(ISERROR(SEARCH("abc",DI58)))</formula>
    </cfRule>
    <cfRule type="containsText" dxfId="106" priority="46" operator="containsText" text="D">
      <formula>NOT(ISERROR(SEARCH("D",DI58)))</formula>
    </cfRule>
    <cfRule type="containsText" dxfId="105" priority="47" operator="containsText" text="C">
      <formula>NOT(ISERROR(SEARCH("C",DI58)))</formula>
    </cfRule>
    <cfRule type="containsText" priority="48" operator="containsText" text="C">
      <formula>NOT(ISERROR(SEARCH("C",DI58)))</formula>
    </cfRule>
    <cfRule type="containsText" dxfId="104" priority="49" operator="containsText" text="B">
      <formula>NOT(ISERROR(SEARCH("B",DI58)))</formula>
    </cfRule>
    <cfRule type="containsText" dxfId="103" priority="50" operator="containsText" text="A">
      <formula>NOT(ISERROR(SEARCH("A",DI58)))</formula>
    </cfRule>
  </conditionalFormatting>
  <conditionalFormatting sqref="BW58:CL58">
    <cfRule type="containsText" dxfId="102" priority="31" operator="containsText" text="abs">
      <formula>NOT(ISERROR(SEARCH("abs",BW58)))</formula>
    </cfRule>
    <cfRule type="containsText" dxfId="101" priority="32" operator="containsText" text="A">
      <formula>NOT(ISERROR(SEARCH("A",BW58)))</formula>
    </cfRule>
    <cfRule type="containsText" dxfId="100" priority="33" operator="containsText" text="abs">
      <formula>NOT(ISERROR(SEARCH("abs",BW58)))</formula>
    </cfRule>
    <cfRule type="containsText" dxfId="99" priority="34" operator="containsText" text="abs">
      <formula>NOT(ISERROR(SEARCH("abs",BW58)))</formula>
    </cfRule>
    <cfRule type="containsText" dxfId="98" priority="35" operator="containsText" text="abc">
      <formula>NOT(ISERROR(SEARCH("abc",BW58)))</formula>
    </cfRule>
    <cfRule type="containsText" dxfId="97" priority="36" operator="containsText" text="D">
      <formula>NOT(ISERROR(SEARCH("D",BW58)))</formula>
    </cfRule>
    <cfRule type="containsText" dxfId="96" priority="37" operator="containsText" text="C">
      <formula>NOT(ISERROR(SEARCH("C",BW58)))</formula>
    </cfRule>
    <cfRule type="containsText" priority="38" operator="containsText" text="C">
      <formula>NOT(ISERROR(SEARCH("C",BW58)))</formula>
    </cfRule>
    <cfRule type="containsText" dxfId="95" priority="39" operator="containsText" text="B">
      <formula>NOT(ISERROR(SEARCH("B",BW58)))</formula>
    </cfRule>
    <cfRule type="containsText" dxfId="94" priority="40" operator="containsText" text="A">
      <formula>NOT(ISERROR(SEARCH("A",BW58)))</formula>
    </cfRule>
  </conditionalFormatting>
  <conditionalFormatting sqref="DL58:DO58">
    <cfRule type="containsText" dxfId="93" priority="21" operator="containsText" text="abs">
      <formula>NOT(ISERROR(SEARCH("abs",DL58)))</formula>
    </cfRule>
    <cfRule type="containsText" dxfId="92" priority="22" operator="containsText" text="A">
      <formula>NOT(ISERROR(SEARCH("A",DL58)))</formula>
    </cfRule>
    <cfRule type="containsText" dxfId="91" priority="23" operator="containsText" text="abs">
      <formula>NOT(ISERROR(SEARCH("abs",DL58)))</formula>
    </cfRule>
    <cfRule type="containsText" dxfId="90" priority="24" operator="containsText" text="abs">
      <formula>NOT(ISERROR(SEARCH("abs",DL58)))</formula>
    </cfRule>
    <cfRule type="containsText" dxfId="89" priority="25" operator="containsText" text="abc">
      <formula>NOT(ISERROR(SEARCH("abc",DL58)))</formula>
    </cfRule>
    <cfRule type="containsText" dxfId="88" priority="26" operator="containsText" text="D">
      <formula>NOT(ISERROR(SEARCH("D",DL58)))</formula>
    </cfRule>
    <cfRule type="containsText" dxfId="87" priority="27" operator="containsText" text="C">
      <formula>NOT(ISERROR(SEARCH("C",DL58)))</formula>
    </cfRule>
    <cfRule type="containsText" priority="28" operator="containsText" text="C">
      <formula>NOT(ISERROR(SEARCH("C",DL58)))</formula>
    </cfRule>
    <cfRule type="containsText" dxfId="86" priority="29" operator="containsText" text="B">
      <formula>NOT(ISERROR(SEARCH("B",DL58)))</formula>
    </cfRule>
    <cfRule type="containsText" dxfId="85" priority="30" operator="containsText" text="A">
      <formula>NOT(ISERROR(SEARCH("A",DL58)))</formula>
    </cfRule>
  </conditionalFormatting>
  <conditionalFormatting sqref="DJ58:DK58 CR58:DH58">
    <cfRule type="containsText" dxfId="84" priority="11" operator="containsText" text="abs">
      <formula>NOT(ISERROR(SEARCH("abs",CR58)))</formula>
    </cfRule>
    <cfRule type="containsText" dxfId="83" priority="12" operator="containsText" text="A">
      <formula>NOT(ISERROR(SEARCH("A",CR58)))</formula>
    </cfRule>
    <cfRule type="containsText" dxfId="82" priority="13" operator="containsText" text="abs">
      <formula>NOT(ISERROR(SEARCH("abs",CR58)))</formula>
    </cfRule>
    <cfRule type="containsText" dxfId="81" priority="14" operator="containsText" text="abs">
      <formula>NOT(ISERROR(SEARCH("abs",CR58)))</formula>
    </cfRule>
    <cfRule type="containsText" dxfId="80" priority="15" operator="containsText" text="abc">
      <formula>NOT(ISERROR(SEARCH("abc",CR58)))</formula>
    </cfRule>
    <cfRule type="containsText" dxfId="79" priority="16" operator="containsText" text="D">
      <formula>NOT(ISERROR(SEARCH("D",CR58)))</formula>
    </cfRule>
    <cfRule type="containsText" dxfId="78" priority="17" operator="containsText" text="C">
      <formula>NOT(ISERROR(SEARCH("C",CR58)))</formula>
    </cfRule>
    <cfRule type="containsText" priority="18" operator="containsText" text="C">
      <formula>NOT(ISERROR(SEARCH("C",CR58)))</formula>
    </cfRule>
    <cfRule type="containsText" dxfId="77" priority="19" operator="containsText" text="B">
      <formula>NOT(ISERROR(SEARCH("B",CR58)))</formula>
    </cfRule>
    <cfRule type="containsText" dxfId="76" priority="20" operator="containsText" text="A">
      <formula>NOT(ISERROR(SEARCH("A",CR58)))</formula>
    </cfRule>
  </conditionalFormatting>
  <conditionalFormatting sqref="DI58">
    <cfRule type="containsText" dxfId="75" priority="1" operator="containsText" text="abs">
      <formula>NOT(ISERROR(SEARCH("abs",DI58)))</formula>
    </cfRule>
    <cfRule type="containsText" dxfId="74" priority="2" operator="containsText" text="A">
      <formula>NOT(ISERROR(SEARCH("A",DI58)))</formula>
    </cfRule>
    <cfRule type="containsText" dxfId="73" priority="3" operator="containsText" text="abs">
      <formula>NOT(ISERROR(SEARCH("abs",DI58)))</formula>
    </cfRule>
    <cfRule type="containsText" dxfId="72" priority="4" operator="containsText" text="abs">
      <formula>NOT(ISERROR(SEARCH("abs",DI58)))</formula>
    </cfRule>
    <cfRule type="containsText" dxfId="71" priority="5" operator="containsText" text="abc">
      <formula>NOT(ISERROR(SEARCH("abc",DI58)))</formula>
    </cfRule>
    <cfRule type="containsText" dxfId="70" priority="6" operator="containsText" text="D">
      <formula>NOT(ISERROR(SEARCH("D",DI58)))</formula>
    </cfRule>
    <cfRule type="containsText" dxfId="69" priority="7" operator="containsText" text="C">
      <formula>NOT(ISERROR(SEARCH("C",DI58)))</formula>
    </cfRule>
    <cfRule type="containsText" priority="8" operator="containsText" text="C">
      <formula>NOT(ISERROR(SEARCH("C",DI58)))</formula>
    </cfRule>
    <cfRule type="containsText" dxfId="68" priority="9" operator="containsText" text="B">
      <formula>NOT(ISERROR(SEARCH("B",DI58)))</formula>
    </cfRule>
    <cfRule type="containsText" dxfId="67" priority="10" operator="containsText" text="A">
      <formula>NOT(ISERROR(SEARCH("A",DI58)))</formula>
    </cfRule>
  </conditionalFormatting>
  <dataValidations count="2">
    <dataValidation type="list" allowBlank="1" showInputMessage="1" showErrorMessage="1" sqref="CQ49" xr:uid="{00000000-0002-0000-0100-000000000000}">
      <formula1>$BG$64:$BG$90</formula1>
    </dataValidation>
    <dataValidation type="list" allowBlank="1" showInputMessage="1" showErrorMessage="1" sqref="V10:V38 B120:R146 V47:V74 B47:M73 V120:V148 N10:U35 V85:V111 B85:M111 N36:O36 B10:M36 R36:U36 U10:U36 N147:N148 BW58:CJ58 CM58:DR58" xr:uid="{00000000-0002-0000-0100-000001000000}">
      <formula1>nOTES</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FFC000"/>
  </sheetPr>
  <dimension ref="A1:G28"/>
  <sheetViews>
    <sheetView zoomScale="77" zoomScaleNormal="77" workbookViewId="0">
      <selection activeCell="C28" sqref="C28"/>
    </sheetView>
  </sheetViews>
  <sheetFormatPr baseColWidth="10" defaultRowHeight="15" x14ac:dyDescent="0.25"/>
  <cols>
    <col min="1" max="1" width="17.140625" bestFit="1" customWidth="1"/>
    <col min="2" max="2" width="69.42578125" customWidth="1"/>
    <col min="6" max="6" width="17.140625" bestFit="1" customWidth="1"/>
    <col min="7" max="7" width="80" customWidth="1"/>
  </cols>
  <sheetData>
    <row r="1" spans="1:7" x14ac:dyDescent="0.25">
      <c r="A1" s="150" t="s">
        <v>104</v>
      </c>
      <c r="B1" s="150" t="s">
        <v>105</v>
      </c>
      <c r="F1" s="151" t="s">
        <v>104</v>
      </c>
      <c r="G1" s="151" t="s">
        <v>106</v>
      </c>
    </row>
    <row r="2" spans="1:7" ht="18" customHeight="1" x14ac:dyDescent="0.25">
      <c r="A2" s="153" t="s">
        <v>21</v>
      </c>
      <c r="B2" s="152" t="s">
        <v>127</v>
      </c>
      <c r="F2" s="153" t="s">
        <v>21</v>
      </c>
      <c r="G2" s="152" t="s">
        <v>107</v>
      </c>
    </row>
    <row r="3" spans="1:7" ht="18" customHeight="1" x14ac:dyDescent="0.25">
      <c r="A3" s="153" t="s">
        <v>24</v>
      </c>
      <c r="B3" s="152" t="s">
        <v>129</v>
      </c>
      <c r="F3" s="153" t="s">
        <v>24</v>
      </c>
      <c r="G3" s="152" t="s">
        <v>107</v>
      </c>
    </row>
    <row r="4" spans="1:7" ht="18" customHeight="1" x14ac:dyDescent="0.25">
      <c r="A4" s="153" t="s">
        <v>27</v>
      </c>
      <c r="B4" s="154" t="s">
        <v>108</v>
      </c>
      <c r="F4" s="153" t="s">
        <v>27</v>
      </c>
      <c r="G4" s="152" t="s">
        <v>107</v>
      </c>
    </row>
    <row r="5" spans="1:7" ht="18" customHeight="1" x14ac:dyDescent="0.25">
      <c r="A5" s="153" t="s">
        <v>29</v>
      </c>
      <c r="B5" s="152" t="s">
        <v>130</v>
      </c>
      <c r="F5" s="153" t="s">
        <v>29</v>
      </c>
      <c r="G5" s="152" t="s">
        <v>107</v>
      </c>
    </row>
    <row r="6" spans="1:7" ht="18" customHeight="1" x14ac:dyDescent="0.25">
      <c r="A6" s="153" t="s">
        <v>31</v>
      </c>
      <c r="B6" s="152" t="s">
        <v>109</v>
      </c>
      <c r="F6" s="153" t="s">
        <v>31</v>
      </c>
      <c r="G6" s="152" t="s">
        <v>107</v>
      </c>
    </row>
    <row r="7" spans="1:7" ht="18" customHeight="1" x14ac:dyDescent="0.25">
      <c r="A7" s="153" t="s">
        <v>33</v>
      </c>
      <c r="B7" s="154" t="s">
        <v>110</v>
      </c>
      <c r="F7" s="153" t="s">
        <v>33</v>
      </c>
      <c r="G7" s="152" t="s">
        <v>107</v>
      </c>
    </row>
    <row r="8" spans="1:7" ht="18" customHeight="1" x14ac:dyDescent="0.25">
      <c r="A8" s="153" t="s">
        <v>35</v>
      </c>
      <c r="B8" s="152" t="s">
        <v>111</v>
      </c>
      <c r="F8" s="153" t="s">
        <v>35</v>
      </c>
      <c r="G8" s="152" t="s">
        <v>107</v>
      </c>
    </row>
    <row r="9" spans="1:7" ht="18" customHeight="1" x14ac:dyDescent="0.25">
      <c r="A9" s="153" t="s">
        <v>37</v>
      </c>
      <c r="B9" s="152" t="s">
        <v>112</v>
      </c>
      <c r="F9" s="153" t="s">
        <v>37</v>
      </c>
      <c r="G9" s="152" t="s">
        <v>107</v>
      </c>
    </row>
    <row r="10" spans="1:7" ht="18" customHeight="1" x14ac:dyDescent="0.25">
      <c r="A10" s="153" t="s">
        <v>39</v>
      </c>
      <c r="B10" s="152" t="s">
        <v>113</v>
      </c>
      <c r="F10" s="153" t="s">
        <v>39</v>
      </c>
      <c r="G10" s="152" t="s">
        <v>107</v>
      </c>
    </row>
    <row r="11" spans="1:7" ht="18" customHeight="1" x14ac:dyDescent="0.25">
      <c r="A11" s="153" t="s">
        <v>41</v>
      </c>
      <c r="B11" s="152" t="s">
        <v>114</v>
      </c>
      <c r="F11" s="153" t="s">
        <v>41</v>
      </c>
      <c r="G11" s="152" t="s">
        <v>107</v>
      </c>
    </row>
    <row r="12" spans="1:7" ht="18" customHeight="1" x14ac:dyDescent="0.25">
      <c r="A12" s="153" t="s">
        <v>43</v>
      </c>
      <c r="B12" s="152" t="s">
        <v>128</v>
      </c>
      <c r="F12" s="153" t="s">
        <v>43</v>
      </c>
      <c r="G12" s="152" t="s">
        <v>107</v>
      </c>
    </row>
    <row r="13" spans="1:7" ht="18" customHeight="1" x14ac:dyDescent="0.25">
      <c r="A13" s="153" t="s">
        <v>45</v>
      </c>
      <c r="B13" s="152" t="s">
        <v>131</v>
      </c>
      <c r="F13" s="153" t="s">
        <v>45</v>
      </c>
      <c r="G13" s="152" t="s">
        <v>107</v>
      </c>
    </row>
    <row r="14" spans="1:7" ht="18" customHeight="1" x14ac:dyDescent="0.25">
      <c r="A14" s="153" t="s">
        <v>47</v>
      </c>
      <c r="B14" s="152" t="s">
        <v>115</v>
      </c>
      <c r="F14" s="153" t="s">
        <v>47</v>
      </c>
      <c r="G14" s="152" t="s">
        <v>107</v>
      </c>
    </row>
    <row r="15" spans="1:7" ht="18" customHeight="1" x14ac:dyDescent="0.25">
      <c r="A15" s="153" t="s">
        <v>49</v>
      </c>
      <c r="B15" s="152" t="s">
        <v>116</v>
      </c>
      <c r="F15" s="153" t="s">
        <v>49</v>
      </c>
      <c r="G15" s="152" t="s">
        <v>107</v>
      </c>
    </row>
    <row r="16" spans="1:7" ht="18" customHeight="1" x14ac:dyDescent="0.25">
      <c r="A16" s="153" t="s">
        <v>51</v>
      </c>
      <c r="B16" s="152" t="s">
        <v>126</v>
      </c>
      <c r="F16" s="153" t="s">
        <v>51</v>
      </c>
      <c r="G16" s="152" t="s">
        <v>107</v>
      </c>
    </row>
    <row r="17" spans="1:7" ht="18" customHeight="1" x14ac:dyDescent="0.25">
      <c r="A17" s="153" t="s">
        <v>53</v>
      </c>
      <c r="B17" s="152" t="s">
        <v>117</v>
      </c>
      <c r="F17" s="153" t="s">
        <v>53</v>
      </c>
      <c r="G17" s="152" t="s">
        <v>107</v>
      </c>
    </row>
    <row r="18" spans="1:7" ht="18" customHeight="1" x14ac:dyDescent="0.25">
      <c r="A18" s="153" t="s">
        <v>55</v>
      </c>
      <c r="B18" s="152" t="s">
        <v>132</v>
      </c>
      <c r="F18" s="153" t="s">
        <v>55</v>
      </c>
      <c r="G18" s="152" t="s">
        <v>107</v>
      </c>
    </row>
    <row r="19" spans="1:7" ht="18" customHeight="1" x14ac:dyDescent="0.25">
      <c r="A19" s="153" t="s">
        <v>57</v>
      </c>
      <c r="B19" s="152" t="s">
        <v>118</v>
      </c>
      <c r="F19" s="153" t="s">
        <v>57</v>
      </c>
      <c r="G19" s="152" t="s">
        <v>107</v>
      </c>
    </row>
    <row r="20" spans="1:7" ht="18" customHeight="1" x14ac:dyDescent="0.25">
      <c r="A20" s="153" t="s">
        <v>59</v>
      </c>
      <c r="B20" s="152" t="s">
        <v>119</v>
      </c>
      <c r="F20" s="153" t="s">
        <v>59</v>
      </c>
      <c r="G20" s="152" t="s">
        <v>107</v>
      </c>
    </row>
    <row r="21" spans="1:7" ht="18" customHeight="1" x14ac:dyDescent="0.25">
      <c r="A21" s="153" t="s">
        <v>61</v>
      </c>
      <c r="B21" s="152" t="s">
        <v>120</v>
      </c>
      <c r="F21" s="153" t="s">
        <v>61</v>
      </c>
      <c r="G21" s="152" t="s">
        <v>107</v>
      </c>
    </row>
    <row r="22" spans="1:7" ht="18" customHeight="1" x14ac:dyDescent="0.25">
      <c r="A22" s="153" t="s">
        <v>63</v>
      </c>
      <c r="B22" s="152" t="s">
        <v>121</v>
      </c>
      <c r="F22" s="153" t="s">
        <v>63</v>
      </c>
      <c r="G22" s="152" t="s">
        <v>107</v>
      </c>
    </row>
    <row r="23" spans="1:7" ht="18" customHeight="1" x14ac:dyDescent="0.25">
      <c r="A23" s="153" t="s">
        <v>64</v>
      </c>
      <c r="B23" s="152" t="s">
        <v>122</v>
      </c>
      <c r="F23" s="153" t="s">
        <v>64</v>
      </c>
      <c r="G23" s="152" t="s">
        <v>107</v>
      </c>
    </row>
    <row r="24" spans="1:7" ht="18" customHeight="1" x14ac:dyDescent="0.25">
      <c r="A24" s="153" t="s">
        <v>66</v>
      </c>
      <c r="B24" s="152" t="s">
        <v>123</v>
      </c>
      <c r="F24" s="153" t="s">
        <v>66</v>
      </c>
      <c r="G24" s="152" t="s">
        <v>107</v>
      </c>
    </row>
    <row r="25" spans="1:7" ht="18" customHeight="1" x14ac:dyDescent="0.25">
      <c r="A25" s="153" t="s">
        <v>68</v>
      </c>
      <c r="B25" s="152" t="s">
        <v>133</v>
      </c>
      <c r="F25" s="153" t="s">
        <v>68</v>
      </c>
      <c r="G25" s="152" t="s">
        <v>107</v>
      </c>
    </row>
    <row r="26" spans="1:7" ht="18" customHeight="1" x14ac:dyDescent="0.25">
      <c r="A26" s="153" t="s">
        <v>70</v>
      </c>
      <c r="B26" s="152" t="s">
        <v>124</v>
      </c>
      <c r="F26" s="153" t="s">
        <v>70</v>
      </c>
      <c r="G26" s="152" t="s">
        <v>107</v>
      </c>
    </row>
    <row r="27" spans="1:7" ht="18" customHeight="1" x14ac:dyDescent="0.25">
      <c r="A27" s="153" t="s">
        <v>72</v>
      </c>
      <c r="B27" s="152" t="s">
        <v>125</v>
      </c>
      <c r="F27" s="153" t="s">
        <v>72</v>
      </c>
      <c r="G27" s="152" t="s">
        <v>107</v>
      </c>
    </row>
    <row r="28" spans="1:7" ht="18" customHeight="1" x14ac:dyDescent="0.25">
      <c r="A28" s="153" t="s">
        <v>74</v>
      </c>
      <c r="B28" s="152" t="s">
        <v>134</v>
      </c>
      <c r="F28" s="153" t="s">
        <v>74</v>
      </c>
      <c r="G28" s="152" t="s">
        <v>107</v>
      </c>
    </row>
  </sheetData>
  <sheetProtection sheet="1" objects="1" scenarios="1"/>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W30"/>
  <sheetViews>
    <sheetView zoomScale="70" zoomScaleNormal="70" workbookViewId="0">
      <selection activeCell="A11" sqref="A11:AW11"/>
    </sheetView>
  </sheetViews>
  <sheetFormatPr baseColWidth="10" defaultRowHeight="15" x14ac:dyDescent="0.25"/>
  <cols>
    <col min="2" max="49" width="4.140625" customWidth="1"/>
  </cols>
  <sheetData>
    <row r="1" spans="1:49" ht="16.5" x14ac:dyDescent="0.25">
      <c r="A1" s="177" t="s">
        <v>21</v>
      </c>
      <c r="B1" s="162" t="s">
        <v>0</v>
      </c>
      <c r="C1" s="162" t="s">
        <v>0</v>
      </c>
      <c r="D1" s="162" t="s">
        <v>1</v>
      </c>
      <c r="E1" s="162" t="s">
        <v>0</v>
      </c>
      <c r="F1" s="162" t="s">
        <v>7</v>
      </c>
      <c r="G1" s="163"/>
      <c r="H1" s="164" t="s">
        <v>7</v>
      </c>
      <c r="I1" s="162" t="s">
        <v>1</v>
      </c>
      <c r="J1" s="162" t="s">
        <v>3</v>
      </c>
      <c r="K1" s="163" t="s">
        <v>1</v>
      </c>
      <c r="L1" s="164" t="s">
        <v>1</v>
      </c>
      <c r="M1" s="162" t="s">
        <v>0</v>
      </c>
      <c r="N1" s="163"/>
      <c r="O1" s="164" t="s">
        <v>8</v>
      </c>
      <c r="P1" s="162"/>
      <c r="Q1" s="163"/>
      <c r="R1" s="164"/>
      <c r="S1" s="163"/>
      <c r="T1" s="165"/>
      <c r="U1" s="164" t="s">
        <v>0</v>
      </c>
      <c r="V1" s="166"/>
      <c r="W1" s="162" t="s">
        <v>4</v>
      </c>
      <c r="X1" s="162" t="s">
        <v>0</v>
      </c>
      <c r="Y1" s="162" t="s">
        <v>1</v>
      </c>
      <c r="Z1" s="162" t="s">
        <v>3</v>
      </c>
      <c r="AA1" s="162"/>
      <c r="AB1" s="163"/>
      <c r="AC1" s="164" t="s">
        <v>6</v>
      </c>
      <c r="AD1" s="162" t="s">
        <v>8</v>
      </c>
      <c r="AE1" s="162" t="s">
        <v>8</v>
      </c>
      <c r="AF1" s="163"/>
      <c r="AG1" s="164" t="s">
        <v>9</v>
      </c>
      <c r="AH1" s="162" t="s">
        <v>6</v>
      </c>
      <c r="AI1" s="162" t="s">
        <v>7</v>
      </c>
      <c r="AJ1" s="163" t="s">
        <v>0</v>
      </c>
      <c r="AK1" s="164" t="s">
        <v>5</v>
      </c>
      <c r="AL1" s="162" t="s">
        <v>9</v>
      </c>
      <c r="AM1" s="162"/>
      <c r="AN1" s="166"/>
      <c r="AO1" s="162" t="s">
        <v>2</v>
      </c>
      <c r="AP1" s="162" t="s">
        <v>4</v>
      </c>
      <c r="AQ1" s="163" t="s">
        <v>6</v>
      </c>
      <c r="AR1" s="164" t="s">
        <v>3</v>
      </c>
      <c r="AS1" s="163" t="s">
        <v>0</v>
      </c>
      <c r="AT1" s="163" t="s">
        <v>3</v>
      </c>
      <c r="AU1" s="167"/>
      <c r="AV1" s="167"/>
      <c r="AW1" s="168"/>
    </row>
    <row r="2" spans="1:49" ht="16.5" x14ac:dyDescent="0.25">
      <c r="A2" s="178" t="s">
        <v>24</v>
      </c>
      <c r="B2" s="162" t="s">
        <v>6</v>
      </c>
      <c r="C2" s="162" t="s">
        <v>0</v>
      </c>
      <c r="D2" s="162" t="s">
        <v>4</v>
      </c>
      <c r="E2" s="162" t="s">
        <v>5</v>
      </c>
      <c r="F2" s="162" t="s">
        <v>8</v>
      </c>
      <c r="G2" s="163"/>
      <c r="H2" s="164" t="s">
        <v>26</v>
      </c>
      <c r="I2" s="162" t="s">
        <v>3</v>
      </c>
      <c r="J2" s="162" t="s">
        <v>9</v>
      </c>
      <c r="K2" s="163" t="s">
        <v>6</v>
      </c>
      <c r="L2" s="164" t="s">
        <v>10</v>
      </c>
      <c r="M2" s="162" t="s">
        <v>3</v>
      </c>
      <c r="N2" s="163"/>
      <c r="O2" s="164" t="s">
        <v>9</v>
      </c>
      <c r="P2" s="162"/>
      <c r="Q2" s="163"/>
      <c r="R2" s="164"/>
      <c r="S2" s="163"/>
      <c r="T2" s="165"/>
      <c r="U2" s="164" t="s">
        <v>3</v>
      </c>
      <c r="V2" s="166"/>
      <c r="W2" s="162" t="s">
        <v>2</v>
      </c>
      <c r="X2" s="162" t="s">
        <v>6</v>
      </c>
      <c r="Y2" s="162" t="s">
        <v>8</v>
      </c>
      <c r="Z2" s="162" t="s">
        <v>8</v>
      </c>
      <c r="AA2" s="162"/>
      <c r="AB2" s="163"/>
      <c r="AC2" s="164" t="s">
        <v>9</v>
      </c>
      <c r="AD2" s="162" t="s">
        <v>8</v>
      </c>
      <c r="AE2" s="162" t="s">
        <v>7</v>
      </c>
      <c r="AF2" s="163"/>
      <c r="AG2" s="164" t="s">
        <v>9</v>
      </c>
      <c r="AH2" s="162" t="s">
        <v>9</v>
      </c>
      <c r="AI2" s="162" t="s">
        <v>9</v>
      </c>
      <c r="AJ2" s="163" t="s">
        <v>8</v>
      </c>
      <c r="AK2" s="164" t="s">
        <v>8</v>
      </c>
      <c r="AL2" s="162" t="s">
        <v>9</v>
      </c>
      <c r="AM2" s="162"/>
      <c r="AN2" s="166"/>
      <c r="AO2" s="162" t="s">
        <v>9</v>
      </c>
      <c r="AP2" s="162" t="s">
        <v>6</v>
      </c>
      <c r="AQ2" s="163" t="s">
        <v>9</v>
      </c>
      <c r="AR2" s="164" t="s">
        <v>3</v>
      </c>
      <c r="AS2" s="163" t="s">
        <v>8</v>
      </c>
      <c r="AT2" s="163" t="s">
        <v>9</v>
      </c>
      <c r="AU2" s="167"/>
      <c r="AV2" s="167"/>
      <c r="AW2" s="168"/>
    </row>
    <row r="3" spans="1:49" ht="16.5" x14ac:dyDescent="0.25">
      <c r="A3" s="179" t="s">
        <v>27</v>
      </c>
      <c r="B3" s="162" t="s">
        <v>1</v>
      </c>
      <c r="C3" s="162" t="s">
        <v>0</v>
      </c>
      <c r="D3" s="162" t="s">
        <v>0</v>
      </c>
      <c r="E3" s="162" t="s">
        <v>1</v>
      </c>
      <c r="F3" s="162" t="s">
        <v>7</v>
      </c>
      <c r="G3" s="163"/>
      <c r="H3" s="164" t="s">
        <v>0</v>
      </c>
      <c r="I3" s="162" t="s">
        <v>1</v>
      </c>
      <c r="J3" s="162" t="s">
        <v>6</v>
      </c>
      <c r="K3" s="163" t="s">
        <v>1</v>
      </c>
      <c r="L3" s="164" t="s">
        <v>1</v>
      </c>
      <c r="M3" s="162" t="s">
        <v>2</v>
      </c>
      <c r="N3" s="163"/>
      <c r="O3" s="164" t="s">
        <v>3</v>
      </c>
      <c r="P3" s="162"/>
      <c r="Q3" s="163"/>
      <c r="R3" s="164"/>
      <c r="S3" s="163"/>
      <c r="T3" s="165"/>
      <c r="U3" s="164" t="s">
        <v>0</v>
      </c>
      <c r="V3" s="166"/>
      <c r="W3" s="162" t="s">
        <v>2</v>
      </c>
      <c r="X3" s="162" t="s">
        <v>0</v>
      </c>
      <c r="Y3" s="162" t="s">
        <v>8</v>
      </c>
      <c r="Z3" s="162" t="s">
        <v>3</v>
      </c>
      <c r="AA3" s="162"/>
      <c r="AB3" s="163"/>
      <c r="AC3" s="164" t="s">
        <v>0</v>
      </c>
      <c r="AD3" s="162" t="s">
        <v>2</v>
      </c>
      <c r="AE3" s="162" t="s">
        <v>2</v>
      </c>
      <c r="AF3" s="163"/>
      <c r="AG3" s="164" t="s">
        <v>6</v>
      </c>
      <c r="AH3" s="162" t="s">
        <v>6</v>
      </c>
      <c r="AI3" s="162" t="s">
        <v>2</v>
      </c>
      <c r="AJ3" s="163" t="s">
        <v>4</v>
      </c>
      <c r="AK3" s="164" t="s">
        <v>0</v>
      </c>
      <c r="AL3" s="162" t="s">
        <v>6</v>
      </c>
      <c r="AM3" s="162"/>
      <c r="AN3" s="166"/>
      <c r="AO3" s="162" t="s">
        <v>1</v>
      </c>
      <c r="AP3" s="162" t="s">
        <v>5</v>
      </c>
      <c r="AQ3" s="163" t="s">
        <v>4</v>
      </c>
      <c r="AR3" s="164" t="s">
        <v>0</v>
      </c>
      <c r="AS3" s="163" t="s">
        <v>0</v>
      </c>
      <c r="AT3" s="163" t="s">
        <v>2</v>
      </c>
      <c r="AU3" s="167"/>
      <c r="AV3" s="167"/>
      <c r="AW3" s="168"/>
    </row>
    <row r="4" spans="1:49" ht="16.5" x14ac:dyDescent="0.25">
      <c r="A4" s="178" t="s">
        <v>29</v>
      </c>
      <c r="B4" s="162" t="s">
        <v>1</v>
      </c>
      <c r="C4" s="162" t="s">
        <v>1</v>
      </c>
      <c r="D4" s="162" t="s">
        <v>2</v>
      </c>
      <c r="E4" s="162" t="s">
        <v>1</v>
      </c>
      <c r="F4" s="162" t="s">
        <v>1</v>
      </c>
      <c r="G4" s="163"/>
      <c r="H4" s="164" t="s">
        <v>0</v>
      </c>
      <c r="I4" s="162" t="s">
        <v>1</v>
      </c>
      <c r="J4" s="162" t="s">
        <v>1</v>
      </c>
      <c r="K4" s="163" t="s">
        <v>1</v>
      </c>
      <c r="L4" s="164" t="s">
        <v>1</v>
      </c>
      <c r="M4" s="162" t="s">
        <v>1</v>
      </c>
      <c r="N4" s="163"/>
      <c r="O4" s="164" t="s">
        <v>0</v>
      </c>
      <c r="P4" s="162"/>
      <c r="Q4" s="163"/>
      <c r="R4" s="164"/>
      <c r="S4" s="163"/>
      <c r="T4" s="165"/>
      <c r="U4" s="164" t="s">
        <v>0</v>
      </c>
      <c r="V4" s="166"/>
      <c r="W4" s="162" t="s">
        <v>2</v>
      </c>
      <c r="X4" s="162" t="s">
        <v>0</v>
      </c>
      <c r="Y4" s="162" t="s">
        <v>0</v>
      </c>
      <c r="Z4" s="162" t="s">
        <v>2</v>
      </c>
      <c r="AA4" s="162"/>
      <c r="AB4" s="163"/>
      <c r="AC4" s="164" t="s">
        <v>1</v>
      </c>
      <c r="AD4" s="162" t="s">
        <v>1</v>
      </c>
      <c r="AE4" s="162" t="s">
        <v>1</v>
      </c>
      <c r="AF4" s="163"/>
      <c r="AG4" s="164" t="s">
        <v>2</v>
      </c>
      <c r="AH4" s="162" t="s">
        <v>5</v>
      </c>
      <c r="AI4" s="162" t="s">
        <v>1</v>
      </c>
      <c r="AJ4" s="163" t="s">
        <v>1</v>
      </c>
      <c r="AK4" s="164" t="s">
        <v>0</v>
      </c>
      <c r="AL4" s="162" t="s">
        <v>6</v>
      </c>
      <c r="AM4" s="162"/>
      <c r="AN4" s="166"/>
      <c r="AO4" s="162" t="s">
        <v>0</v>
      </c>
      <c r="AP4" s="162" t="s">
        <v>1</v>
      </c>
      <c r="AQ4" s="163" t="s">
        <v>2</v>
      </c>
      <c r="AR4" s="164" t="s">
        <v>1</v>
      </c>
      <c r="AS4" s="163" t="s">
        <v>3</v>
      </c>
      <c r="AT4" s="163" t="s">
        <v>0</v>
      </c>
      <c r="AU4" s="167"/>
      <c r="AV4" s="167"/>
      <c r="AW4" s="168"/>
    </row>
    <row r="5" spans="1:49" ht="16.5" x14ac:dyDescent="0.25">
      <c r="A5" s="179" t="s">
        <v>31</v>
      </c>
      <c r="B5" s="162" t="s">
        <v>6</v>
      </c>
      <c r="C5" s="162" t="s">
        <v>8</v>
      </c>
      <c r="D5" s="162" t="s">
        <v>7</v>
      </c>
      <c r="E5" s="162" t="s">
        <v>8</v>
      </c>
      <c r="F5" s="162" t="s">
        <v>9</v>
      </c>
      <c r="G5" s="163"/>
      <c r="H5" s="164" t="s">
        <v>6</v>
      </c>
      <c r="I5" s="162" t="s">
        <v>7</v>
      </c>
      <c r="J5" s="162" t="s">
        <v>8</v>
      </c>
      <c r="K5" s="163" t="s">
        <v>3</v>
      </c>
      <c r="L5" s="164" t="s">
        <v>6</v>
      </c>
      <c r="M5" s="162" t="s">
        <v>6</v>
      </c>
      <c r="N5" s="163"/>
      <c r="O5" s="164" t="s">
        <v>8</v>
      </c>
      <c r="P5" s="162"/>
      <c r="Q5" s="163"/>
      <c r="R5" s="164"/>
      <c r="S5" s="163"/>
      <c r="T5" s="165"/>
      <c r="U5" s="164" t="s">
        <v>5</v>
      </c>
      <c r="V5" s="166"/>
      <c r="W5" s="162" t="s">
        <v>5</v>
      </c>
      <c r="X5" s="162" t="s">
        <v>3</v>
      </c>
      <c r="Y5" s="162" t="s">
        <v>9</v>
      </c>
      <c r="Z5" s="162" t="s">
        <v>8</v>
      </c>
      <c r="AA5" s="162"/>
      <c r="AB5" s="163"/>
      <c r="AC5" s="164" t="s">
        <v>9</v>
      </c>
      <c r="AD5" s="162" t="s">
        <v>9</v>
      </c>
      <c r="AE5" s="162" t="s">
        <v>6</v>
      </c>
      <c r="AF5" s="163"/>
      <c r="AG5" s="164" t="s">
        <v>9</v>
      </c>
      <c r="AH5" s="162" t="s">
        <v>9</v>
      </c>
      <c r="AI5" s="162" t="s">
        <v>9</v>
      </c>
      <c r="AJ5" s="163" t="s">
        <v>6</v>
      </c>
      <c r="AK5" s="164" t="s">
        <v>9</v>
      </c>
      <c r="AL5" s="162" t="s">
        <v>9</v>
      </c>
      <c r="AM5" s="162"/>
      <c r="AN5" s="166"/>
      <c r="AO5" s="162" t="s">
        <v>8</v>
      </c>
      <c r="AP5" s="162" t="s">
        <v>8</v>
      </c>
      <c r="AQ5" s="163" t="s">
        <v>9</v>
      </c>
      <c r="AR5" s="164" t="s">
        <v>1</v>
      </c>
      <c r="AS5" s="163" t="s">
        <v>9</v>
      </c>
      <c r="AT5" s="163" t="s">
        <v>6</v>
      </c>
      <c r="AU5" s="167"/>
      <c r="AV5" s="167"/>
      <c r="AW5" s="168"/>
    </row>
    <row r="6" spans="1:49" ht="16.5" x14ac:dyDescent="0.25">
      <c r="A6" s="178" t="s">
        <v>33</v>
      </c>
      <c r="B6" s="162" t="s">
        <v>6</v>
      </c>
      <c r="C6" s="162" t="s">
        <v>7</v>
      </c>
      <c r="D6" s="162" t="s">
        <v>4</v>
      </c>
      <c r="E6" s="162" t="s">
        <v>8</v>
      </c>
      <c r="F6" s="162" t="s">
        <v>5</v>
      </c>
      <c r="G6" s="163"/>
      <c r="H6" s="164" t="s">
        <v>5</v>
      </c>
      <c r="I6" s="162" t="s">
        <v>1</v>
      </c>
      <c r="J6" s="162" t="s">
        <v>8</v>
      </c>
      <c r="K6" s="163" t="s">
        <v>3</v>
      </c>
      <c r="L6" s="164" t="s">
        <v>6</v>
      </c>
      <c r="M6" s="162" t="s">
        <v>6</v>
      </c>
      <c r="N6" s="163"/>
      <c r="O6" s="164" t="s">
        <v>6</v>
      </c>
      <c r="P6" s="162"/>
      <c r="Q6" s="163"/>
      <c r="R6" s="164"/>
      <c r="S6" s="163"/>
      <c r="T6" s="165"/>
      <c r="U6" s="164" t="s">
        <v>3</v>
      </c>
      <c r="V6" s="166"/>
      <c r="W6" s="162" t="s">
        <v>5</v>
      </c>
      <c r="X6" s="162" t="s">
        <v>2</v>
      </c>
      <c r="Y6" s="162" t="s">
        <v>8</v>
      </c>
      <c r="Z6" s="162" t="s">
        <v>5</v>
      </c>
      <c r="AA6" s="162"/>
      <c r="AB6" s="163"/>
      <c r="AC6" s="164" t="s">
        <v>0</v>
      </c>
      <c r="AD6" s="162" t="s">
        <v>2</v>
      </c>
      <c r="AE6" s="162" t="s">
        <v>2</v>
      </c>
      <c r="AF6" s="163"/>
      <c r="AG6" s="164" t="s">
        <v>9</v>
      </c>
      <c r="AH6" s="162" t="s">
        <v>9</v>
      </c>
      <c r="AI6" s="162" t="s">
        <v>9</v>
      </c>
      <c r="AJ6" s="163" t="s">
        <v>8</v>
      </c>
      <c r="AK6" s="164" t="s">
        <v>3</v>
      </c>
      <c r="AL6" s="162" t="s">
        <v>9</v>
      </c>
      <c r="AM6" s="162"/>
      <c r="AN6" s="166"/>
      <c r="AO6" s="162" t="s">
        <v>6</v>
      </c>
      <c r="AP6" s="162" t="s">
        <v>8</v>
      </c>
      <c r="AQ6" s="163" t="s">
        <v>8</v>
      </c>
      <c r="AR6" s="164" t="s">
        <v>3</v>
      </c>
      <c r="AS6" s="163" t="s">
        <v>3</v>
      </c>
      <c r="AT6" s="163" t="s">
        <v>3</v>
      </c>
      <c r="AU6" s="167"/>
      <c r="AV6" s="167"/>
      <c r="AW6" s="168"/>
    </row>
    <row r="7" spans="1:49" ht="16.5" x14ac:dyDescent="0.25">
      <c r="A7" s="180" t="s">
        <v>35</v>
      </c>
      <c r="B7" s="162" t="s">
        <v>8</v>
      </c>
      <c r="C7" s="162" t="s">
        <v>1</v>
      </c>
      <c r="D7" s="162" t="s">
        <v>7</v>
      </c>
      <c r="E7" s="162" t="s">
        <v>5</v>
      </c>
      <c r="F7" s="162" t="s">
        <v>2</v>
      </c>
      <c r="G7" s="163"/>
      <c r="H7" s="164" t="s">
        <v>7</v>
      </c>
      <c r="I7" s="162" t="s">
        <v>1</v>
      </c>
      <c r="J7" s="162" t="s">
        <v>8</v>
      </c>
      <c r="K7" s="163" t="s">
        <v>3</v>
      </c>
      <c r="L7" s="164" t="s">
        <v>8</v>
      </c>
      <c r="M7" s="162" t="s">
        <v>5</v>
      </c>
      <c r="N7" s="163"/>
      <c r="O7" s="164" t="s">
        <v>8</v>
      </c>
      <c r="P7" s="162"/>
      <c r="Q7" s="163"/>
      <c r="R7" s="164"/>
      <c r="S7" s="163"/>
      <c r="T7" s="165"/>
      <c r="U7" s="164" t="s">
        <v>3</v>
      </c>
      <c r="V7" s="166"/>
      <c r="W7" s="162" t="s">
        <v>3</v>
      </c>
      <c r="X7" s="162" t="s">
        <v>3</v>
      </c>
      <c r="Y7" s="162" t="s">
        <v>26</v>
      </c>
      <c r="Z7" s="162" t="s">
        <v>26</v>
      </c>
      <c r="AA7" s="162"/>
      <c r="AB7" s="163"/>
      <c r="AC7" s="164" t="s">
        <v>8</v>
      </c>
      <c r="AD7" s="162" t="s">
        <v>6</v>
      </c>
      <c r="AE7" s="162" t="s">
        <v>8</v>
      </c>
      <c r="AF7" s="163"/>
      <c r="AG7" s="164" t="s">
        <v>9</v>
      </c>
      <c r="AH7" s="162" t="s">
        <v>5</v>
      </c>
      <c r="AI7" s="162" t="s">
        <v>6</v>
      </c>
      <c r="AJ7" s="163" t="s">
        <v>1</v>
      </c>
      <c r="AK7" s="164" t="s">
        <v>8</v>
      </c>
      <c r="AL7" s="162" t="s">
        <v>9</v>
      </c>
      <c r="AM7" s="162"/>
      <c r="AN7" s="166"/>
      <c r="AO7" s="162" t="s">
        <v>6</v>
      </c>
      <c r="AP7" s="162" t="s">
        <v>8</v>
      </c>
      <c r="AQ7" s="163" t="s">
        <v>9</v>
      </c>
      <c r="AR7" s="164" t="s">
        <v>8</v>
      </c>
      <c r="AS7" s="163" t="s">
        <v>3</v>
      </c>
      <c r="AT7" s="163" t="s">
        <v>6</v>
      </c>
      <c r="AU7" s="167"/>
      <c r="AV7" s="167"/>
      <c r="AW7" s="168"/>
    </row>
    <row r="8" spans="1:49" ht="16.5" x14ac:dyDescent="0.25">
      <c r="A8" s="178" t="s">
        <v>37</v>
      </c>
      <c r="B8" s="162" t="s">
        <v>9</v>
      </c>
      <c r="C8" s="162" t="s">
        <v>8</v>
      </c>
      <c r="D8" s="162" t="s">
        <v>6</v>
      </c>
      <c r="E8" s="162" t="s">
        <v>26</v>
      </c>
      <c r="F8" s="162" t="s">
        <v>26</v>
      </c>
      <c r="G8" s="163"/>
      <c r="H8" s="164" t="s">
        <v>6</v>
      </c>
      <c r="I8" s="162" t="s">
        <v>3</v>
      </c>
      <c r="J8" s="162" t="s">
        <v>8</v>
      </c>
      <c r="K8" s="163" t="s">
        <v>6</v>
      </c>
      <c r="L8" s="164" t="s">
        <v>3</v>
      </c>
      <c r="M8" s="162" t="s">
        <v>8</v>
      </c>
      <c r="N8" s="163"/>
      <c r="O8" s="164" t="s">
        <v>8</v>
      </c>
      <c r="P8" s="162"/>
      <c r="Q8" s="163"/>
      <c r="R8" s="164"/>
      <c r="S8" s="163"/>
      <c r="T8" s="165"/>
      <c r="U8" s="164" t="s">
        <v>0</v>
      </c>
      <c r="V8" s="166"/>
      <c r="W8" s="162" t="s">
        <v>7</v>
      </c>
      <c r="X8" s="162" t="s">
        <v>5</v>
      </c>
      <c r="Y8" s="162" t="s">
        <v>6</v>
      </c>
      <c r="Z8" s="162" t="s">
        <v>7</v>
      </c>
      <c r="AA8" s="162"/>
      <c r="AB8" s="163"/>
      <c r="AC8" s="164" t="s">
        <v>6</v>
      </c>
      <c r="AD8" s="162" t="s">
        <v>26</v>
      </c>
      <c r="AE8" s="162" t="s">
        <v>4</v>
      </c>
      <c r="AF8" s="163"/>
      <c r="AG8" s="164" t="s">
        <v>9</v>
      </c>
      <c r="AH8" s="162" t="s">
        <v>6</v>
      </c>
      <c r="AI8" s="162" t="s">
        <v>9</v>
      </c>
      <c r="AJ8" s="163" t="s">
        <v>9</v>
      </c>
      <c r="AK8" s="164" t="s">
        <v>8</v>
      </c>
      <c r="AL8" s="162" t="s">
        <v>9</v>
      </c>
      <c r="AM8" s="162"/>
      <c r="AN8" s="166"/>
      <c r="AO8" s="162" t="s">
        <v>6</v>
      </c>
      <c r="AP8" s="162" t="s">
        <v>4</v>
      </c>
      <c r="AQ8" s="163" t="s">
        <v>9</v>
      </c>
      <c r="AR8" s="164" t="s">
        <v>3</v>
      </c>
      <c r="AS8" s="163" t="s">
        <v>6</v>
      </c>
      <c r="AT8" s="163" t="s">
        <v>3</v>
      </c>
      <c r="AU8" s="167"/>
      <c r="AV8" s="167"/>
      <c r="AW8" s="168"/>
    </row>
    <row r="9" spans="1:49" ht="16.5" x14ac:dyDescent="0.25">
      <c r="A9" s="180" t="s">
        <v>39</v>
      </c>
      <c r="B9" s="162" t="s">
        <v>6</v>
      </c>
      <c r="C9" s="162" t="s">
        <v>6</v>
      </c>
      <c r="D9" s="162" t="s">
        <v>7</v>
      </c>
      <c r="E9" s="162" t="s">
        <v>2</v>
      </c>
      <c r="F9" s="162" t="s">
        <v>9</v>
      </c>
      <c r="G9" s="163"/>
      <c r="H9" s="164" t="s">
        <v>6</v>
      </c>
      <c r="I9" s="162" t="s">
        <v>7</v>
      </c>
      <c r="J9" s="162" t="s">
        <v>9</v>
      </c>
      <c r="K9" s="163" t="s">
        <v>6</v>
      </c>
      <c r="L9" s="164" t="s">
        <v>6</v>
      </c>
      <c r="M9" s="162" t="s">
        <v>0</v>
      </c>
      <c r="N9" s="163"/>
      <c r="O9" s="164" t="s">
        <v>6</v>
      </c>
      <c r="P9" s="162"/>
      <c r="Q9" s="163"/>
      <c r="R9" s="164"/>
      <c r="S9" s="163"/>
      <c r="T9" s="165"/>
      <c r="U9" s="164" t="s">
        <v>3</v>
      </c>
      <c r="V9" s="166"/>
      <c r="W9" s="162" t="s">
        <v>8</v>
      </c>
      <c r="X9" s="162" t="s">
        <v>6</v>
      </c>
      <c r="Y9" s="162" t="s">
        <v>8</v>
      </c>
      <c r="Z9" s="162" t="s">
        <v>8</v>
      </c>
      <c r="AA9" s="162"/>
      <c r="AB9" s="163"/>
      <c r="AC9" s="164" t="s">
        <v>3</v>
      </c>
      <c r="AD9" s="162" t="s">
        <v>4</v>
      </c>
      <c r="AE9" s="162" t="s">
        <v>3</v>
      </c>
      <c r="AF9" s="163"/>
      <c r="AG9" s="164" t="s">
        <v>6</v>
      </c>
      <c r="AH9" s="162" t="s">
        <v>8</v>
      </c>
      <c r="AI9" s="162" t="s">
        <v>8</v>
      </c>
      <c r="AJ9" s="163" t="s">
        <v>8</v>
      </c>
      <c r="AK9" s="164" t="s">
        <v>7</v>
      </c>
      <c r="AL9" s="162" t="s">
        <v>9</v>
      </c>
      <c r="AM9" s="162"/>
      <c r="AN9" s="166"/>
      <c r="AO9" s="162" t="s">
        <v>0</v>
      </c>
      <c r="AP9" s="162" t="s">
        <v>6</v>
      </c>
      <c r="AQ9" s="163" t="s">
        <v>6</v>
      </c>
      <c r="AR9" s="164" t="s">
        <v>6</v>
      </c>
      <c r="AS9" s="163" t="s">
        <v>6</v>
      </c>
      <c r="AT9" s="163" t="s">
        <v>5</v>
      </c>
      <c r="AU9" s="167"/>
      <c r="AV9" s="167"/>
      <c r="AW9" s="168"/>
    </row>
    <row r="10" spans="1:49" ht="16.5" x14ac:dyDescent="0.25">
      <c r="A10" s="178" t="s">
        <v>41</v>
      </c>
      <c r="B10" s="162" t="s">
        <v>26</v>
      </c>
      <c r="C10" s="162" t="s">
        <v>26</v>
      </c>
      <c r="D10" s="162" t="s">
        <v>4</v>
      </c>
      <c r="E10" s="162" t="s">
        <v>1</v>
      </c>
      <c r="F10" s="162" t="s">
        <v>0</v>
      </c>
      <c r="G10" s="163"/>
      <c r="H10" s="164" t="s">
        <v>2</v>
      </c>
      <c r="I10" s="162" t="s">
        <v>2</v>
      </c>
      <c r="J10" s="162" t="s">
        <v>6</v>
      </c>
      <c r="K10" s="163" t="s">
        <v>1</v>
      </c>
      <c r="L10" s="164" t="s">
        <v>4</v>
      </c>
      <c r="M10" s="162" t="s">
        <v>2</v>
      </c>
      <c r="N10" s="163"/>
      <c r="O10" s="164" t="s">
        <v>0</v>
      </c>
      <c r="P10" s="162"/>
      <c r="Q10" s="163"/>
      <c r="R10" s="164"/>
      <c r="S10" s="163"/>
      <c r="T10" s="165"/>
      <c r="U10" s="164" t="s">
        <v>4</v>
      </c>
      <c r="V10" s="166"/>
      <c r="W10" s="162" t="s">
        <v>4</v>
      </c>
      <c r="X10" s="162" t="s">
        <v>1</v>
      </c>
      <c r="Y10" s="162" t="s">
        <v>6</v>
      </c>
      <c r="Z10" s="162" t="s">
        <v>2</v>
      </c>
      <c r="AA10" s="162"/>
      <c r="AB10" s="163"/>
      <c r="AC10" s="164" t="s">
        <v>5</v>
      </c>
      <c r="AD10" s="162" t="s">
        <v>0</v>
      </c>
      <c r="AE10" s="162" t="s">
        <v>4</v>
      </c>
      <c r="AF10" s="163"/>
      <c r="AG10" s="164" t="s">
        <v>9</v>
      </c>
      <c r="AH10" s="162" t="s">
        <v>1</v>
      </c>
      <c r="AI10" s="162" t="s">
        <v>2</v>
      </c>
      <c r="AJ10" s="163" t="s">
        <v>1</v>
      </c>
      <c r="AK10" s="164" t="s">
        <v>1</v>
      </c>
      <c r="AL10" s="162" t="s">
        <v>9</v>
      </c>
      <c r="AM10" s="162"/>
      <c r="AN10" s="166"/>
      <c r="AO10" s="162" t="s">
        <v>6</v>
      </c>
      <c r="AP10" s="162" t="s">
        <v>8</v>
      </c>
      <c r="AQ10" s="163" t="s">
        <v>8</v>
      </c>
      <c r="AR10" s="164" t="s">
        <v>1</v>
      </c>
      <c r="AS10" s="163" t="s">
        <v>9</v>
      </c>
      <c r="AT10" s="163" t="s">
        <v>3</v>
      </c>
      <c r="AU10" s="167"/>
      <c r="AV10" s="167"/>
      <c r="AW10" s="168"/>
    </row>
    <row r="11" spans="1:49" ht="16.5" x14ac:dyDescent="0.25">
      <c r="A11" s="179" t="s">
        <v>43</v>
      </c>
      <c r="B11" s="162" t="s">
        <v>0</v>
      </c>
      <c r="C11" s="162" t="s">
        <v>1</v>
      </c>
      <c r="D11" s="162" t="s">
        <v>2</v>
      </c>
      <c r="E11" s="162" t="s">
        <v>5</v>
      </c>
      <c r="F11" s="162" t="s">
        <v>6</v>
      </c>
      <c r="G11" s="163"/>
      <c r="H11" s="164" t="s">
        <v>0</v>
      </c>
      <c r="I11" s="162" t="s">
        <v>0</v>
      </c>
      <c r="J11" s="162" t="s">
        <v>6</v>
      </c>
      <c r="K11" s="163" t="s">
        <v>3</v>
      </c>
      <c r="L11" s="164" t="s">
        <v>0</v>
      </c>
      <c r="M11" s="162" t="s">
        <v>0</v>
      </c>
      <c r="N11" s="163"/>
      <c r="O11" s="164" t="s">
        <v>0</v>
      </c>
      <c r="P11" s="162"/>
      <c r="Q11" s="163"/>
      <c r="R11" s="164"/>
      <c r="S11" s="163"/>
      <c r="T11" s="165"/>
      <c r="U11" s="164" t="s">
        <v>2</v>
      </c>
      <c r="V11" s="166"/>
      <c r="W11" s="162" t="s">
        <v>6</v>
      </c>
      <c r="X11" s="162" t="s">
        <v>2</v>
      </c>
      <c r="Y11" s="162" t="s">
        <v>3</v>
      </c>
      <c r="Z11" s="162" t="s">
        <v>7</v>
      </c>
      <c r="AA11" s="162"/>
      <c r="AB11" s="163"/>
      <c r="AC11" s="164" t="s">
        <v>0</v>
      </c>
      <c r="AD11" s="162" t="s">
        <v>5</v>
      </c>
      <c r="AE11" s="162" t="s">
        <v>5</v>
      </c>
      <c r="AF11" s="163"/>
      <c r="AG11" s="164" t="s">
        <v>9</v>
      </c>
      <c r="AH11" s="162" t="s">
        <v>6</v>
      </c>
      <c r="AI11" s="162" t="s">
        <v>2</v>
      </c>
      <c r="AJ11" s="163" t="s">
        <v>5</v>
      </c>
      <c r="AK11" s="164" t="s">
        <v>0</v>
      </c>
      <c r="AL11" s="162" t="s">
        <v>9</v>
      </c>
      <c r="AM11" s="162"/>
      <c r="AN11" s="166"/>
      <c r="AO11" s="162" t="s">
        <v>0</v>
      </c>
      <c r="AP11" s="162" t="s">
        <v>8</v>
      </c>
      <c r="AQ11" s="163" t="s">
        <v>7</v>
      </c>
      <c r="AR11" s="164" t="s">
        <v>1</v>
      </c>
      <c r="AS11" s="163" t="s">
        <v>6</v>
      </c>
      <c r="AT11" s="163" t="s">
        <v>0</v>
      </c>
      <c r="AU11" s="167"/>
      <c r="AV11" s="167"/>
      <c r="AW11" s="168"/>
    </row>
    <row r="12" spans="1:49" ht="16.5" x14ac:dyDescent="0.25">
      <c r="A12" s="178" t="s">
        <v>45</v>
      </c>
      <c r="B12" s="162" t="s">
        <v>8</v>
      </c>
      <c r="C12" s="162" t="s">
        <v>8</v>
      </c>
      <c r="D12" s="162" t="s">
        <v>6</v>
      </c>
      <c r="E12" s="162" t="s">
        <v>5</v>
      </c>
      <c r="F12" s="162" t="s">
        <v>8</v>
      </c>
      <c r="G12" s="163"/>
      <c r="H12" s="164" t="s">
        <v>6</v>
      </c>
      <c r="I12" s="162" t="s">
        <v>7</v>
      </c>
      <c r="J12" s="162" t="s">
        <v>6</v>
      </c>
      <c r="K12" s="163" t="s">
        <v>3</v>
      </c>
      <c r="L12" s="164" t="s">
        <v>1</v>
      </c>
      <c r="M12" s="162" t="s">
        <v>7</v>
      </c>
      <c r="N12" s="163"/>
      <c r="O12" s="164" t="s">
        <v>8</v>
      </c>
      <c r="P12" s="162"/>
      <c r="Q12" s="163"/>
      <c r="R12" s="164"/>
      <c r="S12" s="163"/>
      <c r="T12" s="165"/>
      <c r="U12" s="164" t="s">
        <v>2</v>
      </c>
      <c r="V12" s="166"/>
      <c r="W12" s="162" t="s">
        <v>1</v>
      </c>
      <c r="X12" s="162" t="s">
        <v>5</v>
      </c>
      <c r="Y12" s="162" t="s">
        <v>3</v>
      </c>
      <c r="Z12" s="162" t="s">
        <v>5</v>
      </c>
      <c r="AA12" s="162"/>
      <c r="AB12" s="163"/>
      <c r="AC12" s="164" t="s">
        <v>6</v>
      </c>
      <c r="AD12" s="162" t="s">
        <v>9</v>
      </c>
      <c r="AE12" s="162" t="s">
        <v>8</v>
      </c>
      <c r="AF12" s="163"/>
      <c r="AG12" s="164" t="s">
        <v>8</v>
      </c>
      <c r="AH12" s="162" t="s">
        <v>5</v>
      </c>
      <c r="AI12" s="162" t="s">
        <v>6</v>
      </c>
      <c r="AJ12" s="163" t="s">
        <v>7</v>
      </c>
      <c r="AK12" s="164" t="s">
        <v>1</v>
      </c>
      <c r="AL12" s="162" t="s">
        <v>6</v>
      </c>
      <c r="AM12" s="162"/>
      <c r="AN12" s="166"/>
      <c r="AO12" s="162" t="s">
        <v>6</v>
      </c>
      <c r="AP12" s="162" t="s">
        <v>8</v>
      </c>
      <c r="AQ12" s="163" t="s">
        <v>8</v>
      </c>
      <c r="AR12" s="164" t="s">
        <v>6</v>
      </c>
      <c r="AS12" s="163" t="s">
        <v>6</v>
      </c>
      <c r="AT12" s="163" t="s">
        <v>6</v>
      </c>
      <c r="AU12" s="167"/>
      <c r="AV12" s="167"/>
      <c r="AW12" s="168"/>
    </row>
    <row r="13" spans="1:49" ht="16.5" x14ac:dyDescent="0.25">
      <c r="A13" s="180" t="s">
        <v>47</v>
      </c>
      <c r="B13" s="162" t="s">
        <v>3</v>
      </c>
      <c r="C13" s="162" t="s">
        <v>0</v>
      </c>
      <c r="D13" s="162" t="s">
        <v>3</v>
      </c>
      <c r="E13" s="162" t="s">
        <v>3</v>
      </c>
      <c r="F13" s="162" t="s">
        <v>8</v>
      </c>
      <c r="G13" s="163"/>
      <c r="H13" s="164" t="s">
        <v>6</v>
      </c>
      <c r="I13" s="162" t="s">
        <v>4</v>
      </c>
      <c r="J13" s="162" t="s">
        <v>9</v>
      </c>
      <c r="K13" s="163" t="s">
        <v>6</v>
      </c>
      <c r="L13" s="164" t="s">
        <v>5</v>
      </c>
      <c r="M13" s="162" t="s">
        <v>8</v>
      </c>
      <c r="N13" s="163"/>
      <c r="O13" s="164" t="s">
        <v>8</v>
      </c>
      <c r="P13" s="162"/>
      <c r="Q13" s="163"/>
      <c r="R13" s="164"/>
      <c r="S13" s="163"/>
      <c r="T13" s="165"/>
      <c r="U13" s="164" t="s">
        <v>0</v>
      </c>
      <c r="V13" s="166"/>
      <c r="W13" s="162" t="s">
        <v>3</v>
      </c>
      <c r="X13" s="162" t="s">
        <v>6</v>
      </c>
      <c r="Y13" s="162" t="s">
        <v>6</v>
      </c>
      <c r="Z13" s="162" t="s">
        <v>5</v>
      </c>
      <c r="AA13" s="162"/>
      <c r="AB13" s="163"/>
      <c r="AC13" s="164" t="s">
        <v>6</v>
      </c>
      <c r="AD13" s="162" t="s">
        <v>9</v>
      </c>
      <c r="AE13" s="162" t="s">
        <v>26</v>
      </c>
      <c r="AF13" s="163"/>
      <c r="AG13" s="164" t="s">
        <v>9</v>
      </c>
      <c r="AH13" s="162" t="s">
        <v>8</v>
      </c>
      <c r="AI13" s="162" t="s">
        <v>9</v>
      </c>
      <c r="AJ13" s="163" t="s">
        <v>9</v>
      </c>
      <c r="AK13" s="164" t="s">
        <v>8</v>
      </c>
      <c r="AL13" s="162" t="s">
        <v>9</v>
      </c>
      <c r="AM13" s="162"/>
      <c r="AN13" s="166"/>
      <c r="AO13" s="162" t="s">
        <v>6</v>
      </c>
      <c r="AP13" s="162" t="s">
        <v>9</v>
      </c>
      <c r="AQ13" s="163" t="s">
        <v>6</v>
      </c>
      <c r="AR13" s="164" t="s">
        <v>9</v>
      </c>
      <c r="AS13" s="163" t="s">
        <v>8</v>
      </c>
      <c r="AT13" s="163" t="s">
        <v>8</v>
      </c>
      <c r="AU13" s="167"/>
      <c r="AV13" s="167"/>
      <c r="AW13" s="168"/>
    </row>
    <row r="14" spans="1:49" ht="16.5" x14ac:dyDescent="0.25">
      <c r="A14" s="178" t="s">
        <v>49</v>
      </c>
      <c r="B14" s="162" t="s">
        <v>7</v>
      </c>
      <c r="C14" s="162" t="s">
        <v>7</v>
      </c>
      <c r="D14" s="162" t="s">
        <v>0</v>
      </c>
      <c r="E14" s="162" t="s">
        <v>1</v>
      </c>
      <c r="F14" s="162" t="s">
        <v>6</v>
      </c>
      <c r="G14" s="163"/>
      <c r="H14" s="164" t="s">
        <v>0</v>
      </c>
      <c r="I14" s="162" t="s">
        <v>2</v>
      </c>
      <c r="J14" s="162" t="s">
        <v>6</v>
      </c>
      <c r="K14" s="163" t="s">
        <v>1</v>
      </c>
      <c r="L14" s="164" t="s">
        <v>0</v>
      </c>
      <c r="M14" s="162" t="s">
        <v>8</v>
      </c>
      <c r="N14" s="163"/>
      <c r="O14" s="164" t="s">
        <v>8</v>
      </c>
      <c r="P14" s="162"/>
      <c r="Q14" s="163"/>
      <c r="R14" s="164"/>
      <c r="S14" s="163"/>
      <c r="T14" s="165"/>
      <c r="U14" s="164" t="s">
        <v>0</v>
      </c>
      <c r="V14" s="166"/>
      <c r="W14" s="162" t="s">
        <v>1</v>
      </c>
      <c r="X14" s="162" t="s">
        <v>1</v>
      </c>
      <c r="Y14" s="162" t="s">
        <v>2</v>
      </c>
      <c r="Z14" s="162" t="s">
        <v>4</v>
      </c>
      <c r="AA14" s="162"/>
      <c r="AB14" s="163"/>
      <c r="AC14" s="164" t="s">
        <v>0</v>
      </c>
      <c r="AD14" s="162" t="s">
        <v>5</v>
      </c>
      <c r="AE14" s="162" t="s">
        <v>2</v>
      </c>
      <c r="AF14" s="163"/>
      <c r="AG14" s="164" t="s">
        <v>3</v>
      </c>
      <c r="AH14" s="162" t="s">
        <v>2</v>
      </c>
      <c r="AI14" s="162" t="s">
        <v>2</v>
      </c>
      <c r="AJ14" s="163" t="s">
        <v>0</v>
      </c>
      <c r="AK14" s="164" t="s">
        <v>1</v>
      </c>
      <c r="AL14" s="162" t="s">
        <v>3</v>
      </c>
      <c r="AM14" s="162"/>
      <c r="AN14" s="166"/>
      <c r="AO14" s="162" t="s">
        <v>3</v>
      </c>
      <c r="AP14" s="162" t="s">
        <v>5</v>
      </c>
      <c r="AQ14" s="163" t="s">
        <v>8</v>
      </c>
      <c r="AR14" s="164" t="s">
        <v>26</v>
      </c>
      <c r="AS14" s="163" t="s">
        <v>26</v>
      </c>
      <c r="AT14" s="163" t="s">
        <v>7</v>
      </c>
      <c r="AU14" s="167"/>
      <c r="AV14" s="167"/>
      <c r="AW14" s="168"/>
    </row>
    <row r="15" spans="1:49" ht="16.5" x14ac:dyDescent="0.25">
      <c r="A15" s="179" t="s">
        <v>51</v>
      </c>
      <c r="B15" s="162" t="s">
        <v>0</v>
      </c>
      <c r="C15" s="162" t="s">
        <v>1</v>
      </c>
      <c r="D15" s="162" t="s">
        <v>7</v>
      </c>
      <c r="E15" s="162" t="s">
        <v>5</v>
      </c>
      <c r="F15" s="162" t="s">
        <v>6</v>
      </c>
      <c r="G15" s="163"/>
      <c r="H15" s="164" t="s">
        <v>5</v>
      </c>
      <c r="I15" s="162" t="s">
        <v>4</v>
      </c>
      <c r="J15" s="162" t="s">
        <v>6</v>
      </c>
      <c r="K15" s="163" t="s">
        <v>3</v>
      </c>
      <c r="L15" s="164" t="s">
        <v>0</v>
      </c>
      <c r="M15" s="162" t="s">
        <v>1</v>
      </c>
      <c r="N15" s="163"/>
      <c r="O15" s="164" t="s">
        <v>8</v>
      </c>
      <c r="P15" s="162"/>
      <c r="Q15" s="163"/>
      <c r="R15" s="164"/>
      <c r="S15" s="163"/>
      <c r="T15" s="165"/>
      <c r="U15" s="164" t="s">
        <v>0</v>
      </c>
      <c r="V15" s="166"/>
      <c r="W15" s="162" t="s">
        <v>3</v>
      </c>
      <c r="X15" s="162" t="s">
        <v>3</v>
      </c>
      <c r="Y15" s="162" t="s">
        <v>2</v>
      </c>
      <c r="Z15" s="162" t="s">
        <v>7</v>
      </c>
      <c r="AA15" s="162"/>
      <c r="AB15" s="163"/>
      <c r="AC15" s="164" t="s">
        <v>0</v>
      </c>
      <c r="AD15" s="162" t="s">
        <v>8</v>
      </c>
      <c r="AE15" s="162" t="s">
        <v>7</v>
      </c>
      <c r="AF15" s="163"/>
      <c r="AG15" s="164" t="s">
        <v>8</v>
      </c>
      <c r="AH15" s="162" t="s">
        <v>8</v>
      </c>
      <c r="AI15" s="162" t="s">
        <v>2</v>
      </c>
      <c r="AJ15" s="163" t="s">
        <v>8</v>
      </c>
      <c r="AK15" s="164" t="s">
        <v>8</v>
      </c>
      <c r="AL15" s="162" t="s">
        <v>9</v>
      </c>
      <c r="AM15" s="162"/>
      <c r="AN15" s="166"/>
      <c r="AO15" s="162" t="s">
        <v>0</v>
      </c>
      <c r="AP15" s="162" t="s">
        <v>7</v>
      </c>
      <c r="AQ15" s="163" t="s">
        <v>6</v>
      </c>
      <c r="AR15" s="164" t="s">
        <v>0</v>
      </c>
      <c r="AS15" s="163" t="s">
        <v>6</v>
      </c>
      <c r="AT15" s="163" t="s">
        <v>5</v>
      </c>
      <c r="AU15" s="167"/>
      <c r="AV15" s="167"/>
      <c r="AW15" s="168"/>
    </row>
    <row r="16" spans="1:49" ht="16.5" x14ac:dyDescent="0.25">
      <c r="A16" s="178" t="s">
        <v>53</v>
      </c>
      <c r="B16" s="162" t="s">
        <v>6</v>
      </c>
      <c r="C16" s="162" t="s">
        <v>5</v>
      </c>
      <c r="D16" s="162" t="s">
        <v>4</v>
      </c>
      <c r="E16" s="162" t="s">
        <v>3</v>
      </c>
      <c r="F16" s="162" t="s">
        <v>8</v>
      </c>
      <c r="G16" s="163"/>
      <c r="H16" s="164" t="s">
        <v>3</v>
      </c>
      <c r="I16" s="162" t="s">
        <v>2</v>
      </c>
      <c r="J16" s="162" t="s">
        <v>6</v>
      </c>
      <c r="K16" s="163" t="s">
        <v>1</v>
      </c>
      <c r="L16" s="164" t="s">
        <v>4</v>
      </c>
      <c r="M16" s="162" t="s">
        <v>4</v>
      </c>
      <c r="N16" s="163"/>
      <c r="O16" s="164" t="s">
        <v>8</v>
      </c>
      <c r="P16" s="162"/>
      <c r="Q16" s="163"/>
      <c r="R16" s="164"/>
      <c r="S16" s="163"/>
      <c r="T16" s="165"/>
      <c r="U16" s="164" t="s">
        <v>0</v>
      </c>
      <c r="V16" s="166"/>
      <c r="W16" s="162" t="s">
        <v>3</v>
      </c>
      <c r="X16" s="162" t="s">
        <v>2</v>
      </c>
      <c r="Y16" s="162" t="s">
        <v>6</v>
      </c>
      <c r="Z16" s="162" t="s">
        <v>8</v>
      </c>
      <c r="AA16" s="162"/>
      <c r="AB16" s="163"/>
      <c r="AC16" s="164" t="s">
        <v>5</v>
      </c>
      <c r="AD16" s="162" t="s">
        <v>0</v>
      </c>
      <c r="AE16" s="162" t="s">
        <v>4</v>
      </c>
      <c r="AF16" s="163"/>
      <c r="AG16" s="164" t="s">
        <v>6</v>
      </c>
      <c r="AH16" s="162" t="s">
        <v>8</v>
      </c>
      <c r="AI16" s="162" t="s">
        <v>9</v>
      </c>
      <c r="AJ16" s="163" t="s">
        <v>6</v>
      </c>
      <c r="AK16" s="164" t="s">
        <v>3</v>
      </c>
      <c r="AL16" s="162" t="s">
        <v>9</v>
      </c>
      <c r="AM16" s="162"/>
      <c r="AN16" s="166"/>
      <c r="AO16" s="162" t="s">
        <v>3</v>
      </c>
      <c r="AP16" s="162" t="s">
        <v>8</v>
      </c>
      <c r="AQ16" s="163" t="s">
        <v>8</v>
      </c>
      <c r="AR16" s="164" t="s">
        <v>0</v>
      </c>
      <c r="AS16" s="163" t="s">
        <v>2</v>
      </c>
      <c r="AT16" s="163" t="s">
        <v>2</v>
      </c>
      <c r="AU16" s="167"/>
      <c r="AV16" s="167"/>
      <c r="AW16" s="168"/>
    </row>
    <row r="17" spans="1:49" ht="16.5" x14ac:dyDescent="0.25">
      <c r="A17" s="179" t="s">
        <v>55</v>
      </c>
      <c r="B17" s="162" t="s">
        <v>8</v>
      </c>
      <c r="C17" s="162" t="s">
        <v>8</v>
      </c>
      <c r="D17" s="162" t="s">
        <v>7</v>
      </c>
      <c r="E17" s="162" t="s">
        <v>8</v>
      </c>
      <c r="F17" s="162" t="s">
        <v>7</v>
      </c>
      <c r="G17" s="163"/>
      <c r="H17" s="164" t="s">
        <v>7</v>
      </c>
      <c r="I17" s="162" t="s">
        <v>0</v>
      </c>
      <c r="J17" s="162" t="s">
        <v>6</v>
      </c>
      <c r="K17" s="163" t="s">
        <v>1</v>
      </c>
      <c r="L17" s="164" t="s">
        <v>26</v>
      </c>
      <c r="M17" s="162" t="s">
        <v>8</v>
      </c>
      <c r="N17" s="163"/>
      <c r="O17" s="164" t="s">
        <v>8</v>
      </c>
      <c r="P17" s="162"/>
      <c r="Q17" s="163"/>
      <c r="R17" s="164"/>
      <c r="S17" s="163"/>
      <c r="T17" s="165"/>
      <c r="U17" s="164" t="s">
        <v>0</v>
      </c>
      <c r="V17" s="166"/>
      <c r="W17" s="162" t="s">
        <v>6</v>
      </c>
      <c r="X17" s="162" t="s">
        <v>5</v>
      </c>
      <c r="Y17" s="162" t="s">
        <v>26</v>
      </c>
      <c r="Z17" s="162" t="s">
        <v>26</v>
      </c>
      <c r="AA17" s="162"/>
      <c r="AB17" s="163"/>
      <c r="AC17" s="164" t="s">
        <v>8</v>
      </c>
      <c r="AD17" s="162" t="s">
        <v>3</v>
      </c>
      <c r="AE17" s="162" t="s">
        <v>5</v>
      </c>
      <c r="AF17" s="163"/>
      <c r="AG17" s="164" t="s">
        <v>8</v>
      </c>
      <c r="AH17" s="162" t="s">
        <v>6</v>
      </c>
      <c r="AI17" s="162" t="s">
        <v>8</v>
      </c>
      <c r="AJ17" s="163" t="s">
        <v>8</v>
      </c>
      <c r="AK17" s="164" t="s">
        <v>8</v>
      </c>
      <c r="AL17" s="162" t="s">
        <v>9</v>
      </c>
      <c r="AM17" s="162"/>
      <c r="AN17" s="166"/>
      <c r="AO17" s="162" t="s">
        <v>6</v>
      </c>
      <c r="AP17" s="162" t="s">
        <v>6</v>
      </c>
      <c r="AQ17" s="163" t="s">
        <v>9</v>
      </c>
      <c r="AR17" s="164" t="s">
        <v>8</v>
      </c>
      <c r="AS17" s="163" t="s">
        <v>9</v>
      </c>
      <c r="AT17" s="163" t="s">
        <v>5</v>
      </c>
      <c r="AU17" s="167"/>
      <c r="AV17" s="167"/>
      <c r="AW17" s="168"/>
    </row>
    <row r="18" spans="1:49" ht="16.5" x14ac:dyDescent="0.25">
      <c r="A18" s="178" t="s">
        <v>57</v>
      </c>
      <c r="B18" s="162" t="s">
        <v>6</v>
      </c>
      <c r="C18" s="162" t="s">
        <v>1</v>
      </c>
      <c r="D18" s="162" t="s">
        <v>6</v>
      </c>
      <c r="E18" s="162" t="s">
        <v>9</v>
      </c>
      <c r="F18" s="162" t="s">
        <v>6</v>
      </c>
      <c r="G18" s="163"/>
      <c r="H18" s="164" t="s">
        <v>2</v>
      </c>
      <c r="I18" s="162" t="s">
        <v>7</v>
      </c>
      <c r="J18" s="162" t="s">
        <v>8</v>
      </c>
      <c r="K18" s="163" t="s">
        <v>6</v>
      </c>
      <c r="L18" s="164" t="s">
        <v>4</v>
      </c>
      <c r="M18" s="162" t="s">
        <v>3</v>
      </c>
      <c r="N18" s="163"/>
      <c r="O18" s="164" t="s">
        <v>8</v>
      </c>
      <c r="P18" s="162"/>
      <c r="Q18" s="163"/>
      <c r="R18" s="164"/>
      <c r="S18" s="163"/>
      <c r="T18" s="165"/>
      <c r="U18" s="164" t="s">
        <v>0</v>
      </c>
      <c r="V18" s="166"/>
      <c r="W18" s="162" t="s">
        <v>2</v>
      </c>
      <c r="X18" s="162" t="s">
        <v>3</v>
      </c>
      <c r="Y18" s="162" t="s">
        <v>4</v>
      </c>
      <c r="Z18" s="162" t="s">
        <v>3</v>
      </c>
      <c r="AA18" s="162"/>
      <c r="AB18" s="163"/>
      <c r="AC18" s="164" t="s">
        <v>0</v>
      </c>
      <c r="AD18" s="162" t="s">
        <v>2</v>
      </c>
      <c r="AE18" s="162" t="s">
        <v>2</v>
      </c>
      <c r="AF18" s="163"/>
      <c r="AG18" s="164" t="s">
        <v>9</v>
      </c>
      <c r="AH18" s="162" t="s">
        <v>6</v>
      </c>
      <c r="AI18" s="162" t="s">
        <v>6</v>
      </c>
      <c r="AJ18" s="163" t="s">
        <v>3</v>
      </c>
      <c r="AK18" s="164" t="s">
        <v>26</v>
      </c>
      <c r="AL18" s="162" t="s">
        <v>26</v>
      </c>
      <c r="AM18" s="162"/>
      <c r="AN18" s="166"/>
      <c r="AO18" s="162" t="s">
        <v>0</v>
      </c>
      <c r="AP18" s="162" t="s">
        <v>8</v>
      </c>
      <c r="AQ18" s="163" t="s">
        <v>8</v>
      </c>
      <c r="AR18" s="164" t="s">
        <v>3</v>
      </c>
      <c r="AS18" s="163" t="s">
        <v>8</v>
      </c>
      <c r="AT18" s="163" t="s">
        <v>5</v>
      </c>
      <c r="AU18" s="167"/>
      <c r="AV18" s="167"/>
      <c r="AW18" s="168"/>
    </row>
    <row r="19" spans="1:49" ht="16.5" x14ac:dyDescent="0.25">
      <c r="A19" s="179" t="s">
        <v>59</v>
      </c>
      <c r="B19" s="162" t="s">
        <v>1</v>
      </c>
      <c r="C19" s="162" t="s">
        <v>0</v>
      </c>
      <c r="D19" s="162" t="s">
        <v>0</v>
      </c>
      <c r="E19" s="162" t="s">
        <v>1</v>
      </c>
      <c r="F19" s="162" t="s">
        <v>5</v>
      </c>
      <c r="G19" s="163"/>
      <c r="H19" s="164" t="s">
        <v>0</v>
      </c>
      <c r="I19" s="162" t="s">
        <v>1</v>
      </c>
      <c r="J19" s="162" t="s">
        <v>6</v>
      </c>
      <c r="K19" s="163" t="s">
        <v>1</v>
      </c>
      <c r="L19" s="164" t="s">
        <v>1</v>
      </c>
      <c r="M19" s="162" t="s">
        <v>6</v>
      </c>
      <c r="N19" s="163"/>
      <c r="O19" s="164" t="s">
        <v>3</v>
      </c>
      <c r="P19" s="162"/>
      <c r="Q19" s="163"/>
      <c r="R19" s="164"/>
      <c r="S19" s="163"/>
      <c r="T19" s="165"/>
      <c r="U19" s="164" t="s">
        <v>0</v>
      </c>
      <c r="V19" s="166"/>
      <c r="W19" s="162" t="s">
        <v>0</v>
      </c>
      <c r="X19" s="162" t="s">
        <v>1</v>
      </c>
      <c r="Y19" s="162" t="s">
        <v>3</v>
      </c>
      <c r="Z19" s="162" t="s">
        <v>4</v>
      </c>
      <c r="AA19" s="162"/>
      <c r="AB19" s="163"/>
      <c r="AC19" s="164" t="s">
        <v>0</v>
      </c>
      <c r="AD19" s="162" t="s">
        <v>0</v>
      </c>
      <c r="AE19" s="162" t="s">
        <v>0</v>
      </c>
      <c r="AF19" s="163"/>
      <c r="AG19" s="164" t="s">
        <v>9</v>
      </c>
      <c r="AH19" s="162" t="s">
        <v>5</v>
      </c>
      <c r="AI19" s="162" t="s">
        <v>0</v>
      </c>
      <c r="AJ19" s="163" t="s">
        <v>2</v>
      </c>
      <c r="AK19" s="164" t="s">
        <v>6</v>
      </c>
      <c r="AL19" s="162" t="s">
        <v>9</v>
      </c>
      <c r="AM19" s="162"/>
      <c r="AN19" s="166"/>
      <c r="AO19" s="162" t="s">
        <v>6</v>
      </c>
      <c r="AP19" s="162" t="s">
        <v>6</v>
      </c>
      <c r="AQ19" s="163" t="s">
        <v>0</v>
      </c>
      <c r="AR19" s="164" t="s">
        <v>1</v>
      </c>
      <c r="AS19" s="163" t="s">
        <v>0</v>
      </c>
      <c r="AT19" s="163" t="s">
        <v>3</v>
      </c>
      <c r="AU19" s="167"/>
      <c r="AV19" s="167"/>
      <c r="AW19" s="168"/>
    </row>
    <row r="20" spans="1:49" ht="16.5" x14ac:dyDescent="0.25">
      <c r="A20" s="178" t="s">
        <v>61</v>
      </c>
      <c r="B20" s="162" t="s">
        <v>6</v>
      </c>
      <c r="C20" s="162" t="s">
        <v>3</v>
      </c>
      <c r="D20" s="162" t="s">
        <v>5</v>
      </c>
      <c r="E20" s="162" t="s">
        <v>5</v>
      </c>
      <c r="F20" s="162" t="s">
        <v>7</v>
      </c>
      <c r="G20" s="163"/>
      <c r="H20" s="164" t="s">
        <v>6</v>
      </c>
      <c r="I20" s="162" t="s">
        <v>0</v>
      </c>
      <c r="J20" s="162" t="s">
        <v>6</v>
      </c>
      <c r="K20" s="163" t="s">
        <v>8</v>
      </c>
      <c r="L20" s="164" t="s">
        <v>8</v>
      </c>
      <c r="M20" s="162" t="s">
        <v>2</v>
      </c>
      <c r="N20" s="163"/>
      <c r="O20" s="164" t="s">
        <v>6</v>
      </c>
      <c r="P20" s="162"/>
      <c r="Q20" s="163"/>
      <c r="R20" s="164"/>
      <c r="S20" s="163"/>
      <c r="T20" s="165"/>
      <c r="U20" s="164" t="s">
        <v>6</v>
      </c>
      <c r="V20" s="166"/>
      <c r="W20" s="162" t="s">
        <v>8</v>
      </c>
      <c r="X20" s="162" t="s">
        <v>3</v>
      </c>
      <c r="Y20" s="162" t="s">
        <v>8</v>
      </c>
      <c r="Z20" s="162" t="s">
        <v>8</v>
      </c>
      <c r="AA20" s="162"/>
      <c r="AB20" s="163"/>
      <c r="AC20" s="164" t="s">
        <v>9</v>
      </c>
      <c r="AD20" s="162" t="s">
        <v>9</v>
      </c>
      <c r="AE20" s="162" t="s">
        <v>26</v>
      </c>
      <c r="AF20" s="163"/>
      <c r="AG20" s="164" t="s">
        <v>8</v>
      </c>
      <c r="AH20" s="162" t="s">
        <v>7</v>
      </c>
      <c r="AI20" s="162" t="s">
        <v>6</v>
      </c>
      <c r="AJ20" s="163" t="s">
        <v>5</v>
      </c>
      <c r="AK20" s="164" t="s">
        <v>9</v>
      </c>
      <c r="AL20" s="162" t="s">
        <v>9</v>
      </c>
      <c r="AM20" s="162"/>
      <c r="AN20" s="166"/>
      <c r="AO20" s="162" t="s">
        <v>23</v>
      </c>
      <c r="AP20" s="162" t="s">
        <v>8</v>
      </c>
      <c r="AQ20" s="163" t="s">
        <v>9</v>
      </c>
      <c r="AR20" s="164" t="s">
        <v>8</v>
      </c>
      <c r="AS20" s="163" t="s">
        <v>9</v>
      </c>
      <c r="AT20" s="163" t="s">
        <v>9</v>
      </c>
      <c r="AU20" s="167"/>
      <c r="AV20" s="167"/>
      <c r="AW20" s="168"/>
    </row>
    <row r="21" spans="1:49" ht="16.5" x14ac:dyDescent="0.25">
      <c r="A21" s="179" t="s">
        <v>63</v>
      </c>
      <c r="B21" s="162" t="s">
        <v>0</v>
      </c>
      <c r="C21" s="162" t="s">
        <v>1</v>
      </c>
      <c r="D21" s="162" t="s">
        <v>0</v>
      </c>
      <c r="E21" s="162" t="s">
        <v>1</v>
      </c>
      <c r="F21" s="162" t="s">
        <v>0</v>
      </c>
      <c r="G21" s="163"/>
      <c r="H21" s="164" t="s">
        <v>26</v>
      </c>
      <c r="I21" s="162" t="s">
        <v>0</v>
      </c>
      <c r="J21" s="162" t="s">
        <v>1</v>
      </c>
      <c r="K21" s="163" t="s">
        <v>1</v>
      </c>
      <c r="L21" s="164" t="s">
        <v>0</v>
      </c>
      <c r="M21" s="162" t="s">
        <v>1</v>
      </c>
      <c r="N21" s="163"/>
      <c r="O21" s="164" t="s">
        <v>0</v>
      </c>
      <c r="P21" s="162"/>
      <c r="Q21" s="163"/>
      <c r="R21" s="164"/>
      <c r="S21" s="163"/>
      <c r="T21" s="165"/>
      <c r="U21" s="164" t="s">
        <v>5</v>
      </c>
      <c r="V21" s="166"/>
      <c r="W21" s="162" t="s">
        <v>1</v>
      </c>
      <c r="X21" s="162" t="s">
        <v>1</v>
      </c>
      <c r="Y21" s="162" t="s">
        <v>1</v>
      </c>
      <c r="Z21" s="162" t="s">
        <v>0</v>
      </c>
      <c r="AA21" s="162"/>
      <c r="AB21" s="163"/>
      <c r="AC21" s="164" t="s">
        <v>1</v>
      </c>
      <c r="AD21" s="162" t="s">
        <v>1</v>
      </c>
      <c r="AE21" s="162" t="s">
        <v>0</v>
      </c>
      <c r="AF21" s="163"/>
      <c r="AG21" s="164" t="s">
        <v>1</v>
      </c>
      <c r="AH21" s="162" t="s">
        <v>1</v>
      </c>
      <c r="AI21" s="162" t="s">
        <v>2</v>
      </c>
      <c r="AJ21" s="163" t="s">
        <v>1</v>
      </c>
      <c r="AK21" s="164" t="s">
        <v>1</v>
      </c>
      <c r="AL21" s="162" t="s">
        <v>9</v>
      </c>
      <c r="AM21" s="162"/>
      <c r="AN21" s="166"/>
      <c r="AO21" s="162" t="s">
        <v>1</v>
      </c>
      <c r="AP21" s="162" t="s">
        <v>3</v>
      </c>
      <c r="AQ21" s="163" t="s">
        <v>4</v>
      </c>
      <c r="AR21" s="164" t="s">
        <v>0</v>
      </c>
      <c r="AS21" s="163" t="s">
        <v>1</v>
      </c>
      <c r="AT21" s="163" t="s">
        <v>4</v>
      </c>
      <c r="AU21" s="167"/>
      <c r="AV21" s="167"/>
      <c r="AW21" s="168"/>
    </row>
    <row r="22" spans="1:49" ht="16.5" x14ac:dyDescent="0.25">
      <c r="A22" s="178" t="s">
        <v>64</v>
      </c>
      <c r="B22" s="162" t="s">
        <v>0</v>
      </c>
      <c r="C22" s="162" t="s">
        <v>0</v>
      </c>
      <c r="D22" s="162" t="s">
        <v>0</v>
      </c>
      <c r="E22" s="162" t="s">
        <v>1</v>
      </c>
      <c r="F22" s="162" t="s">
        <v>1</v>
      </c>
      <c r="G22" s="163"/>
      <c r="H22" s="164" t="s">
        <v>0</v>
      </c>
      <c r="I22" s="162" t="s">
        <v>1</v>
      </c>
      <c r="J22" s="162" t="s">
        <v>3</v>
      </c>
      <c r="K22" s="163" t="s">
        <v>1</v>
      </c>
      <c r="L22" s="164" t="s">
        <v>1</v>
      </c>
      <c r="M22" s="162" t="s">
        <v>2</v>
      </c>
      <c r="N22" s="163"/>
      <c r="O22" s="164" t="s">
        <v>0</v>
      </c>
      <c r="P22" s="162"/>
      <c r="Q22" s="163"/>
      <c r="R22" s="164"/>
      <c r="S22" s="163"/>
      <c r="T22" s="165"/>
      <c r="U22" s="164" t="s">
        <v>0</v>
      </c>
      <c r="V22" s="166"/>
      <c r="W22" s="162" t="s">
        <v>1</v>
      </c>
      <c r="X22" s="162" t="s">
        <v>1</v>
      </c>
      <c r="Y22" s="162" t="s">
        <v>1</v>
      </c>
      <c r="Z22" s="162" t="s">
        <v>1</v>
      </c>
      <c r="AA22" s="162"/>
      <c r="AB22" s="163"/>
      <c r="AC22" s="164" t="s">
        <v>1</v>
      </c>
      <c r="AD22" s="162" t="s">
        <v>0</v>
      </c>
      <c r="AE22" s="162" t="s">
        <v>0</v>
      </c>
      <c r="AF22" s="163"/>
      <c r="AG22" s="164" t="s">
        <v>4</v>
      </c>
      <c r="AH22" s="162" t="s">
        <v>3</v>
      </c>
      <c r="AI22" s="162" t="s">
        <v>3</v>
      </c>
      <c r="AJ22" s="163" t="s">
        <v>5</v>
      </c>
      <c r="AK22" s="164" t="s">
        <v>1</v>
      </c>
      <c r="AL22" s="162" t="s">
        <v>1</v>
      </c>
      <c r="AM22" s="162"/>
      <c r="AN22" s="166"/>
      <c r="AO22" s="162" t="s">
        <v>0</v>
      </c>
      <c r="AP22" s="162" t="s">
        <v>0</v>
      </c>
      <c r="AQ22" s="163" t="s">
        <v>2</v>
      </c>
      <c r="AR22" s="164" t="s">
        <v>0</v>
      </c>
      <c r="AS22" s="163" t="s">
        <v>1</v>
      </c>
      <c r="AT22" s="163" t="s">
        <v>2</v>
      </c>
      <c r="AU22" s="167"/>
      <c r="AV22" s="167"/>
      <c r="AW22" s="168"/>
    </row>
    <row r="23" spans="1:49" ht="16.5" x14ac:dyDescent="0.25">
      <c r="A23" s="180" t="s">
        <v>66</v>
      </c>
      <c r="B23" s="162" t="s">
        <v>0</v>
      </c>
      <c r="C23" s="162" t="s">
        <v>3</v>
      </c>
      <c r="D23" s="162" t="s">
        <v>7</v>
      </c>
      <c r="E23" s="162" t="s">
        <v>2</v>
      </c>
      <c r="F23" s="162" t="s">
        <v>6</v>
      </c>
      <c r="G23" s="163"/>
      <c r="H23" s="164" t="s">
        <v>7</v>
      </c>
      <c r="I23" s="162" t="s">
        <v>2</v>
      </c>
      <c r="J23" s="162" t="s">
        <v>8</v>
      </c>
      <c r="K23" s="163" t="s">
        <v>3</v>
      </c>
      <c r="L23" s="164" t="s">
        <v>0</v>
      </c>
      <c r="M23" s="162" t="s">
        <v>2</v>
      </c>
      <c r="N23" s="163"/>
      <c r="O23" s="164" t="s">
        <v>9</v>
      </c>
      <c r="P23" s="162"/>
      <c r="Q23" s="163"/>
      <c r="R23" s="164"/>
      <c r="S23" s="163"/>
      <c r="T23" s="165"/>
      <c r="U23" s="164" t="s">
        <v>2</v>
      </c>
      <c r="V23" s="166"/>
      <c r="W23" s="162" t="s">
        <v>3</v>
      </c>
      <c r="X23" s="162" t="s">
        <v>5</v>
      </c>
      <c r="Y23" s="162" t="s">
        <v>6</v>
      </c>
      <c r="Z23" s="162" t="s">
        <v>8</v>
      </c>
      <c r="AA23" s="162"/>
      <c r="AB23" s="163"/>
      <c r="AC23" s="164" t="s">
        <v>6</v>
      </c>
      <c r="AD23" s="162" t="s">
        <v>5</v>
      </c>
      <c r="AE23" s="162" t="s">
        <v>8</v>
      </c>
      <c r="AF23" s="163"/>
      <c r="AG23" s="164" t="s">
        <v>9</v>
      </c>
      <c r="AH23" s="162" t="s">
        <v>9</v>
      </c>
      <c r="AI23" s="162" t="s">
        <v>8</v>
      </c>
      <c r="AJ23" s="163" t="s">
        <v>8</v>
      </c>
      <c r="AK23" s="164" t="s">
        <v>7</v>
      </c>
      <c r="AL23" s="162" t="s">
        <v>9</v>
      </c>
      <c r="AM23" s="162"/>
      <c r="AN23" s="166"/>
      <c r="AO23" s="162" t="s">
        <v>6</v>
      </c>
      <c r="AP23" s="162" t="s">
        <v>4</v>
      </c>
      <c r="AQ23" s="163" t="s">
        <v>8</v>
      </c>
      <c r="AR23" s="164" t="s">
        <v>4</v>
      </c>
      <c r="AS23" s="163" t="s">
        <v>6</v>
      </c>
      <c r="AT23" s="163" t="s">
        <v>5</v>
      </c>
      <c r="AU23" s="167"/>
      <c r="AV23" s="167"/>
      <c r="AW23" s="168"/>
    </row>
    <row r="24" spans="1:49" ht="16.5" x14ac:dyDescent="0.25">
      <c r="A24" s="178" t="s">
        <v>68</v>
      </c>
      <c r="B24" s="162" t="s">
        <v>1</v>
      </c>
      <c r="C24" s="162" t="s">
        <v>5</v>
      </c>
      <c r="D24" s="162" t="s">
        <v>0</v>
      </c>
      <c r="E24" s="162" t="s">
        <v>1</v>
      </c>
      <c r="F24" s="162" t="s">
        <v>7</v>
      </c>
      <c r="G24" s="163"/>
      <c r="H24" s="164" t="s">
        <v>0</v>
      </c>
      <c r="I24" s="162" t="s">
        <v>0</v>
      </c>
      <c r="J24" s="162" t="s">
        <v>3</v>
      </c>
      <c r="K24" s="163" t="s">
        <v>1</v>
      </c>
      <c r="L24" s="164" t="s">
        <v>1</v>
      </c>
      <c r="M24" s="162" t="s">
        <v>26</v>
      </c>
      <c r="N24" s="163"/>
      <c r="O24" s="164" t="s">
        <v>0</v>
      </c>
      <c r="P24" s="162"/>
      <c r="Q24" s="163"/>
      <c r="R24" s="164"/>
      <c r="S24" s="163"/>
      <c r="T24" s="165"/>
      <c r="U24" s="164" t="s">
        <v>0</v>
      </c>
      <c r="V24" s="166"/>
      <c r="W24" s="162" t="s">
        <v>1</v>
      </c>
      <c r="X24" s="162" t="s">
        <v>1</v>
      </c>
      <c r="Y24" s="162" t="s">
        <v>0</v>
      </c>
      <c r="Z24" s="162" t="s">
        <v>3</v>
      </c>
      <c r="AA24" s="162"/>
      <c r="AB24" s="163"/>
      <c r="AC24" s="164" t="s">
        <v>1</v>
      </c>
      <c r="AD24" s="162" t="s">
        <v>0</v>
      </c>
      <c r="AE24" s="162" t="s">
        <v>0</v>
      </c>
      <c r="AF24" s="163"/>
      <c r="AG24" s="164" t="s">
        <v>1</v>
      </c>
      <c r="AH24" s="162" t="s">
        <v>5</v>
      </c>
      <c r="AI24" s="162" t="s">
        <v>1</v>
      </c>
      <c r="AJ24" s="163" t="s">
        <v>1</v>
      </c>
      <c r="AK24" s="164" t="s">
        <v>1</v>
      </c>
      <c r="AL24" s="162" t="s">
        <v>3</v>
      </c>
      <c r="AM24" s="162"/>
      <c r="AN24" s="166"/>
      <c r="AO24" s="162" t="s">
        <v>1</v>
      </c>
      <c r="AP24" s="162" t="s">
        <v>0</v>
      </c>
      <c r="AQ24" s="163" t="s">
        <v>3</v>
      </c>
      <c r="AR24" s="164" t="s">
        <v>1</v>
      </c>
      <c r="AS24" s="163" t="s">
        <v>1</v>
      </c>
      <c r="AT24" s="163" t="s">
        <v>0</v>
      </c>
      <c r="AU24" s="167"/>
      <c r="AV24" s="167"/>
      <c r="AW24" s="168"/>
    </row>
    <row r="25" spans="1:49" ht="16.5" x14ac:dyDescent="0.25">
      <c r="A25" s="179" t="s">
        <v>70</v>
      </c>
      <c r="B25" s="162" t="s">
        <v>8</v>
      </c>
      <c r="C25" s="162" t="s">
        <v>8</v>
      </c>
      <c r="D25" s="162" t="s">
        <v>3</v>
      </c>
      <c r="E25" s="162" t="s">
        <v>0</v>
      </c>
      <c r="F25" s="162" t="s">
        <v>6</v>
      </c>
      <c r="G25" s="163"/>
      <c r="H25" s="164" t="s">
        <v>7</v>
      </c>
      <c r="I25" s="162" t="s">
        <v>7</v>
      </c>
      <c r="J25" s="162" t="s">
        <v>6</v>
      </c>
      <c r="K25" s="163" t="s">
        <v>6</v>
      </c>
      <c r="L25" s="164" t="s">
        <v>4</v>
      </c>
      <c r="M25" s="162" t="s">
        <v>8</v>
      </c>
      <c r="N25" s="163"/>
      <c r="O25" s="164" t="s">
        <v>7</v>
      </c>
      <c r="P25" s="162"/>
      <c r="Q25" s="163"/>
      <c r="R25" s="164"/>
      <c r="S25" s="163"/>
      <c r="T25" s="165"/>
      <c r="U25" s="164" t="s">
        <v>0</v>
      </c>
      <c r="V25" s="166"/>
      <c r="W25" s="162" t="s">
        <v>6</v>
      </c>
      <c r="X25" s="162" t="s">
        <v>6</v>
      </c>
      <c r="Y25" s="162" t="s">
        <v>5</v>
      </c>
      <c r="Z25" s="162" t="s">
        <v>5</v>
      </c>
      <c r="AA25" s="162"/>
      <c r="AB25" s="163"/>
      <c r="AC25" s="164" t="s">
        <v>5</v>
      </c>
      <c r="AD25" s="162" t="s">
        <v>3</v>
      </c>
      <c r="AE25" s="162" t="s">
        <v>2</v>
      </c>
      <c r="AF25" s="163"/>
      <c r="AG25" s="164" t="s">
        <v>8</v>
      </c>
      <c r="AH25" s="162" t="s">
        <v>6</v>
      </c>
      <c r="AI25" s="162" t="s">
        <v>9</v>
      </c>
      <c r="AJ25" s="163" t="s">
        <v>7</v>
      </c>
      <c r="AK25" s="164" t="s">
        <v>9</v>
      </c>
      <c r="AL25" s="162" t="s">
        <v>9</v>
      </c>
      <c r="AM25" s="162"/>
      <c r="AN25" s="166"/>
      <c r="AO25" s="162" t="s">
        <v>6</v>
      </c>
      <c r="AP25" s="162" t="s">
        <v>9</v>
      </c>
      <c r="AQ25" s="163" t="s">
        <v>8</v>
      </c>
      <c r="AR25" s="164" t="s">
        <v>8</v>
      </c>
      <c r="AS25" s="163" t="s">
        <v>9</v>
      </c>
      <c r="AT25" s="163" t="s">
        <v>6</v>
      </c>
      <c r="AU25" s="167"/>
      <c r="AV25" s="167"/>
      <c r="AW25" s="168"/>
    </row>
    <row r="26" spans="1:49" ht="16.5" x14ac:dyDescent="0.25">
      <c r="A26" s="178" t="s">
        <v>72</v>
      </c>
      <c r="B26" s="162" t="s">
        <v>3</v>
      </c>
      <c r="C26" s="162" t="s">
        <v>2</v>
      </c>
      <c r="D26" s="162" t="s">
        <v>0</v>
      </c>
      <c r="E26" s="162" t="s">
        <v>2</v>
      </c>
      <c r="F26" s="162" t="s">
        <v>5</v>
      </c>
      <c r="G26" s="163"/>
      <c r="H26" s="164" t="s">
        <v>0</v>
      </c>
      <c r="I26" s="162" t="s">
        <v>0</v>
      </c>
      <c r="J26" s="162" t="s">
        <v>6</v>
      </c>
      <c r="K26" s="163" t="s">
        <v>1</v>
      </c>
      <c r="L26" s="164" t="s">
        <v>0</v>
      </c>
      <c r="M26" s="162" t="s">
        <v>0</v>
      </c>
      <c r="N26" s="163"/>
      <c r="O26" s="164" t="s">
        <v>3</v>
      </c>
      <c r="P26" s="162"/>
      <c r="Q26" s="163"/>
      <c r="R26" s="164"/>
      <c r="S26" s="163"/>
      <c r="T26" s="165"/>
      <c r="U26" s="164" t="s">
        <v>0</v>
      </c>
      <c r="V26" s="166"/>
      <c r="W26" s="162" t="s">
        <v>26</v>
      </c>
      <c r="X26" s="162" t="s">
        <v>26</v>
      </c>
      <c r="Y26" s="162" t="s">
        <v>0</v>
      </c>
      <c r="Z26" s="162" t="s">
        <v>3</v>
      </c>
      <c r="AA26" s="162"/>
      <c r="AB26" s="163"/>
      <c r="AC26" s="164" t="s">
        <v>3</v>
      </c>
      <c r="AD26" s="162" t="s">
        <v>1</v>
      </c>
      <c r="AE26" s="162" t="s">
        <v>0</v>
      </c>
      <c r="AF26" s="163"/>
      <c r="AG26" s="164" t="s">
        <v>8</v>
      </c>
      <c r="AH26" s="162" t="s">
        <v>5</v>
      </c>
      <c r="AI26" s="162" t="s">
        <v>6</v>
      </c>
      <c r="AJ26" s="163" t="s">
        <v>0</v>
      </c>
      <c r="AK26" s="164" t="s">
        <v>1</v>
      </c>
      <c r="AL26" s="162" t="s">
        <v>3</v>
      </c>
      <c r="AM26" s="162"/>
      <c r="AN26" s="166"/>
      <c r="AO26" s="162" t="s">
        <v>1</v>
      </c>
      <c r="AP26" s="162" t="s">
        <v>5</v>
      </c>
      <c r="AQ26" s="163" t="s">
        <v>4</v>
      </c>
      <c r="AR26" s="164" t="s">
        <v>2</v>
      </c>
      <c r="AS26" s="163" t="s">
        <v>0</v>
      </c>
      <c r="AT26" s="163" t="s">
        <v>0</v>
      </c>
      <c r="AU26" s="167"/>
      <c r="AV26" s="167"/>
      <c r="AW26" s="168"/>
    </row>
    <row r="27" spans="1:49" ht="17.25" thickBot="1" x14ac:dyDescent="0.3">
      <c r="A27" s="179" t="s">
        <v>74</v>
      </c>
      <c r="B27" s="169" t="s">
        <v>8</v>
      </c>
      <c r="C27" s="162" t="s">
        <v>9</v>
      </c>
      <c r="D27" s="162" t="s">
        <v>5</v>
      </c>
      <c r="E27" s="162" t="s">
        <v>5</v>
      </c>
      <c r="F27" s="162" t="s">
        <v>1</v>
      </c>
      <c r="G27" s="163"/>
      <c r="H27" s="170" t="s">
        <v>6</v>
      </c>
      <c r="I27" s="169" t="s">
        <v>7</v>
      </c>
      <c r="J27" s="169" t="s">
        <v>6</v>
      </c>
      <c r="K27" s="171" t="s">
        <v>6</v>
      </c>
      <c r="L27" s="164" t="s">
        <v>4</v>
      </c>
      <c r="M27" s="162" t="s">
        <v>7</v>
      </c>
      <c r="N27" s="163"/>
      <c r="O27" s="164" t="s">
        <v>8</v>
      </c>
      <c r="P27" s="162"/>
      <c r="Q27" s="163"/>
      <c r="R27" s="164"/>
      <c r="S27" s="163"/>
      <c r="T27" s="165"/>
      <c r="U27" s="164" t="s">
        <v>0</v>
      </c>
      <c r="V27" s="166"/>
      <c r="W27" s="162" t="s">
        <v>8</v>
      </c>
      <c r="X27" s="162" t="s">
        <v>0</v>
      </c>
      <c r="Y27" s="162" t="s">
        <v>6</v>
      </c>
      <c r="Z27" s="162" t="s">
        <v>5</v>
      </c>
      <c r="AA27" s="162"/>
      <c r="AB27" s="163"/>
      <c r="AC27" s="164" t="s">
        <v>0</v>
      </c>
      <c r="AD27" s="162" t="s">
        <v>9</v>
      </c>
      <c r="AE27" s="162" t="s">
        <v>5</v>
      </c>
      <c r="AF27" s="163"/>
      <c r="AG27" s="164" t="s">
        <v>9</v>
      </c>
      <c r="AH27" s="162" t="s">
        <v>1</v>
      </c>
      <c r="AI27" s="162" t="s">
        <v>8</v>
      </c>
      <c r="AJ27" s="163" t="s">
        <v>8</v>
      </c>
      <c r="AK27" s="164" t="s">
        <v>8</v>
      </c>
      <c r="AL27" s="162" t="s">
        <v>9</v>
      </c>
      <c r="AM27" s="162"/>
      <c r="AN27" s="166"/>
      <c r="AO27" s="162" t="s">
        <v>8</v>
      </c>
      <c r="AP27" s="162" t="s">
        <v>7</v>
      </c>
      <c r="AQ27" s="163" t="s">
        <v>9</v>
      </c>
      <c r="AR27" s="164" t="s">
        <v>8</v>
      </c>
      <c r="AS27" s="163" t="s">
        <v>6</v>
      </c>
      <c r="AT27" s="163" t="s">
        <v>8</v>
      </c>
      <c r="AU27" s="172"/>
      <c r="AV27" s="172"/>
      <c r="AW27" s="173"/>
    </row>
    <row r="28" spans="1:49" ht="16.5" thickTop="1" thickBot="1" x14ac:dyDescent="0.3">
      <c r="A28" s="3"/>
      <c r="B28" s="44"/>
      <c r="C28" s="44"/>
      <c r="D28" s="44"/>
      <c r="E28" s="44"/>
      <c r="F28" s="44"/>
      <c r="G28" s="44"/>
      <c r="H28" s="50"/>
      <c r="I28" s="50"/>
      <c r="J28" s="50"/>
      <c r="K28" s="50"/>
      <c r="L28" s="60"/>
      <c r="M28" s="60"/>
      <c r="N28" s="60"/>
      <c r="O28" s="56"/>
      <c r="P28" s="56"/>
      <c r="Q28" s="56"/>
      <c r="R28" s="52"/>
      <c r="S28" s="52"/>
      <c r="T28" s="55"/>
      <c r="U28" s="59"/>
      <c r="V28" s="41"/>
      <c r="W28" s="58"/>
      <c r="X28" s="58"/>
      <c r="Y28" s="58"/>
      <c r="Z28" s="58"/>
      <c r="AA28" s="58"/>
      <c r="AB28" s="58"/>
      <c r="AC28" s="53"/>
      <c r="AD28" s="53"/>
      <c r="AE28" s="53"/>
      <c r="AF28" s="53"/>
      <c r="AG28" s="57"/>
      <c r="AH28" s="57"/>
      <c r="AI28" s="57"/>
      <c r="AJ28" s="57"/>
      <c r="AK28" s="48"/>
      <c r="AL28" s="48"/>
      <c r="AM28" s="48"/>
      <c r="AN28" s="41"/>
      <c r="AO28" s="54"/>
      <c r="AP28" s="54"/>
      <c r="AQ28" s="54"/>
      <c r="AR28" s="49"/>
      <c r="AS28" s="49"/>
      <c r="AT28" s="49"/>
      <c r="AU28" s="49"/>
      <c r="AV28" s="49"/>
      <c r="AW28" s="49"/>
    </row>
    <row r="29" spans="1:49" ht="16.5" thickTop="1" thickBot="1" x14ac:dyDescent="0.3">
      <c r="B29" s="248" t="s">
        <v>76</v>
      </c>
      <c r="C29" s="249"/>
      <c r="D29" s="249"/>
      <c r="E29" s="249"/>
      <c r="F29" s="249"/>
      <c r="G29" s="249"/>
      <c r="H29" s="199" t="s">
        <v>77</v>
      </c>
      <c r="I29" s="200"/>
      <c r="J29" s="200"/>
      <c r="K29" s="201"/>
      <c r="L29" s="246" t="s">
        <v>16</v>
      </c>
      <c r="M29" s="246"/>
      <c r="N29" s="247"/>
      <c r="O29" s="241" t="s">
        <v>85</v>
      </c>
      <c r="P29" s="242"/>
      <c r="Q29" s="243"/>
      <c r="R29" s="244" t="s">
        <v>17</v>
      </c>
      <c r="S29" s="245"/>
      <c r="T29" s="45" t="s">
        <v>84</v>
      </c>
      <c r="U29" s="51" t="s">
        <v>83</v>
      </c>
      <c r="V29" s="42"/>
      <c r="W29" s="239" t="s">
        <v>19</v>
      </c>
      <c r="X29" s="239"/>
      <c r="Y29" s="239"/>
      <c r="Z29" s="239"/>
      <c r="AA29" s="239"/>
      <c r="AB29" s="240"/>
      <c r="AC29" s="208" t="s">
        <v>20</v>
      </c>
      <c r="AD29" s="209"/>
      <c r="AE29" s="209"/>
      <c r="AF29" s="210"/>
      <c r="AG29" s="211" t="s">
        <v>78</v>
      </c>
      <c r="AH29" s="212"/>
      <c r="AI29" s="212"/>
      <c r="AJ29" s="213"/>
      <c r="AK29" s="206" t="s">
        <v>86</v>
      </c>
      <c r="AL29" s="207"/>
      <c r="AM29" s="207"/>
      <c r="AN29" s="43"/>
      <c r="AO29" s="202" t="s">
        <v>79</v>
      </c>
      <c r="AP29" s="202"/>
      <c r="AQ29" s="203"/>
      <c r="AR29" s="204" t="s">
        <v>87</v>
      </c>
      <c r="AS29" s="205"/>
      <c r="AT29" s="257" t="s">
        <v>102</v>
      </c>
      <c r="AU29" s="258"/>
      <c r="AV29" s="258"/>
      <c r="AW29" s="259"/>
    </row>
    <row r="30" spans="1:49" ht="15.75" thickTop="1" x14ac:dyDescent="0.25"/>
  </sheetData>
  <sheetProtection sheet="1" objects="1" scenarios="1"/>
  <mergeCells count="12">
    <mergeCell ref="AT29:AW29"/>
    <mergeCell ref="B29:G29"/>
    <mergeCell ref="H29:K29"/>
    <mergeCell ref="L29:N29"/>
    <mergeCell ref="O29:Q29"/>
    <mergeCell ref="R29:S29"/>
    <mergeCell ref="W29:AB29"/>
    <mergeCell ref="AC29:AF29"/>
    <mergeCell ref="AG29:AJ29"/>
    <mergeCell ref="AK29:AM29"/>
    <mergeCell ref="AO29:AQ29"/>
    <mergeCell ref="AR29:AS29"/>
  </mergeCells>
  <conditionalFormatting sqref="B1:V27 AQ1:AW27">
    <cfRule type="containsText" dxfId="62" priority="61" operator="containsText" text="abs">
      <formula>NOT(ISERROR(SEARCH("abs",B1)))</formula>
    </cfRule>
    <cfRule type="containsText" dxfId="61" priority="62" operator="containsText" text="A">
      <formula>NOT(ISERROR(SEARCH("A",B1)))</formula>
    </cfRule>
    <cfRule type="containsText" dxfId="60" priority="63" operator="containsText" text="abs">
      <formula>NOT(ISERROR(SEARCH("abs",B1)))</formula>
    </cfRule>
    <cfRule type="containsText" dxfId="59" priority="64" operator="containsText" text="abs">
      <formula>NOT(ISERROR(SEARCH("abs",B1)))</formula>
    </cfRule>
    <cfRule type="containsText" dxfId="58" priority="65" operator="containsText" text="abc">
      <formula>NOT(ISERROR(SEARCH("abc",B1)))</formula>
    </cfRule>
    <cfRule type="containsText" dxfId="57" priority="66" operator="containsText" text="D">
      <formula>NOT(ISERROR(SEARCH("D",B1)))</formula>
    </cfRule>
    <cfRule type="containsText" dxfId="56" priority="67" operator="containsText" text="C">
      <formula>NOT(ISERROR(SEARCH("C",B1)))</formula>
    </cfRule>
    <cfRule type="containsText" priority="68" operator="containsText" text="C">
      <formula>NOT(ISERROR(SEARCH("C",B1)))</formula>
    </cfRule>
    <cfRule type="containsText" dxfId="55" priority="69" operator="containsText" text="B">
      <formula>NOT(ISERROR(SEARCH("B",B1)))</formula>
    </cfRule>
    <cfRule type="containsText" dxfId="54" priority="70" operator="containsText" text="A">
      <formula>NOT(ISERROR(SEARCH("A",B1)))</formula>
    </cfRule>
  </conditionalFormatting>
  <conditionalFormatting sqref="AO1:AP27 W1:AM27">
    <cfRule type="containsText" dxfId="53" priority="51" operator="containsText" text="abs">
      <formula>NOT(ISERROR(SEARCH("abs",W1)))</formula>
    </cfRule>
    <cfRule type="containsText" dxfId="52" priority="52" operator="containsText" text="A">
      <formula>NOT(ISERROR(SEARCH("A",W1)))</formula>
    </cfRule>
    <cfRule type="containsText" dxfId="51" priority="53" operator="containsText" text="abs">
      <formula>NOT(ISERROR(SEARCH("abs",W1)))</formula>
    </cfRule>
    <cfRule type="containsText" dxfId="50" priority="54" operator="containsText" text="abs">
      <formula>NOT(ISERROR(SEARCH("abs",W1)))</formula>
    </cfRule>
    <cfRule type="containsText" dxfId="49" priority="55" operator="containsText" text="abc">
      <formula>NOT(ISERROR(SEARCH("abc",W1)))</formula>
    </cfRule>
    <cfRule type="containsText" dxfId="48" priority="56" operator="containsText" text="D">
      <formula>NOT(ISERROR(SEARCH("D",W1)))</formula>
    </cfRule>
    <cfRule type="containsText" dxfId="47" priority="57" operator="containsText" text="C">
      <formula>NOT(ISERROR(SEARCH("C",W1)))</formula>
    </cfRule>
    <cfRule type="containsText" priority="58" operator="containsText" text="C">
      <formula>NOT(ISERROR(SEARCH("C",W1)))</formula>
    </cfRule>
    <cfRule type="containsText" dxfId="46" priority="59" operator="containsText" text="B">
      <formula>NOT(ISERROR(SEARCH("B",W1)))</formula>
    </cfRule>
    <cfRule type="containsText" dxfId="45" priority="60" operator="containsText" text="A">
      <formula>NOT(ISERROR(SEARCH("A",W1)))</formula>
    </cfRule>
  </conditionalFormatting>
  <conditionalFormatting sqref="AN1:AN27">
    <cfRule type="containsText" dxfId="44" priority="41" operator="containsText" text="abs">
      <formula>NOT(ISERROR(SEARCH("abs",AN1)))</formula>
    </cfRule>
    <cfRule type="containsText" dxfId="43" priority="42" operator="containsText" text="A">
      <formula>NOT(ISERROR(SEARCH("A",AN1)))</formula>
    </cfRule>
    <cfRule type="containsText" dxfId="42" priority="43" operator="containsText" text="abs">
      <formula>NOT(ISERROR(SEARCH("abs",AN1)))</formula>
    </cfRule>
    <cfRule type="containsText" dxfId="41" priority="44" operator="containsText" text="abs">
      <formula>NOT(ISERROR(SEARCH("abs",AN1)))</formula>
    </cfRule>
    <cfRule type="containsText" dxfId="40" priority="45" operator="containsText" text="abc">
      <formula>NOT(ISERROR(SEARCH("abc",AN1)))</formula>
    </cfRule>
    <cfRule type="containsText" dxfId="39" priority="46" operator="containsText" text="D">
      <formula>NOT(ISERROR(SEARCH("D",AN1)))</formula>
    </cfRule>
    <cfRule type="containsText" dxfId="38" priority="47" operator="containsText" text="C">
      <formula>NOT(ISERROR(SEARCH("C",AN1)))</formula>
    </cfRule>
    <cfRule type="containsText" priority="48" operator="containsText" text="C">
      <formula>NOT(ISERROR(SEARCH("C",AN1)))</formula>
    </cfRule>
    <cfRule type="containsText" dxfId="37" priority="49" operator="containsText" text="B">
      <formula>NOT(ISERROR(SEARCH("B",AN1)))</formula>
    </cfRule>
    <cfRule type="containsText" dxfId="36" priority="50" operator="containsText" text="A">
      <formula>NOT(ISERROR(SEARCH("A",AN1)))</formula>
    </cfRule>
  </conditionalFormatting>
  <conditionalFormatting sqref="B1:Q27">
    <cfRule type="containsText" dxfId="35" priority="31" operator="containsText" text="abs">
      <formula>NOT(ISERROR(SEARCH("abs",B1)))</formula>
    </cfRule>
    <cfRule type="containsText" dxfId="34" priority="32" operator="containsText" text="A">
      <formula>NOT(ISERROR(SEARCH("A",B1)))</formula>
    </cfRule>
    <cfRule type="containsText" dxfId="33" priority="33" operator="containsText" text="abs">
      <formula>NOT(ISERROR(SEARCH("abs",B1)))</formula>
    </cfRule>
    <cfRule type="containsText" dxfId="32" priority="34" operator="containsText" text="abs">
      <formula>NOT(ISERROR(SEARCH("abs",B1)))</formula>
    </cfRule>
    <cfRule type="containsText" dxfId="31" priority="35" operator="containsText" text="abc">
      <formula>NOT(ISERROR(SEARCH("abc",B1)))</formula>
    </cfRule>
    <cfRule type="containsText" dxfId="30" priority="36" operator="containsText" text="D">
      <formula>NOT(ISERROR(SEARCH("D",B1)))</formula>
    </cfRule>
    <cfRule type="containsText" dxfId="29" priority="37" operator="containsText" text="C">
      <formula>NOT(ISERROR(SEARCH("C",B1)))</formula>
    </cfRule>
    <cfRule type="containsText" priority="38" operator="containsText" text="C">
      <formula>NOT(ISERROR(SEARCH("C",B1)))</formula>
    </cfRule>
    <cfRule type="containsText" dxfId="28" priority="39" operator="containsText" text="B">
      <formula>NOT(ISERROR(SEARCH("B",B1)))</formula>
    </cfRule>
    <cfRule type="containsText" dxfId="27" priority="40" operator="containsText" text="A">
      <formula>NOT(ISERROR(SEARCH("A",B1)))</formula>
    </cfRule>
  </conditionalFormatting>
  <conditionalFormatting sqref="AQ1:AT27">
    <cfRule type="containsText" dxfId="26" priority="21" operator="containsText" text="abs">
      <formula>NOT(ISERROR(SEARCH("abs",AQ1)))</formula>
    </cfRule>
    <cfRule type="containsText" dxfId="25" priority="22" operator="containsText" text="A">
      <formula>NOT(ISERROR(SEARCH("A",AQ1)))</formula>
    </cfRule>
    <cfRule type="containsText" dxfId="24" priority="23" operator="containsText" text="abs">
      <formula>NOT(ISERROR(SEARCH("abs",AQ1)))</formula>
    </cfRule>
    <cfRule type="containsText" dxfId="23" priority="24" operator="containsText" text="abs">
      <formula>NOT(ISERROR(SEARCH("abs",AQ1)))</formula>
    </cfRule>
    <cfRule type="containsText" dxfId="22" priority="25" operator="containsText" text="abc">
      <formula>NOT(ISERROR(SEARCH("abc",AQ1)))</formula>
    </cfRule>
    <cfRule type="containsText" dxfId="21" priority="26" operator="containsText" text="D">
      <formula>NOT(ISERROR(SEARCH("D",AQ1)))</formula>
    </cfRule>
    <cfRule type="containsText" dxfId="20" priority="27" operator="containsText" text="C">
      <formula>NOT(ISERROR(SEARCH("C",AQ1)))</formula>
    </cfRule>
    <cfRule type="containsText" priority="28" operator="containsText" text="C">
      <formula>NOT(ISERROR(SEARCH("C",AQ1)))</formula>
    </cfRule>
    <cfRule type="containsText" dxfId="19" priority="29" operator="containsText" text="B">
      <formula>NOT(ISERROR(SEARCH("B",AQ1)))</formula>
    </cfRule>
    <cfRule type="containsText" dxfId="18" priority="30" operator="containsText" text="A">
      <formula>NOT(ISERROR(SEARCH("A",AQ1)))</formula>
    </cfRule>
  </conditionalFormatting>
  <conditionalFormatting sqref="AO1:AP27 W1:AM27">
    <cfRule type="containsText" dxfId="17" priority="11" operator="containsText" text="abs">
      <formula>NOT(ISERROR(SEARCH("abs",W1)))</formula>
    </cfRule>
    <cfRule type="containsText" dxfId="16" priority="12" operator="containsText" text="A">
      <formula>NOT(ISERROR(SEARCH("A",W1)))</formula>
    </cfRule>
    <cfRule type="containsText" dxfId="15" priority="13" operator="containsText" text="abs">
      <formula>NOT(ISERROR(SEARCH("abs",W1)))</formula>
    </cfRule>
    <cfRule type="containsText" dxfId="14" priority="14" operator="containsText" text="abs">
      <formula>NOT(ISERROR(SEARCH("abs",W1)))</formula>
    </cfRule>
    <cfRule type="containsText" dxfId="13" priority="15" operator="containsText" text="abc">
      <formula>NOT(ISERROR(SEARCH("abc",W1)))</formula>
    </cfRule>
    <cfRule type="containsText" dxfId="12" priority="16" operator="containsText" text="D">
      <formula>NOT(ISERROR(SEARCH("D",W1)))</formula>
    </cfRule>
    <cfRule type="containsText" dxfId="11" priority="17" operator="containsText" text="C">
      <formula>NOT(ISERROR(SEARCH("C",W1)))</formula>
    </cfRule>
    <cfRule type="containsText" priority="18" operator="containsText" text="C">
      <formula>NOT(ISERROR(SEARCH("C",W1)))</formula>
    </cfRule>
    <cfRule type="containsText" dxfId="10" priority="19" operator="containsText" text="B">
      <formula>NOT(ISERROR(SEARCH("B",W1)))</formula>
    </cfRule>
    <cfRule type="containsText" dxfId="9" priority="20" operator="containsText" text="A">
      <formula>NOT(ISERROR(SEARCH("A",W1)))</formula>
    </cfRule>
  </conditionalFormatting>
  <conditionalFormatting sqref="AN1:AN27">
    <cfRule type="containsText" dxfId="8" priority="1" operator="containsText" text="abs">
      <formula>NOT(ISERROR(SEARCH("abs",AN1)))</formula>
    </cfRule>
    <cfRule type="containsText" dxfId="7" priority="2" operator="containsText" text="A">
      <formula>NOT(ISERROR(SEARCH("A",AN1)))</formula>
    </cfRule>
    <cfRule type="containsText" dxfId="6" priority="3" operator="containsText" text="abs">
      <formula>NOT(ISERROR(SEARCH("abs",AN1)))</formula>
    </cfRule>
    <cfRule type="containsText" dxfId="5" priority="4" operator="containsText" text="abs">
      <formula>NOT(ISERROR(SEARCH("abs",AN1)))</formula>
    </cfRule>
    <cfRule type="containsText" dxfId="4" priority="5" operator="containsText" text="abc">
      <formula>NOT(ISERROR(SEARCH("abc",AN1)))</formula>
    </cfRule>
    <cfRule type="containsText" dxfId="3" priority="6" operator="containsText" text="D">
      <formula>NOT(ISERROR(SEARCH("D",AN1)))</formula>
    </cfRule>
    <cfRule type="containsText" dxfId="2" priority="7" operator="containsText" text="C">
      <formula>NOT(ISERROR(SEARCH("C",AN1)))</formula>
    </cfRule>
    <cfRule type="containsText" priority="8" operator="containsText" text="C">
      <formula>NOT(ISERROR(SEARCH("C",AN1)))</formula>
    </cfRule>
    <cfRule type="containsText" dxfId="1" priority="9" operator="containsText" text="B">
      <formula>NOT(ISERROR(SEARCH("B",AN1)))</formula>
    </cfRule>
    <cfRule type="containsText" dxfId="0" priority="10" operator="containsText" text="A">
      <formula>NOT(ISERROR(SEARCH("A",AN1)))</formula>
    </cfRule>
  </conditionalFormatting>
  <dataValidations count="1">
    <dataValidation type="list" allowBlank="1" showInputMessage="1" showErrorMessage="1" sqref="N1:V26 R27:U27 B1:M27 N27:O27 U1:AW27" xr:uid="{00000000-0002-0000-0300-000000000000}">
      <formula1>nOTES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notes</vt:lpstr>
      <vt:lpstr>Feuil2</vt:lpstr>
      <vt:lpstr>Appréciations</vt:lpstr>
      <vt:lpstr>Feuil1</vt:lpstr>
      <vt:lpstr>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dc:creator>
  <cp:lastModifiedBy>GG</cp:lastModifiedBy>
  <cp:lastPrinted>2020-01-07T14:55:56Z</cp:lastPrinted>
  <dcterms:created xsi:type="dcterms:W3CDTF">2019-12-28T08:20:04Z</dcterms:created>
  <dcterms:modified xsi:type="dcterms:W3CDTF">2020-02-20T14:20:13Z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