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88C967D3-6CDD-41FD-B741-A2E5DD74CE21}" xr6:coauthVersionLast="45" xr6:coauthVersionMax="45" xr10:uidLastSave="{00000000-0000-0000-0000-000000000000}"/>
  <bookViews>
    <workbookView xWindow="-120" yWindow="-120" windowWidth="25440" windowHeight="15390" activeTab="1" xr2:uid="{88C4796A-22D2-44D6-9C04-7BCA795C6C63}"/>
  </bookViews>
  <sheets>
    <sheet name="Bon" sheetId="8" r:id="rId1"/>
    <sheet name="Archives" sheetId="10" r:id="rId2"/>
  </sheets>
  <definedNames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4" i="10" l="1"/>
  <c r="I15" i="10"/>
  <c r="I16" i="10"/>
  <c r="I17" i="10"/>
  <c r="I11" i="10"/>
  <c r="I12" i="10"/>
  <c r="I13" i="10"/>
  <c r="I7" i="10"/>
  <c r="I8" i="10"/>
  <c r="I9" i="10"/>
  <c r="I10" i="10"/>
  <c r="I6" i="10"/>
  <c r="E15" i="8" l="1"/>
  <c r="E13" i="8"/>
  <c r="J27" i="8" l="1"/>
  <c r="J28" i="8"/>
  <c r="J29" i="8"/>
  <c r="J30" i="8"/>
  <c r="J31" i="8"/>
  <c r="J32" i="8"/>
  <c r="J33" i="8"/>
  <c r="J34" i="8"/>
  <c r="J35" i="8"/>
  <c r="J36" i="8"/>
  <c r="J37" i="8"/>
  <c r="J38" i="8"/>
  <c r="J23" i="8"/>
  <c r="J24" i="8"/>
  <c r="J25" i="8"/>
  <c r="J26" i="8"/>
  <c r="J22" i="8"/>
  <c r="C17" i="8" l="1"/>
  <c r="E10" i="8" s="1"/>
  <c r="E14" i="8" l="1"/>
  <c r="E12" i="8"/>
  <c r="I3" i="10" l="1"/>
  <c r="I2" i="10"/>
  <c r="I4" i="10" l="1"/>
  <c r="I5" i="10"/>
  <c r="H33" i="8" l="1"/>
  <c r="H34" i="8"/>
  <c r="H35" i="8"/>
  <c r="H36" i="8"/>
  <c r="H37" i="8"/>
  <c r="H38" i="8"/>
  <c r="H39" i="8"/>
  <c r="H40" i="8"/>
  <c r="H6" i="8" l="1"/>
  <c r="J39" i="8" l="1"/>
  <c r="H26" i="8" l="1"/>
  <c r="H27" i="8"/>
  <c r="H28" i="8"/>
  <c r="H29" i="8"/>
  <c r="H30" i="8"/>
  <c r="H31" i="8"/>
  <c r="H32" i="8"/>
  <c r="H25" i="8" l="1"/>
  <c r="H24" i="8"/>
  <c r="H23" i="8"/>
  <c r="H22" i="8"/>
  <c r="H41" i="8" l="1"/>
  <c r="H43" i="8" l="1"/>
</calcChain>
</file>

<file path=xl/sharedStrings.xml><?xml version="1.0" encoding="utf-8"?>
<sst xmlns="http://schemas.openxmlformats.org/spreadsheetml/2006/main" count="62" uniqueCount="31">
  <si>
    <t>Référence</t>
  </si>
  <si>
    <t>Description</t>
  </si>
  <si>
    <t>Quantité</t>
  </si>
  <si>
    <t>Montant</t>
  </si>
  <si>
    <t>Références</t>
  </si>
  <si>
    <t>Fournisseur</t>
  </si>
  <si>
    <t>Désignations</t>
  </si>
  <si>
    <t>FRANCOFA EURIDIS</t>
  </si>
  <si>
    <t>Fournisseurs</t>
  </si>
  <si>
    <t>Date</t>
  </si>
  <si>
    <t xml:space="preserve">  </t>
  </si>
  <si>
    <t>N°Cde</t>
  </si>
  <si>
    <t>Prix HT</t>
  </si>
  <si>
    <t>Date:</t>
  </si>
  <si>
    <t>Livrée</t>
  </si>
  <si>
    <t>TVA</t>
  </si>
  <si>
    <t>Prix TTC</t>
  </si>
  <si>
    <t>Ref chantier</t>
  </si>
  <si>
    <t>LEG031919</t>
  </si>
  <si>
    <t>Collier Colson noir protégé ultraviolet denture extérieure larg.9mm, long. 357mm</t>
  </si>
  <si>
    <t>Batterie étanche au plomb sans entretien  Réf: 12V2,2AH</t>
  </si>
  <si>
    <t>EPW12V2,2AH</t>
  </si>
  <si>
    <t>EPW12V7AH</t>
  </si>
  <si>
    <t>Montant HT</t>
  </si>
  <si>
    <t>EPW12V7,2HA</t>
  </si>
  <si>
    <t>EPW112V7,2HA</t>
  </si>
  <si>
    <t>Bat Energy Power 12V18HA Bac VO</t>
  </si>
  <si>
    <t>Bat Energy Power 12V7,2HA Bac VO</t>
  </si>
  <si>
    <t>EPW112V18HA</t>
  </si>
  <si>
    <t>Montant TTC</t>
  </si>
  <si>
    <t>Prix U/HT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</si>
</sst>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164" formatCode="&quot;BON DE COMMANDE N° 0&quot;0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2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9" fontId="0" fillId="0" borderId="8" xfId="0" applyNumberFormat="1" applyBorder="1" applyAlignment="1">
      <alignment horizontal="center"/>
    </xf>
    <xf numFmtId="0" fontId="0" fillId="0" borderId="22" xfId="0" applyBorder="1"/>
    <xf numFmtId="165" fontId="0" fillId="0" borderId="8" xfId="0" applyNumberFormat="1" applyBorder="1" applyAlignment="1">
      <alignment horizontal="center"/>
    </xf>
    <xf numFmtId="0" fontId="0" fillId="3" borderId="0" xfId="0" applyFill="1"/>
    <xf numFmtId="0" fontId="0" fillId="4" borderId="9" xfId="0" applyFill="1" applyBorder="1"/>
    <xf numFmtId="0" fontId="0" fillId="4" borderId="11" xfId="0" applyFill="1" applyBorder="1"/>
    <xf numFmtId="0" fontId="0" fillId="4" borderId="13" xfId="0" applyFill="1" applyBorder="1"/>
    <xf numFmtId="0" fontId="0" fillId="4" borderId="12" xfId="0" applyFill="1" applyBorder="1" applyAlignment="1">
      <alignment horizontal="right"/>
    </xf>
    <xf numFmtId="0" fontId="0" fillId="4" borderId="14" xfId="0" applyFill="1" applyBorder="1"/>
    <xf numFmtId="0" fontId="0" fillId="4" borderId="16" xfId="0" applyFill="1" applyBorder="1"/>
    <xf numFmtId="0" fontId="0" fillId="5" borderId="10" xfId="0" applyFill="1" applyBorder="1"/>
    <xf numFmtId="0" fontId="0" fillId="5" borderId="11" xfId="0" applyFill="1" applyBorder="1"/>
    <xf numFmtId="0" fontId="0" fillId="0" borderId="23" xfId="0" applyBorder="1"/>
    <xf numFmtId="164" fontId="4" fillId="0" borderId="0" xfId="0" applyNumberFormat="1" applyFont="1" applyAlignment="1">
      <alignment vertical="center"/>
    </xf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6" xfId="0" applyBorder="1"/>
    <xf numFmtId="0" fontId="7" fillId="0" borderId="20" xfId="0" applyFont="1" applyBorder="1"/>
    <xf numFmtId="0" fontId="7" fillId="0" borderId="12" xfId="0" applyFont="1" applyBorder="1"/>
    <xf numFmtId="0" fontId="7" fillId="0" borderId="20" xfId="0" applyFont="1" applyBorder="1" applyAlignment="1">
      <alignment horizontal="center"/>
    </xf>
    <xf numFmtId="0" fontId="6" fillId="3" borderId="0" xfId="0" applyFont="1" applyFill="1"/>
    <xf numFmtId="0" fontId="6" fillId="3" borderId="0" xfId="0" applyFont="1" applyFill="1" applyAlignment="1">
      <alignment horizontal="left"/>
    </xf>
    <xf numFmtId="0" fontId="0" fillId="0" borderId="0" xfId="0" applyFill="1" applyBorder="1"/>
    <xf numFmtId="14" fontId="0" fillId="0" borderId="15" xfId="0" applyNumberFormat="1" applyBorder="1" applyAlignment="1"/>
    <xf numFmtId="0" fontId="7" fillId="0" borderId="10" xfId="0" applyFont="1" applyBorder="1"/>
    <xf numFmtId="14" fontId="0" fillId="0" borderId="0" xfId="0" applyNumberFormat="1" applyAlignment="1">
      <alignment horizontal="center"/>
    </xf>
    <xf numFmtId="14" fontId="7" fillId="0" borderId="0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/>
    <xf numFmtId="0" fontId="0" fillId="7" borderId="0" xfId="0" applyFill="1" applyAlignment="1">
      <alignment horizontal="center"/>
    </xf>
    <xf numFmtId="7" fontId="7" fillId="0" borderId="20" xfId="0" applyNumberFormat="1" applyFont="1" applyBorder="1" applyAlignment="1">
      <alignment horizontal="center"/>
    </xf>
    <xf numFmtId="7" fontId="0" fillId="0" borderId="0" xfId="0" applyNumberFormat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6" fillId="0" borderId="0" xfId="0" applyFont="1" applyFill="1" applyAlignment="1">
      <alignment horizontal="left"/>
    </xf>
    <xf numFmtId="0" fontId="9" fillId="2" borderId="0" xfId="0" applyFont="1" applyFill="1" applyAlignment="1">
      <alignment horizontal="center"/>
    </xf>
    <xf numFmtId="7" fontId="9" fillId="0" borderId="0" xfId="0" applyNumberFormat="1" applyFont="1" applyFill="1" applyAlignment="1">
      <alignment horizontal="center"/>
    </xf>
    <xf numFmtId="14" fontId="6" fillId="0" borderId="10" xfId="0" applyNumberFormat="1" applyFont="1" applyBorder="1" applyAlignment="1">
      <alignment horizontal="center"/>
    </xf>
    <xf numFmtId="0" fontId="0" fillId="6" borderId="14" xfId="0" applyFill="1" applyBorder="1" applyAlignment="1"/>
    <xf numFmtId="0" fontId="1" fillId="6" borderId="15" xfId="0" applyFont="1" applyFill="1" applyBorder="1" applyAlignment="1"/>
    <xf numFmtId="0" fontId="0" fillId="6" borderId="16" xfId="0" applyFill="1" applyBorder="1" applyAlignment="1"/>
    <xf numFmtId="0" fontId="7" fillId="0" borderId="20" xfId="0" applyFont="1" applyBorder="1" applyAlignment="1">
      <alignment horizontal="left"/>
    </xf>
    <xf numFmtId="0" fontId="6" fillId="3" borderId="0" xfId="0" applyFont="1" applyFill="1" applyAlignment="1">
      <alignment horizontal="right"/>
    </xf>
    <xf numFmtId="0" fontId="7" fillId="0" borderId="12" xfId="0" applyFont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164" fontId="5" fillId="0" borderId="0" xfId="0" applyNumberFormat="1" applyFont="1" applyAlignment="1">
      <alignment horizontal="center" vertical="center"/>
    </xf>
    <xf numFmtId="0" fontId="0" fillId="6" borderId="0" xfId="0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0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8" fillId="6" borderId="13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14" fontId="1" fillId="6" borderId="0" xfId="0" applyNumberFormat="1" applyFont="1" applyFill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3" xfId="0" applyFill="1" applyBorder="1" applyAlignment="1">
      <alignment horizontal="center"/>
    </xf>
  </cellXfs>
  <cellStyles count="1"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1" formatCode="#,##0.00\ &quot;€&quot;;\-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8</xdr:row>
          <xdr:rowOff>133350</xdr:rowOff>
        </xdr:from>
        <xdr:to>
          <xdr:col>11</xdr:col>
          <xdr:colOff>200025</xdr:colOff>
          <xdr:row>11</xdr:row>
          <xdr:rowOff>38100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23</xdr:row>
      <xdr:rowOff>57150</xdr:rowOff>
    </xdr:from>
    <xdr:to>
      <xdr:col>13</xdr:col>
      <xdr:colOff>419100</xdr:colOff>
      <xdr:row>33</xdr:row>
      <xdr:rowOff>133350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8976F260-D95C-4C26-A539-B7E253F6076F}"/>
            </a:ext>
          </a:extLst>
        </xdr:cNvPr>
        <xdr:cNvSpPr/>
      </xdr:nvSpPr>
      <xdr:spPr>
        <a:xfrm>
          <a:off x="8543925" y="4457700"/>
          <a:ext cx="3609975" cy="1981200"/>
        </a:xfrm>
        <a:prstGeom prst="wedgeRoundRectCallout">
          <a:avLst>
            <a:gd name="adj1" fmla="val -109846"/>
            <a:gd name="adj2" fmla="val -262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</a:t>
          </a:r>
          <a:r>
            <a:rPr lang="fr-FR" sz="1600"/>
            <a:t>Quant j'archive (feuille</a:t>
          </a:r>
          <a:r>
            <a:rPr lang="fr-FR" sz="1600" baseline="0"/>
            <a:t> "Bon")</a:t>
          </a:r>
          <a:r>
            <a:rPr lang="fr-FR" sz="1600"/>
            <a:t>Je voudrais</a:t>
          </a:r>
          <a:r>
            <a:rPr lang="fr-FR" sz="1600" baseline="0"/>
            <a:t> que les commandes s'affichent en haut de mon tableau "ligne  2" au lieu d'être à la suite.</a:t>
          </a:r>
        </a:p>
        <a:p>
          <a:pPr algn="l"/>
          <a:r>
            <a:rPr lang="fr-FR" sz="1600" baseline="0"/>
            <a:t>Une même commande peut avoir plusieurs lignes.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A361A43-F071-4442-B79F-929E7C678932}" name="Tableau7" displayName="Tableau7" ref="A1:J17" totalsRowShown="0" headerRowDxfId="1" dataDxfId="0">
  <autoFilter ref="A1:J17" xr:uid="{8A459E6E-83A9-46BF-B524-AF6596795202}"/>
  <sortState xmlns:xlrd2="http://schemas.microsoft.com/office/spreadsheetml/2017/richdata2" ref="A2:J14">
    <sortCondition ref="A1:A14"/>
  </sortState>
  <tableColumns count="10">
    <tableColumn id="1" xr3:uid="{ED5BE4BF-15DC-4F43-860B-EF7821BCF700}" name="N°Cde" dataDxfId="11"/>
    <tableColumn id="2" xr3:uid="{EF5A9E61-E8B8-4D74-965E-DE73CCB4C3FF}" name="Date" dataDxfId="10"/>
    <tableColumn id="3" xr3:uid="{4D03A3C8-C992-4C3B-B12D-B4F8149561E9}" name="Références" dataDxfId="9"/>
    <tableColumn id="4" xr3:uid="{3F87F30E-E3A5-4E8B-9BF9-0BDAFF5547CB}" name="Désignations" dataDxfId="8"/>
    <tableColumn id="5" xr3:uid="{4A614B27-794C-45AF-8D47-918C508A942E}" name="Fournisseurs" dataDxfId="7"/>
    <tableColumn id="6" xr3:uid="{ECBAA4CC-E952-4745-8178-26801F170745}" name="Quantité" dataDxfId="6"/>
    <tableColumn id="7" xr3:uid="{77304D1D-DEF0-4D1D-B307-8C270AB9538F}" name="Prix U/HT" dataDxfId="5"/>
    <tableColumn id="8" xr3:uid="{A26BAE4B-A21C-4A2B-A319-319E249BA693}" name="Montant HT" dataDxfId="4"/>
    <tableColumn id="10" xr3:uid="{89AD62B2-D4D4-4440-9A80-8DC6179C65A5}" name="Montant TTC" dataDxfId="3">
      <calculatedColumnFormula>Tableau7[[#This Row],[Montant HT]]*1.2</calculatedColumnFormula>
    </tableColumn>
    <tableColumn id="9" xr3:uid="{AC5ED1C7-8CB5-4D32-959B-2A96D270098A}" name="Livrée" dataDxfId="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2EA8B-37AC-44E5-AE17-25CA9CFE4017}">
  <sheetPr codeName="Feuil5">
    <tabColor theme="8" tint="-0.249977111117893"/>
  </sheetPr>
  <dimension ref="A1:N45"/>
  <sheetViews>
    <sheetView showGridLines="0" zoomScaleNormal="100" workbookViewId="0">
      <selection activeCell="L20" sqref="L20"/>
    </sheetView>
  </sheetViews>
  <sheetFormatPr baseColWidth="10" defaultRowHeight="15" x14ac:dyDescent="0.25"/>
  <cols>
    <col min="1" max="1" width="1.5703125" customWidth="1"/>
    <col min="2" max="2" width="2.7109375" customWidth="1"/>
    <col min="3" max="3" width="12.5703125" bestFit="1" customWidth="1"/>
    <col min="4" max="4" width="32.85546875" customWidth="1"/>
    <col min="9" max="9" width="2.7109375" customWidth="1"/>
    <col min="10" max="10" width="11.42578125" customWidth="1"/>
    <col min="12" max="12" width="32.85546875" customWidth="1"/>
    <col min="13" max="13" width="11.42578125" customWidth="1"/>
    <col min="14" max="14" width="1.28515625" customWidth="1"/>
  </cols>
  <sheetData>
    <row r="1" spans="1:14" ht="6" customHeight="1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</row>
    <row r="2" spans="1:14" ht="4.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</row>
    <row r="3" spans="1:14" ht="15.75" customHeight="1" thickTop="1" x14ac:dyDescent="0.25">
      <c r="A3" s="45"/>
      <c r="B3" s="1"/>
      <c r="C3" s="2"/>
      <c r="D3" s="2"/>
      <c r="E3" s="2"/>
      <c r="F3" s="2"/>
      <c r="G3" s="2"/>
      <c r="H3" s="2"/>
      <c r="I3" s="27"/>
      <c r="J3" s="18"/>
    </row>
    <row r="4" spans="1:14" ht="3" customHeight="1" x14ac:dyDescent="0.25">
      <c r="A4" s="45"/>
      <c r="B4" s="3"/>
      <c r="I4" s="4"/>
      <c r="J4" s="18"/>
    </row>
    <row r="5" spans="1:14" x14ac:dyDescent="0.25">
      <c r="A5" s="45"/>
      <c r="B5" s="3"/>
      <c r="I5" s="4"/>
      <c r="J5" s="18"/>
    </row>
    <row r="6" spans="1:14" ht="20.100000000000001" customHeight="1" x14ac:dyDescent="0.25">
      <c r="A6" s="45"/>
      <c r="B6" s="3"/>
      <c r="C6" s="63">
        <v>3</v>
      </c>
      <c r="D6" s="63"/>
      <c r="G6" s="44" t="s">
        <v>13</v>
      </c>
      <c r="H6" s="43">
        <f ca="1" xml:space="preserve"> TODAY()</f>
        <v>43990</v>
      </c>
      <c r="I6" s="4"/>
      <c r="J6" s="18"/>
      <c r="N6" t="s">
        <v>10</v>
      </c>
    </row>
    <row r="7" spans="1:14" ht="6.75" customHeight="1" x14ac:dyDescent="0.25">
      <c r="A7" s="45"/>
      <c r="B7" s="3"/>
      <c r="C7" s="28"/>
      <c r="D7" s="28"/>
      <c r="I7" s="4"/>
      <c r="J7" s="18"/>
    </row>
    <row r="8" spans="1:14" ht="15.75" thickBot="1" x14ac:dyDescent="0.3">
      <c r="A8" s="45"/>
      <c r="B8" s="3"/>
      <c r="H8" s="40"/>
      <c r="I8" s="4"/>
      <c r="J8" s="18"/>
    </row>
    <row r="9" spans="1:14" x14ac:dyDescent="0.25">
      <c r="A9" s="45"/>
      <c r="B9" s="3"/>
      <c r="C9" s="19"/>
      <c r="D9" s="20"/>
      <c r="E9" s="25"/>
      <c r="F9" s="25"/>
      <c r="G9" s="25"/>
      <c r="H9" s="26"/>
      <c r="I9" s="4"/>
      <c r="J9" s="18"/>
    </row>
    <row r="10" spans="1:14" ht="18.75" x14ac:dyDescent="0.3">
      <c r="A10" s="45"/>
      <c r="B10" s="3"/>
      <c r="C10" s="70"/>
      <c r="D10" s="71"/>
      <c r="E10" s="74" t="str">
        <f>C17</f>
        <v/>
      </c>
      <c r="F10" s="65"/>
      <c r="G10" s="65"/>
      <c r="H10" s="66"/>
      <c r="I10" s="4"/>
      <c r="J10" s="18"/>
    </row>
    <row r="11" spans="1:14" x14ac:dyDescent="0.25">
      <c r="A11" s="45"/>
      <c r="B11" s="3"/>
      <c r="C11" s="72"/>
      <c r="D11" s="73"/>
      <c r="E11" s="75"/>
      <c r="F11" s="76"/>
      <c r="G11" s="76"/>
      <c r="H11" s="77"/>
      <c r="I11" s="4"/>
      <c r="J11" s="18"/>
    </row>
    <row r="12" spans="1:14" x14ac:dyDescent="0.25">
      <c r="A12" s="45"/>
      <c r="B12" s="3"/>
      <c r="C12" s="72"/>
      <c r="D12" s="73"/>
      <c r="E12" s="64" t="str">
        <f>IFERROR(VLOOKUP(E10,#REF!,2,0),"")</f>
        <v/>
      </c>
      <c r="F12" s="65"/>
      <c r="G12" s="65"/>
      <c r="H12" s="66"/>
      <c r="I12" s="4"/>
      <c r="J12" s="18"/>
    </row>
    <row r="13" spans="1:14" x14ac:dyDescent="0.25">
      <c r="A13" s="45"/>
      <c r="B13" s="3"/>
      <c r="C13" s="22"/>
      <c r="D13" s="21"/>
      <c r="E13" s="75" t="str">
        <f>IFERROR(VLOOKUP(E11,#REF!,2,0),"")</f>
        <v/>
      </c>
      <c r="F13" s="76"/>
      <c r="G13" s="76"/>
      <c r="H13" s="77"/>
      <c r="I13" s="16"/>
      <c r="J13" s="18"/>
    </row>
    <row r="14" spans="1:14" ht="15.75" x14ac:dyDescent="0.25">
      <c r="A14" s="45"/>
      <c r="B14" s="3"/>
      <c r="C14" s="22"/>
      <c r="D14" s="21"/>
      <c r="E14" s="67" t="str">
        <f>IFERROR(VLOOKUP(E10,#REF!,3,0),"")</f>
        <v/>
      </c>
      <c r="F14" s="68"/>
      <c r="G14" s="68"/>
      <c r="H14" s="69"/>
      <c r="I14" s="4"/>
      <c r="J14" s="18"/>
    </row>
    <row r="15" spans="1:14" ht="15.75" customHeight="1" x14ac:dyDescent="0.25">
      <c r="A15" s="45"/>
      <c r="B15" s="3"/>
      <c r="C15" s="72"/>
      <c r="D15" s="73"/>
      <c r="E15" s="75" t="str">
        <f>IFERROR(VLOOKUP(E11,#REF!,3,0),"")</f>
        <v/>
      </c>
      <c r="F15" s="76"/>
      <c r="G15" s="76"/>
      <c r="H15" s="77"/>
      <c r="I15" s="4"/>
      <c r="J15" s="18"/>
    </row>
    <row r="16" spans="1:14" ht="15.75" thickBot="1" x14ac:dyDescent="0.3">
      <c r="A16" s="45"/>
      <c r="B16" s="3"/>
      <c r="C16" s="23"/>
      <c r="D16" s="24"/>
      <c r="E16" s="54"/>
      <c r="F16" s="55" t="s">
        <v>17</v>
      </c>
      <c r="G16" s="49"/>
      <c r="H16" s="56"/>
      <c r="I16" s="4"/>
      <c r="J16" s="18"/>
      <c r="L16" s="39"/>
    </row>
    <row r="17" spans="1:10" ht="15" customHeight="1" x14ac:dyDescent="0.25">
      <c r="A17" s="45"/>
      <c r="B17" s="3"/>
      <c r="C17" s="53" t="str">
        <f>IFERROR(VLOOKUP(C22,#REF!,3,0),"")</f>
        <v/>
      </c>
      <c r="D17" s="41"/>
      <c r="E17" s="41"/>
      <c r="F17" s="41"/>
      <c r="G17" s="41"/>
      <c r="H17" s="41"/>
      <c r="I17" s="4"/>
      <c r="J17" s="38"/>
    </row>
    <row r="18" spans="1:10" ht="4.5" customHeight="1" x14ac:dyDescent="0.25">
      <c r="A18" s="45"/>
      <c r="B18" s="3"/>
      <c r="I18" s="4"/>
      <c r="J18" s="18"/>
    </row>
    <row r="19" spans="1:10" ht="6.75" customHeight="1" thickBot="1" x14ac:dyDescent="0.3">
      <c r="A19" s="45"/>
      <c r="B19" s="3"/>
      <c r="I19" s="4"/>
      <c r="J19" s="18"/>
    </row>
    <row r="20" spans="1:10" ht="15.75" customHeight="1" thickBot="1" x14ac:dyDescent="0.3">
      <c r="A20" s="45"/>
      <c r="B20" s="3"/>
      <c r="C20" s="8" t="s">
        <v>0</v>
      </c>
      <c r="D20" s="61" t="s">
        <v>1</v>
      </c>
      <c r="E20" s="62"/>
      <c r="F20" s="13" t="s">
        <v>2</v>
      </c>
      <c r="G20" s="13" t="s">
        <v>12</v>
      </c>
      <c r="H20" s="13" t="s">
        <v>3</v>
      </c>
      <c r="I20" s="4"/>
      <c r="J20" s="18"/>
    </row>
    <row r="21" spans="1:10" ht="3.75" customHeight="1" x14ac:dyDescent="0.25">
      <c r="A21" s="45"/>
      <c r="B21" s="3"/>
      <c r="C21" s="10"/>
      <c r="D21" s="29"/>
      <c r="E21" s="30"/>
      <c r="F21" s="10"/>
      <c r="G21" s="10"/>
      <c r="H21" s="10"/>
      <c r="I21" s="4"/>
      <c r="J21" s="37" t="s">
        <v>5</v>
      </c>
    </row>
    <row r="22" spans="1:10" x14ac:dyDescent="0.25">
      <c r="A22" s="45"/>
      <c r="B22" s="3"/>
      <c r="C22" s="57" t="s">
        <v>18</v>
      </c>
      <c r="D22" s="59" t="s">
        <v>19</v>
      </c>
      <c r="E22" s="60"/>
      <c r="F22" s="36">
        <v>100</v>
      </c>
      <c r="G22" s="47">
        <v>0.2</v>
      </c>
      <c r="H22" s="36">
        <f>F22*G22</f>
        <v>20</v>
      </c>
      <c r="I22" s="4"/>
      <c r="J22" s="38" t="str">
        <f>IFERROR(VLOOKUP(K22,#REF!,3,0),"")</f>
        <v/>
      </c>
    </row>
    <row r="23" spans="1:10" x14ac:dyDescent="0.25">
      <c r="A23" s="45"/>
      <c r="B23" s="3"/>
      <c r="C23" s="57" t="s">
        <v>21</v>
      </c>
      <c r="D23" s="59" t="s">
        <v>20</v>
      </c>
      <c r="E23" s="60"/>
      <c r="F23" s="36"/>
      <c r="G23" s="47">
        <v>0</v>
      </c>
      <c r="H23" s="36">
        <f t="shared" ref="H23:H40" si="0">F23*G23</f>
        <v>0</v>
      </c>
      <c r="I23" s="4"/>
      <c r="J23" s="58" t="str">
        <f>IFERROR(VLOOKUP(K23,#REF!,3,0),"")</f>
        <v/>
      </c>
    </row>
    <row r="24" spans="1:10" x14ac:dyDescent="0.25">
      <c r="A24" s="45"/>
      <c r="B24" s="3"/>
      <c r="C24" s="57" t="s">
        <v>22</v>
      </c>
      <c r="D24" s="59"/>
      <c r="E24" s="60"/>
      <c r="F24" s="36"/>
      <c r="G24" s="47">
        <v>0</v>
      </c>
      <c r="H24" s="36">
        <f t="shared" si="0"/>
        <v>0</v>
      </c>
      <c r="I24" s="4"/>
      <c r="J24" s="58" t="str">
        <f>IFERROR(VLOOKUP(K24,#REF!,3,0),"")</f>
        <v/>
      </c>
    </row>
    <row r="25" spans="1:10" x14ac:dyDescent="0.25">
      <c r="A25" s="45"/>
      <c r="B25" s="3"/>
      <c r="C25" s="57" t="s">
        <v>18</v>
      </c>
      <c r="D25" s="59" t="s">
        <v>19</v>
      </c>
      <c r="E25" s="60"/>
      <c r="F25" s="36"/>
      <c r="G25" s="47">
        <v>0.2</v>
      </c>
      <c r="H25" s="36">
        <f t="shared" si="0"/>
        <v>0</v>
      </c>
      <c r="I25" s="4"/>
      <c r="J25" s="58" t="str">
        <f>IFERROR(VLOOKUP(K25,#REF!,3,0),"")</f>
        <v/>
      </c>
    </row>
    <row r="26" spans="1:10" x14ac:dyDescent="0.25">
      <c r="A26" s="45"/>
      <c r="B26" s="3"/>
      <c r="C26" s="34"/>
      <c r="D26" s="35"/>
      <c r="E26" s="50"/>
      <c r="F26" s="36"/>
      <c r="G26" s="47"/>
      <c r="H26" s="36">
        <f t="shared" si="0"/>
        <v>0</v>
      </c>
      <c r="I26" s="4"/>
      <c r="J26" s="58" t="str">
        <f>IFERROR(VLOOKUP(K26,#REF!,3,0),"")</f>
        <v/>
      </c>
    </row>
    <row r="27" spans="1:10" x14ac:dyDescent="0.25">
      <c r="A27" s="45"/>
      <c r="B27" s="3"/>
      <c r="C27" s="34"/>
      <c r="D27" s="35"/>
      <c r="E27" s="50"/>
      <c r="F27" s="36"/>
      <c r="G27" s="47"/>
      <c r="H27" s="36">
        <f t="shared" si="0"/>
        <v>0</v>
      </c>
      <c r="I27" s="4"/>
      <c r="J27" s="58" t="str">
        <f>IFERROR(VLOOKUP(K27,#REF!,3,0),"")</f>
        <v/>
      </c>
    </row>
    <row r="28" spans="1:10" x14ac:dyDescent="0.25">
      <c r="A28" s="45"/>
      <c r="B28" s="3"/>
      <c r="C28" s="34"/>
      <c r="D28" s="35"/>
      <c r="E28" s="50"/>
      <c r="F28" s="36"/>
      <c r="G28" s="47"/>
      <c r="H28" s="36">
        <f t="shared" si="0"/>
        <v>0</v>
      </c>
      <c r="I28" s="4"/>
      <c r="J28" s="58" t="str">
        <f>IFERROR(VLOOKUP(K28,#REF!,3,0),"")</f>
        <v/>
      </c>
    </row>
    <row r="29" spans="1:10" x14ac:dyDescent="0.25">
      <c r="A29" s="45"/>
      <c r="B29" s="3"/>
      <c r="C29" s="34"/>
      <c r="D29" s="35"/>
      <c r="E29" s="50"/>
      <c r="F29" s="36"/>
      <c r="G29" s="36"/>
      <c r="H29" s="36">
        <f t="shared" si="0"/>
        <v>0</v>
      </c>
      <c r="I29" s="4"/>
      <c r="J29" s="58" t="str">
        <f>IFERROR(VLOOKUP(K29,#REF!,3,0),"")</f>
        <v/>
      </c>
    </row>
    <row r="30" spans="1:10" x14ac:dyDescent="0.25">
      <c r="A30" s="45"/>
      <c r="B30" s="3"/>
      <c r="C30" s="34"/>
      <c r="D30" s="35"/>
      <c r="E30" s="50"/>
      <c r="F30" s="36"/>
      <c r="G30" s="36"/>
      <c r="H30" s="36">
        <f t="shared" si="0"/>
        <v>0</v>
      </c>
      <c r="I30" s="4"/>
      <c r="J30" s="58" t="str">
        <f>IFERROR(VLOOKUP(K30,#REF!,3,0),"")</f>
        <v/>
      </c>
    </row>
    <row r="31" spans="1:10" x14ac:dyDescent="0.25">
      <c r="A31" s="45"/>
      <c r="B31" s="3"/>
      <c r="C31" s="34"/>
      <c r="D31" s="35"/>
      <c r="E31" s="50"/>
      <c r="F31" s="34"/>
      <c r="G31" s="34"/>
      <c r="H31" s="36">
        <f t="shared" si="0"/>
        <v>0</v>
      </c>
      <c r="I31" s="4"/>
      <c r="J31" s="58" t="str">
        <f>IFERROR(VLOOKUP(K31,#REF!,3,0),"")</f>
        <v/>
      </c>
    </row>
    <row r="32" spans="1:10" x14ac:dyDescent="0.25">
      <c r="A32" s="45"/>
      <c r="B32" s="3"/>
      <c r="C32" s="34"/>
      <c r="D32" s="35"/>
      <c r="E32" s="50"/>
      <c r="F32" s="34"/>
      <c r="G32" s="34"/>
      <c r="H32" s="36">
        <f t="shared" si="0"/>
        <v>0</v>
      </c>
      <c r="I32" s="4"/>
      <c r="J32" s="58" t="str">
        <f>IFERROR(VLOOKUP(K32,#REF!,3,0),"")</f>
        <v/>
      </c>
    </row>
    <row r="33" spans="1:10" x14ac:dyDescent="0.25">
      <c r="A33" s="45"/>
      <c r="B33" s="3"/>
      <c r="C33" s="34"/>
      <c r="D33" s="35"/>
      <c r="E33" s="50"/>
      <c r="F33" s="34"/>
      <c r="G33" s="34"/>
      <c r="H33" s="36">
        <f>F33*G33</f>
        <v>0</v>
      </c>
      <c r="I33" s="4"/>
      <c r="J33" s="58" t="str">
        <f>IFERROR(VLOOKUP(K33,#REF!,3,0),"")</f>
        <v/>
      </c>
    </row>
    <row r="34" spans="1:10" x14ac:dyDescent="0.25">
      <c r="A34" s="45"/>
      <c r="B34" s="3"/>
      <c r="C34" s="34"/>
      <c r="D34" s="35"/>
      <c r="E34" s="50"/>
      <c r="F34" s="34"/>
      <c r="G34" s="34"/>
      <c r="H34" s="36">
        <f t="shared" si="0"/>
        <v>0</v>
      </c>
      <c r="I34" s="4"/>
      <c r="J34" s="58" t="str">
        <f>IFERROR(VLOOKUP(K34,#REF!,3,0),"")</f>
        <v/>
      </c>
    </row>
    <row r="35" spans="1:10" x14ac:dyDescent="0.25">
      <c r="A35" s="45"/>
      <c r="B35" s="3"/>
      <c r="C35" s="34"/>
      <c r="D35" s="35"/>
      <c r="E35" s="50"/>
      <c r="F35" s="34"/>
      <c r="G35" s="34"/>
      <c r="H35" s="36">
        <f t="shared" si="0"/>
        <v>0</v>
      </c>
      <c r="I35" s="4"/>
      <c r="J35" s="58" t="str">
        <f>IFERROR(VLOOKUP(K35,#REF!,3,0),"")</f>
        <v/>
      </c>
    </row>
    <row r="36" spans="1:10" x14ac:dyDescent="0.25">
      <c r="A36" s="45"/>
      <c r="B36" s="3"/>
      <c r="C36" s="34"/>
      <c r="D36" s="35"/>
      <c r="E36" s="50"/>
      <c r="F36" s="34"/>
      <c r="G36" s="34"/>
      <c r="H36" s="36">
        <f t="shared" si="0"/>
        <v>0</v>
      </c>
      <c r="I36" s="4"/>
      <c r="J36" s="58" t="str">
        <f>IFERROR(VLOOKUP(K36,#REF!,3,0),"")</f>
        <v/>
      </c>
    </row>
    <row r="37" spans="1:10" x14ac:dyDescent="0.25">
      <c r="A37" s="45"/>
      <c r="B37" s="3"/>
      <c r="C37" s="34"/>
      <c r="D37" s="35"/>
      <c r="E37" s="50"/>
      <c r="F37" s="34"/>
      <c r="G37" s="34"/>
      <c r="H37" s="36">
        <f t="shared" si="0"/>
        <v>0</v>
      </c>
      <c r="I37" s="4"/>
      <c r="J37" s="58" t="str">
        <f>IFERROR(VLOOKUP(K37,#REF!,3,0),"")</f>
        <v/>
      </c>
    </row>
    <row r="38" spans="1:10" x14ac:dyDescent="0.25">
      <c r="A38" s="45"/>
      <c r="B38" s="3"/>
      <c r="C38" s="11"/>
      <c r="D38" s="31"/>
      <c r="E38" s="50"/>
      <c r="F38" s="11"/>
      <c r="G38" s="11"/>
      <c r="H38" s="36">
        <f t="shared" si="0"/>
        <v>0</v>
      </c>
      <c r="I38" s="4"/>
      <c r="J38" s="58" t="str">
        <f>IFERROR(VLOOKUP(K38,#REF!,3,0),"")</f>
        <v/>
      </c>
    </row>
    <row r="39" spans="1:10" x14ac:dyDescent="0.25">
      <c r="A39" s="45"/>
      <c r="B39" s="3"/>
      <c r="C39" s="11"/>
      <c r="D39" s="31"/>
      <c r="E39" s="50"/>
      <c r="F39" s="11"/>
      <c r="G39" s="11"/>
      <c r="H39" s="36">
        <f t="shared" si="0"/>
        <v>0</v>
      </c>
      <c r="I39" s="4"/>
      <c r="J39" s="38" t="str">
        <f>IFERROR(VLOOKUP(C39,#REF!,3,0),"")</f>
        <v/>
      </c>
    </row>
    <row r="40" spans="1:10" ht="15.75" thickBot="1" x14ac:dyDescent="0.3">
      <c r="A40" s="45"/>
      <c r="B40" s="3"/>
      <c r="C40" s="12"/>
      <c r="D40" s="32"/>
      <c r="E40" s="33"/>
      <c r="F40" s="12"/>
      <c r="G40" s="12"/>
      <c r="H40" s="36">
        <f t="shared" si="0"/>
        <v>0</v>
      </c>
      <c r="I40" s="4"/>
      <c r="J40" s="18"/>
    </row>
    <row r="41" spans="1:10" ht="15.75" thickBot="1" x14ac:dyDescent="0.3">
      <c r="A41" s="45"/>
      <c r="B41" s="3"/>
      <c r="G41" s="13" t="s">
        <v>12</v>
      </c>
      <c r="H41" s="17">
        <f>SUM(H22:H40)</f>
        <v>20</v>
      </c>
      <c r="I41" s="4"/>
      <c r="J41" s="18"/>
    </row>
    <row r="42" spans="1:10" ht="15.75" thickBot="1" x14ac:dyDescent="0.3">
      <c r="A42" s="45"/>
      <c r="B42" s="3"/>
      <c r="G42" s="13" t="s">
        <v>15</v>
      </c>
      <c r="H42" s="15">
        <v>0.2</v>
      </c>
      <c r="I42" s="4"/>
      <c r="J42" s="18"/>
    </row>
    <row r="43" spans="1:10" ht="15.75" thickBot="1" x14ac:dyDescent="0.3">
      <c r="A43" s="45"/>
      <c r="B43" s="3"/>
      <c r="G43" s="13" t="s">
        <v>16</v>
      </c>
      <c r="H43" s="17">
        <f>H41+(H41*H42)</f>
        <v>24</v>
      </c>
      <c r="I43" s="4"/>
      <c r="J43" s="18"/>
    </row>
    <row r="44" spans="1:10" ht="15.75" thickBot="1" x14ac:dyDescent="0.3">
      <c r="A44" s="45"/>
      <c r="B44" s="5"/>
      <c r="C44" s="6"/>
      <c r="D44" s="6"/>
      <c r="E44" s="6"/>
      <c r="F44" s="6"/>
      <c r="G44" s="6"/>
      <c r="H44" s="14"/>
      <c r="I44" s="7"/>
      <c r="J44" s="18"/>
    </row>
    <row r="45" spans="1:10" ht="15.75" thickTop="1" x14ac:dyDescent="0.25">
      <c r="A45" s="45"/>
      <c r="B45" s="45"/>
      <c r="C45" s="45"/>
      <c r="D45" s="45"/>
      <c r="E45" s="45"/>
      <c r="F45" s="45"/>
      <c r="G45" s="45"/>
      <c r="H45" s="45"/>
      <c r="I45" s="45"/>
    </row>
  </sheetData>
  <mergeCells count="16">
    <mergeCell ref="C6:D6"/>
    <mergeCell ref="E12:H12"/>
    <mergeCell ref="E14:H14"/>
    <mergeCell ref="D20:E20"/>
    <mergeCell ref="C10:D10"/>
    <mergeCell ref="C11:D11"/>
    <mergeCell ref="C12:D12"/>
    <mergeCell ref="E10:H10"/>
    <mergeCell ref="E11:H11"/>
    <mergeCell ref="E13:H13"/>
    <mergeCell ref="E15:H15"/>
    <mergeCell ref="C15:D15"/>
    <mergeCell ref="D22:E22"/>
    <mergeCell ref="D23:E23"/>
    <mergeCell ref="D24:E24"/>
    <mergeCell ref="D25:E25"/>
  </mergeCells>
  <printOptions horizontalCentered="1"/>
  <pageMargins left="0" right="0" top="0" bottom="0" header="0.31496062992125984" footer="0.31496062992125984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4" name="Button 8">
              <controlPr defaultSize="0" print="0" autoFill="0" autoPict="0" macro="[0]!archiver">
                <anchor moveWithCells="1" sizeWithCells="1">
                  <from>
                    <xdr:col>9</xdr:col>
                    <xdr:colOff>28575</xdr:colOff>
                    <xdr:row>8</xdr:row>
                    <xdr:rowOff>133350</xdr:rowOff>
                  </from>
                  <to>
                    <xdr:col>11</xdr:col>
                    <xdr:colOff>200025</xdr:colOff>
                    <xdr:row>11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86A49C8-706E-419B-87E0-A8C66909806A}">
          <x14:formula1>
            <xm:f>#REF!</xm:f>
          </x14:formula1>
          <xm:sqref>E11:H11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897B2-4F33-443D-A46C-06D4104C1C10}">
  <sheetPr codeName="Feuil7"/>
  <dimension ref="A1:J58"/>
  <sheetViews>
    <sheetView tabSelected="1" workbookViewId="0">
      <selection activeCell="D28" sqref="D28"/>
    </sheetView>
  </sheetViews>
  <sheetFormatPr baseColWidth="10" defaultRowHeight="15" x14ac:dyDescent="0.25"/>
  <cols>
    <col min="1" max="1" width="11.42578125" style="9"/>
    <col min="2" max="2" width="10.7109375" style="9" bestFit="1" customWidth="1"/>
    <col min="3" max="3" width="14.42578125" style="9" bestFit="1" customWidth="1"/>
    <col min="4" max="4" width="32.42578125" style="9" bestFit="1" customWidth="1"/>
    <col min="5" max="5" width="18.140625" style="9" bestFit="1" customWidth="1"/>
    <col min="6" max="7" width="11.42578125" style="9"/>
    <col min="8" max="9" width="14.42578125" style="9" customWidth="1"/>
    <col min="10" max="10" width="11.42578125" style="9"/>
    <col min="11" max="11" width="2.85546875" customWidth="1"/>
  </cols>
  <sheetData>
    <row r="1" spans="1:10" x14ac:dyDescent="0.25">
      <c r="A1" s="9" t="s">
        <v>11</v>
      </c>
      <c r="B1" s="9" t="s">
        <v>9</v>
      </c>
      <c r="C1" s="9" t="s">
        <v>4</v>
      </c>
      <c r="D1" s="9" t="s">
        <v>6</v>
      </c>
      <c r="E1" s="9" t="s">
        <v>8</v>
      </c>
      <c r="F1" s="9" t="s">
        <v>2</v>
      </c>
      <c r="G1" s="9" t="s">
        <v>30</v>
      </c>
      <c r="H1" s="9" t="s">
        <v>23</v>
      </c>
      <c r="I1" s="51" t="s">
        <v>29</v>
      </c>
      <c r="J1" s="46" t="s">
        <v>14</v>
      </c>
    </row>
    <row r="2" spans="1:10" ht="15.75" customHeight="1" x14ac:dyDescent="0.25">
      <c r="A2" s="9">
        <v>0</v>
      </c>
      <c r="B2" s="42">
        <v>43976</v>
      </c>
      <c r="C2" s="9" t="s">
        <v>24</v>
      </c>
      <c r="D2" s="9" t="s">
        <v>27</v>
      </c>
      <c r="E2" s="9" t="s">
        <v>7</v>
      </c>
      <c r="F2" s="9">
        <v>20</v>
      </c>
      <c r="G2" s="9">
        <v>9.5</v>
      </c>
      <c r="H2" s="9">
        <v>190</v>
      </c>
      <c r="I2" s="52">
        <f>Tableau7[[#This Row],[Montant HT]]*1.2</f>
        <v>228</v>
      </c>
    </row>
    <row r="3" spans="1:10" ht="15.75" customHeight="1" x14ac:dyDescent="0.25">
      <c r="A3" s="9">
        <v>0</v>
      </c>
      <c r="B3" s="42">
        <v>43976</v>
      </c>
      <c r="C3" s="9" t="s">
        <v>28</v>
      </c>
      <c r="D3" s="9" t="s">
        <v>26</v>
      </c>
      <c r="E3" s="9" t="s">
        <v>7</v>
      </c>
      <c r="F3" s="9">
        <v>2</v>
      </c>
      <c r="G3" s="9">
        <v>28</v>
      </c>
      <c r="H3" s="9">
        <v>56</v>
      </c>
      <c r="I3" s="52">
        <f>Tableau7[[#This Row],[Montant HT]]*1.2</f>
        <v>67.2</v>
      </c>
    </row>
    <row r="4" spans="1:10" x14ac:dyDescent="0.25">
      <c r="A4" s="9">
        <v>1</v>
      </c>
      <c r="B4" s="42">
        <v>43977</v>
      </c>
      <c r="C4" s="9" t="s">
        <v>25</v>
      </c>
      <c r="D4" s="9" t="s">
        <v>27</v>
      </c>
      <c r="E4" s="9" t="s">
        <v>7</v>
      </c>
      <c r="F4" s="9">
        <v>15</v>
      </c>
      <c r="G4" s="48">
        <v>9.9</v>
      </c>
      <c r="H4" s="48">
        <v>148.5</v>
      </c>
      <c r="I4" s="48">
        <f>Tableau7[[#This Row],[Montant HT]]*1.2</f>
        <v>178.2</v>
      </c>
    </row>
    <row r="5" spans="1:10" x14ac:dyDescent="0.25">
      <c r="A5" s="9">
        <v>1</v>
      </c>
      <c r="B5" s="42">
        <v>43977</v>
      </c>
      <c r="C5" s="9" t="s">
        <v>28</v>
      </c>
      <c r="D5" s="9" t="s">
        <v>26</v>
      </c>
      <c r="E5" s="9" t="s">
        <v>7</v>
      </c>
      <c r="F5" s="9">
        <v>5</v>
      </c>
      <c r="G5" s="48">
        <v>28</v>
      </c>
      <c r="H5" s="48">
        <v>140</v>
      </c>
      <c r="I5" s="48">
        <f>Tableau7[[#This Row],[Montant HT]]*1.2</f>
        <v>168</v>
      </c>
    </row>
    <row r="6" spans="1:10" x14ac:dyDescent="0.25">
      <c r="A6" s="9">
        <v>2</v>
      </c>
      <c r="B6" s="42">
        <v>43990</v>
      </c>
      <c r="C6" s="9" t="s">
        <v>18</v>
      </c>
      <c r="D6" s="9" t="s">
        <v>19</v>
      </c>
      <c r="F6" s="9">
        <v>100</v>
      </c>
      <c r="G6" s="48">
        <v>0.2</v>
      </c>
      <c r="H6" s="48">
        <v>20</v>
      </c>
      <c r="I6" s="48">
        <f>Tableau7[[#This Row],[Montant HT]]*1.2</f>
        <v>24</v>
      </c>
    </row>
    <row r="7" spans="1:10" x14ac:dyDescent="0.25">
      <c r="A7" s="9">
        <v>2</v>
      </c>
      <c r="B7" s="42">
        <v>43990</v>
      </c>
      <c r="C7" s="9" t="s">
        <v>18</v>
      </c>
      <c r="D7" s="9" t="s">
        <v>19</v>
      </c>
      <c r="F7" s="9">
        <v>100</v>
      </c>
      <c r="G7" s="48">
        <v>0.2</v>
      </c>
      <c r="H7" s="9">
        <v>20</v>
      </c>
      <c r="I7" s="48">
        <f>Tableau7[[#This Row],[Montant HT]]*1.2</f>
        <v>24</v>
      </c>
    </row>
    <row r="8" spans="1:10" x14ac:dyDescent="0.25">
      <c r="A8" s="9">
        <v>2</v>
      </c>
      <c r="B8" s="42">
        <v>43990</v>
      </c>
      <c r="C8" s="9" t="s">
        <v>21</v>
      </c>
      <c r="D8" s="9" t="s">
        <v>20</v>
      </c>
      <c r="G8" s="48">
        <v>0</v>
      </c>
      <c r="H8" s="9">
        <v>0</v>
      </c>
      <c r="I8" s="48">
        <f>Tableau7[[#This Row],[Montant HT]]*1.2</f>
        <v>0</v>
      </c>
    </row>
    <row r="9" spans="1:10" x14ac:dyDescent="0.25">
      <c r="A9" s="9">
        <v>2</v>
      </c>
      <c r="B9" s="42">
        <v>43990</v>
      </c>
      <c r="C9" s="9" t="s">
        <v>22</v>
      </c>
      <c r="G9" s="48">
        <v>0</v>
      </c>
      <c r="H9" s="9">
        <v>0</v>
      </c>
      <c r="I9" s="48">
        <f>Tableau7[[#This Row],[Montant HT]]*1.2</f>
        <v>0</v>
      </c>
    </row>
    <row r="10" spans="1:10" x14ac:dyDescent="0.25">
      <c r="A10" s="9">
        <v>2</v>
      </c>
      <c r="B10" s="42">
        <v>43990</v>
      </c>
      <c r="C10" s="9" t="s">
        <v>18</v>
      </c>
      <c r="D10" s="9" t="s">
        <v>19</v>
      </c>
      <c r="G10" s="48">
        <v>0.2</v>
      </c>
      <c r="H10" s="9">
        <v>0</v>
      </c>
      <c r="I10" s="48">
        <f>Tableau7[[#This Row],[Montant HT]]*1.2</f>
        <v>0</v>
      </c>
    </row>
    <row r="11" spans="1:10" x14ac:dyDescent="0.25">
      <c r="A11" s="9">
        <v>2</v>
      </c>
      <c r="B11" s="42">
        <v>43990</v>
      </c>
      <c r="C11" s="9" t="s">
        <v>18</v>
      </c>
      <c r="D11" s="9" t="s">
        <v>19</v>
      </c>
      <c r="F11" s="9">
        <v>100</v>
      </c>
      <c r="G11" s="48">
        <v>0.2</v>
      </c>
      <c r="H11" s="9">
        <v>20</v>
      </c>
      <c r="I11" s="48">
        <f>Tableau7[[#This Row],[Montant HT]]*1.2</f>
        <v>24</v>
      </c>
    </row>
    <row r="12" spans="1:10" x14ac:dyDescent="0.25">
      <c r="A12" s="9">
        <v>2</v>
      </c>
      <c r="B12" s="42">
        <v>43990</v>
      </c>
      <c r="C12" s="9" t="s">
        <v>21</v>
      </c>
      <c r="D12" s="9" t="s">
        <v>20</v>
      </c>
      <c r="G12" s="48">
        <v>0</v>
      </c>
      <c r="H12" s="9">
        <v>0</v>
      </c>
      <c r="I12" s="48">
        <f>Tableau7[[#This Row],[Montant HT]]*1.2</f>
        <v>0</v>
      </c>
    </row>
    <row r="13" spans="1:10" x14ac:dyDescent="0.25">
      <c r="A13" s="9">
        <v>2</v>
      </c>
      <c r="B13" s="42">
        <v>43990</v>
      </c>
      <c r="C13" s="9" t="s">
        <v>22</v>
      </c>
      <c r="G13" s="48">
        <v>0</v>
      </c>
      <c r="H13" s="9">
        <v>0</v>
      </c>
      <c r="I13" s="48">
        <f>Tableau7[[#This Row],[Montant HT]]*1.2</f>
        <v>0</v>
      </c>
    </row>
    <row r="14" spans="1:10" x14ac:dyDescent="0.25">
      <c r="A14" s="9">
        <v>3</v>
      </c>
      <c r="B14" s="42">
        <v>43990</v>
      </c>
      <c r="C14" s="9" t="s">
        <v>18</v>
      </c>
      <c r="D14" s="9" t="s">
        <v>19</v>
      </c>
      <c r="F14" s="9">
        <v>100</v>
      </c>
      <c r="G14" s="48">
        <v>0.2</v>
      </c>
      <c r="H14" s="9">
        <v>20</v>
      </c>
      <c r="I14" s="48">
        <f>Tableau7[[#This Row],[Montant HT]]*1.2</f>
        <v>24</v>
      </c>
    </row>
    <row r="15" spans="1:10" x14ac:dyDescent="0.25">
      <c r="A15" s="9">
        <v>3</v>
      </c>
      <c r="B15" s="42">
        <v>43990</v>
      </c>
      <c r="C15" s="9" t="s">
        <v>21</v>
      </c>
      <c r="D15" s="9" t="s">
        <v>20</v>
      </c>
      <c r="G15" s="48">
        <v>0</v>
      </c>
      <c r="H15" s="9">
        <v>0</v>
      </c>
      <c r="I15" s="48">
        <f>Tableau7[[#This Row],[Montant HT]]*1.2</f>
        <v>0</v>
      </c>
    </row>
    <row r="16" spans="1:10" x14ac:dyDescent="0.25">
      <c r="A16" s="9">
        <v>3</v>
      </c>
      <c r="B16" s="42">
        <v>43990</v>
      </c>
      <c r="C16" s="9" t="s">
        <v>22</v>
      </c>
      <c r="G16" s="48">
        <v>0</v>
      </c>
      <c r="H16" s="9">
        <v>0</v>
      </c>
      <c r="I16" s="48">
        <f>Tableau7[[#This Row],[Montant HT]]*1.2</f>
        <v>0</v>
      </c>
    </row>
    <row r="17" spans="1:10" x14ac:dyDescent="0.25">
      <c r="A17" s="9">
        <v>3</v>
      </c>
      <c r="B17" s="42">
        <v>43990</v>
      </c>
      <c r="C17" s="9" t="s">
        <v>18</v>
      </c>
      <c r="D17" s="9" t="s">
        <v>19</v>
      </c>
      <c r="G17" s="48">
        <v>0.2</v>
      </c>
      <c r="H17" s="9">
        <v>0</v>
      </c>
      <c r="I17" s="48">
        <f>Tableau7[[#This Row],[Montant HT]]*1.2</f>
        <v>0</v>
      </c>
    </row>
    <row r="18" spans="1:10" x14ac:dyDescent="0.25">
      <c r="A18"/>
      <c r="B18"/>
      <c r="C18"/>
      <c r="D18"/>
      <c r="E18"/>
      <c r="F18"/>
      <c r="G18"/>
      <c r="H18"/>
      <c r="I18"/>
      <c r="J18"/>
    </row>
    <row r="19" spans="1:10" x14ac:dyDescent="0.25">
      <c r="A19"/>
      <c r="B19"/>
      <c r="C19"/>
      <c r="D19"/>
      <c r="E19"/>
      <c r="F19"/>
      <c r="G19"/>
      <c r="H19"/>
      <c r="I19"/>
      <c r="J19"/>
    </row>
    <row r="20" spans="1:10" x14ac:dyDescent="0.25">
      <c r="A20"/>
      <c r="B20"/>
      <c r="C20"/>
      <c r="D20"/>
      <c r="E20"/>
      <c r="F20"/>
      <c r="G20"/>
      <c r="H20"/>
      <c r="I20"/>
      <c r="J20"/>
    </row>
    <row r="21" spans="1:10" x14ac:dyDescent="0.25">
      <c r="A21"/>
      <c r="B21"/>
      <c r="C21"/>
      <c r="D21"/>
      <c r="E21"/>
      <c r="F21"/>
      <c r="G21"/>
      <c r="H21"/>
      <c r="I21"/>
      <c r="J21"/>
    </row>
    <row r="22" spans="1:10" x14ac:dyDescent="0.25">
      <c r="A22"/>
      <c r="B22"/>
      <c r="C22"/>
      <c r="D22"/>
      <c r="E22"/>
      <c r="F22"/>
      <c r="G22"/>
      <c r="H22"/>
      <c r="I22"/>
      <c r="J22"/>
    </row>
    <row r="23" spans="1:10" x14ac:dyDescent="0.25">
      <c r="A23"/>
      <c r="B23"/>
      <c r="C23"/>
      <c r="D23"/>
      <c r="E23"/>
      <c r="F23"/>
      <c r="G23"/>
      <c r="H23"/>
      <c r="I23"/>
      <c r="J23"/>
    </row>
    <row r="24" spans="1:10" x14ac:dyDescent="0.25">
      <c r="A24"/>
      <c r="B24"/>
      <c r="C24"/>
      <c r="D24"/>
      <c r="E24"/>
      <c r="F24"/>
      <c r="G24"/>
      <c r="H24"/>
      <c r="I24"/>
      <c r="J24"/>
    </row>
    <row r="25" spans="1:10" x14ac:dyDescent="0.25">
      <c r="A25"/>
      <c r="B25"/>
      <c r="C25"/>
      <c r="D25"/>
      <c r="E25"/>
      <c r="F25"/>
      <c r="G25"/>
      <c r="H25"/>
      <c r="I25"/>
      <c r="J25"/>
    </row>
    <row r="26" spans="1:10" x14ac:dyDescent="0.25">
      <c r="A26"/>
      <c r="B26"/>
      <c r="C26"/>
      <c r="D26"/>
      <c r="E26"/>
      <c r="F26"/>
      <c r="G26"/>
      <c r="H26"/>
      <c r="I26"/>
      <c r="J26"/>
    </row>
    <row r="27" spans="1:10" x14ac:dyDescent="0.25">
      <c r="B27" s="42"/>
    </row>
    <row r="28" spans="1:10" x14ac:dyDescent="0.25">
      <c r="B28" s="42"/>
    </row>
    <row r="29" spans="1:10" x14ac:dyDescent="0.25">
      <c r="B29" s="42"/>
    </row>
    <row r="30" spans="1:10" x14ac:dyDescent="0.25">
      <c r="B30" s="42"/>
    </row>
    <row r="31" spans="1:10" x14ac:dyDescent="0.25">
      <c r="B31" s="42"/>
    </row>
    <row r="32" spans="1:10" x14ac:dyDescent="0.25">
      <c r="B32" s="42"/>
    </row>
    <row r="33" spans="2:2" x14ac:dyDescent="0.25">
      <c r="B33" s="42"/>
    </row>
    <row r="34" spans="2:2" x14ac:dyDescent="0.25">
      <c r="B34" s="42"/>
    </row>
    <row r="35" spans="2:2" x14ac:dyDescent="0.25">
      <c r="B35" s="42"/>
    </row>
    <row r="36" spans="2:2" x14ac:dyDescent="0.25">
      <c r="B36" s="42"/>
    </row>
    <row r="37" spans="2:2" x14ac:dyDescent="0.25">
      <c r="B37" s="42"/>
    </row>
    <row r="38" spans="2:2" x14ac:dyDescent="0.25">
      <c r="B38" s="42"/>
    </row>
    <row r="39" spans="2:2" x14ac:dyDescent="0.25">
      <c r="B39" s="42"/>
    </row>
    <row r="40" spans="2:2" x14ac:dyDescent="0.25">
      <c r="B40" s="42"/>
    </row>
    <row r="41" spans="2:2" x14ac:dyDescent="0.25">
      <c r="B41" s="42"/>
    </row>
    <row r="42" spans="2:2" x14ac:dyDescent="0.25">
      <c r="B42" s="42"/>
    </row>
    <row r="43" spans="2:2" x14ac:dyDescent="0.25">
      <c r="B43" s="42"/>
    </row>
    <row r="44" spans="2:2" x14ac:dyDescent="0.25">
      <c r="B44" s="42"/>
    </row>
    <row r="45" spans="2:2" x14ac:dyDescent="0.25">
      <c r="B45" s="42"/>
    </row>
    <row r="46" spans="2:2" x14ac:dyDescent="0.25">
      <c r="B46" s="42"/>
    </row>
    <row r="47" spans="2:2" x14ac:dyDescent="0.25">
      <c r="B47" s="42"/>
    </row>
    <row r="48" spans="2:2" x14ac:dyDescent="0.25">
      <c r="B48" s="42"/>
    </row>
    <row r="49" spans="2:2" x14ac:dyDescent="0.25">
      <c r="B49" s="42"/>
    </row>
    <row r="50" spans="2:2" x14ac:dyDescent="0.25">
      <c r="B50" s="42"/>
    </row>
    <row r="51" spans="2:2" x14ac:dyDescent="0.25">
      <c r="B51" s="42"/>
    </row>
    <row r="52" spans="2:2" x14ac:dyDescent="0.25">
      <c r="B52" s="42"/>
    </row>
    <row r="53" spans="2:2" x14ac:dyDescent="0.25">
      <c r="B53" s="42"/>
    </row>
    <row r="54" spans="2:2" x14ac:dyDescent="0.25">
      <c r="B54" s="42"/>
    </row>
    <row r="55" spans="2:2" x14ac:dyDescent="0.25">
      <c r="B55" s="42"/>
    </row>
    <row r="56" spans="2:2" x14ac:dyDescent="0.25">
      <c r="B56" s="42"/>
    </row>
    <row r="57" spans="2:2" x14ac:dyDescent="0.25">
      <c r="B57" s="42"/>
    </row>
    <row r="58" spans="2:2" x14ac:dyDescent="0.25">
      <c r="B58" s="42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2020-06-04T07:36:09Z</cp:lastPrinted>
  <dcterms:created xsi:type="dcterms:W3CDTF">2020-04-13T11:07:07Z</dcterms:created>
  <dcterms:modified xsi:type="dcterms:W3CDTF">2020-06-08T09:21:17Z</dcterms:modified>
</cp:coreProperties>
</file>