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G\Desktop\LudoBoulot\"/>
    </mc:Choice>
  </mc:AlternateContent>
  <xr:revisionPtr revIDLastSave="0" documentId="8_{9ABDF57A-7AF0-4200-9039-90ED4B0A8F00}" xr6:coauthVersionLast="47" xr6:coauthVersionMax="47" xr10:uidLastSave="{00000000-0000-0000-0000-000000000000}"/>
  <bookViews>
    <workbookView xWindow="-120" yWindow="-120" windowWidth="25440" windowHeight="15390" xr2:uid="{94B919EC-1CC8-4974-8089-D7DD2DE56C28}"/>
  </bookViews>
  <sheets>
    <sheet name="Bon" sheetId="1" r:id="rId1"/>
    <sheet name="Source" sheetId="2" r:id="rId2"/>
  </sheets>
  <externalReferences>
    <externalReference r:id="rId3"/>
  </externalReferenc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9" i="1" l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40" i="1" s="1"/>
  <c r="H42" i="1" s="1"/>
  <c r="C16" i="1"/>
  <c r="E13" i="1"/>
  <c r="E11" i="1"/>
</calcChain>
</file>

<file path=xl/sharedStrings.xml><?xml version="1.0" encoding="utf-8"?>
<sst xmlns="http://schemas.openxmlformats.org/spreadsheetml/2006/main" count="36" uniqueCount="30">
  <si>
    <t>Hotel des Chansonniers</t>
  </si>
  <si>
    <t>Date:</t>
  </si>
  <si>
    <t>Ajout CHANTIER</t>
  </si>
  <si>
    <t>Référence</t>
  </si>
  <si>
    <t>Description</t>
  </si>
  <si>
    <t>Chantier</t>
  </si>
  <si>
    <t>Quantité</t>
  </si>
  <si>
    <t>Prix HT</t>
  </si>
  <si>
    <t>Montant</t>
  </si>
  <si>
    <t>TVA</t>
  </si>
  <si>
    <t>Prix TTC</t>
  </si>
  <si>
    <t>FRAIS</t>
  </si>
  <si>
    <t>Ecotaxe</t>
  </si>
  <si>
    <t>?</t>
  </si>
  <si>
    <t>1,3 A/H</t>
  </si>
  <si>
    <t>2,1 A/H</t>
  </si>
  <si>
    <t>7 A/H</t>
  </si>
  <si>
    <t>12 A/H</t>
  </si>
  <si>
    <t>18 A/H</t>
  </si>
  <si>
    <t> 568379</t>
  </si>
  <si>
    <t>26 A/H</t>
  </si>
  <si>
    <t>CHANTIERS</t>
  </si>
  <si>
    <t>xxxxxxxxxxxxxxxxxxxxxxxxxxxxxx</t>
  </si>
  <si>
    <t>CAEN</t>
  </si>
  <si>
    <t xml:space="preserve">MARSEILLE </t>
  </si>
  <si>
    <t>PARIS</t>
  </si>
  <si>
    <t xml:space="preserve">LILLE </t>
  </si>
  <si>
    <t>LENS</t>
  </si>
  <si>
    <t>ARZON</t>
  </si>
  <si>
    <t>MONACO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</si>
</sst>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&quot;BON DE COMMANDE N° 0&quot;0"/>
    <numFmt numFmtId="165" formatCode="dd/mm/yy;@"/>
    <numFmt numFmtId="166" formatCode="d/m/yy;@"/>
    <numFmt numFmtId="167" formatCode="#,##0.00\ &quot;€&quot;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9"/>
      <name val="Calibri"/>
      <family val="2"/>
      <scheme val="minor"/>
    </font>
    <font>
      <sz val="14"/>
      <color theme="1"/>
      <name val="Informal Roman"/>
      <family val="4"/>
    </font>
    <font>
      <b/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/>
        <bgColor theme="7"/>
      </patternFill>
    </fill>
  </fills>
  <borders count="30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/>
      <right/>
      <top/>
      <bottom style="double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/>
      <top/>
      <bottom style="mediumDashed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double">
        <color auto="1"/>
      </left>
      <right style="mediumDashed">
        <color auto="1"/>
      </right>
      <top/>
      <bottom/>
      <diagonal/>
    </border>
    <border>
      <left/>
      <right/>
      <top style="mediumDashed">
        <color auto="1"/>
      </top>
      <bottom/>
      <diagonal/>
    </border>
    <border>
      <left style="mediumDashed">
        <color auto="1"/>
      </left>
      <right/>
      <top/>
      <bottom/>
      <diagonal/>
    </border>
    <border>
      <left style="medium">
        <color auto="1"/>
      </left>
      <right style="double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 style="mediumDashed">
        <color auto="1"/>
      </right>
      <top/>
      <bottom/>
      <diagonal/>
    </border>
    <border>
      <left/>
      <right/>
      <top style="thin">
        <color theme="7" tint="0.39997558519241921"/>
      </top>
      <bottom style="thin">
        <color theme="7" tint="0.39997558519241921"/>
      </bottom>
      <diagonal/>
    </border>
    <border>
      <left/>
      <right/>
      <top/>
      <bottom style="thin">
        <color theme="7" tint="0.39997558519241921"/>
      </bottom>
      <diagonal/>
    </border>
    <border>
      <left/>
      <right/>
      <top style="thin">
        <color theme="7" tint="0.39997558519241921"/>
      </top>
      <bottom/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0" xfId="0" applyAlignment="1">
      <alignment horizontal="left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164" fontId="2" fillId="0" borderId="0" xfId="0" applyNumberFormat="1" applyFont="1" applyAlignment="1">
      <alignment horizontal="left" vertical="center"/>
    </xf>
    <xf numFmtId="0" fontId="0" fillId="0" borderId="0" xfId="0" applyAlignment="1">
      <alignment horizontal="right"/>
    </xf>
    <xf numFmtId="165" fontId="0" fillId="0" borderId="0" xfId="0" applyNumberFormat="1" applyAlignment="1">
      <alignment horizontal="right"/>
    </xf>
    <xf numFmtId="166" fontId="3" fillId="0" borderId="0" xfId="0" applyNumberFormat="1" applyFont="1" applyAlignment="1">
      <alignment horizontal="center"/>
    </xf>
    <xf numFmtId="0" fontId="4" fillId="0" borderId="6" xfId="0" applyFont="1" applyBorder="1" applyAlignment="1">
      <alignment horizontal="center"/>
    </xf>
    <xf numFmtId="14" fontId="0" fillId="0" borderId="7" xfId="0" applyNumberFormat="1" applyBorder="1"/>
    <xf numFmtId="0" fontId="0" fillId="0" borderId="0" xfId="0" applyAlignment="1">
      <alignment horizontal="center"/>
    </xf>
    <xf numFmtId="0" fontId="0" fillId="2" borderId="8" xfId="0" applyFill="1" applyBorder="1"/>
    <xf numFmtId="0" fontId="0" fillId="2" borderId="9" xfId="0" applyFill="1" applyBorder="1"/>
    <xf numFmtId="0" fontId="0" fillId="3" borderId="10" xfId="0" applyFill="1" applyBorder="1"/>
    <xf numFmtId="0" fontId="0" fillId="3" borderId="9" xfId="0" applyFill="1" applyBorder="1"/>
    <xf numFmtId="0" fontId="0" fillId="4" borderId="11" xfId="0" applyFill="1" applyBorder="1"/>
    <xf numFmtId="0" fontId="5" fillId="2" borderId="12" xfId="0" applyFont="1" applyFill="1" applyBorder="1" applyAlignment="1">
      <alignment horizontal="center"/>
    </xf>
    <xf numFmtId="0" fontId="5" fillId="2" borderId="13" xfId="0" applyFont="1" applyFill="1" applyBorder="1" applyAlignment="1">
      <alignment horizontal="center"/>
    </xf>
    <xf numFmtId="0" fontId="6" fillId="0" borderId="12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0" fillId="0" borderId="14" xfId="0" applyBorder="1"/>
    <xf numFmtId="0" fontId="7" fillId="0" borderId="0" xfId="0" applyFont="1"/>
    <xf numFmtId="0" fontId="7" fillId="0" borderId="0" xfId="0" applyFont="1" applyAlignment="1">
      <alignment horizontal="left"/>
    </xf>
    <xf numFmtId="0" fontId="7" fillId="5" borderId="15" xfId="0" applyFont="1" applyFill="1" applyBorder="1"/>
    <xf numFmtId="0" fontId="0" fillId="0" borderId="16" xfId="0" applyBorder="1"/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3" borderId="13" xfId="0" applyFill="1" applyBorder="1" applyAlignment="1">
      <alignment horizontal="center"/>
    </xf>
    <xf numFmtId="0" fontId="7" fillId="5" borderId="0" xfId="0" applyFont="1" applyFill="1"/>
    <xf numFmtId="0" fontId="7" fillId="5" borderId="0" xfId="0" applyFont="1" applyFill="1" applyAlignment="1">
      <alignment horizontal="left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17" xfId="0" applyBorder="1"/>
    <xf numFmtId="0" fontId="8" fillId="0" borderId="0" xfId="0" applyFont="1" applyAlignment="1">
      <alignment horizontal="center"/>
    </xf>
    <xf numFmtId="0" fontId="8" fillId="0" borderId="13" xfId="0" applyFont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3" borderId="18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19" xfId="0" applyFill="1" applyBorder="1" applyAlignment="1">
      <alignment horizontal="center"/>
    </xf>
    <xf numFmtId="0" fontId="9" fillId="0" borderId="0" xfId="0" applyFont="1" applyAlignment="1">
      <alignment horizontal="left"/>
    </xf>
    <xf numFmtId="0" fontId="3" fillId="0" borderId="10" xfId="0" applyFont="1" applyBorder="1"/>
    <xf numFmtId="0" fontId="4" fillId="0" borderId="14" xfId="0" applyFont="1" applyBorder="1" applyAlignment="1">
      <alignment horizontal="left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6" borderId="20" xfId="0" applyFill="1" applyBorder="1" applyAlignment="1">
      <alignment horizontal="center"/>
    </xf>
    <xf numFmtId="49" fontId="7" fillId="0" borderId="22" xfId="0" applyNumberFormat="1" applyFont="1" applyBorder="1" applyAlignment="1">
      <alignment horizontal="left"/>
    </xf>
    <xf numFmtId="0" fontId="10" fillId="0" borderId="0" xfId="0" applyFont="1" applyAlignment="1">
      <alignment horizontal="left" wrapText="1"/>
    </xf>
    <xf numFmtId="0" fontId="3" fillId="0" borderId="22" xfId="0" applyFont="1" applyBorder="1" applyAlignment="1">
      <alignment horizontal="center"/>
    </xf>
    <xf numFmtId="167" fontId="3" fillId="0" borderId="22" xfId="0" applyNumberFormat="1" applyFont="1" applyBorder="1" applyAlignment="1">
      <alignment horizontal="center"/>
    </xf>
    <xf numFmtId="0" fontId="7" fillId="0" borderId="0" xfId="0" applyFont="1" applyAlignment="1">
      <alignment horizontal="left" wrapText="1"/>
    </xf>
    <xf numFmtId="0" fontId="7" fillId="6" borderId="0" xfId="0" applyFont="1" applyFill="1"/>
    <xf numFmtId="0" fontId="0" fillId="5" borderId="0" xfId="0" applyFill="1"/>
    <xf numFmtId="0" fontId="3" fillId="0" borderId="0" xfId="0" applyFont="1" applyAlignment="1">
      <alignment horizontal="center"/>
    </xf>
    <xf numFmtId="16" fontId="7" fillId="0" borderId="0" xfId="0" applyNumberFormat="1" applyFont="1" applyAlignment="1">
      <alignment horizontal="left"/>
    </xf>
    <xf numFmtId="49" fontId="7" fillId="0" borderId="23" xfId="0" applyNumberFormat="1" applyFont="1" applyBorder="1"/>
    <xf numFmtId="0" fontId="7" fillId="0" borderId="23" xfId="0" applyFont="1" applyBorder="1" applyAlignment="1">
      <alignment horizontal="left"/>
    </xf>
    <xf numFmtId="0" fontId="3" fillId="0" borderId="23" xfId="0" applyFont="1" applyBorder="1" applyAlignment="1">
      <alignment horizontal="center"/>
    </xf>
    <xf numFmtId="49" fontId="0" fillId="0" borderId="23" xfId="0" applyNumberFormat="1" applyBorder="1" applyAlignment="1">
      <alignment horizontal="center"/>
    </xf>
    <xf numFmtId="0" fontId="11" fillId="0" borderId="0" xfId="0" applyFont="1" applyAlignment="1">
      <alignment vertical="center" wrapText="1"/>
    </xf>
    <xf numFmtId="167" fontId="0" fillId="0" borderId="20" xfId="0" applyNumberFormat="1" applyBorder="1" applyAlignment="1">
      <alignment horizontal="center"/>
    </xf>
    <xf numFmtId="9" fontId="0" fillId="0" borderId="20" xfId="0" applyNumberFormat="1" applyBorder="1" applyAlignment="1">
      <alignment horizontal="center"/>
    </xf>
    <xf numFmtId="0" fontId="0" fillId="0" borderId="24" xfId="0" applyBorder="1"/>
    <xf numFmtId="0" fontId="0" fillId="0" borderId="6" xfId="0" applyBorder="1"/>
    <xf numFmtId="0" fontId="0" fillId="0" borderId="6" xfId="0" applyBorder="1" applyAlignment="1">
      <alignment horizontal="center"/>
    </xf>
    <xf numFmtId="0" fontId="0" fillId="0" borderId="25" xfId="0" applyBorder="1"/>
    <xf numFmtId="0" fontId="0" fillId="7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0" borderId="26" xfId="0" applyBorder="1"/>
    <xf numFmtId="0" fontId="0" fillId="0" borderId="15" xfId="0" applyBorder="1"/>
    <xf numFmtId="0" fontId="0" fillId="0" borderId="11" xfId="0" applyBorder="1"/>
    <xf numFmtId="0" fontId="12" fillId="9" borderId="28" xfId="0" applyFont="1" applyFill="1" applyBorder="1" applyAlignment="1">
      <alignment horizontal="center"/>
    </xf>
    <xf numFmtId="0" fontId="0" fillId="0" borderId="27" xfId="0" applyFill="1" applyBorder="1" applyAlignment="1">
      <alignment horizontal="left"/>
    </xf>
    <xf numFmtId="0" fontId="0" fillId="0" borderId="29" xfId="0" applyFill="1" applyBorder="1" applyAlignment="1">
      <alignment horizontal="left"/>
    </xf>
    <xf numFmtId="0" fontId="0" fillId="0" borderId="0" xfId="0" applyFill="1"/>
  </cellXfs>
  <cellStyles count="1">
    <cellStyle name="Normal" xfId="0" builtinId="0"/>
  </cellStyles>
  <dxfs count="6">
    <dxf>
      <fill>
        <patternFill patternType="none">
          <fgColor theme="7" tint="0.79998168889431442"/>
          <bgColor auto="1"/>
        </patternFill>
      </fill>
      <alignment horizontal="left" vertical="bottom" textRotation="0" wrapText="0" indent="0" justifyLastLine="0" shrinkToFit="0" readingOrder="0"/>
    </dxf>
    <dxf>
      <fill>
        <patternFill patternType="none">
          <fgColor theme="7" tint="0.79998168889431442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7" tint="0.39997558519241921"/>
        </top>
        <bottom style="thin">
          <color theme="7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theme="7"/>
          <bgColor theme="7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theme="7" tint="0.39997558519241921"/>
        </top>
      </border>
    </dxf>
    <dxf>
      <border outline="0">
        <bottom style="thin">
          <color theme="7" tint="0.39997558519241921"/>
        </bottom>
      </border>
    </dxf>
    <dxf>
      <border outline="0">
        <left style="thin">
          <color theme="7" tint="0.39997558519241921"/>
        </left>
        <right style="thin">
          <color theme="7" tint="0.39997558519241921"/>
        </right>
        <top style="thin">
          <color theme="7" tint="0.39997558519241921"/>
        </top>
        <bottom style="thin">
          <color theme="7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1133475</xdr:colOff>
      <xdr:row>1</xdr:row>
      <xdr:rowOff>9525</xdr:rowOff>
    </xdr:from>
    <xdr:to>
      <xdr:col>14</xdr:col>
      <xdr:colOff>1133475</xdr:colOff>
      <xdr:row>6</xdr:row>
      <xdr:rowOff>180975</xdr:rowOff>
    </xdr:to>
    <xdr:sp macro="[1]!Effacer" textlink="">
      <xdr:nvSpPr>
        <xdr:cNvPr id="2" name="Rectangle : avec coins rognés en haut 1">
          <a:extLst>
            <a:ext uri="{FF2B5EF4-FFF2-40B4-BE49-F238E27FC236}">
              <a16:creationId xmlns:a16="http://schemas.microsoft.com/office/drawing/2014/main" id="{127E4B62-C349-4049-9B70-5607DB9EAAF9}"/>
            </a:ext>
          </a:extLst>
        </xdr:cNvPr>
        <xdr:cNvSpPr/>
      </xdr:nvSpPr>
      <xdr:spPr>
        <a:xfrm>
          <a:off x="14068425" y="257175"/>
          <a:ext cx="1152525" cy="647700"/>
        </a:xfrm>
        <a:prstGeom prst="snip2SameRect">
          <a:avLst/>
        </a:prstGeom>
        <a:solidFill>
          <a:schemeClr val="tx2">
            <a:lumMod val="20000"/>
            <a:lumOff val="80000"/>
          </a:schemeClr>
        </a:solidFill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 i="1">
              <a:solidFill>
                <a:srgbClr val="FF0000"/>
              </a:solidFill>
            </a:rPr>
            <a:t>Effacer </a:t>
          </a:r>
        </a:p>
        <a:p>
          <a:pPr algn="ctr"/>
          <a:r>
            <a:rPr lang="fr-FR" sz="1400" b="1" i="1">
              <a:solidFill>
                <a:srgbClr val="FF0000"/>
              </a:solidFill>
            </a:rPr>
            <a:t>Bon Commande</a:t>
          </a:r>
        </a:p>
      </xdr:txBody>
    </xdr:sp>
    <xdr:clientData/>
  </xdr:twoCellAnchor>
  <xdr:twoCellAnchor>
    <xdr:from>
      <xdr:col>10</xdr:col>
      <xdr:colOff>30691</xdr:colOff>
      <xdr:row>0</xdr:row>
      <xdr:rowOff>147108</xdr:rowOff>
    </xdr:from>
    <xdr:to>
      <xdr:col>11</xdr:col>
      <xdr:colOff>144991</xdr:colOff>
      <xdr:row>6</xdr:row>
      <xdr:rowOff>84667</xdr:rowOff>
    </xdr:to>
    <xdr:sp macro="[1]!arch" textlink="">
      <xdr:nvSpPr>
        <xdr:cNvPr id="3" name="Rectangle : avec coins rognés en haut 2">
          <a:extLst>
            <a:ext uri="{FF2B5EF4-FFF2-40B4-BE49-F238E27FC236}">
              <a16:creationId xmlns:a16="http://schemas.microsoft.com/office/drawing/2014/main" id="{59D48EBE-D6FB-414A-99AD-33EE36CEF2A8}"/>
            </a:ext>
          </a:extLst>
        </xdr:cNvPr>
        <xdr:cNvSpPr/>
      </xdr:nvSpPr>
      <xdr:spPr>
        <a:xfrm>
          <a:off x="9508066" y="147108"/>
          <a:ext cx="1266825" cy="661459"/>
        </a:xfrm>
        <a:prstGeom prst="snip2SameRect">
          <a:avLst/>
        </a:prstGeom>
        <a:solidFill>
          <a:schemeClr val="tx2">
            <a:lumMod val="20000"/>
            <a:lumOff val="80000"/>
          </a:schemeClr>
        </a:solidFill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Archiver Cde</a:t>
          </a:r>
        </a:p>
        <a:p>
          <a:pPr algn="ctr"/>
          <a:endParaRPr lang="fr-FR" sz="1400" b="1" i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95250</xdr:colOff>
      <xdr:row>0</xdr:row>
      <xdr:rowOff>21166</xdr:rowOff>
    </xdr:from>
    <xdr:to>
      <xdr:col>12</xdr:col>
      <xdr:colOff>1079500</xdr:colOff>
      <xdr:row>5</xdr:row>
      <xdr:rowOff>74083</xdr:rowOff>
    </xdr:to>
    <xdr:sp macro="[1]!Liste_Deroul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9A8953B2-EE8B-4B12-A3AE-B8C3DAA834C6}"/>
            </a:ext>
          </a:extLst>
        </xdr:cNvPr>
        <xdr:cNvSpPr/>
      </xdr:nvSpPr>
      <xdr:spPr>
        <a:xfrm>
          <a:off x="11877675" y="21166"/>
          <a:ext cx="984250" cy="529167"/>
        </a:xfrm>
        <a:prstGeom prst="round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 prst="relaxedInset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Vers Liste</a:t>
          </a:r>
        </a:p>
        <a:p>
          <a:pPr algn="ctr"/>
          <a:r>
            <a:rPr lang="fr-FR" sz="1100" b="1">
              <a:solidFill>
                <a:sysClr val="windowText" lastClr="000000"/>
              </a:solidFill>
            </a:rPr>
            <a:t>Déroulante</a:t>
          </a:r>
        </a:p>
      </xdr:txBody>
    </xdr:sp>
    <xdr:clientData/>
  </xdr:twoCellAnchor>
  <xdr:twoCellAnchor>
    <xdr:from>
      <xdr:col>11</xdr:col>
      <xdr:colOff>38100</xdr:colOff>
      <xdr:row>8</xdr:row>
      <xdr:rowOff>0</xdr:rowOff>
    </xdr:from>
    <xdr:to>
      <xdr:col>14</xdr:col>
      <xdr:colOff>542925</xdr:colOff>
      <xdr:row>20</xdr:row>
      <xdr:rowOff>114300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E031B686-8E8F-C832-6CB3-06397B452624}"/>
            </a:ext>
          </a:extLst>
        </xdr:cNvPr>
        <xdr:cNvSpPr/>
      </xdr:nvSpPr>
      <xdr:spPr>
        <a:xfrm>
          <a:off x="10668000" y="1104900"/>
          <a:ext cx="3962400" cy="240030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jE SOUHAITERAIS FAIRE UN COPIER COLLER DE LA CELLULE "M7" vers Feuil "Source" "Tableau1"</a:t>
          </a:r>
        </a:p>
        <a:p>
          <a:pPr algn="l"/>
          <a:r>
            <a:rPr lang="fr-FR" sz="1400"/>
            <a:t>et mis en ordre Alphabétique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GG\Desktop\sauvegarde\2025.xlsm" TargetMode="External"/><Relationship Id="rId1" Type="http://schemas.openxmlformats.org/officeDocument/2006/relationships/externalLinkPath" Target="/Users/GG/Desktop/sauvegarde/202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Mouvement"/>
      <sheetName val="ArchivMouv"/>
      <sheetName val="Stock Christian"/>
      <sheetName val="Stock Juan"/>
      <sheetName val="Stock Mirano"/>
      <sheetName val="Bon"/>
      <sheetName val="ArchivCdes"/>
      <sheetName val="Stock"/>
      <sheetName val="Source"/>
      <sheetName val="Catalogue"/>
      <sheetName val="Feuil1"/>
      <sheetName val="TB"/>
      <sheetName val="NoMouv"/>
      <sheetName val="Comparaison"/>
      <sheetName val="CAE"/>
      <sheetName val="Aritech"/>
      <sheetName val="Mouvloc"/>
      <sheetName val="Archivloc"/>
      <sheetName val="Stockloc"/>
      <sheetName val="Feuil3"/>
      <sheetName val="Feuil2"/>
      <sheetName val="ADEL"/>
      <sheetName val="ALBAN"/>
      <sheetName val="ASLAM"/>
      <sheetName val="CHRISTIAN"/>
      <sheetName val="ELIE"/>
      <sheetName val="ERIC"/>
      <sheetName val="FARID"/>
      <sheetName val="GAETAN"/>
      <sheetName val="GILBERT"/>
      <sheetName val="HENRI"/>
      <sheetName val="JOSEPH"/>
      <sheetName val="JR"/>
      <sheetName val="JUAN"/>
      <sheetName val="JFRANCOIS"/>
      <sheetName val="JROBERT"/>
      <sheetName val="LAURENTP"/>
      <sheetName val="LIONEL"/>
      <sheetName val="LOHAN"/>
      <sheetName val="LOUIS"/>
      <sheetName val="MATTHEO"/>
      <sheetName val="MENARD"/>
      <sheetName val="MIKI"/>
      <sheetName val="MIRANO"/>
      <sheetName val="MOUSSA"/>
      <sheetName val="PHILIPPE"/>
      <sheetName val="SOR"/>
      <sheetName val="THIERRY"/>
    </sheetNames>
    <definedNames>
      <definedName name="arch"/>
      <definedName name="Effacer"/>
      <definedName name="Liste_Deroul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/>
      <sheetData sheetId="8">
        <row r="2">
          <cell r="E2" t="str">
            <v xml:space="preserve"> ANDRIEU</v>
          </cell>
          <cell r="F2" t="str">
            <v>1 RUE DU 11 MAI 1967</v>
          </cell>
          <cell r="G2" t="str">
            <v>60115 MERU CEDEX</v>
          </cell>
        </row>
        <row r="3">
          <cell r="E3" t="str">
            <v>ACCEDIA</v>
          </cell>
          <cell r="F3" t="str">
            <v>97 Rue Alexandre Fourny</v>
          </cell>
          <cell r="G3" t="str">
            <v>94500 Champigny/Marne</v>
          </cell>
        </row>
        <row r="4">
          <cell r="E4" t="str">
            <v>ACCES</v>
          </cell>
          <cell r="F4" t="str">
            <v>151 Ave Lazare Ponticelli</v>
          </cell>
          <cell r="G4" t="str">
            <v>77220 Aretz</v>
          </cell>
        </row>
        <row r="5">
          <cell r="E5" t="str">
            <v>ACCF</v>
          </cell>
          <cell r="F5" t="str">
            <v>165 Boulevard de Valmy</v>
          </cell>
          <cell r="G5" t="str">
            <v> 92700 Colombes</v>
          </cell>
          <cell r="H5" t="str">
            <v>01 47 81 20 57</v>
          </cell>
          <cell r="J5" t="str">
            <v>anaelle.lalleve@accffrance.fr</v>
          </cell>
        </row>
        <row r="6">
          <cell r="E6" t="str">
            <v>Achat-electrique</v>
          </cell>
          <cell r="F6" t="str">
            <v>3, rue du Trégor</v>
          </cell>
          <cell r="G6" t="str">
            <v>35140 St Aubin du Cormier</v>
          </cell>
        </row>
        <row r="7">
          <cell r="E7" t="str">
            <v>AD</v>
          </cell>
          <cell r="F7" t="str">
            <v>4-6 Rue Nungesser et Coli</v>
          </cell>
          <cell r="G7" t="str">
            <v>91380 Chilly Mazarin</v>
          </cell>
        </row>
        <row r="8">
          <cell r="E8" t="str">
            <v>ADES</v>
          </cell>
          <cell r="F8" t="str">
            <v>8 rue Lavoisier</v>
          </cell>
          <cell r="G8" t="str">
            <v>69680 Chassieu</v>
          </cell>
        </row>
        <row r="9">
          <cell r="E9" t="str">
            <v>ADI</v>
          </cell>
          <cell r="F9" t="str">
            <v>5, RUE CHARLES DE GAULLE</v>
          </cell>
          <cell r="G9" t="str">
            <v>94140 ALFORTVILLE</v>
          </cell>
        </row>
        <row r="10">
          <cell r="E10" t="str">
            <v>ALASKA AFBP</v>
          </cell>
          <cell r="F10" t="str">
            <v>21 rue Antoine Balard</v>
          </cell>
          <cell r="G10" t="str">
            <v>95310 St Ouen L'Aumone</v>
          </cell>
        </row>
        <row r="11">
          <cell r="E11" t="str">
            <v>ALERTIC</v>
          </cell>
          <cell r="F11" t="str">
            <v>65 Rue de la Croix</v>
          </cell>
          <cell r="G11" t="str">
            <v>92000 Nanterre</v>
          </cell>
        </row>
        <row r="12">
          <cell r="E12" t="str">
            <v>ALIGATOR</v>
          </cell>
          <cell r="F12" t="str">
            <v>5 Rue du Saule trapu</v>
          </cell>
          <cell r="G12" t="str">
            <v>91882 MASSY</v>
          </cell>
        </row>
        <row r="13">
          <cell r="E13" t="str">
            <v>ALLBATTERIES</v>
          </cell>
          <cell r="G13" t="str">
            <v>38522 StE Egreve</v>
          </cell>
        </row>
        <row r="14">
          <cell r="E14" t="str">
            <v>ALLIANCE.COM</v>
          </cell>
          <cell r="F14" t="str">
            <v>1-8 Quai de Seine</v>
          </cell>
          <cell r="G14" t="str">
            <v>93584 St Ouen</v>
          </cell>
        </row>
        <row r="15">
          <cell r="E15" t="str">
            <v>AMPHITECH</v>
          </cell>
          <cell r="F15" t="str">
            <v>1, rue Robert et Sonia DELAUNAY</v>
          </cell>
          <cell r="G15" t="str">
            <v>75011 PARIS</v>
          </cell>
        </row>
        <row r="16">
          <cell r="E16" t="str">
            <v>ANAF</v>
          </cell>
          <cell r="G16" t="str">
            <v>54401 Longwy</v>
          </cell>
        </row>
        <row r="17">
          <cell r="E17" t="str">
            <v>ARITECH</v>
          </cell>
          <cell r="F17" t="str">
            <v>4 Rue Edmond Michelet</v>
          </cell>
          <cell r="G17" t="str">
            <v>93360 neuilly Plaisance</v>
          </cell>
        </row>
        <row r="18">
          <cell r="E18" t="str">
            <v>ASP</v>
          </cell>
          <cell r="G18" t="str">
            <v>St Ouen l'aumone</v>
          </cell>
        </row>
        <row r="19">
          <cell r="E19" t="str">
            <v>ATF</v>
          </cell>
          <cell r="F19" t="str">
            <v>Rue Jacqueline Auriol</v>
          </cell>
          <cell r="G19" t="str">
            <v>78480 Verneuil/seine</v>
          </cell>
        </row>
        <row r="20">
          <cell r="E20" t="str">
            <v>AUNYS</v>
          </cell>
          <cell r="F20" t="str">
            <v>1 Rue de Reims</v>
          </cell>
          <cell r="G20" t="str">
            <v>93600 Aulnay sous Bois</v>
          </cell>
          <cell r="H20" t="str">
            <v>01 43 51 64 80</v>
          </cell>
          <cell r="I20" t="str">
            <v>01 43 51 64 81</v>
          </cell>
          <cell r="J20" t="str">
            <v>david.herczalowski@aunys.fr</v>
          </cell>
        </row>
        <row r="21">
          <cell r="E21" t="str">
            <v>AVISS</v>
          </cell>
          <cell r="F21" t="str">
            <v>7 rue croix des Vignerons</v>
          </cell>
          <cell r="G21" t="str">
            <v>95160 Montmorency</v>
          </cell>
        </row>
        <row r="22">
          <cell r="E22" t="str">
            <v>AXCEO</v>
          </cell>
          <cell r="F22" t="str">
            <v>1 Avn Des Violettes</v>
          </cell>
          <cell r="G22" t="str">
            <v>94380 Bonneuil/Marne</v>
          </cell>
        </row>
        <row r="23">
          <cell r="E23" t="str">
            <v>AXEO SYSTEMS</v>
          </cell>
          <cell r="F23" t="str">
            <v>97 Rue des Bleuets</v>
          </cell>
          <cell r="G23" t="str">
            <v>94000 Créteil</v>
          </cell>
          <cell r="H23" t="str">
            <v>01 43 96 31 12</v>
          </cell>
          <cell r="I23" t="str">
            <v>01 43 96 41 94</v>
          </cell>
          <cell r="J23" t="str">
            <v>srouvet@axceo.fr</v>
          </cell>
        </row>
        <row r="24">
          <cell r="E24" t="str">
            <v>BANDIT</v>
          </cell>
          <cell r="F24" t="str">
            <v>96 Bvd St Michel</v>
          </cell>
          <cell r="G24" t="str">
            <v>91150 Etampes</v>
          </cell>
        </row>
        <row r="25">
          <cell r="E25" t="str">
            <v>BATTERIES 4PRO</v>
          </cell>
          <cell r="F25" t="str">
            <v>ZAP Papillon. 400 rue Emile Dewoitine</v>
          </cell>
          <cell r="G25" t="str">
            <v>37210 Parçay-Meslay</v>
          </cell>
          <cell r="H25" t="str">
            <v>02 47 54 51 57</v>
          </cell>
          <cell r="I25" t="str">
            <v>02 47 39 96 88</v>
          </cell>
        </row>
        <row r="26">
          <cell r="E26" t="str">
            <v>BOVINELLI</v>
          </cell>
          <cell r="F26" t="str">
            <v>11 Rue des communes</v>
          </cell>
          <cell r="G26" t="str">
            <v>78260 Acheres</v>
          </cell>
        </row>
        <row r="27">
          <cell r="E27" t="str">
            <v xml:space="preserve">CA VA PRINT </v>
          </cell>
          <cell r="F27" t="str">
            <v>5 Rue Guy Moquet</v>
          </cell>
          <cell r="G27" t="str">
            <v>95100 Argenteuil</v>
          </cell>
          <cell r="H27" t="str">
            <v>01 39 33 20 53</v>
          </cell>
        </row>
        <row r="28">
          <cell r="E28" t="str">
            <v>CAE GROUPE</v>
          </cell>
          <cell r="F28" t="str">
            <v>3 Av Jeanne Gamerin. Bt Le Cormoran</v>
          </cell>
          <cell r="G28" t="str">
            <v>91320 Wissous</v>
          </cell>
          <cell r="H28" t="str">
            <v>01 69 79 14 18</v>
          </cell>
          <cell r="I28" t="str">
            <v>01 69 79 14 13</v>
          </cell>
        </row>
        <row r="29">
          <cell r="E29" t="str">
            <v>CARRIER</v>
          </cell>
          <cell r="F29" t="str">
            <v>4, rue Edmond Michelet,</v>
          </cell>
          <cell r="G29" t="str">
            <v>93360 Neuilly Plaisance</v>
          </cell>
        </row>
        <row r="30">
          <cell r="E30" t="str">
            <v>CASTEL</v>
          </cell>
          <cell r="F30" t="str">
            <v>ZAC de la Ronde</v>
          </cell>
          <cell r="G30" t="str">
            <v>49680 Neuillé</v>
          </cell>
        </row>
        <row r="31">
          <cell r="E31" t="str">
            <v>CHUBB</v>
          </cell>
        </row>
        <row r="32">
          <cell r="E32" t="str">
            <v>COGEFERM</v>
          </cell>
          <cell r="F32" t="str">
            <v>Av Froelicher</v>
          </cell>
          <cell r="G32" t="str">
            <v>77164 Ferrière en Brie</v>
          </cell>
        </row>
        <row r="33">
          <cell r="E33" t="str">
            <v>CONFODIS</v>
          </cell>
          <cell r="F33" t="str">
            <v>1381, rue de Bernau</v>
          </cell>
          <cell r="G33" t="str">
            <v>94500 Champigny sur Marne</v>
          </cell>
        </row>
        <row r="34">
          <cell r="E34" t="str">
            <v>CORDIA</v>
          </cell>
          <cell r="F34" t="str">
            <v xml:space="preserve"> 2 Rue Galilée, </v>
          </cell>
          <cell r="G34" t="str">
            <v>77290 Mitry-Mory</v>
          </cell>
          <cell r="H34" t="str">
            <v> 01 60 21 51 21</v>
          </cell>
          <cell r="I34" t="str">
            <v>06 99 07 48 79</v>
          </cell>
          <cell r="J34" t="str">
            <v>  thomas.barache@cordia.fr</v>
          </cell>
        </row>
        <row r="35">
          <cell r="E35" t="str">
            <v>DALCOM</v>
          </cell>
          <cell r="F35" t="str">
            <v>20 Allée des Erables</v>
          </cell>
          <cell r="G35" t="str">
            <v>95973 Roissy Ch Degaulle</v>
          </cell>
        </row>
        <row r="36">
          <cell r="E36" t="str">
            <v>DECORA50</v>
          </cell>
          <cell r="F36" t="str">
            <v>41/43 BVD Edouard Branly</v>
          </cell>
          <cell r="G36" t="str">
            <v>93230 Romainville</v>
          </cell>
        </row>
        <row r="37">
          <cell r="E37" t="str">
            <v>Distrib Courants Faibles</v>
          </cell>
          <cell r="F37" t="str">
            <v>2 Rue Nikola Tesla</v>
          </cell>
          <cell r="G37" t="str">
            <v>77183 Croissy Beaubourg</v>
          </cell>
        </row>
        <row r="38">
          <cell r="E38" t="str">
            <v>DORLET</v>
          </cell>
          <cell r="F38" t="str">
            <v>2 voie Le Cardon</v>
          </cell>
          <cell r="G38" t="str">
            <v>91120 Palaiseau</v>
          </cell>
        </row>
        <row r="39">
          <cell r="E39" t="str">
            <v>DUPUIS EQUIPEMENT</v>
          </cell>
          <cell r="G39" t="str">
            <v>72400 La Ferté Bernard</v>
          </cell>
        </row>
        <row r="40">
          <cell r="E40" t="str">
            <v>E2IS</v>
          </cell>
          <cell r="F40" t="str">
            <v>143 Av Général Leclerc</v>
          </cell>
          <cell r="G40" t="str">
            <v>91330 Yerres</v>
          </cell>
        </row>
        <row r="41">
          <cell r="E41" t="str">
            <v>EATON</v>
          </cell>
          <cell r="F41" t="str">
            <v xml:space="preserve">Rue BEETHOVEN </v>
          </cell>
          <cell r="G41" t="str">
            <v>63204 RIOM CEDEX</v>
          </cell>
        </row>
        <row r="42">
          <cell r="E42" t="str">
            <v>EET</v>
          </cell>
          <cell r="F42" t="str">
            <v>38 Rue Mozart</v>
          </cell>
          <cell r="G42" t="str">
            <v>92110 Clichy</v>
          </cell>
        </row>
        <row r="43">
          <cell r="E43" t="str">
            <v>ERETS</v>
          </cell>
          <cell r="F43" t="str">
            <v>70 Bd Auguste Blanqui</v>
          </cell>
          <cell r="G43" t="str">
            <v>75013 Paris</v>
          </cell>
        </row>
        <row r="44">
          <cell r="E44" t="str">
            <v>ETME</v>
          </cell>
          <cell r="F44" t="str">
            <v>62 rue Berthir Albrecht</v>
          </cell>
          <cell r="G44" t="str">
            <v>94400 Vitry/Seine</v>
          </cell>
        </row>
        <row r="45">
          <cell r="E45" t="str">
            <v>EURO LEV</v>
          </cell>
          <cell r="F45" t="str">
            <v>ZI des CHANOUX</v>
          </cell>
          <cell r="G45" t="str">
            <v>93330 Neuilly/Marne</v>
          </cell>
          <cell r="J45" t="str">
            <v>thierry.santos@e2is.fr</v>
          </cell>
        </row>
        <row r="46">
          <cell r="E46" t="str">
            <v>EVERLAN</v>
          </cell>
          <cell r="F46" t="str">
            <v>2 rue Georges Méliès</v>
          </cell>
          <cell r="G46" t="str">
            <v>78390 Bois d'Arcy</v>
          </cell>
        </row>
        <row r="47">
          <cell r="E47" t="str">
            <v>FABRE &amp; LEBEAU</v>
          </cell>
          <cell r="F47" t="str">
            <v>114 rue Léopold Rechossiere</v>
          </cell>
          <cell r="G47" t="str">
            <v>93300 Aubervilliers</v>
          </cell>
        </row>
        <row r="48">
          <cell r="E48" t="str">
            <v>FERM-BAT-I</v>
          </cell>
          <cell r="F48" t="str">
            <v>3 Rue Jean Jaurès</v>
          </cell>
          <cell r="G48" t="str">
            <v>91860 Épinay-sous-Sénart</v>
          </cell>
        </row>
        <row r="49">
          <cell r="E49" t="str">
            <v>FIRELESS</v>
          </cell>
          <cell r="F49" t="str">
            <v>16 Rue Nicolaï</v>
          </cell>
          <cell r="G49" t="str">
            <v>75012 Paris</v>
          </cell>
        </row>
        <row r="50">
          <cell r="E50" t="str">
            <v>Forum du Batiment</v>
          </cell>
          <cell r="F50" t="str">
            <v>3 Bvrd Jen JAURES</v>
          </cell>
          <cell r="G50" t="str">
            <v>93400 St Ouen</v>
          </cell>
        </row>
        <row r="51">
          <cell r="E51" t="str">
            <v>FRANCE Air</v>
          </cell>
          <cell r="F51" t="str">
            <v>PARC JEAN MERMOZ</v>
          </cell>
          <cell r="G51" t="str">
            <v>93120 LA COURNEUVE</v>
          </cell>
        </row>
        <row r="52">
          <cell r="E52" t="str">
            <v>FRANCE Galerie</v>
          </cell>
          <cell r="F52" t="str">
            <v>9/13 Drv ds Portes de Flandres</v>
          </cell>
          <cell r="G52" t="str">
            <v>59850 Nieppe</v>
          </cell>
        </row>
        <row r="53">
          <cell r="E53" t="str">
            <v>FRANCOFA EURODIS</v>
          </cell>
          <cell r="F53" t="str">
            <v>9 Avenue Louis de Broglie.ZA Vert Galant</v>
          </cell>
          <cell r="G53" t="str">
            <v>95310 St Ouen l'Aumone</v>
          </cell>
          <cell r="H53" t="str">
            <v>01 34 64 83</v>
          </cell>
          <cell r="I53" t="str">
            <v>06 16 80 36 30</v>
          </cell>
        </row>
        <row r="54">
          <cell r="E54" t="str">
            <v>FSE</v>
          </cell>
          <cell r="F54" t="str">
            <v>117 Avenue  Salvador Allende</v>
          </cell>
          <cell r="G54" t="str">
            <v>93100 Montreuil</v>
          </cell>
        </row>
        <row r="55">
          <cell r="E55" t="str">
            <v>GAIA</v>
          </cell>
          <cell r="F55" t="str">
            <v>ZA La Bohalle</v>
          </cell>
          <cell r="G55" t="str">
            <v>49800 Loire Authion</v>
          </cell>
        </row>
        <row r="56">
          <cell r="E56" t="str">
            <v xml:space="preserve">GDV </v>
          </cell>
          <cell r="F56" t="str">
            <v>19 Rue Joseph&amp;Etienne Mongolfier</v>
          </cell>
          <cell r="G56" t="str">
            <v>93110 Rosny sous Bois</v>
          </cell>
          <cell r="H56" t="str">
            <v>01 49 88 18 79</v>
          </cell>
          <cell r="I56" t="str">
            <v>01 49 88 87 60</v>
          </cell>
          <cell r="J56" t="str">
            <v>m.demenais@gdv.fr</v>
          </cell>
        </row>
        <row r="57">
          <cell r="E57" t="str">
            <v>GEFIX</v>
          </cell>
          <cell r="F57" t="str">
            <v>1rue gravier du bac</v>
          </cell>
          <cell r="G57" t="str">
            <v>77400 St Thibaule ds Vignes</v>
          </cell>
        </row>
        <row r="58">
          <cell r="E58" t="str">
            <v>GRAVEXPRESS</v>
          </cell>
          <cell r="F58" t="str">
            <v>60 Bvd Diderot</v>
          </cell>
          <cell r="G58" t="str">
            <v>75012 Paris</v>
          </cell>
        </row>
        <row r="59">
          <cell r="E59" t="str">
            <v>GROUPE PRELUDE</v>
          </cell>
        </row>
        <row r="60">
          <cell r="E60" t="str">
            <v>HAILO</v>
          </cell>
          <cell r="F60" t="str">
            <v>Rue du Servan</v>
          </cell>
          <cell r="G60" t="str">
            <v>86300 La Chapelle Viviers</v>
          </cell>
        </row>
        <row r="61">
          <cell r="E61" t="str">
            <v>HELIOS VENTILATEURS</v>
          </cell>
          <cell r="F61" t="str">
            <v>157 Av Charles Floquet</v>
          </cell>
          <cell r="G61" t="str">
            <v>93155 Le Blanc Mesnil Cedex</v>
          </cell>
          <cell r="H61" t="str">
            <v>01 48 65 75 61</v>
          </cell>
          <cell r="I61" t="str">
            <v>01 48 67 28 53</v>
          </cell>
          <cell r="J61" t="str">
            <v>info@helios-fr.com</v>
          </cell>
        </row>
        <row r="62">
          <cell r="E62" t="str">
            <v>HILTI</v>
          </cell>
        </row>
        <row r="63">
          <cell r="E63" t="str">
            <v>INTEGRAL SYSTEME</v>
          </cell>
          <cell r="F63" t="str">
            <v>30 Rue de l'Amirault</v>
          </cell>
          <cell r="G63" t="str">
            <v>77090 Collegien</v>
          </cell>
        </row>
        <row r="64">
          <cell r="E64" t="str">
            <v>ITESA</v>
          </cell>
          <cell r="F64" t="str">
            <v>2 Place Marcel Rebuffat</v>
          </cell>
          <cell r="G64" t="str">
            <v>91140 Villejust</v>
          </cell>
          <cell r="H64" t="str">
            <v>01 80 00 21 75</v>
          </cell>
          <cell r="I64" t="str">
            <v>01 80 00 21 70</v>
          </cell>
          <cell r="J64" t="str">
            <v>agence.paris.sud@itesa.eu</v>
          </cell>
        </row>
        <row r="65">
          <cell r="E65" t="str">
            <v>JOFO France</v>
          </cell>
          <cell r="F65" t="str">
            <v>7 allée du sanglier</v>
          </cell>
          <cell r="G65" t="str">
            <v>93421 VILLEPINTE</v>
          </cell>
        </row>
        <row r="66">
          <cell r="E66" t="str">
            <v>KDI</v>
          </cell>
          <cell r="F66" t="str">
            <v>173 - 179 Boulevard Félix Faure</v>
          </cell>
          <cell r="G66" t="str">
            <v>93537 Aubervilliers cedex</v>
          </cell>
        </row>
        <row r="67">
          <cell r="E67" t="str">
            <v>KILOUTOU</v>
          </cell>
        </row>
        <row r="68">
          <cell r="E68" t="str">
            <v>KINGSPAN</v>
          </cell>
          <cell r="G68" t="str">
            <v>St Priest 69</v>
          </cell>
        </row>
        <row r="69">
          <cell r="E69" t="str">
            <v>KLOECKNER metal</v>
          </cell>
          <cell r="F69" t="str">
            <v>55 Bvd Felix Faure</v>
          </cell>
          <cell r="G69" t="str">
            <v>93300 Aubervilliers</v>
          </cell>
        </row>
        <row r="70">
          <cell r="E70" t="str">
            <v>La Plate Forme</v>
          </cell>
        </row>
        <row r="71">
          <cell r="E71" t="str">
            <v>LAFI</v>
          </cell>
        </row>
        <row r="72">
          <cell r="E72" t="str">
            <v>LBA</v>
          </cell>
          <cell r="F72" t="str">
            <v>45 Chemin de Champivost</v>
          </cell>
          <cell r="G72" t="str">
            <v>69579 Limonest</v>
          </cell>
        </row>
        <row r="73">
          <cell r="E73" t="str">
            <v>LOXAM</v>
          </cell>
          <cell r="F73" t="str">
            <v>89/97 Bvd Alsace Lorraine</v>
          </cell>
          <cell r="G73" t="str">
            <v>93110 Rosny sous Bois</v>
          </cell>
        </row>
        <row r="74">
          <cell r="E74" t="str">
            <v>LVMIDF</v>
          </cell>
          <cell r="F74" t="str">
            <v>4 Route de Lonjumeau</v>
          </cell>
          <cell r="G74" t="str">
            <v>91380 Chilly Mazarin</v>
          </cell>
        </row>
        <row r="75">
          <cell r="E75" t="str">
            <v>MACOCCO</v>
          </cell>
          <cell r="F75" t="str">
            <v>51/65 rue Jean Olive</v>
          </cell>
          <cell r="G75" t="str">
            <v>93172 Bagnolet</v>
          </cell>
        </row>
        <row r="76">
          <cell r="E76" t="str">
            <v>MADICOB</v>
          </cell>
          <cell r="F76" t="str">
            <v>16 Avenue du Vert Galant</v>
          </cell>
          <cell r="G76" t="str">
            <v>95046 St Ouen l'Aumone</v>
          </cell>
        </row>
        <row r="77">
          <cell r="E77" t="str">
            <v>MANUTAN</v>
          </cell>
        </row>
        <row r="78">
          <cell r="E78" t="str">
            <v>NEKLAN</v>
          </cell>
          <cell r="F78" t="str">
            <v>12 Rue des Cévennes</v>
          </cell>
          <cell r="G78" t="str">
            <v>91090 Lisses</v>
          </cell>
        </row>
        <row r="79">
          <cell r="E79" t="str">
            <v>NOEMIS</v>
          </cell>
          <cell r="F79" t="str">
            <v>5 Rue Claude Burdin</v>
          </cell>
          <cell r="G79" t="str">
            <v>63100 Clermont Ferrand</v>
          </cell>
        </row>
        <row r="80">
          <cell r="E80" t="str">
            <v>NOLLET</v>
          </cell>
          <cell r="F80" t="str">
            <v>9 Avenue Léon Harmel</v>
          </cell>
          <cell r="G80" t="str">
            <v>92160 Antony</v>
          </cell>
        </row>
        <row r="81">
          <cell r="E81" t="str">
            <v>NORDDIS</v>
          </cell>
        </row>
        <row r="82">
          <cell r="E82" t="str">
            <v>Office Easy</v>
          </cell>
          <cell r="F82" t="str">
            <v>9 Rue de l'Abbé STAHL</v>
          </cell>
          <cell r="G82" t="str">
            <v>59700 Marcq en Baroeul</v>
          </cell>
        </row>
        <row r="83">
          <cell r="E83" t="str">
            <v>PANOL</v>
          </cell>
          <cell r="G83" t="str">
            <v>77000 Vau le Penil</v>
          </cell>
        </row>
        <row r="84">
          <cell r="E84" t="str">
            <v>Peintures de Paris</v>
          </cell>
          <cell r="F84" t="str">
            <v>4Bld A.Briand</v>
          </cell>
          <cell r="G84" t="str">
            <v>93100 Montreuil</v>
          </cell>
        </row>
        <row r="85">
          <cell r="E85" t="str">
            <v>PERJES</v>
          </cell>
          <cell r="F85" t="str">
            <v>4-6 Bd de Beaubourg</v>
          </cell>
          <cell r="G85" t="str">
            <v>71183 Croissy</v>
          </cell>
        </row>
        <row r="86">
          <cell r="E86" t="str">
            <v>PILES Mn.COM</v>
          </cell>
          <cell r="F86" t="str">
            <v>,</v>
          </cell>
        </row>
        <row r="87">
          <cell r="E87" t="str">
            <v>POINT P</v>
          </cell>
          <cell r="G87" t="str">
            <v>93200 Saint-Denis</v>
          </cell>
        </row>
        <row r="88">
          <cell r="E88" t="str">
            <v>PRIMO</v>
          </cell>
          <cell r="F88" t="str">
            <v>468 Quai de Seine</v>
          </cell>
          <cell r="G88" t="str">
            <v>93584 Sainr Ouen Cedex</v>
          </cell>
          <cell r="H88" t="str">
            <v>01 49 18 92 92</v>
          </cell>
          <cell r="I88" t="str">
            <v>01 40 12 62 45</v>
          </cell>
          <cell r="J88" t="str">
            <v>commande@primo.fr</v>
          </cell>
        </row>
        <row r="89">
          <cell r="E89" t="str">
            <v>PROCABLEC</v>
          </cell>
          <cell r="F89" t="str">
            <v>2 Rue Jean Moulin</v>
          </cell>
          <cell r="G89" t="str">
            <v>93350 Le Bourget</v>
          </cell>
        </row>
        <row r="90">
          <cell r="E90" t="str">
            <v>QUALIFERM</v>
          </cell>
          <cell r="F90" t="str">
            <v>73, avenue du 14 Juillet</v>
          </cell>
          <cell r="G90" t="str">
            <v> 93140 Bondy</v>
          </cell>
        </row>
        <row r="91">
          <cell r="E91" t="str">
            <v>RACTEM</v>
          </cell>
          <cell r="F91" t="str">
            <v> 6 Av. Neil Armstrong</v>
          </cell>
          <cell r="G91" t="str">
            <v>33692 Mérignac Cedex</v>
          </cell>
        </row>
        <row r="92">
          <cell r="E92" t="str">
            <v>REFLECTIV</v>
          </cell>
          <cell r="F92" t="str">
            <v>2 AV DES Orangers</v>
          </cell>
          <cell r="G92" t="str">
            <v>94380 Bonneuil/Marne</v>
          </cell>
        </row>
        <row r="93">
          <cell r="E93" t="str">
            <v>RENAULT</v>
          </cell>
          <cell r="F93" t="str">
            <v>30 Avenue Fernand Buisson</v>
          </cell>
          <cell r="G93" t="str">
            <v>93100 Montreuil</v>
          </cell>
        </row>
        <row r="94">
          <cell r="E94" t="str">
            <v>REXEL</v>
          </cell>
          <cell r="F94" t="str">
            <v>10 Rue Waldecq Rochet</v>
          </cell>
          <cell r="G94" t="str">
            <v>93300 Aubervilliers</v>
          </cell>
          <cell r="H94" t="str">
            <v>01 43 52 51 51</v>
          </cell>
          <cell r="I94" t="str">
            <v>01 43 52 62 00</v>
          </cell>
          <cell r="J94" t="str">
            <v>celine.castaner@rexel.fr</v>
          </cell>
        </row>
        <row r="95">
          <cell r="E95" t="str">
            <v>RS Components</v>
          </cell>
          <cell r="F95" t="str">
            <v>Rue Norman King</v>
          </cell>
          <cell r="G95" t="str">
            <v>60031 Beauvais Cedex</v>
          </cell>
        </row>
        <row r="96">
          <cell r="E96" t="str">
            <v>S.C.F SA</v>
          </cell>
          <cell r="F96" t="str">
            <v>17 Rue Georges Méliès</v>
          </cell>
          <cell r="G96" t="str">
            <v>95240 Cormeilles en Parisis</v>
          </cell>
          <cell r="H96" t="str">
            <v>01 34 13 17 17</v>
          </cell>
          <cell r="I96" t="str">
            <v>01 34 13 17 77</v>
          </cell>
          <cell r="J96" t="str">
            <v>adv94@scf-France.fr</v>
          </cell>
        </row>
        <row r="97">
          <cell r="E97" t="str">
            <v>SAMETO</v>
          </cell>
          <cell r="F97" t="str">
            <v>Rue Bertrand Robidou</v>
          </cell>
          <cell r="G97" t="str">
            <v>22103 Dinan</v>
          </cell>
        </row>
        <row r="98">
          <cell r="E98" t="str">
            <v>SCF</v>
          </cell>
          <cell r="F98" t="str">
            <v>17 Rue Georges Méliès</v>
          </cell>
          <cell r="G98" t="str">
            <v>95240 CORMEILLES-EN-PARISIS</v>
          </cell>
        </row>
        <row r="99">
          <cell r="E99" t="str">
            <v>SCL</v>
          </cell>
          <cell r="F99" t="str">
            <v>21 rue Benoit Frachon</v>
          </cell>
          <cell r="G99" t="str">
            <v>95500 Champigny /Marne</v>
          </cell>
        </row>
        <row r="100">
          <cell r="E100" t="str">
            <v>SCORS</v>
          </cell>
          <cell r="F100" t="str">
            <v>16 Rue J&amp;E Mongolfier</v>
          </cell>
          <cell r="G100" t="str">
            <v>93115 Rosny-sous-Bois Cedex</v>
          </cell>
          <cell r="H100" t="str">
            <v>01 48 54 81 20</v>
          </cell>
          <cell r="I100" t="str">
            <v xml:space="preserve"> 02 43 01 87 01</v>
          </cell>
          <cell r="J100" t="str">
            <v>commandes@ravionscors.fr</v>
          </cell>
        </row>
        <row r="101">
          <cell r="E101" t="str">
            <v>SES AUTOMATION</v>
          </cell>
          <cell r="F101" t="str">
            <v>4 Rue Michel Faraday</v>
          </cell>
          <cell r="G101" t="str">
            <v>57460 Behren Les Forbach</v>
          </cell>
        </row>
        <row r="102">
          <cell r="E102" t="str">
            <v>SERSYS</v>
          </cell>
          <cell r="F102" t="str">
            <v>62, boulevard Henri Navier</v>
          </cell>
          <cell r="G102" t="str">
            <v>Taverny 95150</v>
          </cell>
        </row>
        <row r="103">
          <cell r="E103" t="str">
            <v>SETIN</v>
          </cell>
          <cell r="F103" t="str">
            <v>45 Av de l'Europe</v>
          </cell>
          <cell r="G103" t="str">
            <v>59436 Roncq Cedex</v>
          </cell>
        </row>
        <row r="104">
          <cell r="E104" t="str">
            <v>SETON</v>
          </cell>
        </row>
        <row r="105">
          <cell r="E105" t="str">
            <v>SIEMENS</v>
          </cell>
          <cell r="F105" t="str">
            <v>15-17 Rue M. SAULNIER</v>
          </cell>
          <cell r="G105" t="str">
            <v>78840 VILLACOUBLAY</v>
          </cell>
        </row>
        <row r="106">
          <cell r="E106" t="str">
            <v>SILVER STONE</v>
          </cell>
          <cell r="F106" t="str">
            <v>1 Rue du Gabian</v>
          </cell>
          <cell r="G106" t="str">
            <v>MONACO</v>
          </cell>
        </row>
        <row r="107">
          <cell r="E107" t="str">
            <v>SOCAMONT</v>
          </cell>
          <cell r="F107" t="str">
            <v>9 Rue des frères Lumière</v>
          </cell>
          <cell r="G107" t="str">
            <v>53000 Laval</v>
          </cell>
          <cell r="H107" t="str">
            <v>02 43 01 01 17</v>
          </cell>
          <cell r="I107" t="str">
            <v>02 43 01 87 01</v>
          </cell>
          <cell r="J107" t="str">
            <v xml:space="preserve"> socamont@socamont.com</v>
          </cell>
        </row>
        <row r="108">
          <cell r="E108" t="str">
            <v>SONEPAR</v>
          </cell>
          <cell r="F108" t="str">
            <v>9 Chaussée Jules César. Bt 1 N° 118</v>
          </cell>
          <cell r="G108" t="str">
            <v>95520 Osny</v>
          </cell>
          <cell r="H108" t="str">
            <v>01 30 32 08 71</v>
          </cell>
          <cell r="I108" t="str">
            <v>06 32 60 12 55</v>
          </cell>
          <cell r="J108" t="str">
            <v>stephane.trapletti@sonepar.fr</v>
          </cell>
        </row>
        <row r="109">
          <cell r="E109" t="str">
            <v>SOUCHIER BOULLET</v>
          </cell>
          <cell r="F109" t="str">
            <v>11 Rue des Campanules</v>
          </cell>
          <cell r="G109" t="str">
            <v>77436 Marne la Vallée</v>
          </cell>
        </row>
        <row r="110">
          <cell r="E110" t="str">
            <v>SYNCHRONIC</v>
          </cell>
          <cell r="F110" t="str">
            <v>393 RUE DES Manets</v>
          </cell>
          <cell r="G110" t="str">
            <v>76520 FRANQUEVILLE</v>
          </cell>
        </row>
        <row r="111">
          <cell r="E111" t="str">
            <v>TECFA</v>
          </cell>
          <cell r="F111" t="str">
            <v>4 Chemin de Champigny</v>
          </cell>
          <cell r="G111" t="str">
            <v>77160 Cucharmoy</v>
          </cell>
          <cell r="H111" t="str">
            <v>09 53 35 91 09</v>
          </cell>
          <cell r="I111" t="str">
            <v>09 58 35 91 09</v>
          </cell>
        </row>
        <row r="112">
          <cell r="E112" t="str">
            <v>TEVAH Systemes</v>
          </cell>
          <cell r="F112" t="str">
            <v>52 rue Paul Lescop</v>
          </cell>
          <cell r="G112" t="str">
            <v>92000 Nanterre</v>
          </cell>
        </row>
        <row r="113">
          <cell r="E113" t="str">
            <v>TOP INCENDIE</v>
          </cell>
          <cell r="F113" t="str">
            <v>8 Rue Poincaré</v>
          </cell>
          <cell r="G113" t="str">
            <v>57500 SAINT AVOLD</v>
          </cell>
        </row>
        <row r="114">
          <cell r="E114" t="str">
            <v>TORDJMAN Metal</v>
          </cell>
          <cell r="F114" t="str">
            <v>34 Avenue Henri Barbusse</v>
          </cell>
          <cell r="G114" t="str">
            <v>93000 Bobigny</v>
          </cell>
        </row>
        <row r="115">
          <cell r="E115" t="str">
            <v>TRENOIS SETIN</v>
          </cell>
          <cell r="F115" t="str">
            <v>1 Route de la Révolte,</v>
          </cell>
          <cell r="G115" t="str">
            <v>93200 St DENIS</v>
          </cell>
          <cell r="H115" t="str">
            <v>01 48 09 99 99</v>
          </cell>
          <cell r="I115" t="str">
            <v>06 84 92 27 32</v>
          </cell>
          <cell r="J115" t="str">
            <v>cfoucault@trenois.com</v>
          </cell>
        </row>
        <row r="116">
          <cell r="E116" t="str">
            <v>UNINFORMATIC</v>
          </cell>
          <cell r="F116" t="str">
            <v>60 Rue Louis Ampere</v>
          </cell>
          <cell r="G116" t="str">
            <v>93330 Neuilly/Marne</v>
          </cell>
        </row>
        <row r="117">
          <cell r="E117" t="str">
            <v>VADF</v>
          </cell>
          <cell r="F117" t="str">
            <v>16 rue de la cour des noues</v>
          </cell>
          <cell r="G117" t="str">
            <v>Paris 75020</v>
          </cell>
        </row>
        <row r="118">
          <cell r="E118" t="str">
            <v>VERDIER</v>
          </cell>
          <cell r="F118" t="str">
            <v>121 Bvd Diderot</v>
          </cell>
          <cell r="G118" t="str">
            <v>75012 Paris</v>
          </cell>
        </row>
        <row r="119">
          <cell r="E119" t="str">
            <v>VIM</v>
          </cell>
          <cell r="F119" t="str">
            <v>2 Rue Buisson aux fraises</v>
          </cell>
          <cell r="G119" t="str">
            <v>91300 Massy</v>
          </cell>
        </row>
        <row r="120">
          <cell r="E120" t="str">
            <v>WURTH</v>
          </cell>
          <cell r="F120" t="str">
            <v>xxxxxxxxxxxxxxxxxxxxxxxxx</v>
          </cell>
          <cell r="G120" t="str">
            <v>xxxxxxxxxxxxxxxxxxxxxx</v>
          </cell>
          <cell r="H120" t="str">
            <v>xx</v>
          </cell>
          <cell r="I120" t="str">
            <v>06 68 94 95 89</v>
          </cell>
          <cell r="J120" t="str">
            <v>thomas.bidoux@wurth.fr</v>
          </cell>
        </row>
        <row r="121">
          <cell r="E121" t="str">
            <v>YESSS Elec</v>
          </cell>
          <cell r="F121" t="str">
            <v>20 rue Louveau</v>
          </cell>
          <cell r="G121" t="str">
            <v>92320 Chatillon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4D442DC-D89D-4355-BCAB-6A3554957793}" name="Tableau1" displayName="Tableau1" ref="C1:C24" totalsRowShown="0" headerRowDxfId="2" dataDxfId="0" headerRowBorderDxfId="4" tableBorderDxfId="5" totalsRowBorderDxfId="3">
  <autoFilter ref="C1:C24" xr:uid="{54D442DC-D89D-4355-BCAB-6A3554957793}"/>
  <sortState xmlns:xlrd2="http://schemas.microsoft.com/office/spreadsheetml/2017/richdata2" ref="C2:C24">
    <sortCondition ref="C4:C24"/>
  </sortState>
  <tableColumns count="1">
    <tableColumn id="1" xr3:uid="{295DAB38-9C6F-4900-8831-6888FC6C37FF}" name="CHANTIER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C85E82-9FD5-4A93-A2E3-B52C906E6E0B}">
  <sheetPr codeName="Feuil1"/>
  <dimension ref="B1:AA58"/>
  <sheetViews>
    <sheetView tabSelected="1" workbookViewId="0">
      <selection activeCell="M27" sqref="M27"/>
    </sheetView>
  </sheetViews>
  <sheetFormatPr baseColWidth="10" defaultRowHeight="15" x14ac:dyDescent="0.25"/>
  <cols>
    <col min="1" max="1" width="1.5703125" customWidth="1"/>
    <col min="2" max="2" width="1.7109375" customWidth="1"/>
    <col min="3" max="3" width="19.5703125" customWidth="1"/>
    <col min="4" max="4" width="66.7109375" customWidth="1"/>
    <col min="5" max="5" width="16.7109375" bestFit="1" customWidth="1"/>
    <col min="6" max="6" width="8.85546875" bestFit="1" customWidth="1"/>
    <col min="7" max="7" width="11.28515625" bestFit="1" customWidth="1"/>
    <col min="9" max="9" width="2.7109375" customWidth="1"/>
    <col min="10" max="10" width="1.5703125" customWidth="1"/>
    <col min="11" max="17" width="17.28515625" customWidth="1"/>
    <col min="19" max="19" width="20.85546875" customWidth="1"/>
  </cols>
  <sheetData>
    <row r="1" spans="2:27" ht="19.5" customHeight="1" x14ac:dyDescent="0.25">
      <c r="W1" s="1"/>
    </row>
    <row r="2" spans="2:27" ht="4.5" customHeight="1" thickBot="1" x14ac:dyDescent="0.3">
      <c r="W2" s="1" t="s">
        <v>0</v>
      </c>
    </row>
    <row r="3" spans="2:27" ht="4.5" customHeight="1" thickTop="1" x14ac:dyDescent="0.25">
      <c r="B3" s="2"/>
      <c r="C3" s="3"/>
      <c r="D3" s="3"/>
      <c r="E3" s="3"/>
      <c r="F3" s="3"/>
      <c r="G3" s="3"/>
      <c r="H3" s="3"/>
      <c r="I3" s="4"/>
    </row>
    <row r="4" spans="2:27" ht="4.5" customHeight="1" x14ac:dyDescent="0.25">
      <c r="B4" s="5"/>
      <c r="I4" s="6"/>
    </row>
    <row r="5" spans="2:27" ht="4.5" customHeight="1" x14ac:dyDescent="0.25">
      <c r="B5" s="5"/>
      <c r="I5" s="6"/>
    </row>
    <row r="6" spans="2:27" ht="20.100000000000001" customHeight="1" thickBot="1" x14ac:dyDescent="0.3">
      <c r="B6" s="5"/>
      <c r="C6" s="7">
        <v>682</v>
      </c>
      <c r="D6" s="7"/>
      <c r="F6" s="8"/>
      <c r="G6" s="9" t="s">
        <v>1</v>
      </c>
      <c r="H6" s="10"/>
      <c r="I6" s="6"/>
      <c r="M6" s="11" t="s">
        <v>2</v>
      </c>
    </row>
    <row r="7" spans="2:27" ht="15" customHeight="1" thickTop="1" thickBot="1" x14ac:dyDescent="0.3">
      <c r="B7" s="5"/>
      <c r="H7" s="12"/>
      <c r="I7" s="6"/>
      <c r="L7" s="6"/>
      <c r="M7" s="13" t="s">
        <v>29</v>
      </c>
      <c r="N7" s="5"/>
      <c r="AA7" s="1"/>
    </row>
    <row r="8" spans="2:27" ht="15" customHeight="1" thickBot="1" x14ac:dyDescent="0.3">
      <c r="B8" s="5"/>
      <c r="C8" s="14"/>
      <c r="D8" s="15"/>
      <c r="E8" s="16"/>
      <c r="F8" s="16"/>
      <c r="G8" s="16"/>
      <c r="H8" s="17"/>
      <c r="I8" s="6"/>
      <c r="K8" s="18"/>
      <c r="L8" s="18"/>
      <c r="M8" s="18"/>
      <c r="N8" s="18"/>
      <c r="O8" s="18"/>
      <c r="P8" s="18"/>
      <c r="Q8" s="18"/>
      <c r="R8" s="18"/>
      <c r="S8" s="18"/>
      <c r="T8" s="18"/>
      <c r="AA8" s="1"/>
    </row>
    <row r="9" spans="2:27" ht="15" customHeight="1" x14ac:dyDescent="0.3">
      <c r="B9" s="5"/>
      <c r="C9" s="19" t="s">
        <v>22</v>
      </c>
      <c r="D9" s="20"/>
      <c r="E9" s="21"/>
      <c r="F9" s="22"/>
      <c r="G9" s="22"/>
      <c r="H9" s="23"/>
      <c r="I9" s="6"/>
      <c r="J9" s="24"/>
      <c r="K9" s="25"/>
      <c r="L9" s="25"/>
      <c r="M9" s="25"/>
      <c r="N9" s="25"/>
      <c r="O9" s="26"/>
      <c r="P9" s="25"/>
      <c r="Q9" s="27"/>
      <c r="U9" s="28"/>
    </row>
    <row r="10" spans="2:27" ht="15" customHeight="1" x14ac:dyDescent="0.25">
      <c r="B10" s="5"/>
      <c r="C10" s="29" t="s">
        <v>22</v>
      </c>
      <c r="D10" s="30"/>
      <c r="E10" s="31"/>
      <c r="F10" s="32"/>
      <c r="G10" s="32"/>
      <c r="H10" s="33"/>
      <c r="I10" s="6"/>
      <c r="J10" s="24"/>
      <c r="K10" s="25"/>
      <c r="L10" s="34"/>
      <c r="M10" s="25"/>
      <c r="N10" s="34"/>
      <c r="O10" s="25"/>
      <c r="P10" s="26"/>
      <c r="Q10" s="35"/>
      <c r="U10" s="28"/>
    </row>
    <row r="11" spans="2:27" ht="15" customHeight="1" x14ac:dyDescent="0.25">
      <c r="B11" s="5"/>
      <c r="C11" s="29" t="s">
        <v>22</v>
      </c>
      <c r="D11" s="30"/>
      <c r="E11" s="36" t="str">
        <f>IFERROR(VLOOKUP(E9,[1]Source!E2:J121,2,0),"")</f>
        <v/>
      </c>
      <c r="F11" s="37"/>
      <c r="G11" s="37"/>
      <c r="H11" s="38"/>
      <c r="I11" s="6"/>
      <c r="J11" s="24"/>
      <c r="K11" s="25"/>
      <c r="L11" s="34"/>
      <c r="M11" s="25"/>
      <c r="N11" s="25"/>
      <c r="O11" s="25"/>
      <c r="P11" s="26"/>
      <c r="Q11" s="34"/>
      <c r="U11" s="28"/>
      <c r="AA11" s="1"/>
    </row>
    <row r="12" spans="2:27" ht="15" customHeight="1" x14ac:dyDescent="0.25">
      <c r="B12" s="5"/>
      <c r="C12" s="29" t="s">
        <v>22</v>
      </c>
      <c r="D12" s="30"/>
      <c r="E12" s="31"/>
      <c r="F12" s="32"/>
      <c r="G12" s="32"/>
      <c r="H12" s="33"/>
      <c r="I12" s="39"/>
      <c r="J12" s="24"/>
      <c r="K12" s="25"/>
      <c r="L12" s="34"/>
      <c r="M12" s="34"/>
      <c r="N12" s="26"/>
      <c r="O12" s="25"/>
      <c r="P12" s="26"/>
      <c r="Q12" s="25"/>
      <c r="U12" s="28"/>
    </row>
    <row r="13" spans="2:27" ht="15" customHeight="1" x14ac:dyDescent="0.25">
      <c r="B13" s="5"/>
      <c r="C13" s="29" t="s">
        <v>22</v>
      </c>
      <c r="D13" s="30"/>
      <c r="E13" s="36" t="str">
        <f>IFERROR(VLOOKUP(E9,[1]Source!E2:J121,3,0),"")</f>
        <v/>
      </c>
      <c r="F13" s="40"/>
      <c r="G13" s="40"/>
      <c r="H13" s="41"/>
      <c r="I13" s="6"/>
      <c r="J13" s="24"/>
      <c r="K13" s="25"/>
      <c r="L13" s="25"/>
      <c r="M13" s="25"/>
      <c r="N13" s="26"/>
      <c r="O13" s="34"/>
      <c r="P13" s="34"/>
      <c r="Q13" s="35"/>
      <c r="U13" s="28"/>
    </row>
    <row r="14" spans="2:27" ht="15" customHeight="1" x14ac:dyDescent="0.25">
      <c r="B14" s="5"/>
      <c r="C14" s="29" t="s">
        <v>22</v>
      </c>
      <c r="D14" s="30"/>
      <c r="E14" s="31"/>
      <c r="F14" s="32"/>
      <c r="G14" s="32"/>
      <c r="H14" s="33"/>
      <c r="I14" s="6"/>
      <c r="J14" s="24"/>
      <c r="K14" s="34"/>
      <c r="L14" s="34"/>
      <c r="M14" s="25"/>
      <c r="N14" s="34"/>
      <c r="O14" s="34"/>
      <c r="P14" s="25"/>
      <c r="Q14" s="34"/>
      <c r="U14" s="28"/>
      <c r="AA14" s="1"/>
    </row>
    <row r="15" spans="2:27" ht="15" customHeight="1" thickBot="1" x14ac:dyDescent="0.3">
      <c r="B15" s="5"/>
      <c r="C15" s="42"/>
      <c r="D15" s="43"/>
      <c r="E15" s="44"/>
      <c r="F15" s="45"/>
      <c r="G15" s="45"/>
      <c r="H15" s="46"/>
      <c r="I15" s="6"/>
      <c r="J15" s="24"/>
      <c r="K15" s="25"/>
      <c r="L15" s="25"/>
      <c r="M15" s="34"/>
      <c r="N15" s="25"/>
      <c r="O15" s="26"/>
      <c r="P15" s="35"/>
      <c r="Q15" s="34"/>
      <c r="U15" s="28"/>
    </row>
    <row r="16" spans="2:27" ht="15" customHeight="1" x14ac:dyDescent="0.25">
      <c r="B16" s="5"/>
      <c r="C16" s="47" t="str">
        <f>IFERROR(VLOOKUP(#REF!,[1]!Tableau1[#Data],3,0),"")</f>
        <v/>
      </c>
      <c r="D16" s="48"/>
      <c r="E16" s="48"/>
      <c r="F16" s="48"/>
      <c r="G16" s="48"/>
      <c r="H16" s="48"/>
      <c r="I16" s="6"/>
      <c r="J16" s="49"/>
      <c r="K16" s="25"/>
      <c r="L16" s="25"/>
      <c r="M16" s="25"/>
      <c r="N16" s="26"/>
      <c r="O16" s="34"/>
      <c r="P16" s="34"/>
      <c r="Q16" s="34"/>
      <c r="U16" s="28"/>
      <c r="AA16" s="1"/>
    </row>
    <row r="17" spans="2:27" ht="15" customHeight="1" x14ac:dyDescent="0.25">
      <c r="B17" s="5"/>
      <c r="I17" s="6"/>
      <c r="J17" s="24"/>
      <c r="L17" s="25"/>
      <c r="M17" s="34"/>
      <c r="N17" s="25"/>
      <c r="O17" s="25"/>
      <c r="P17" s="25"/>
      <c r="Q17" s="34"/>
      <c r="U17" s="28"/>
      <c r="AA17" s="1"/>
    </row>
    <row r="18" spans="2:27" ht="15" customHeight="1" thickBot="1" x14ac:dyDescent="0.3">
      <c r="B18" s="5"/>
      <c r="I18" s="6"/>
      <c r="J18" s="24"/>
      <c r="K18" s="25"/>
      <c r="L18" s="25"/>
      <c r="M18" s="25"/>
      <c r="O18" s="25"/>
      <c r="P18" s="34"/>
      <c r="Q18" s="34"/>
      <c r="U18" s="28"/>
    </row>
    <row r="19" spans="2:27" ht="15" customHeight="1" thickBot="1" x14ac:dyDescent="0.3">
      <c r="B19" s="5"/>
      <c r="C19" s="50" t="s">
        <v>3</v>
      </c>
      <c r="D19" s="50" t="s">
        <v>4</v>
      </c>
      <c r="E19" s="51" t="s">
        <v>5</v>
      </c>
      <c r="F19" s="50" t="s">
        <v>6</v>
      </c>
      <c r="G19" s="50" t="s">
        <v>7</v>
      </c>
      <c r="H19" s="50" t="s">
        <v>8</v>
      </c>
      <c r="I19" s="52"/>
      <c r="J19" s="24"/>
      <c r="K19" s="25"/>
      <c r="L19" s="25"/>
      <c r="N19" s="35"/>
      <c r="O19" s="25"/>
      <c r="P19" s="34"/>
      <c r="Q19" s="25"/>
      <c r="U19" s="28"/>
      <c r="AA19" s="1"/>
    </row>
    <row r="20" spans="2:27" ht="15" customHeight="1" x14ac:dyDescent="0.25">
      <c r="B20" s="5"/>
      <c r="C20" s="53"/>
      <c r="D20" s="54"/>
      <c r="E20" s="55"/>
      <c r="F20" s="13"/>
      <c r="G20" s="56"/>
      <c r="H20" s="56">
        <f t="shared" ref="H20:H39" si="0">F20*G20</f>
        <v>0</v>
      </c>
      <c r="I20" s="6"/>
      <c r="J20" s="24"/>
      <c r="K20" s="25"/>
      <c r="L20" s="25"/>
      <c r="M20" s="25"/>
      <c r="N20" s="26"/>
      <c r="O20" s="25"/>
      <c r="P20" s="35"/>
      <c r="Q20" s="25"/>
      <c r="U20" s="28"/>
      <c r="AA20" s="1"/>
    </row>
    <row r="21" spans="2:27" ht="15" customHeight="1" x14ac:dyDescent="0.25">
      <c r="B21" s="5"/>
      <c r="C21" s="53"/>
      <c r="D21" s="54"/>
      <c r="E21" s="55"/>
      <c r="F21" s="13"/>
      <c r="G21" s="56"/>
      <c r="H21" s="56">
        <f t="shared" si="0"/>
        <v>0</v>
      </c>
      <c r="I21" s="6"/>
      <c r="J21" s="24"/>
      <c r="K21" s="25"/>
      <c r="L21" s="26"/>
      <c r="M21" s="34"/>
      <c r="N21" s="25"/>
      <c r="O21" s="25"/>
      <c r="P21" s="26"/>
      <c r="Q21" s="34"/>
      <c r="U21" s="28"/>
      <c r="AA21" s="1"/>
    </row>
    <row r="22" spans="2:27" ht="15" customHeight="1" x14ac:dyDescent="0.25">
      <c r="B22" s="5"/>
      <c r="C22" s="53"/>
      <c r="D22" s="54"/>
      <c r="E22" s="55"/>
      <c r="F22" s="13"/>
      <c r="G22" s="56"/>
      <c r="H22" s="56">
        <f t="shared" si="0"/>
        <v>0</v>
      </c>
      <c r="I22" s="6"/>
      <c r="J22" s="24"/>
      <c r="K22" s="25"/>
      <c r="L22" s="25"/>
      <c r="M22" s="25"/>
      <c r="N22" s="26"/>
      <c r="O22" s="25"/>
      <c r="P22" s="34"/>
      <c r="Q22" s="25"/>
      <c r="U22" s="28"/>
    </row>
    <row r="23" spans="2:27" ht="15" customHeight="1" x14ac:dyDescent="0.25">
      <c r="B23" s="5"/>
      <c r="C23" s="53"/>
      <c r="D23" s="54"/>
      <c r="E23" s="55"/>
      <c r="F23" s="13"/>
      <c r="G23" s="56"/>
      <c r="H23" s="56">
        <f t="shared" si="0"/>
        <v>0</v>
      </c>
      <c r="I23" s="6"/>
      <c r="J23" s="24"/>
      <c r="K23" s="25"/>
      <c r="L23" s="25"/>
      <c r="M23" s="34"/>
      <c r="N23" s="35"/>
      <c r="O23" s="34"/>
      <c r="P23" s="26"/>
      <c r="Q23" s="25"/>
      <c r="U23" s="28"/>
    </row>
    <row r="24" spans="2:27" ht="15" customHeight="1" x14ac:dyDescent="0.25">
      <c r="B24" s="5"/>
      <c r="C24" s="53"/>
      <c r="D24" s="57"/>
      <c r="E24" s="55"/>
      <c r="F24" s="13"/>
      <c r="G24" s="56"/>
      <c r="H24" s="56">
        <f t="shared" si="0"/>
        <v>0</v>
      </c>
      <c r="I24" s="6"/>
      <c r="J24" s="24"/>
      <c r="K24" s="25"/>
      <c r="L24" s="34"/>
      <c r="M24" s="34"/>
      <c r="N24" s="26"/>
      <c r="O24" s="34"/>
      <c r="P24" s="25"/>
      <c r="Q24" s="34"/>
      <c r="U24" s="28"/>
      <c r="AA24" s="1"/>
    </row>
    <row r="25" spans="2:27" ht="15" customHeight="1" x14ac:dyDescent="0.25">
      <c r="B25" s="5"/>
      <c r="C25" s="53"/>
      <c r="D25" s="57"/>
      <c r="E25" s="55"/>
      <c r="F25" s="13"/>
      <c r="G25" s="56"/>
      <c r="H25" s="56">
        <f t="shared" si="0"/>
        <v>0</v>
      </c>
      <c r="I25" s="6"/>
      <c r="J25" s="24"/>
      <c r="K25" s="25"/>
      <c r="L25" s="34"/>
      <c r="M25" s="25"/>
      <c r="N25" s="25"/>
      <c r="O25" s="25"/>
      <c r="P25" s="26"/>
      <c r="Q25" s="58"/>
      <c r="U25" s="28"/>
    </row>
    <row r="26" spans="2:27" ht="15" customHeight="1" x14ac:dyDescent="0.25">
      <c r="B26" s="5"/>
      <c r="C26" s="53"/>
      <c r="D26" s="25"/>
      <c r="E26" s="55"/>
      <c r="F26" s="13"/>
      <c r="G26" s="56"/>
      <c r="H26" s="56">
        <f t="shared" si="0"/>
        <v>0</v>
      </c>
      <c r="I26" s="6"/>
      <c r="J26" s="24"/>
      <c r="K26" s="25"/>
      <c r="L26" s="25"/>
      <c r="N26" s="25"/>
      <c r="O26" s="25"/>
      <c r="P26" s="25"/>
      <c r="Q26" s="34"/>
      <c r="U26" s="28"/>
    </row>
    <row r="27" spans="2:27" ht="15" customHeight="1" x14ac:dyDescent="0.25">
      <c r="B27" s="5"/>
      <c r="C27" s="53"/>
      <c r="D27" s="25"/>
      <c r="E27" s="55"/>
      <c r="F27" s="13"/>
      <c r="G27" s="56"/>
      <c r="H27" s="56">
        <f t="shared" si="0"/>
        <v>0</v>
      </c>
      <c r="I27" s="6"/>
      <c r="J27" s="24"/>
      <c r="K27" s="34"/>
      <c r="L27" s="34"/>
      <c r="M27" s="34"/>
      <c r="N27" s="26"/>
      <c r="O27" s="25"/>
      <c r="P27" s="26"/>
      <c r="Q27" s="34"/>
      <c r="U27" s="28"/>
    </row>
    <row r="28" spans="2:27" ht="15" customHeight="1" x14ac:dyDescent="0.25">
      <c r="B28" s="5"/>
      <c r="C28" s="53"/>
      <c r="D28" s="25"/>
      <c r="E28" s="55"/>
      <c r="F28" s="13"/>
      <c r="G28" s="56"/>
      <c r="H28" s="56">
        <f t="shared" si="0"/>
        <v>0</v>
      </c>
      <c r="I28" s="6"/>
      <c r="J28" s="24"/>
      <c r="K28" s="25"/>
      <c r="L28" s="26"/>
      <c r="M28" s="34"/>
      <c r="N28" s="35"/>
      <c r="O28" s="34"/>
      <c r="P28" s="34"/>
      <c r="Q28" s="25"/>
      <c r="U28" s="28"/>
    </row>
    <row r="29" spans="2:27" ht="15" customHeight="1" x14ac:dyDescent="0.25">
      <c r="B29" s="5"/>
      <c r="C29" s="53"/>
      <c r="D29" s="25"/>
      <c r="E29" s="55"/>
      <c r="F29" s="13"/>
      <c r="G29" s="56"/>
      <c r="H29" s="56">
        <f t="shared" si="0"/>
        <v>0</v>
      </c>
      <c r="I29" s="6"/>
      <c r="J29" s="24"/>
      <c r="K29" s="25"/>
      <c r="L29" s="25"/>
      <c r="M29" s="58"/>
      <c r="N29" s="25"/>
      <c r="O29" s="34"/>
      <c r="P29" s="26"/>
      <c r="Q29" s="34"/>
      <c r="U29" s="28"/>
    </row>
    <row r="30" spans="2:27" ht="15" customHeight="1" x14ac:dyDescent="0.25">
      <c r="B30" s="5"/>
      <c r="C30" s="53"/>
      <c r="D30" s="26"/>
      <c r="E30" s="55"/>
      <c r="F30" s="13"/>
      <c r="G30" s="56"/>
      <c r="H30" s="56">
        <f t="shared" si="0"/>
        <v>0</v>
      </c>
      <c r="I30" s="6"/>
      <c r="J30" s="24"/>
      <c r="K30" s="34"/>
      <c r="L30" s="25"/>
      <c r="M30" s="25"/>
      <c r="N30" s="25"/>
      <c r="O30" s="34"/>
      <c r="P30" s="35"/>
      <c r="Q30" s="25"/>
      <c r="U30" s="28"/>
    </row>
    <row r="31" spans="2:27" ht="15" customHeight="1" x14ac:dyDescent="0.25">
      <c r="B31" s="5"/>
      <c r="C31" s="53"/>
      <c r="D31" s="26"/>
      <c r="E31" s="55"/>
      <c r="F31" s="13"/>
      <c r="G31" s="56"/>
      <c r="H31" s="56">
        <f t="shared" si="0"/>
        <v>0</v>
      </c>
      <c r="I31" s="6"/>
      <c r="J31" s="24"/>
      <c r="K31" s="25"/>
      <c r="L31" s="25"/>
      <c r="M31" s="25"/>
      <c r="N31" s="59"/>
      <c r="O31" s="34"/>
      <c r="P31" s="26"/>
      <c r="Q31" s="35"/>
      <c r="U31" s="28"/>
    </row>
    <row r="32" spans="2:27" ht="15" customHeight="1" x14ac:dyDescent="0.25">
      <c r="B32" s="5"/>
      <c r="C32" s="53"/>
      <c r="D32" s="26"/>
      <c r="E32" s="55"/>
      <c r="F32" s="60"/>
      <c r="G32" s="56"/>
      <c r="H32" s="56">
        <f t="shared" si="0"/>
        <v>0</v>
      </c>
      <c r="I32" s="6"/>
      <c r="J32" s="24"/>
      <c r="L32" s="25"/>
      <c r="M32" s="25"/>
      <c r="N32" s="26"/>
      <c r="O32" s="34"/>
      <c r="P32" s="34"/>
      <c r="Q32" s="25"/>
      <c r="U32" s="28"/>
    </row>
    <row r="33" spans="2:21" ht="15" customHeight="1" x14ac:dyDescent="0.25">
      <c r="B33" s="5"/>
      <c r="C33" s="53"/>
      <c r="D33" s="26"/>
      <c r="E33" s="55"/>
      <c r="F33" s="60"/>
      <c r="G33" s="56"/>
      <c r="H33" s="56">
        <f t="shared" si="0"/>
        <v>0</v>
      </c>
      <c r="I33" s="6"/>
      <c r="J33" s="24"/>
      <c r="K33" s="25"/>
      <c r="L33" s="25"/>
      <c r="M33" s="26"/>
      <c r="N33" s="26"/>
      <c r="O33" s="34"/>
      <c r="P33" s="26"/>
      <c r="Q33" s="34"/>
      <c r="U33" s="28"/>
    </row>
    <row r="34" spans="2:21" ht="15" customHeight="1" x14ac:dyDescent="0.25">
      <c r="B34" s="5"/>
      <c r="C34" s="53"/>
      <c r="D34" s="61"/>
      <c r="E34" s="55"/>
      <c r="F34" s="60"/>
      <c r="G34" s="56"/>
      <c r="H34" s="56">
        <f t="shared" si="0"/>
        <v>0</v>
      </c>
      <c r="I34" s="6"/>
      <c r="J34" s="24"/>
      <c r="K34" s="25"/>
      <c r="L34" s="25"/>
      <c r="M34" s="35"/>
      <c r="N34" s="26"/>
      <c r="O34" s="25"/>
      <c r="P34" s="26"/>
      <c r="Q34" s="34"/>
      <c r="U34" s="28"/>
    </row>
    <row r="35" spans="2:21" ht="15" customHeight="1" x14ac:dyDescent="0.25">
      <c r="B35" s="5"/>
      <c r="C35" s="53"/>
      <c r="D35" s="26"/>
      <c r="E35" s="55"/>
      <c r="F35" s="60"/>
      <c r="G35" s="56"/>
      <c r="H35" s="56">
        <f t="shared" si="0"/>
        <v>0</v>
      </c>
      <c r="I35" s="6"/>
      <c r="J35" s="24"/>
      <c r="K35" s="25"/>
      <c r="L35" s="25"/>
      <c r="M35" s="25"/>
      <c r="N35" s="26"/>
      <c r="O35" s="25"/>
      <c r="P35" s="25"/>
      <c r="Q35" s="34"/>
      <c r="U35" s="28"/>
    </row>
    <row r="36" spans="2:21" ht="15" customHeight="1" x14ac:dyDescent="0.25">
      <c r="B36" s="5"/>
      <c r="C36" s="53"/>
      <c r="D36" s="26"/>
      <c r="E36" s="55"/>
      <c r="F36" s="60"/>
      <c r="G36" s="56"/>
      <c r="H36" s="56">
        <f t="shared" si="0"/>
        <v>0</v>
      </c>
      <c r="I36" s="6"/>
      <c r="J36" s="24"/>
      <c r="K36" s="34"/>
      <c r="L36" s="25"/>
      <c r="M36" s="25"/>
      <c r="N36" s="35"/>
      <c r="O36" s="34"/>
      <c r="P36" s="26"/>
      <c r="Q36" s="34"/>
      <c r="U36" s="28"/>
    </row>
    <row r="37" spans="2:21" ht="15" customHeight="1" x14ac:dyDescent="0.25">
      <c r="B37" s="5"/>
      <c r="C37" s="53"/>
      <c r="D37" s="26"/>
      <c r="E37" s="55"/>
      <c r="F37" s="60"/>
      <c r="G37" s="56"/>
      <c r="H37" s="56">
        <f t="shared" si="0"/>
        <v>0</v>
      </c>
      <c r="I37" s="6"/>
      <c r="J37" s="24"/>
      <c r="K37" s="25"/>
      <c r="L37" s="25"/>
      <c r="M37" s="25"/>
      <c r="N37" s="34"/>
      <c r="O37" s="25"/>
      <c r="P37" s="25"/>
      <c r="Q37" s="25"/>
      <c r="U37" s="28"/>
    </row>
    <row r="38" spans="2:21" ht="15" customHeight="1" x14ac:dyDescent="0.25">
      <c r="B38" s="5"/>
      <c r="C38" s="53"/>
      <c r="D38" s="26"/>
      <c r="E38" s="55"/>
      <c r="F38" s="60"/>
      <c r="G38" s="56"/>
      <c r="H38" s="56">
        <f t="shared" si="0"/>
        <v>0</v>
      </c>
      <c r="I38" s="6"/>
      <c r="J38" s="24"/>
      <c r="K38" s="34"/>
      <c r="L38" s="25"/>
      <c r="M38" s="25"/>
      <c r="N38" s="34"/>
      <c r="O38" s="34"/>
      <c r="P38" s="26"/>
      <c r="Q38" s="25"/>
      <c r="U38" s="28"/>
    </row>
    <row r="39" spans="2:21" ht="15" customHeight="1" thickBot="1" x14ac:dyDescent="0.3">
      <c r="B39" s="5"/>
      <c r="C39" s="62"/>
      <c r="D39" s="63"/>
      <c r="E39" s="64"/>
      <c r="F39" s="65"/>
      <c r="G39" s="56"/>
      <c r="H39" s="56">
        <f t="shared" si="0"/>
        <v>0</v>
      </c>
      <c r="I39" s="6"/>
      <c r="J39" s="24"/>
      <c r="K39" s="34"/>
      <c r="M39" s="34"/>
      <c r="N39" s="34"/>
      <c r="O39" s="25"/>
      <c r="P39" s="26"/>
      <c r="Q39" s="25"/>
      <c r="U39" s="28"/>
    </row>
    <row r="40" spans="2:21" ht="15" customHeight="1" thickBot="1" x14ac:dyDescent="0.3">
      <c r="B40" s="5"/>
      <c r="C40" s="13"/>
      <c r="D40" s="66"/>
      <c r="G40" s="50" t="s">
        <v>7</v>
      </c>
      <c r="H40" s="67">
        <f>SUM(H20:H39)</f>
        <v>0</v>
      </c>
      <c r="I40" s="6"/>
      <c r="J40" s="24"/>
      <c r="K40" s="25"/>
      <c r="M40" s="25"/>
      <c r="N40" s="34"/>
      <c r="O40" s="25"/>
      <c r="P40" s="35"/>
      <c r="Q40" s="25"/>
      <c r="U40" s="28"/>
    </row>
    <row r="41" spans="2:21" ht="15" customHeight="1" thickBot="1" x14ac:dyDescent="0.3">
      <c r="B41" s="5"/>
      <c r="C41" s="13"/>
      <c r="D41" s="66"/>
      <c r="E41" s="13"/>
      <c r="G41" s="50" t="s">
        <v>9</v>
      </c>
      <c r="H41" s="68">
        <v>0.2</v>
      </c>
      <c r="I41" s="6"/>
      <c r="J41" s="24"/>
      <c r="K41" s="25"/>
      <c r="M41" s="25"/>
      <c r="N41" s="25"/>
      <c r="O41" s="34"/>
      <c r="P41" s="26"/>
      <c r="Q41" s="25"/>
      <c r="U41" s="28"/>
    </row>
    <row r="42" spans="2:21" ht="15" customHeight="1" thickBot="1" x14ac:dyDescent="0.3">
      <c r="B42" s="5"/>
      <c r="G42" s="50" t="s">
        <v>10</v>
      </c>
      <c r="H42" s="67">
        <f>H40+(H40*H41)</f>
        <v>0</v>
      </c>
      <c r="I42" s="6"/>
      <c r="J42" s="24"/>
      <c r="K42" s="25"/>
      <c r="M42" s="34"/>
      <c r="N42" s="34"/>
      <c r="O42" s="34"/>
      <c r="P42" s="34"/>
      <c r="Q42" s="26"/>
      <c r="U42" s="28"/>
    </row>
    <row r="43" spans="2:21" ht="15" customHeight="1" thickBot="1" x14ac:dyDescent="0.3">
      <c r="B43" s="69"/>
      <c r="C43" s="70"/>
      <c r="D43" s="70"/>
      <c r="E43" s="70"/>
      <c r="F43" s="70"/>
      <c r="G43" s="70"/>
      <c r="H43" s="71"/>
      <c r="I43" s="72"/>
      <c r="J43" s="24"/>
      <c r="K43" s="25"/>
      <c r="M43" s="25"/>
      <c r="N43" s="26"/>
      <c r="O43" s="34"/>
      <c r="P43" s="26"/>
      <c r="Q43" s="25"/>
      <c r="U43" s="28"/>
    </row>
    <row r="44" spans="2:21" ht="15.75" thickTop="1" x14ac:dyDescent="0.25">
      <c r="C44" s="73" t="s">
        <v>11</v>
      </c>
      <c r="D44" s="74" t="s">
        <v>12</v>
      </c>
      <c r="E44" s="73" t="s">
        <v>13</v>
      </c>
      <c r="J44" s="24"/>
      <c r="K44" s="34"/>
      <c r="M44" s="34"/>
      <c r="O44" s="34"/>
      <c r="P44" s="34"/>
      <c r="Q44" s="25"/>
      <c r="U44" s="28"/>
    </row>
    <row r="45" spans="2:21" x14ac:dyDescent="0.25">
      <c r="J45" s="24"/>
      <c r="K45" s="25"/>
      <c r="M45" s="34"/>
      <c r="O45" s="25"/>
      <c r="P45" s="34"/>
      <c r="Q45" s="34"/>
      <c r="U45" s="28"/>
    </row>
    <row r="46" spans="2:21" x14ac:dyDescent="0.25">
      <c r="J46" s="75"/>
      <c r="K46" s="25"/>
      <c r="M46" s="34"/>
      <c r="O46" s="34"/>
      <c r="P46" s="25"/>
      <c r="Q46" s="34"/>
      <c r="U46" s="28"/>
    </row>
    <row r="47" spans="2:21" x14ac:dyDescent="0.25">
      <c r="J47" s="75"/>
      <c r="K47" s="25"/>
      <c r="M47" s="34"/>
      <c r="O47" s="25"/>
      <c r="P47" s="25"/>
      <c r="Q47" s="26"/>
      <c r="U47" s="28"/>
    </row>
    <row r="48" spans="2:21" x14ac:dyDescent="0.25">
      <c r="J48" s="75"/>
      <c r="K48" s="25"/>
      <c r="M48" s="34"/>
      <c r="P48" s="34"/>
      <c r="U48" s="28"/>
    </row>
    <row r="49" spans="5:21" x14ac:dyDescent="0.25">
      <c r="J49" s="75"/>
      <c r="M49" s="34"/>
      <c r="U49" s="28"/>
    </row>
    <row r="50" spans="5:21" x14ac:dyDescent="0.25">
      <c r="J50" s="75"/>
      <c r="M50" s="25"/>
      <c r="U50" s="28"/>
    </row>
    <row r="51" spans="5:21" x14ac:dyDescent="0.25">
      <c r="J51" s="75"/>
      <c r="U51" s="28"/>
    </row>
    <row r="52" spans="5:21" ht="15.75" thickBot="1" x14ac:dyDescent="0.3">
      <c r="J52" s="75"/>
      <c r="M52" s="34"/>
      <c r="U52" s="28"/>
    </row>
    <row r="53" spans="5:21" x14ac:dyDescent="0.25">
      <c r="E53" s="76">
        <v>568370</v>
      </c>
      <c r="F53" s="76" t="s">
        <v>14</v>
      </c>
      <c r="J53" s="75"/>
      <c r="U53" s="28"/>
    </row>
    <row r="54" spans="5:21" x14ac:dyDescent="0.25">
      <c r="E54">
        <v>568378</v>
      </c>
      <c r="F54" t="s">
        <v>15</v>
      </c>
      <c r="J54" s="75"/>
      <c r="U54" s="28"/>
    </row>
    <row r="55" spans="5:21" ht="15.75" thickBot="1" x14ac:dyDescent="0.3">
      <c r="E55">
        <v>570165</v>
      </c>
      <c r="F55" t="s">
        <v>16</v>
      </c>
      <c r="J55" s="75"/>
      <c r="K55" s="77"/>
      <c r="L55" s="77"/>
      <c r="M55" s="77"/>
      <c r="N55" s="77"/>
      <c r="O55" s="77"/>
      <c r="P55" s="77"/>
      <c r="Q55" s="77"/>
      <c r="R55" s="77"/>
      <c r="S55" s="77"/>
      <c r="T55" s="77">
        <v>45</v>
      </c>
      <c r="U55" s="28"/>
    </row>
    <row r="56" spans="5:21" x14ac:dyDescent="0.25">
      <c r="E56">
        <v>568373</v>
      </c>
      <c r="F56" t="s">
        <v>17</v>
      </c>
    </row>
    <row r="57" spans="5:21" x14ac:dyDescent="0.25">
      <c r="E57" s="8">
        <v>568376</v>
      </c>
      <c r="F57" t="s">
        <v>18</v>
      </c>
    </row>
    <row r="58" spans="5:21" x14ac:dyDescent="0.25">
      <c r="E58" s="8" t="s">
        <v>19</v>
      </c>
      <c r="F58" t="s">
        <v>20</v>
      </c>
    </row>
  </sheetData>
  <mergeCells count="14">
    <mergeCell ref="E15:H15"/>
    <mergeCell ref="C12:D12"/>
    <mergeCell ref="E12:H12"/>
    <mergeCell ref="C13:D13"/>
    <mergeCell ref="E13:H13"/>
    <mergeCell ref="C14:D14"/>
    <mergeCell ref="E14:H14"/>
    <mergeCell ref="C6:D6"/>
    <mergeCell ref="C9:D9"/>
    <mergeCell ref="E9:H9"/>
    <mergeCell ref="C10:D10"/>
    <mergeCell ref="E10:H10"/>
    <mergeCell ref="C11:D11"/>
    <mergeCell ref="E11:H1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394560-4AE9-4037-BE88-8DAA47235D98}">
  <sheetPr codeName="Feuil2"/>
  <dimension ref="C1:C25"/>
  <sheetViews>
    <sheetView workbookViewId="0">
      <selection activeCell="C7" sqref="C7"/>
    </sheetView>
  </sheetViews>
  <sheetFormatPr baseColWidth="10" defaultRowHeight="15" x14ac:dyDescent="0.25"/>
  <cols>
    <col min="3" max="3" width="21.85546875" bestFit="1" customWidth="1"/>
  </cols>
  <sheetData>
    <row r="1" spans="3:3" x14ac:dyDescent="0.25">
      <c r="C1" s="78" t="s">
        <v>21</v>
      </c>
    </row>
    <row r="2" spans="3:3" x14ac:dyDescent="0.25">
      <c r="C2" s="79" t="s">
        <v>28</v>
      </c>
    </row>
    <row r="3" spans="3:3" x14ac:dyDescent="0.25">
      <c r="C3" s="79" t="s">
        <v>23</v>
      </c>
    </row>
    <row r="4" spans="3:3" x14ac:dyDescent="0.25">
      <c r="C4" s="79" t="s">
        <v>27</v>
      </c>
    </row>
    <row r="5" spans="3:3" x14ac:dyDescent="0.25">
      <c r="C5" s="79" t="s">
        <v>26</v>
      </c>
    </row>
    <row r="6" spans="3:3" x14ac:dyDescent="0.25">
      <c r="C6" s="79" t="s">
        <v>24</v>
      </c>
    </row>
    <row r="7" spans="3:3" x14ac:dyDescent="0.25">
      <c r="C7" s="79" t="s">
        <v>25</v>
      </c>
    </row>
    <row r="8" spans="3:3" x14ac:dyDescent="0.25">
      <c r="C8" s="79"/>
    </row>
    <row r="9" spans="3:3" x14ac:dyDescent="0.25">
      <c r="C9" s="79"/>
    </row>
    <row r="10" spans="3:3" x14ac:dyDescent="0.25">
      <c r="C10" s="79"/>
    </row>
    <row r="11" spans="3:3" x14ac:dyDescent="0.25">
      <c r="C11" s="79"/>
    </row>
    <row r="12" spans="3:3" x14ac:dyDescent="0.25">
      <c r="C12" s="79"/>
    </row>
    <row r="13" spans="3:3" x14ac:dyDescent="0.25">
      <c r="C13" s="79"/>
    </row>
    <row r="14" spans="3:3" x14ac:dyDescent="0.25">
      <c r="C14" s="79"/>
    </row>
    <row r="15" spans="3:3" x14ac:dyDescent="0.25">
      <c r="C15" s="79"/>
    </row>
    <row r="16" spans="3:3" x14ac:dyDescent="0.25">
      <c r="C16" s="79"/>
    </row>
    <row r="17" spans="3:3" x14ac:dyDescent="0.25">
      <c r="C17" s="79"/>
    </row>
    <row r="18" spans="3:3" x14ac:dyDescent="0.25">
      <c r="C18" s="79"/>
    </row>
    <row r="19" spans="3:3" x14ac:dyDescent="0.25">
      <c r="C19" s="79"/>
    </row>
    <row r="20" spans="3:3" x14ac:dyDescent="0.25">
      <c r="C20" s="79"/>
    </row>
    <row r="21" spans="3:3" x14ac:dyDescent="0.25">
      <c r="C21" s="79"/>
    </row>
    <row r="22" spans="3:3" x14ac:dyDescent="0.25">
      <c r="C22" s="79"/>
    </row>
    <row r="23" spans="3:3" x14ac:dyDescent="0.25">
      <c r="C23" s="79"/>
    </row>
    <row r="24" spans="3:3" x14ac:dyDescent="0.25">
      <c r="C24" s="80"/>
    </row>
    <row r="25" spans="3:3" x14ac:dyDescent="0.25">
      <c r="C25" s="8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Bon</vt:lpstr>
      <vt:lpstr>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 guerineau</dc:creator>
  <cp:lastModifiedBy>gerard guerineau</cp:lastModifiedBy>
  <dcterms:created xsi:type="dcterms:W3CDTF">2024-10-28T16:22:27Z</dcterms:created>
  <dcterms:modified xsi:type="dcterms:W3CDTF">2024-10-28T16:38:31Z</dcterms:modified>
</cp:coreProperties>
</file>