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9A2B3AA0-2475-48DF-8FCE-04068162DBBD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Mouvement" sheetId="7" r:id="rId1"/>
    <sheet name="ArchivMouv" sheetId="11" r:id="rId2"/>
    <sheet name="Source" sheetId="3" r:id="rId3"/>
    <sheet name="Feuil1" sheetId="14" state="hidden" r:id="rId4"/>
  </sheets>
  <definedNames>
    <definedName name="_xlnm._FilterDatabase" localSheetId="1" hidden="1">ArchivMouv!$A$3:$K$4431</definedName>
    <definedName name="_xlnm.Criteria" localSheetId="1">ArchivMouv!$N$1:$V$2</definedName>
    <definedName name="_xlnm.Extract" localSheetId="1">ArchivMouv!$N$3:$V$4369</definedName>
    <definedName name="photo">INDIRECT(VLOOKUP(Mouvement!$C$14,#REF!,2,0))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1" l="1"/>
  <c r="H4" i="11"/>
  <c r="J4" i="11"/>
  <c r="K4" i="11"/>
  <c r="H23" i="7"/>
  <c r="G5" i="11"/>
  <c r="H5" i="11"/>
  <c r="J5" i="11"/>
  <c r="K5" i="11"/>
  <c r="G6" i="11"/>
  <c r="H6" i="11"/>
  <c r="J6" i="11"/>
  <c r="K6" i="11"/>
  <c r="G7" i="11"/>
  <c r="H7" i="11"/>
  <c r="J7" i="11"/>
  <c r="K7" i="11"/>
  <c r="G8" i="11"/>
  <c r="H8" i="11"/>
  <c r="J8" i="11"/>
  <c r="K8" i="11"/>
  <c r="G9" i="11"/>
  <c r="H9" i="11"/>
  <c r="J9" i="11"/>
  <c r="K9" i="11"/>
  <c r="H24" i="7"/>
  <c r="H25" i="7"/>
  <c r="H26" i="7"/>
  <c r="H27" i="7"/>
  <c r="H28" i="7"/>
  <c r="H29" i="7"/>
  <c r="H30" i="7"/>
  <c r="H31" i="7"/>
  <c r="H32" i="7"/>
  <c r="H20" i="7" l="1"/>
  <c r="I8" i="7" s="1"/>
  <c r="H16" i="7"/>
  <c r="I10" i="7" s="1"/>
  <c r="H18" i="7"/>
  <c r="G8" i="7" s="1"/>
  <c r="G20" i="7"/>
  <c r="E6" i="7" s="1"/>
  <c r="F20" i="7"/>
  <c r="G10" i="7" s="1"/>
  <c r="G18" i="7"/>
  <c r="H8" i="7" s="1"/>
  <c r="G16" i="7" l="1"/>
  <c r="I12" i="7" s="1"/>
  <c r="F16" i="7" l="1"/>
  <c r="H14" i="7"/>
  <c r="E4" i="7" s="1"/>
  <c r="G14" i="7"/>
  <c r="D4" i="7" s="1"/>
  <c r="F14" i="7"/>
  <c r="C4" i="7" s="1"/>
  <c r="F18" i="7" l="1"/>
  <c r="F8" i="7" s="1"/>
  <c r="F12" i="7" l="1"/>
  <c r="G11" i="7" l="1"/>
  <c r="F3" i="7" l="1"/>
  <c r="F4" i="7" s="1"/>
</calcChain>
</file>

<file path=xl/sharedStrings.xml><?xml version="1.0" encoding="utf-8"?>
<sst xmlns="http://schemas.openxmlformats.org/spreadsheetml/2006/main" count="1476" uniqueCount="1352">
  <si>
    <t>Référence</t>
  </si>
  <si>
    <t>Références</t>
  </si>
  <si>
    <t>Stock Actuel</t>
  </si>
  <si>
    <t>Stock Mini</t>
  </si>
  <si>
    <t>A3LM10-UF</t>
  </si>
  <si>
    <t>PROX125KM24102</t>
  </si>
  <si>
    <t>PFA136</t>
  </si>
  <si>
    <t>PFA137</t>
  </si>
  <si>
    <t>PFB300C</t>
  </si>
  <si>
    <t>PFM700-E</t>
  </si>
  <si>
    <t>PGTLTN</t>
  </si>
  <si>
    <t>RY-3DL</t>
  </si>
  <si>
    <t>YAZ-90-3W</t>
  </si>
  <si>
    <t>JP-4MED</t>
  </si>
  <si>
    <t>V470-0008-XX</t>
  </si>
  <si>
    <t>XVX-A6BZ-C</t>
  </si>
  <si>
    <t>XVX-P6BZ</t>
  </si>
  <si>
    <t>ATS2102</t>
  </si>
  <si>
    <t>ARITECH</t>
  </si>
  <si>
    <t>ATS4602</t>
  </si>
  <si>
    <t>ATS2699MBC</t>
  </si>
  <si>
    <t>RF-7220-07-1</t>
  </si>
  <si>
    <t>ATS1201E</t>
  </si>
  <si>
    <t>TX-3011-03-1</t>
  </si>
  <si>
    <t>ATS1801</t>
  </si>
  <si>
    <t>ATS1210LE</t>
  </si>
  <si>
    <t>ATS7320</t>
  </si>
  <si>
    <t>ATS8500</t>
  </si>
  <si>
    <t>ATS7310</t>
  </si>
  <si>
    <t>RF620I4-N</t>
  </si>
  <si>
    <t>DD1012</t>
  </si>
  <si>
    <t>RXIEH00</t>
  </si>
  <si>
    <t>TX-2344-03-1-N</t>
  </si>
  <si>
    <t>ATS1110</t>
  </si>
  <si>
    <t>MM201</t>
  </si>
  <si>
    <t>IM1640PSG</t>
  </si>
  <si>
    <t>SC2202SAAAB01</t>
  </si>
  <si>
    <t>RF425I4PI</t>
  </si>
  <si>
    <t>ES010</t>
  </si>
  <si>
    <t>EP9031</t>
  </si>
  <si>
    <t>SB01</t>
  </si>
  <si>
    <t>320-014A</t>
  </si>
  <si>
    <t>BT7512</t>
  </si>
  <si>
    <t>M3 5X35</t>
  </si>
  <si>
    <t>398098-200</t>
  </si>
  <si>
    <t>DIN7504-M</t>
  </si>
  <si>
    <t>BIZ720110</t>
  </si>
  <si>
    <t>BIZ720111</t>
  </si>
  <si>
    <t>BIZ720061</t>
  </si>
  <si>
    <t>BIZ720115</t>
  </si>
  <si>
    <t>BIZ720092</t>
  </si>
  <si>
    <t>BIZ720093</t>
  </si>
  <si>
    <t>BIZ720095</t>
  </si>
  <si>
    <t>BIZ720096</t>
  </si>
  <si>
    <t>BIZ770117</t>
  </si>
  <si>
    <t>BIZ770116</t>
  </si>
  <si>
    <t>BIZ770020</t>
  </si>
  <si>
    <t>BIZ770021</t>
  </si>
  <si>
    <t>BIZ770110</t>
  </si>
  <si>
    <t>BIZ770070</t>
  </si>
  <si>
    <t>BIZ770071</t>
  </si>
  <si>
    <t>BIZ770010</t>
  </si>
  <si>
    <t>BIZ770008</t>
  </si>
  <si>
    <t>BIZ770018</t>
  </si>
  <si>
    <t>BIZ770024</t>
  </si>
  <si>
    <t>BIZ770023</t>
  </si>
  <si>
    <t>BIZ710098</t>
  </si>
  <si>
    <t>BIZ710050</t>
  </si>
  <si>
    <t>BIZ710854</t>
  </si>
  <si>
    <t>BIZ235010</t>
  </si>
  <si>
    <t>BIZ235002</t>
  </si>
  <si>
    <t>RO2V3G.1,5</t>
  </si>
  <si>
    <t>RO2V3G2.5</t>
  </si>
  <si>
    <t>2040B1</t>
  </si>
  <si>
    <t>TRG4862PO</t>
  </si>
  <si>
    <t>TRG4864PO</t>
  </si>
  <si>
    <t>TXG4864PO</t>
  </si>
  <si>
    <t>SELECT01</t>
  </si>
  <si>
    <t>CASTEL</t>
  </si>
  <si>
    <t>VIRP20245048</t>
  </si>
  <si>
    <t>VIRA20245048</t>
  </si>
  <si>
    <t>V3E35R</t>
  </si>
  <si>
    <t>F0104000002</t>
  </si>
  <si>
    <t>ECS5000</t>
  </si>
  <si>
    <t>CDR842A</t>
  </si>
  <si>
    <t>BFU6BP</t>
  </si>
  <si>
    <t>CHUBB</t>
  </si>
  <si>
    <t>COR-112</t>
  </si>
  <si>
    <t>CORDIA</t>
  </si>
  <si>
    <t>SICP0109</t>
  </si>
  <si>
    <t>SICP0112</t>
  </si>
  <si>
    <t>VT02000A-C</t>
  </si>
  <si>
    <t>CAMERA</t>
  </si>
  <si>
    <t>LUM16025</t>
  </si>
  <si>
    <t>EATON</t>
  </si>
  <si>
    <t>LUM10418</t>
  </si>
  <si>
    <t>LUM16125</t>
  </si>
  <si>
    <t>FX1238</t>
  </si>
  <si>
    <t>EPW12V26AH</t>
  </si>
  <si>
    <t>BBGCO216</t>
  </si>
  <si>
    <t>YV2.6X3C-SA2 2L</t>
  </si>
  <si>
    <t>GGVER10095</t>
  </si>
  <si>
    <t>IDC5MIRP</t>
  </si>
  <si>
    <t>LEG062560</t>
  </si>
  <si>
    <t>LEG062825</t>
  </si>
  <si>
    <t>LEG062525</t>
  </si>
  <si>
    <t>LEG401221</t>
  </si>
  <si>
    <t>LEG038006</t>
  </si>
  <si>
    <t>LEG038012</t>
  </si>
  <si>
    <t>LEG038048</t>
  </si>
  <si>
    <t>LEG038097</t>
  </si>
  <si>
    <t>WAP-6110</t>
  </si>
  <si>
    <t>SBMa</t>
  </si>
  <si>
    <t>TT4PL-RF</t>
  </si>
  <si>
    <t>DVAF</t>
  </si>
  <si>
    <t>PTA287</t>
  </si>
  <si>
    <t>KCP6000</t>
  </si>
  <si>
    <t>PGP2412-E</t>
  </si>
  <si>
    <t>NUG 31641</t>
  </si>
  <si>
    <t>NUG 38435</t>
  </si>
  <si>
    <t>NUG 32063</t>
  </si>
  <si>
    <t>NUG 34040</t>
  </si>
  <si>
    <t>NUG 31330</t>
  </si>
  <si>
    <t>NUG 30194</t>
  </si>
  <si>
    <t>NUG 30155</t>
  </si>
  <si>
    <t>NUG 30081</t>
  </si>
  <si>
    <t>NUG 31650</t>
  </si>
  <si>
    <t>NUG 30349</t>
  </si>
  <si>
    <t>NUG 30267</t>
  </si>
  <si>
    <t>NUG 30450</t>
  </si>
  <si>
    <t>NUG 30451</t>
  </si>
  <si>
    <t>NUG 30492</t>
  </si>
  <si>
    <t>NUG 30496</t>
  </si>
  <si>
    <t>NUG 31182</t>
  </si>
  <si>
    <t>NUG 31183</t>
  </si>
  <si>
    <t>NUG 31186</t>
  </si>
  <si>
    <t>NUG 31305</t>
  </si>
  <si>
    <t>NUG 31309</t>
  </si>
  <si>
    <t>NUG 31312</t>
  </si>
  <si>
    <t>NUG 31272</t>
  </si>
  <si>
    <t>NUG 31306</t>
  </si>
  <si>
    <t>NUG 31263</t>
  </si>
  <si>
    <t>NUG 31261</t>
  </si>
  <si>
    <t>NUG 30286</t>
  </si>
  <si>
    <t>NUG 31530</t>
  </si>
  <si>
    <t>NUG 38224</t>
  </si>
  <si>
    <t>NUG 38271</t>
  </si>
  <si>
    <t>NUG 30252</t>
  </si>
  <si>
    <t>NUG 30254 C</t>
  </si>
  <si>
    <t>NUG 30253</t>
  </si>
  <si>
    <t>NUG 30246</t>
  </si>
  <si>
    <t>NUG 30255</t>
  </si>
  <si>
    <t>NUG 30256</t>
  </si>
  <si>
    <t>NUG 30491</t>
  </si>
  <si>
    <t>NUG 30312</t>
  </si>
  <si>
    <t>NUG 30316</t>
  </si>
  <si>
    <t>NUG 30325</t>
  </si>
  <si>
    <t>NUG 30344</t>
  </si>
  <si>
    <t>NUG 30360</t>
  </si>
  <si>
    <t>NUG 31270</t>
  </si>
  <si>
    <t>NUG 31273</t>
  </si>
  <si>
    <t>NUG 38119</t>
  </si>
  <si>
    <t>NUG 30065</t>
  </si>
  <si>
    <t>SBO-100B1</t>
  </si>
  <si>
    <t>SNO-L6083RP</t>
  </si>
  <si>
    <t>STB-225VW</t>
  </si>
  <si>
    <t>CCT57371</t>
  </si>
  <si>
    <t>OVA58000</t>
  </si>
  <si>
    <t>OVA58910</t>
  </si>
  <si>
    <t>DOF49</t>
  </si>
  <si>
    <t>VD406NSNH-2LL</t>
  </si>
  <si>
    <t>SONYCCBCOLOR21PCS</t>
  </si>
  <si>
    <t>AMD40VECT</t>
  </si>
  <si>
    <t>SV</t>
  </si>
  <si>
    <t>TP12</t>
  </si>
  <si>
    <t>1750/4</t>
  </si>
  <si>
    <t>1740/40</t>
  </si>
  <si>
    <t>1172/42</t>
  </si>
  <si>
    <t>1150/35</t>
  </si>
  <si>
    <t>1083/55</t>
  </si>
  <si>
    <t>T25VK3</t>
  </si>
  <si>
    <t>T25VK2</t>
  </si>
  <si>
    <t>VIT25M</t>
  </si>
  <si>
    <t>MEMOPROX</t>
  </si>
  <si>
    <t>MEMOPROX/J</t>
  </si>
  <si>
    <t>MEMOPROX/V</t>
  </si>
  <si>
    <t>ANT/868</t>
  </si>
  <si>
    <t xml:space="preserve">KCV 1083 </t>
  </si>
  <si>
    <t>VE300/S</t>
  </si>
  <si>
    <t>1083/20A</t>
  </si>
  <si>
    <t>AL12/2DIN</t>
  </si>
  <si>
    <t>789/3</t>
  </si>
  <si>
    <t>1072/24</t>
  </si>
  <si>
    <t>1074/20</t>
  </si>
  <si>
    <t>9000/230</t>
  </si>
  <si>
    <t>955/40</t>
  </si>
  <si>
    <t>10050/I</t>
  </si>
  <si>
    <t>REC/868/2F</t>
  </si>
  <si>
    <t>PB19BBL3E-B12</t>
  </si>
  <si>
    <t>PBHI2</t>
  </si>
  <si>
    <t>PBHI1</t>
  </si>
  <si>
    <t>1750/92</t>
  </si>
  <si>
    <t>VHW-HWPS-C</t>
  </si>
  <si>
    <t>VITA4548-230</t>
  </si>
  <si>
    <t>XND-6080RP</t>
  </si>
  <si>
    <t>WURTH</t>
  </si>
  <si>
    <t>2060B1</t>
  </si>
  <si>
    <t>ACCF</t>
  </si>
  <si>
    <t>BATTERIES 4PRO</t>
  </si>
  <si>
    <t>CAE GROUPE</t>
  </si>
  <si>
    <t xml:space="preserve">GDV </t>
  </si>
  <si>
    <t>ITESA</t>
  </si>
  <si>
    <t>REXEL</t>
  </si>
  <si>
    <t>SONEPAR</t>
  </si>
  <si>
    <t>TRENOIS SETIN</t>
  </si>
  <si>
    <t>Date</t>
  </si>
  <si>
    <t>Entrée</t>
  </si>
  <si>
    <t>Sortie</t>
  </si>
  <si>
    <t>Technicien</t>
  </si>
  <si>
    <t>Client</t>
  </si>
  <si>
    <t>Mouvement</t>
  </si>
  <si>
    <t>FRANCOFA EURODIS</t>
  </si>
  <si>
    <t>LUM16151</t>
  </si>
  <si>
    <t>Magasin</t>
  </si>
  <si>
    <t>XVX-P9BZ</t>
  </si>
  <si>
    <t>KCV 1S2</t>
  </si>
  <si>
    <t>BS Z90</t>
  </si>
  <si>
    <t>E/VGKP/2F</t>
  </si>
  <si>
    <t>Désignation</t>
  </si>
  <si>
    <t>Tube IRO</t>
  </si>
  <si>
    <t>LEG068141</t>
  </si>
  <si>
    <t>LEG078818</t>
  </si>
  <si>
    <t>LEG066631</t>
  </si>
  <si>
    <t>LEG080054</t>
  </si>
  <si>
    <t>LEG077011</t>
  </si>
  <si>
    <t>LEG068112</t>
  </si>
  <si>
    <t>LEG077143</t>
  </si>
  <si>
    <t>LEG077153</t>
  </si>
  <si>
    <t>LEG077111</t>
  </si>
  <si>
    <t>LEG077152</t>
  </si>
  <si>
    <t>LEG067181</t>
  </si>
  <si>
    <t>BIZ205116</t>
  </si>
  <si>
    <t>LEG080286</t>
  </si>
  <si>
    <t>LEG077550</t>
  </si>
  <si>
    <t>LEG067124</t>
  </si>
  <si>
    <t>LEG068237</t>
  </si>
  <si>
    <t>GGMPL45IS</t>
  </si>
  <si>
    <t>GGMPRJC6STL</t>
  </si>
  <si>
    <t>PFA130</t>
  </si>
  <si>
    <t>PFA122</t>
  </si>
  <si>
    <t>PFB203W</t>
  </si>
  <si>
    <t>GGMPL45DD</t>
  </si>
  <si>
    <t>OSR094215</t>
  </si>
  <si>
    <t>OSR241623</t>
  </si>
  <si>
    <t>OSR516714</t>
  </si>
  <si>
    <t>PHI260543</t>
  </si>
  <si>
    <t>PHI425409</t>
  </si>
  <si>
    <t>1517-0031</t>
  </si>
  <si>
    <t>SOCAMONT</t>
  </si>
  <si>
    <t>IBOB20132</t>
  </si>
  <si>
    <t>IBOB20674</t>
  </si>
  <si>
    <t>IBOB20406</t>
  </si>
  <si>
    <t>IBOB20408</t>
  </si>
  <si>
    <t>IBOB20404</t>
  </si>
  <si>
    <t>IBO08820</t>
  </si>
  <si>
    <t>IBO08821</t>
  </si>
  <si>
    <t>IBO08825</t>
  </si>
  <si>
    <t>IBO08830</t>
  </si>
  <si>
    <t>IBO08832</t>
  </si>
  <si>
    <t>IBO08840</t>
  </si>
  <si>
    <t>IBO08841</t>
  </si>
  <si>
    <t>IBO08835</t>
  </si>
  <si>
    <t>IBO08861</t>
  </si>
  <si>
    <t>IBO08862</t>
  </si>
  <si>
    <t>IBO08865</t>
  </si>
  <si>
    <t>IBO08860</t>
  </si>
  <si>
    <t>IBO08842</t>
  </si>
  <si>
    <t>IBO08845</t>
  </si>
  <si>
    <t>ECORD6ASF02MSH</t>
  </si>
  <si>
    <t>ECORD6ASF03MSH</t>
  </si>
  <si>
    <t>ECORD6F03M</t>
  </si>
  <si>
    <t>ECORD6ASF05MSH</t>
  </si>
  <si>
    <t>ECORD6ASF01MSH</t>
  </si>
  <si>
    <t>BIZ710262</t>
  </si>
  <si>
    <t>HYWFG1625RFM</t>
  </si>
  <si>
    <t>NPIB04-EHS</t>
  </si>
  <si>
    <t>ATS1210E</t>
  </si>
  <si>
    <t>ISM20421</t>
  </si>
  <si>
    <t>GGM123CLIP20N</t>
  </si>
  <si>
    <t>BIZ700037</t>
  </si>
  <si>
    <t>ATS1135</t>
  </si>
  <si>
    <t>LUM10320</t>
  </si>
  <si>
    <t>NRV780</t>
  </si>
  <si>
    <t>BIZ400036</t>
  </si>
  <si>
    <t>PC5001CP</t>
  </si>
  <si>
    <t>LEG036639</t>
  </si>
  <si>
    <t>AVS2000SIP</t>
  </si>
  <si>
    <t>MADICOB</t>
  </si>
  <si>
    <t>BS120N</t>
  </si>
  <si>
    <t>CSK20</t>
  </si>
  <si>
    <t>CE01</t>
  </si>
  <si>
    <t>2400VAS</t>
  </si>
  <si>
    <t>19005-751</t>
  </si>
  <si>
    <t>Recepteur</t>
  </si>
  <si>
    <t>Du matériel est au stock Mini</t>
  </si>
  <si>
    <t>EAD7854</t>
  </si>
  <si>
    <t>EAD7855</t>
  </si>
  <si>
    <t>LE27E</t>
  </si>
  <si>
    <t>BC6FSTL</t>
  </si>
  <si>
    <t>PLAG6AFS</t>
  </si>
  <si>
    <t>SO7SCM12</t>
  </si>
  <si>
    <t>ALC-0032SS</t>
  </si>
  <si>
    <t>POUVOLSPK24</t>
  </si>
  <si>
    <t>BC PAN1U</t>
  </si>
  <si>
    <t>BIZ740122</t>
  </si>
  <si>
    <t>BIZ351050</t>
  </si>
  <si>
    <t>AC D125</t>
  </si>
  <si>
    <t>HILTI</t>
  </si>
  <si>
    <t>NPH300-BR</t>
  </si>
  <si>
    <t>VICTOR</t>
  </si>
  <si>
    <t>LUM17002</t>
  </si>
  <si>
    <t>LUM16005</t>
  </si>
  <si>
    <t>DET0021</t>
  </si>
  <si>
    <t>ASL0014</t>
  </si>
  <si>
    <t>CST4405600</t>
  </si>
  <si>
    <t>RXM2CH</t>
  </si>
  <si>
    <t>CST4400600</t>
  </si>
  <si>
    <t>BA/OF/90LH</t>
  </si>
  <si>
    <t>BA/OF/90LH/OLD</t>
  </si>
  <si>
    <t>QNV-6070R</t>
  </si>
  <si>
    <t>JP-4HD</t>
  </si>
  <si>
    <t>NPIB02-EHS</t>
  </si>
  <si>
    <t>OX-8</t>
  </si>
  <si>
    <t>JAN582</t>
  </si>
  <si>
    <t>TR1640</t>
  </si>
  <si>
    <t>CAA470A</t>
  </si>
  <si>
    <t>Z3Z4Z5</t>
  </si>
  <si>
    <t>TR2475</t>
  </si>
  <si>
    <t>CAA110P</t>
  </si>
  <si>
    <t>L3L4</t>
  </si>
  <si>
    <t>SCO 70</t>
  </si>
  <si>
    <t>018004</t>
  </si>
  <si>
    <t>IQ8S-RB</t>
  </si>
  <si>
    <t>IQ8L-C</t>
  </si>
  <si>
    <t>802371F</t>
  </si>
  <si>
    <t>784840.10</t>
  </si>
  <si>
    <t>018006</t>
  </si>
  <si>
    <t>80528.10</t>
  </si>
  <si>
    <t>80529.10</t>
  </si>
  <si>
    <t>BBGAD211</t>
  </si>
  <si>
    <t>DETCO103</t>
  </si>
  <si>
    <t>ACCDM203</t>
  </si>
  <si>
    <t>BAAT3017</t>
  </si>
  <si>
    <t>KARA8UP</t>
  </si>
  <si>
    <t>XNO-6080 RP</t>
  </si>
  <si>
    <t>QNV-7080 R</t>
  </si>
  <si>
    <t>PFB200C</t>
  </si>
  <si>
    <t>LEG080280</t>
  </si>
  <si>
    <t>IBOB20105</t>
  </si>
  <si>
    <t>GCAC0020</t>
  </si>
  <si>
    <t>GCAC0040</t>
  </si>
  <si>
    <t>GCAC0060</t>
  </si>
  <si>
    <t>GCAC0080</t>
  </si>
  <si>
    <t>GCAC0200</t>
  </si>
  <si>
    <t>GCAC0300</t>
  </si>
  <si>
    <t>GCAC0160</t>
  </si>
  <si>
    <t>BIZ720094</t>
  </si>
  <si>
    <t>BIZ720117</t>
  </si>
  <si>
    <t>BIZ720122</t>
  </si>
  <si>
    <t>BIZ720114</t>
  </si>
  <si>
    <t>BIZ720062</t>
  </si>
  <si>
    <t>BIZ400044</t>
  </si>
  <si>
    <t>BIZ710248</t>
  </si>
  <si>
    <t>BIZ710247</t>
  </si>
  <si>
    <t>BIZ111809</t>
  </si>
  <si>
    <t>BIZ710231</t>
  </si>
  <si>
    <t>BIZ351090</t>
  </si>
  <si>
    <t>BIZ351040</t>
  </si>
  <si>
    <t>BIZ710263</t>
  </si>
  <si>
    <t>BIZ710267</t>
  </si>
  <si>
    <t>BIZ710259</t>
  </si>
  <si>
    <t>BIZ710393</t>
  </si>
  <si>
    <t>BIZ750040</t>
  </si>
  <si>
    <t>BIZ710394</t>
  </si>
  <si>
    <t>BIZ700100</t>
  </si>
  <si>
    <t>090320840</t>
  </si>
  <si>
    <t>090320630</t>
  </si>
  <si>
    <t>FID079431</t>
  </si>
  <si>
    <t>FID258911</t>
  </si>
  <si>
    <t>FID259109</t>
  </si>
  <si>
    <t>TRM4016B</t>
  </si>
  <si>
    <t>Peinture</t>
  </si>
  <si>
    <t>Serrure Saturn</t>
  </si>
  <si>
    <t>Câble</t>
  </si>
  <si>
    <t>EPW12V18AH</t>
  </si>
  <si>
    <t>BIZ300007</t>
  </si>
  <si>
    <t>BIZ300008</t>
  </si>
  <si>
    <t>EPW12V2,2AH</t>
  </si>
  <si>
    <t>BIZ300015</t>
  </si>
  <si>
    <t>6602B</t>
  </si>
  <si>
    <t>BP04S</t>
  </si>
  <si>
    <t>BP204L</t>
  </si>
  <si>
    <t>6612A</t>
  </si>
  <si>
    <t>BP308L</t>
  </si>
  <si>
    <t>BP308L60</t>
  </si>
  <si>
    <t>WB-1AP</t>
  </si>
  <si>
    <t> 11043284</t>
  </si>
  <si>
    <t>TECFA</t>
  </si>
  <si>
    <t>GGM123PO1UN</t>
  </si>
  <si>
    <t>GGM123PO15UN</t>
  </si>
  <si>
    <t>GGM MSFPLX</t>
  </si>
  <si>
    <t>GGM APGIC011A060</t>
  </si>
  <si>
    <t>GGM CAT6S03M</t>
  </si>
  <si>
    <t>BNCFKX6</t>
  </si>
  <si>
    <t>BNCMKX6</t>
  </si>
  <si>
    <t>DS-7208HUHI-K2</t>
  </si>
  <si>
    <t>DH-XVR5104H-4KL-X</t>
  </si>
  <si>
    <t>DH-XVR5216AN-4KL-X</t>
  </si>
  <si>
    <t>DHI-NVR4208-8P-4KS2</t>
  </si>
  <si>
    <t>DHI-NVR4216-4KS2</t>
  </si>
  <si>
    <t>DH-HAC-HUM3201B</t>
  </si>
  <si>
    <t>DH-HAC-HUM1220GP-B-P</t>
  </si>
  <si>
    <t>SCORS</t>
  </si>
  <si>
    <t>RS Components</t>
  </si>
  <si>
    <t>DH-HAC-HUM1220AP</t>
  </si>
  <si>
    <t>DH-PFS3110-8ET-96</t>
  </si>
  <si>
    <t>DH-IPC-HDBW2431EP-S-S2</t>
  </si>
  <si>
    <t>DH-IPC-HFW2431TP-ZS-S2</t>
  </si>
  <si>
    <t>DH-HAC-HFW2241TP-Z-POC</t>
  </si>
  <si>
    <t>DH-HAC-HDBW1200RP-Z</t>
  </si>
  <si>
    <t>DH-HAC-HFW2220SP</t>
  </si>
  <si>
    <t>ADR1203R</t>
  </si>
  <si>
    <t>ADR1205R</t>
  </si>
  <si>
    <t xml:space="preserve">BT7514-PRO/PB </t>
  </si>
  <si>
    <t>SIMPL VOX V3</t>
  </si>
  <si>
    <t>EPW12V7,2AH</t>
  </si>
  <si>
    <t>SI500</t>
  </si>
  <si>
    <t>RTX3</t>
  </si>
  <si>
    <t>VOCALYS MX-GSM S</t>
  </si>
  <si>
    <t>000T06120</t>
  </si>
  <si>
    <t>AS700</t>
  </si>
  <si>
    <t>VISIO1000FR</t>
  </si>
  <si>
    <t>GS2065</t>
  </si>
  <si>
    <t>RF5108-433W</t>
  </si>
  <si>
    <t>RFK5500</t>
  </si>
  <si>
    <t>PK5500</t>
  </si>
  <si>
    <t>WS4945W</t>
  </si>
  <si>
    <t>WS4936EU</t>
  </si>
  <si>
    <t>PG8984P</t>
  </si>
  <si>
    <t>LC-104-PIMW NF</t>
  </si>
  <si>
    <t>DT8012F5</t>
  </si>
  <si>
    <t>MB110</t>
  </si>
  <si>
    <t>RXI4N8</t>
  </si>
  <si>
    <t xml:space="preserve">NEXT MCW </t>
  </si>
  <si>
    <t>XLPS-100</t>
  </si>
  <si>
    <t>XMA210</t>
  </si>
  <si>
    <t>IDC200</t>
  </si>
  <si>
    <t>OSX200</t>
  </si>
  <si>
    <t>VGLECT3 V1.2</t>
  </si>
  <si>
    <t>PILE LR14-1.5V</t>
  </si>
  <si>
    <t>PILE CR3032</t>
  </si>
  <si>
    <t>DD400</t>
  </si>
  <si>
    <t>DB702</t>
  </si>
  <si>
    <t>ATS1202</t>
  </si>
  <si>
    <t>EV1012PI</t>
  </si>
  <si>
    <t>WS4904P</t>
  </si>
  <si>
    <t>GS620A</t>
  </si>
  <si>
    <t>DHX75</t>
  </si>
  <si>
    <t>Coffret</t>
  </si>
  <si>
    <t>BZEMS-12</t>
  </si>
  <si>
    <t>PFA123</t>
  </si>
  <si>
    <t>2400VRS</t>
  </si>
  <si>
    <t>CMP-SWITCH91</t>
  </si>
  <si>
    <t>EGS2110P</t>
  </si>
  <si>
    <t>4KX2K</t>
  </si>
  <si>
    <t>VDMI119S4/2</t>
  </si>
  <si>
    <t>BIZ350013</t>
  </si>
  <si>
    <t>GTRM0001</t>
  </si>
  <si>
    <t>3040-16</t>
  </si>
  <si>
    <t>GCAA2100</t>
  </si>
  <si>
    <t>CABLE 7X7 GALVA</t>
  </si>
  <si>
    <t xml:space="preserve">D1221000 ASD/2 </t>
  </si>
  <si>
    <t>14361000F</t>
  </si>
  <si>
    <t>EF300L</t>
  </si>
  <si>
    <t>EF300SCP</t>
  </si>
  <si>
    <t>LEG046438</t>
  </si>
  <si>
    <t>2400VTS</t>
  </si>
  <si>
    <t>AUNYS</t>
  </si>
  <si>
    <t>N° ligne dans stock</t>
  </si>
  <si>
    <t>EPW12V12AH</t>
  </si>
  <si>
    <t>LEG092082</t>
  </si>
  <si>
    <t>GCAC0100</t>
  </si>
  <si>
    <t>GCAC0150</t>
  </si>
  <si>
    <t>GCAC0120</t>
  </si>
  <si>
    <t>RX48I4CA-PCB</t>
  </si>
  <si>
    <t>RF32014-N</t>
  </si>
  <si>
    <t>URM-CV2</t>
  </si>
  <si>
    <t>1074/55</t>
  </si>
  <si>
    <t>CV4IP</t>
  </si>
  <si>
    <t>TT4P-RF</t>
  </si>
  <si>
    <t>TT4DL-RF</t>
  </si>
  <si>
    <t>TT4DSL-RF</t>
  </si>
  <si>
    <t>LGM5770</t>
  </si>
  <si>
    <t>LGM5770BTPI3-2</t>
  </si>
  <si>
    <t>DSCLC104PIM</t>
  </si>
  <si>
    <t>DSCRF5132</t>
  </si>
  <si>
    <t>BIZ710212</t>
  </si>
  <si>
    <t>PSV12089C</t>
  </si>
  <si>
    <t>Badge MIFARE</t>
  </si>
  <si>
    <t>78438.DO</t>
  </si>
  <si>
    <t>80455F</t>
  </si>
  <si>
    <t>80401F</t>
  </si>
  <si>
    <t>80545F</t>
  </si>
  <si>
    <t>NEUTT3MAL</t>
  </si>
  <si>
    <t>4710J1</t>
  </si>
  <si>
    <t>4710R1</t>
  </si>
  <si>
    <t>4710V3</t>
  </si>
  <si>
    <t>Source</t>
  </si>
  <si>
    <t>SO9SCM12</t>
  </si>
  <si>
    <t>NUG 30216</t>
  </si>
  <si>
    <t>EPW12V44AH</t>
  </si>
  <si>
    <t>EPW12V3.3AH</t>
  </si>
  <si>
    <t>EPW12V1,3S</t>
  </si>
  <si>
    <t>ENN44325</t>
  </si>
  <si>
    <t>ENN45125</t>
  </si>
  <si>
    <t>ENN45120</t>
  </si>
  <si>
    <t>VDI88240P</t>
  </si>
  <si>
    <t>A9N21205</t>
  </si>
  <si>
    <t>VDI88140P</t>
  </si>
  <si>
    <t>VDI4510</t>
  </si>
  <si>
    <t>LEG013310</t>
  </si>
  <si>
    <t>LEG013301</t>
  </si>
  <si>
    <t>LEG013002</t>
  </si>
  <si>
    <t>LEG013306</t>
  </si>
  <si>
    <t>LEG013320</t>
  </si>
  <si>
    <t>LEG013316</t>
  </si>
  <si>
    <t>SEXP1003</t>
  </si>
  <si>
    <t>SEXP1002</t>
  </si>
  <si>
    <t>SEXP1004</t>
  </si>
  <si>
    <t>SEXP2422</t>
  </si>
  <si>
    <t>SEXP2424</t>
  </si>
  <si>
    <t>ISUM1625</t>
  </si>
  <si>
    <t>ISUM1650</t>
  </si>
  <si>
    <t>LEG080282</t>
  </si>
  <si>
    <t>BIZ300009</t>
  </si>
  <si>
    <t>KB330</t>
  </si>
  <si>
    <t>TT4DS-RF</t>
  </si>
  <si>
    <t>IBLG0001</t>
  </si>
  <si>
    <t>ICHM0001</t>
  </si>
  <si>
    <t>Outillage</t>
  </si>
  <si>
    <t>AKCR0409</t>
  </si>
  <si>
    <t>NUG 30454</t>
  </si>
  <si>
    <t>B08800</t>
  </si>
  <si>
    <t>039598</t>
  </si>
  <si>
    <t>032023</t>
  </si>
  <si>
    <t>AAEP0027</t>
  </si>
  <si>
    <t>ALU553225B1</t>
  </si>
  <si>
    <t>ISSI0001</t>
  </si>
  <si>
    <t>080252</t>
  </si>
  <si>
    <t>080253</t>
  </si>
  <si>
    <t>080251</t>
  </si>
  <si>
    <t>080281</t>
  </si>
  <si>
    <t>LEG92002</t>
  </si>
  <si>
    <t>SEXV0009</t>
  </si>
  <si>
    <t>078802L</t>
  </si>
  <si>
    <t>M5007A-B300</t>
  </si>
  <si>
    <t>092015</t>
  </si>
  <si>
    <t>88915A3</t>
  </si>
  <si>
    <t>74155C3</t>
  </si>
  <si>
    <t>74199A</t>
  </si>
  <si>
    <t>P2-E 300</t>
  </si>
  <si>
    <t>CBPCFC4</t>
  </si>
  <si>
    <t>BIZ35013</t>
  </si>
  <si>
    <t>LEG031870</t>
  </si>
  <si>
    <t>PERCY</t>
  </si>
  <si>
    <t>NUG 30493</t>
  </si>
  <si>
    <t>FT801</t>
  </si>
  <si>
    <t>DR6024</t>
  </si>
  <si>
    <t>PRIMO</t>
  </si>
  <si>
    <t>OPTSPANELMS</t>
  </si>
  <si>
    <t>HELIOS VENTILATEURS</t>
  </si>
  <si>
    <t>031916</t>
  </si>
  <si>
    <t>Piles LR3-AAA</t>
  </si>
  <si>
    <t>MANUTAN</t>
  </si>
  <si>
    <t>092025</t>
  </si>
  <si>
    <t>B08822</t>
  </si>
  <si>
    <t>HV300</t>
  </si>
  <si>
    <t>JO-1FD</t>
  </si>
  <si>
    <t>JOS-1FW</t>
  </si>
  <si>
    <t>STA21</t>
  </si>
  <si>
    <t>EXA18-12FR</t>
  </si>
  <si>
    <t>EXA2.3-12FR</t>
  </si>
  <si>
    <t>EXA24-12FR</t>
  </si>
  <si>
    <t>X</t>
  </si>
  <si>
    <t>ORB117541</t>
  </si>
  <si>
    <t>ORB117799</t>
  </si>
  <si>
    <t>AL125</t>
  </si>
  <si>
    <t>Alim</t>
  </si>
  <si>
    <t>Wag 221-413</t>
  </si>
  <si>
    <t>Wag 221-412</t>
  </si>
  <si>
    <t>Disj</t>
  </si>
  <si>
    <t>LEG080023</t>
  </si>
  <si>
    <t>LEG066634</t>
  </si>
  <si>
    <t>LUM10634</t>
  </si>
  <si>
    <t>LEG080103</t>
  </si>
  <si>
    <t>LEG090544</t>
  </si>
  <si>
    <t>B28950</t>
  </si>
  <si>
    <t>B28960</t>
  </si>
  <si>
    <t>2200B1</t>
  </si>
  <si>
    <t>Gilets</t>
  </si>
  <si>
    <t>Lunettes B</t>
  </si>
  <si>
    <t>Casques</t>
  </si>
  <si>
    <t>Cordon</t>
  </si>
  <si>
    <t>IBO08808</t>
  </si>
  <si>
    <t>NUG 31220</t>
  </si>
  <si>
    <t>IPCHFW2431TZS</t>
  </si>
  <si>
    <t>HIK-311300878</t>
  </si>
  <si>
    <t>AL24/1DIN</t>
  </si>
  <si>
    <t>NUG 31234</t>
  </si>
  <si>
    <t>AMPHITECH</t>
  </si>
  <si>
    <t>MGN0423</t>
  </si>
  <si>
    <t>60AAH5BM</t>
  </si>
  <si>
    <t>MGH00762</t>
  </si>
  <si>
    <t>BATLI05</t>
  </si>
  <si>
    <t>Piles LR06-AA</t>
  </si>
  <si>
    <t>SICP0118</t>
  </si>
  <si>
    <t>B08804</t>
  </si>
  <si>
    <t>Equipement</t>
  </si>
  <si>
    <t> 11881</t>
  </si>
  <si>
    <t> 092005</t>
  </si>
  <si>
    <t>LEG030015</t>
  </si>
  <si>
    <t>B28970</t>
  </si>
  <si>
    <t>B28980</t>
  </si>
  <si>
    <t>B28990</t>
  </si>
  <si>
    <t>Quincaillerie</t>
  </si>
  <si>
    <t>Batt</t>
  </si>
  <si>
    <t>Connecteurs</t>
  </si>
  <si>
    <t>Boitiers</t>
  </si>
  <si>
    <t>Moulures</t>
  </si>
  <si>
    <t>SICI0101</t>
  </si>
  <si>
    <t>SICP0113</t>
  </si>
  <si>
    <t>IPEI0018</t>
  </si>
  <si>
    <t>NUG 31810</t>
  </si>
  <si>
    <t>BIZ112609</t>
  </si>
  <si>
    <t>IPEI4871</t>
  </si>
  <si>
    <t>PILELS14250</t>
  </si>
  <si>
    <t>ISPI0001</t>
  </si>
  <si>
    <t>0254</t>
  </si>
  <si>
    <t>ALERTIC</t>
  </si>
  <si>
    <t>0255</t>
  </si>
  <si>
    <t>SCHIMT43320</t>
  </si>
  <si>
    <t>LEG080044</t>
  </si>
  <si>
    <t>LEG090510</t>
  </si>
  <si>
    <t>IBO08822</t>
  </si>
  <si>
    <t>ACLR0207</t>
  </si>
  <si>
    <t>ACLR0004</t>
  </si>
  <si>
    <t>GCAC0025</t>
  </si>
  <si>
    <t>HDMI1M</t>
  </si>
  <si>
    <t>806309D</t>
  </si>
  <si>
    <t>ALFI Cardinet</t>
  </si>
  <si>
    <t>BIZ300001</t>
  </si>
  <si>
    <t>PILE LR61-9V</t>
  </si>
  <si>
    <t>IZY-PSDX4801.4</t>
  </si>
  <si>
    <t>HDMI5M</t>
  </si>
  <si>
    <t>ALFI Bailly</t>
  </si>
  <si>
    <t>VESTA10</t>
  </si>
  <si>
    <t>NUG 30083</t>
  </si>
  <si>
    <t>AP-220-MNT-W1W</t>
  </si>
  <si>
    <t>PFA130-E</t>
  </si>
  <si>
    <t>Pile CR123A</t>
  </si>
  <si>
    <t>URA347001</t>
  </si>
  <si>
    <t>Catalogue</t>
  </si>
  <si>
    <t>STILIC</t>
  </si>
  <si>
    <t>EURO LEV</t>
  </si>
  <si>
    <t>IPPJ0001</t>
  </si>
  <si>
    <t>IPIP0001 </t>
  </si>
  <si>
    <t>077142L</t>
  </si>
  <si>
    <t>gaine</t>
  </si>
  <si>
    <t>KX6 VERT</t>
  </si>
  <si>
    <t>TXQ4492PO</t>
  </si>
  <si>
    <t>TT4P</t>
  </si>
  <si>
    <t>ACLR0008</t>
  </si>
  <si>
    <t>LEG05720</t>
  </si>
  <si>
    <t>GD213A</t>
  </si>
  <si>
    <t>Wag 221-415</t>
  </si>
  <si>
    <t>RJ45C6A</t>
  </si>
  <si>
    <t>Support</t>
  </si>
  <si>
    <t>Moniteur</t>
  </si>
  <si>
    <t>PSU2A24</t>
  </si>
  <si>
    <t>BP08L</t>
  </si>
  <si>
    <t>CCE200-3,6</t>
  </si>
  <si>
    <t>CH8P</t>
  </si>
  <si>
    <t>CCI9-265</t>
  </si>
  <si>
    <t>CCE295-4,8</t>
  </si>
  <si>
    <t>Y4-12FR</t>
  </si>
  <si>
    <t>EXA12-12FR</t>
  </si>
  <si>
    <t>last move</t>
  </si>
  <si>
    <t>Nb Sortie</t>
  </si>
  <si>
    <t>BIZ770141</t>
  </si>
  <si>
    <t>LEG413002</t>
  </si>
  <si>
    <t>080021</t>
  </si>
  <si>
    <t>LGM5620A-T-OC</t>
  </si>
  <si>
    <t>AD2405R</t>
  </si>
  <si>
    <t>BS131NS3</t>
  </si>
  <si>
    <t>VE1012</t>
  </si>
  <si>
    <t>ATS1630</t>
  </si>
  <si>
    <t>LVMIDF</t>
  </si>
  <si>
    <t>FABRE &amp; LEBEAU</t>
  </si>
  <si>
    <t>POINT P</t>
  </si>
  <si>
    <t>LUM16101</t>
  </si>
  <si>
    <t>SETON</t>
  </si>
  <si>
    <t>NPH512</t>
  </si>
  <si>
    <t>Enrouleur</t>
  </si>
  <si>
    <t xml:space="preserve">DEVE196-T </t>
  </si>
  <si>
    <t>TX-9001-03-1</t>
  </si>
  <si>
    <t>NITE-RF5-1100</t>
  </si>
  <si>
    <t>HDR-30-24</t>
  </si>
  <si>
    <t>VDIR380005</t>
  </si>
  <si>
    <t>LEG069651</t>
  </si>
  <si>
    <t>LEG069621</t>
  </si>
  <si>
    <t>GGM IP65BOX24FO</t>
  </si>
  <si>
    <t>8500/2</t>
  </si>
  <si>
    <t>ADD1260 </t>
  </si>
  <si>
    <t>EPWJS6012</t>
  </si>
  <si>
    <t>NORDDIS</t>
  </si>
  <si>
    <t>NUG 31020</t>
  </si>
  <si>
    <t>CHANTIERS</t>
  </si>
  <si>
    <t>FournisseurS</t>
  </si>
  <si>
    <t>PC16-F/16</t>
  </si>
  <si>
    <t>ATLSIMAX</t>
  </si>
  <si>
    <t>SWITCHGSMIP3G12V</t>
  </si>
  <si>
    <t>BBXBHCLCMM001</t>
  </si>
  <si>
    <t>SE200W</t>
  </si>
  <si>
    <t>AVER PRO</t>
  </si>
  <si>
    <t>AVERC PRO</t>
  </si>
  <si>
    <t>SUPVRREG</t>
  </si>
  <si>
    <t>LOXAM</t>
  </si>
  <si>
    <t>091931</t>
  </si>
  <si>
    <t>091930</t>
  </si>
  <si>
    <t>050051</t>
  </si>
  <si>
    <t>050052</t>
  </si>
  <si>
    <t>050097</t>
  </si>
  <si>
    <t>050062</t>
  </si>
  <si>
    <t>098005</t>
  </si>
  <si>
    <t>098001</t>
  </si>
  <si>
    <t>098023</t>
  </si>
  <si>
    <t>098024</t>
  </si>
  <si>
    <t>098022</t>
  </si>
  <si>
    <t>PFM320D015</t>
  </si>
  <si>
    <t>UAP-AC-LITE</t>
  </si>
  <si>
    <t>956661 </t>
  </si>
  <si>
    <t>956764 </t>
  </si>
  <si>
    <t> 956768 </t>
  </si>
  <si>
    <t>077040L</t>
  </si>
  <si>
    <t>080041</t>
  </si>
  <si>
    <t>077040</t>
  </si>
  <si>
    <t>HIK-ST 1000</t>
  </si>
  <si>
    <t>092045</t>
  </si>
  <si>
    <t>BC45IC</t>
  </si>
  <si>
    <t>1758/40</t>
  </si>
  <si>
    <t>LEG092062</t>
  </si>
  <si>
    <t>BIZ770118</t>
  </si>
  <si>
    <t>RPO007</t>
  </si>
  <si>
    <t>BIZ206011</t>
  </si>
  <si>
    <t>ISIF0102</t>
  </si>
  <si>
    <t>12404</t>
  </si>
  <si>
    <t>BT346050</t>
  </si>
  <si>
    <t>CONTOUR CONTPSI</t>
  </si>
  <si>
    <t>RADIOSAFE</t>
  </si>
  <si>
    <t>SYT220G1</t>
  </si>
  <si>
    <t>CRCT109C100</t>
  </si>
  <si>
    <t>CRCT209C100</t>
  </si>
  <si>
    <t>CRCA20150C100</t>
  </si>
  <si>
    <t>AL24/6A</t>
  </si>
  <si>
    <t>Pile CR123</t>
  </si>
  <si>
    <t>DIA-A900</t>
  </si>
  <si>
    <t>BIZ750002</t>
  </si>
  <si>
    <t>ISC-BPQ2-W12</t>
  </si>
  <si>
    <t>CDBELED</t>
  </si>
  <si>
    <t>XEEI730FW_FN</t>
  </si>
  <si>
    <t>GGMPL45DS</t>
  </si>
  <si>
    <t>PILE CR1620</t>
  </si>
  <si>
    <t>NUG 31314</t>
  </si>
  <si>
    <t>NUG 34164</t>
  </si>
  <si>
    <t>Gennv Mairie</t>
  </si>
  <si>
    <t>TRETI-PG62</t>
  </si>
  <si>
    <t>NGC66309</t>
  </si>
  <si>
    <t>TRETI-S12048</t>
  </si>
  <si>
    <t>182-8814</t>
  </si>
  <si>
    <t>E2IS</t>
  </si>
  <si>
    <t>XNV-6080</t>
  </si>
  <si>
    <t>031870</t>
  </si>
  <si>
    <t>WNV-S6090</t>
  </si>
  <si>
    <t>W60150</t>
  </si>
  <si>
    <t>GCAC0500</t>
  </si>
  <si>
    <t>Gants A/coupure</t>
  </si>
  <si>
    <t>NUG 31643</t>
  </si>
  <si>
    <t>BS122N</t>
  </si>
  <si>
    <t>NEOVO LA-27</t>
  </si>
  <si>
    <t>FTP46SHBLB</t>
  </si>
  <si>
    <t>FID081182</t>
  </si>
  <si>
    <t>080285</t>
  </si>
  <si>
    <t>0240040</t>
  </si>
  <si>
    <t>0120040</t>
  </si>
  <si>
    <t>PILE BR2032</t>
  </si>
  <si>
    <t>Piles LR06-AA LgLife</t>
  </si>
  <si>
    <t>Piles ER14250</t>
  </si>
  <si>
    <t>FRANCE GALERIE</t>
  </si>
  <si>
    <t xml:space="preserve">CA VA PRINT </t>
  </si>
  <si>
    <t>LOCAL SSI</t>
  </si>
  <si>
    <t>SICP0107</t>
  </si>
  <si>
    <t>WS4975W</t>
  </si>
  <si>
    <t>DH-PFM320D-015</t>
  </si>
  <si>
    <t>LEG069582</t>
  </si>
  <si>
    <t>ATS1192</t>
  </si>
  <si>
    <t>SOUCHIER BOULLET</t>
  </si>
  <si>
    <t>EAD2411</t>
  </si>
  <si>
    <t>EPW12V5AH</t>
  </si>
  <si>
    <t>069651</t>
  </si>
  <si>
    <t>050632</t>
  </si>
  <si>
    <t>ATS608</t>
  </si>
  <si>
    <t>AS280</t>
  </si>
  <si>
    <t>3040-18</t>
  </si>
  <si>
    <t>TORDJMAN Metal</t>
  </si>
  <si>
    <t>NBE-6502-AL</t>
  </si>
  <si>
    <t>YESSS Elec</t>
  </si>
  <si>
    <t>STOCK V</t>
  </si>
  <si>
    <t>BIZ770122</t>
  </si>
  <si>
    <t>BATT6V600</t>
  </si>
  <si>
    <t>BATT12V600</t>
  </si>
  <si>
    <t>DH-HAC-HDBW2501R-Z-DP</t>
  </si>
  <si>
    <t>AVISS</t>
  </si>
  <si>
    <t>V3SR</t>
  </si>
  <si>
    <t>RCD2000</t>
  </si>
  <si>
    <t>Gennv G S A.France</t>
  </si>
  <si>
    <t>NUG 31218</t>
  </si>
  <si>
    <t>DHI-NVR4204-P-4KS2</t>
  </si>
  <si>
    <t>NUG 31265</t>
  </si>
  <si>
    <t>GV22</t>
  </si>
  <si>
    <t>ELDC</t>
  </si>
  <si>
    <t>80452F</t>
  </si>
  <si>
    <t xml:space="preserve">NUG 30254 </t>
  </si>
  <si>
    <t>CAP322100</t>
  </si>
  <si>
    <t>RXD 4CH</t>
  </si>
  <si>
    <t>PLYULTI</t>
  </si>
  <si>
    <t>ALFI Velizy</t>
  </si>
  <si>
    <t>ETME</t>
  </si>
  <si>
    <t>HDD1TO VX NEW</t>
  </si>
  <si>
    <t>XC-ESDC2NU</t>
  </si>
  <si>
    <t>PFS30098ET96</t>
  </si>
  <si>
    <t>BIZ720097</t>
  </si>
  <si>
    <t>ACT725-37</t>
  </si>
  <si>
    <t>NUG 31177</t>
  </si>
  <si>
    <t>098003</t>
  </si>
  <si>
    <t>UNINFORMATIC</t>
  </si>
  <si>
    <t>ATS1477</t>
  </si>
  <si>
    <t>MM340</t>
  </si>
  <si>
    <t>TXQ4862PO</t>
  </si>
  <si>
    <t>TXQ4864PO</t>
  </si>
  <si>
    <t>DH-HAC-HDBW2501RP-Z</t>
  </si>
  <si>
    <t>DH-HAC-HDBW2501RP-Z-27135-S2</t>
  </si>
  <si>
    <t>F0701000005</t>
  </si>
  <si>
    <t>SPE73</t>
  </si>
  <si>
    <t>BIZ710245</t>
  </si>
  <si>
    <t>DH-PFM320D-EN</t>
  </si>
  <si>
    <t>TVWM21BK</t>
  </si>
  <si>
    <t>DALCOM</t>
  </si>
  <si>
    <t>EF300CTC</t>
  </si>
  <si>
    <t>Forum du Batiment</t>
  </si>
  <si>
    <t>HAC-HDBW1500RP-Z</t>
  </si>
  <si>
    <t>NPIB02-E/SL</t>
  </si>
  <si>
    <t>GGM CAT6S2M</t>
  </si>
  <si>
    <t>GGMVER3095</t>
  </si>
  <si>
    <t>Prix /HT</t>
  </si>
  <si>
    <t>ALASKA AFBP</t>
  </si>
  <si>
    <t>KLOECKNER metal</t>
  </si>
  <si>
    <t>S590</t>
  </si>
  <si>
    <t>NUG 31318</t>
  </si>
  <si>
    <t>GEFIX</t>
  </si>
  <si>
    <t>B08802</t>
  </si>
  <si>
    <t>CCE200-3,6A</t>
  </si>
  <si>
    <t>077071</t>
  </si>
  <si>
    <t>NV-S60901</t>
  </si>
  <si>
    <t>Sacs Poubelle</t>
  </si>
  <si>
    <t>IQ8L-W</t>
  </si>
  <si>
    <t>LUM16051</t>
  </si>
  <si>
    <t>VDI S4371</t>
  </si>
  <si>
    <t>NUG 31645</t>
  </si>
  <si>
    <t>NUG 31316</t>
  </si>
  <si>
    <t>NUG 31064</t>
  </si>
  <si>
    <t>NUG 31071</t>
  </si>
  <si>
    <t>VIM</t>
  </si>
  <si>
    <t>LEG031916</t>
  </si>
  <si>
    <t>BIZ770111</t>
  </si>
  <si>
    <t>DD1012PI</t>
  </si>
  <si>
    <t>DDV1016</t>
  </si>
  <si>
    <t>NUG 31644</t>
  </si>
  <si>
    <t>NUG 38720</t>
  </si>
  <si>
    <t>NUG 30163</t>
  </si>
  <si>
    <t>NUG 31125</t>
  </si>
  <si>
    <t>NUG 38445</t>
  </si>
  <si>
    <t>NUG 38443</t>
  </si>
  <si>
    <t>NUG 38444</t>
  </si>
  <si>
    <t>NUG 38440</t>
  </si>
  <si>
    <t>NUG 38441</t>
  </si>
  <si>
    <t>NUG 313013</t>
  </si>
  <si>
    <t>NUG 30162</t>
  </si>
  <si>
    <t>AMA3</t>
  </si>
  <si>
    <t>V3ER</t>
  </si>
  <si>
    <t>Fort de Nogent</t>
  </si>
  <si>
    <t>Y3,2-12FR</t>
  </si>
  <si>
    <t>Gennv CTR Medic Social</t>
  </si>
  <si>
    <t> 226701 </t>
  </si>
  <si>
    <t>LEG038003</t>
  </si>
  <si>
    <t>LEG052742</t>
  </si>
  <si>
    <t>LEG030251</t>
  </si>
  <si>
    <t>LEG038060</t>
  </si>
  <si>
    <t>LEG094265</t>
  </si>
  <si>
    <t>LEG037100</t>
  </si>
  <si>
    <t>LEG079346</t>
  </si>
  <si>
    <t>LEG037510</t>
  </si>
  <si>
    <t>LEG060928</t>
  </si>
  <si>
    <t>LEG038076</t>
  </si>
  <si>
    <t>SIRUS</t>
  </si>
  <si>
    <t>SIREX F</t>
  </si>
  <si>
    <t>CAPT PLUS</t>
  </si>
  <si>
    <t>1110-07-1</t>
  </si>
  <si>
    <t>CARRIER</t>
  </si>
  <si>
    <t>CH9335BC1</t>
  </si>
  <si>
    <t>75040OH4850</t>
  </si>
  <si>
    <t>THT10-63050</t>
  </si>
  <si>
    <t>THT10-63038</t>
  </si>
  <si>
    <t>VDIB1772XB12</t>
  </si>
  <si>
    <t>GV2ME08</t>
  </si>
  <si>
    <t>GVAD1010</t>
  </si>
  <si>
    <t>60AAAH10</t>
  </si>
  <si>
    <t>SB12-24</t>
  </si>
  <si>
    <t>MOIS</t>
  </si>
  <si>
    <t>Rallonge</t>
  </si>
  <si>
    <t>Collier</t>
  </si>
  <si>
    <t>Chevilles</t>
  </si>
  <si>
    <t>Matériels</t>
  </si>
  <si>
    <t>CTV900ANB</t>
  </si>
  <si>
    <t>LEG078782</t>
  </si>
  <si>
    <t>FLI/50</t>
  </si>
  <si>
    <t>AHDMIVGA03</t>
  </si>
  <si>
    <t>GGMBNCFF75</t>
  </si>
  <si>
    <t>PGBASE500</t>
  </si>
  <si>
    <t>S449</t>
  </si>
  <si>
    <t>S486</t>
  </si>
  <si>
    <t>IP RATED WALL Box</t>
  </si>
  <si>
    <t>NET230N/C</t>
  </si>
  <si>
    <t>TEG-MGBSX  </t>
  </si>
  <si>
    <t>AHD40VFCT</t>
  </si>
  <si>
    <t>TPE-TG160g</t>
  </si>
  <si>
    <t>AD24025R</t>
  </si>
  <si>
    <t>S18201-B0</t>
  </si>
  <si>
    <t>Spacial S3D</t>
  </si>
  <si>
    <t>1099/551</t>
  </si>
  <si>
    <t>DS-7208HQHI-SH/A</t>
  </si>
  <si>
    <t>DH XVR5108HS-4KL-I2</t>
  </si>
  <si>
    <t>DH-IPC-HDBW8242E-Z4FR</t>
  </si>
  <si>
    <t>ISM71503</t>
  </si>
  <si>
    <t>IARS0004</t>
  </si>
  <si>
    <t>FSNVR4P-G400</t>
  </si>
  <si>
    <t>PFM3405CH</t>
  </si>
  <si>
    <t>CEP1H159</t>
  </si>
  <si>
    <t>EI603TYC</t>
  </si>
  <si>
    <t>Detecteur</t>
  </si>
  <si>
    <t>Archivage Mouvements</t>
  </si>
  <si>
    <t>cartouche</t>
  </si>
  <si>
    <t>CE20IM54</t>
  </si>
  <si>
    <t xml:space="preserve">Total Sorties  </t>
  </si>
  <si>
    <t>ATS4500A IP</t>
  </si>
  <si>
    <t>EP15002S3</t>
  </si>
  <si>
    <t>1083/57</t>
  </si>
  <si>
    <t>SCHVDI3101</t>
  </si>
  <si>
    <t>ATS1236</t>
  </si>
  <si>
    <t>ATS1110A N</t>
  </si>
  <si>
    <t>RFEV1012</t>
  </si>
  <si>
    <t>RF1110</t>
  </si>
  <si>
    <t>Y7-12</t>
  </si>
  <si>
    <t>Y1,2-12</t>
  </si>
  <si>
    <t>Y17-12I</t>
  </si>
  <si>
    <t>ST4000 VX 007</t>
  </si>
  <si>
    <t>TSD2-CEN</t>
  </si>
  <si>
    <t>ACCDM211</t>
  </si>
  <si>
    <t>9040UK00</t>
  </si>
  <si>
    <t>USBINT-FR</t>
  </si>
  <si>
    <t>515309</t>
  </si>
  <si>
    <t>DX51308</t>
  </si>
  <si>
    <t>DX51232</t>
  </si>
  <si>
    <t>092012</t>
  </si>
  <si>
    <t>092022</t>
  </si>
  <si>
    <t>092005</t>
  </si>
  <si>
    <t>CCGT85221GY05</t>
  </si>
  <si>
    <t>PILE CR2025</t>
  </si>
  <si>
    <t>M1</t>
  </si>
  <si>
    <t>4B300</t>
  </si>
  <si>
    <t>Bouchons Oreilles</t>
  </si>
  <si>
    <t>IBOB04712</t>
  </si>
  <si>
    <t> B04772</t>
  </si>
  <si>
    <t>Disque Dur 1TD</t>
  </si>
  <si>
    <t>DH-PFM321D-EN</t>
  </si>
  <si>
    <t>Flexible</t>
  </si>
  <si>
    <t>Pile</t>
  </si>
  <si>
    <t xml:space="preserve">Mouvements Matériel </t>
  </si>
  <si>
    <t xml:space="preserve">ENN41316 </t>
  </si>
  <si>
    <t>ENN41325</t>
  </si>
  <si>
    <t>ENN41320</t>
  </si>
  <si>
    <t>ENN42320</t>
  </si>
  <si>
    <t>ENN42325</t>
  </si>
  <si>
    <t>FTP46SHBL1</t>
  </si>
  <si>
    <t>ALLIANCE.COM</t>
  </si>
  <si>
    <t>SWITCH 3G IP 230</t>
  </si>
  <si>
    <t>LEG038009</t>
  </si>
  <si>
    <t>LEG086006</t>
  </si>
  <si>
    <t>PB19BBL3-B12</t>
  </si>
  <si>
    <t>3070S</t>
  </si>
  <si>
    <t>3188SB</t>
  </si>
  <si>
    <t>CV4</t>
  </si>
  <si>
    <t>1748/40</t>
  </si>
  <si>
    <t>1072/8</t>
  </si>
  <si>
    <t>MLX220BZ</t>
  </si>
  <si>
    <t>DGLIMWLC</t>
  </si>
  <si>
    <t>CBP</t>
  </si>
  <si>
    <t>PILOTE RF</t>
  </si>
  <si>
    <t>ATS624</t>
  </si>
  <si>
    <t>000T06420</t>
  </si>
  <si>
    <t>NUG 31174</t>
  </si>
  <si>
    <t>LUM21722</t>
  </si>
  <si>
    <t>4711V3C</t>
  </si>
  <si>
    <t>SEXTANT DSAF</t>
  </si>
  <si>
    <t>SEXTANT DOC</t>
  </si>
  <si>
    <t>NEMO112A</t>
  </si>
  <si>
    <t>NEMO C</t>
  </si>
  <si>
    <t>LEG040598</t>
  </si>
  <si>
    <t>LEG060942</t>
  </si>
  <si>
    <t>LEG037160</t>
  </si>
  <si>
    <t>BIZ710291</t>
  </si>
  <si>
    <t>060083</t>
  </si>
  <si>
    <t>1719/1</t>
  </si>
  <si>
    <t>1148/20</t>
  </si>
  <si>
    <t>D83/AGLP/CH</t>
  </si>
  <si>
    <t>1723/71</t>
  </si>
  <si>
    <t>1723/73</t>
  </si>
  <si>
    <t>PSD2404.2</t>
  </si>
  <si>
    <t>PSDX4802.1</t>
  </si>
  <si>
    <t>I-ON40H-EU</t>
  </si>
  <si>
    <t>737RFR01</t>
  </si>
  <si>
    <t>IGSM02</t>
  </si>
  <si>
    <t>ISD02</t>
  </si>
  <si>
    <t>NUG 38270</t>
  </si>
  <si>
    <t>NUG 38274</t>
  </si>
  <si>
    <t>NUG 38645</t>
  </si>
  <si>
    <t>SD200</t>
  </si>
  <si>
    <t>LOD115</t>
  </si>
  <si>
    <t>VEN REAR</t>
  </si>
  <si>
    <t>GILBERT</t>
  </si>
  <si>
    <t>PFS4218-16ET-240</t>
  </si>
  <si>
    <t>DS-2CE16D0T-VFIR3F</t>
  </si>
  <si>
    <t>DH-XVR5108H-4KL</t>
  </si>
  <si>
    <t>DH-XVR5108HS-X</t>
  </si>
  <si>
    <t>SC19E</t>
  </si>
  <si>
    <t>AP-GIC-011A-060</t>
  </si>
  <si>
    <t>DH-IPC-HDBW2431E-S-S2</t>
  </si>
  <si>
    <t>FXWCXXDXXX-35XX</t>
  </si>
  <si>
    <t>SYT120G1</t>
  </si>
  <si>
    <t>SYT520G1</t>
  </si>
  <si>
    <t>Stock</t>
  </si>
  <si>
    <t>Y2.1-12</t>
  </si>
  <si>
    <t>ANAF</t>
  </si>
  <si>
    <t>ALFI Herblay</t>
  </si>
  <si>
    <t>ATS1500A IP MM</t>
  </si>
  <si>
    <t>ATS1500A IP MM MK</t>
  </si>
  <si>
    <t>ATS1500A MM</t>
  </si>
  <si>
    <t>VV600S3PLUS</t>
  </si>
  <si>
    <t>VM600P</t>
  </si>
  <si>
    <t>FRAIS</t>
  </si>
  <si>
    <t>Retour chantier</t>
  </si>
  <si>
    <t>103111K </t>
  </si>
  <si>
    <t>MEMOPROX/B</t>
  </si>
  <si>
    <t>SYT320G1</t>
  </si>
  <si>
    <t>ATS7700</t>
  </si>
  <si>
    <t>Ecotaxe</t>
  </si>
  <si>
    <t>Port</t>
  </si>
  <si>
    <t>KINGSPAN</t>
  </si>
  <si>
    <t>INVALIDES</t>
  </si>
  <si>
    <t>BIZ720109</t>
  </si>
  <si>
    <t>BIZ300444</t>
  </si>
  <si>
    <t>LUM22126 </t>
  </si>
  <si>
    <t xml:space="preserve"> ANDRIEU</t>
  </si>
  <si>
    <t>CBR-12</t>
  </si>
  <si>
    <t>WPOU/6 </t>
  </si>
  <si>
    <t>Garantie dommages</t>
  </si>
  <si>
    <t>Transport aller</t>
  </si>
  <si>
    <t>Transport retour</t>
  </si>
  <si>
    <t>ATS1012</t>
  </si>
  <si>
    <t>NUG 30247</t>
  </si>
  <si>
    <t>Ecole Militaire</t>
  </si>
  <si>
    <t>4A IMMO</t>
  </si>
  <si>
    <t>LEG401332</t>
  </si>
  <si>
    <t>LEG401212</t>
  </si>
  <si>
    <t>KAU660000</t>
  </si>
  <si>
    <t>NUG 31317</t>
  </si>
  <si>
    <t>GRUD0001</t>
  </si>
  <si>
    <t>BIZ710580</t>
  </si>
  <si>
    <t>EF30035ENC</t>
  </si>
  <si>
    <t>031919</t>
  </si>
  <si>
    <t>031913</t>
  </si>
  <si>
    <t>080042</t>
  </si>
  <si>
    <t>080051</t>
  </si>
  <si>
    <t>ECORD6ASF005MSH</t>
  </si>
  <si>
    <t>ES007</t>
  </si>
  <si>
    <t>BETTENCOURT</t>
  </si>
  <si>
    <t>Les Fleurs Bleues</t>
  </si>
  <si>
    <t>CDV CPE</t>
  </si>
  <si>
    <t>6732A</t>
  </si>
  <si>
    <t>4888C</t>
  </si>
  <si>
    <t>DH-HAC-HFW2501T-Z-A</t>
  </si>
  <si>
    <t>3201-0004 </t>
  </si>
  <si>
    <t>PFS3005 5GT</t>
  </si>
  <si>
    <t>KIT GILO2 XL</t>
  </si>
  <si>
    <t>KIT GILO2 L</t>
  </si>
  <si>
    <t>KIT GILJ2 </t>
  </si>
  <si>
    <t>KIT GILJ2 XL</t>
  </si>
  <si>
    <t>SGB41SH</t>
  </si>
  <si>
    <t>Degrippant</t>
  </si>
  <si>
    <t>Ban</t>
  </si>
  <si>
    <t>IRSI0080</t>
  </si>
  <si>
    <t>080261</t>
  </si>
  <si>
    <t>078804L</t>
  </si>
  <si>
    <t>CHDMI20120SF</t>
  </si>
  <si>
    <t>PILE LR20</t>
  </si>
  <si>
    <t>Galerie MENNOUR</t>
  </si>
  <si>
    <t>EVERLAN</t>
  </si>
  <si>
    <t>9990234</t>
  </si>
  <si>
    <t>MMCPF1U4CROG</t>
  </si>
  <si>
    <t>C3M11</t>
  </si>
  <si>
    <t>FG6-F</t>
  </si>
  <si>
    <t>CS2-AB</t>
  </si>
  <si>
    <t>ALLOPTPTOM4SC020</t>
  </si>
  <si>
    <t>ALLOPTPTOM4LC020</t>
  </si>
  <si>
    <t>REVLON</t>
  </si>
  <si>
    <t>jarretiere</t>
  </si>
  <si>
    <t>ATS3500A IP MM</t>
  </si>
  <si>
    <t>ATS7072</t>
  </si>
  <si>
    <t>Clavier</t>
  </si>
  <si>
    <t>Property S2 LIEGE </t>
  </si>
  <si>
    <t>RCP C</t>
  </si>
  <si>
    <t>PSX100-1203</t>
  </si>
  <si>
    <t>RCP300G</t>
  </si>
  <si>
    <t>SSH200</t>
  </si>
  <si>
    <t>SSH100</t>
  </si>
  <si>
    <t>SI-BOX</t>
  </si>
  <si>
    <t>PDM-IXE12</t>
  </si>
  <si>
    <t>ONE E1S44TC</t>
  </si>
  <si>
    <t>D5123000F</t>
  </si>
  <si>
    <t>GT-103HB</t>
  </si>
  <si>
    <t>La Plate Forme</t>
  </si>
  <si>
    <t>ASD/4</t>
  </si>
  <si>
    <t>ACTUAL</t>
  </si>
  <si>
    <t>ATS7340</t>
  </si>
  <si>
    <t>DHI-LM22-V200</t>
  </si>
  <si>
    <t>PFA121</t>
  </si>
  <si>
    <t>Nouvelle Ref</t>
  </si>
  <si>
    <t>DS-2CD2343G2-I</t>
  </si>
  <si>
    <t>Eco Participation</t>
  </si>
  <si>
    <t>Contribution Recyclage</t>
  </si>
  <si>
    <t>SETIN</t>
  </si>
  <si>
    <t>GGMCAT6S5M</t>
  </si>
  <si>
    <t>BIZ201204</t>
  </si>
  <si>
    <t>BIZ230115</t>
  </si>
  <si>
    <t>LEG089348</t>
  </si>
  <si>
    <t>ATS1238</t>
  </si>
  <si>
    <t>EF300Z</t>
  </si>
  <si>
    <t>ATS1136</t>
  </si>
  <si>
    <t>B02550</t>
  </si>
  <si>
    <t>ATS1115AN</t>
  </si>
  <si>
    <t>092001</t>
  </si>
  <si>
    <t>ACCEDIA</t>
  </si>
  <si>
    <t>BIZ770016</t>
  </si>
  <si>
    <t>EGIM Grammont</t>
  </si>
  <si>
    <t>PILE CR2032</t>
  </si>
  <si>
    <t>DP721RTA</t>
  </si>
  <si>
    <t>ADDITIF SC6</t>
  </si>
  <si>
    <t>09.870E.9001.01</t>
  </si>
  <si>
    <t>012172</t>
  </si>
  <si>
    <t>vis</t>
  </si>
  <si>
    <t>Degraissant</t>
  </si>
  <si>
    <t>WDC002</t>
  </si>
  <si>
    <t>WDC013</t>
  </si>
  <si>
    <t>SIEMENS</t>
  </si>
  <si>
    <t>FX121,3</t>
  </si>
  <si>
    <t>EF300ENC</t>
  </si>
  <si>
    <t>EF300</t>
  </si>
  <si>
    <t>BVM335N</t>
  </si>
  <si>
    <t>· BCE242/484</t>
  </si>
  <si>
    <t>NUG 31651</t>
  </si>
  <si>
    <t>CS5-AB</t>
  </si>
  <si>
    <t>NUG 31176</t>
  </si>
  <si>
    <t>GGM S3MLC2M</t>
  </si>
  <si>
    <t>GGM 24FOTRAY</t>
  </si>
  <si>
    <t>GGM TIRRA12LC09</t>
  </si>
  <si>
    <t>RJP4/4</t>
  </si>
  <si>
    <t>ALFI Ecouen</t>
  </si>
  <si>
    <t>RF-DC101-K4</t>
  </si>
  <si>
    <t>CX64SH1</t>
  </si>
  <si>
    <t>INTEGRAL SYSTEME</t>
  </si>
  <si>
    <t>ALIGATOR</t>
  </si>
  <si>
    <t>SYNCHRONIC</t>
  </si>
  <si>
    <t>Pile CR2</t>
  </si>
  <si>
    <t>OC-BRIDGE</t>
  </si>
  <si>
    <t>ER34615M</t>
  </si>
  <si>
    <t>PILE BR3032</t>
  </si>
  <si>
    <t>PILELS26500</t>
  </si>
  <si>
    <t>Module</t>
  </si>
  <si>
    <t>PILE LS14500</t>
  </si>
  <si>
    <t>PILE LSH20</t>
  </si>
  <si>
    <t>Piles LR14 </t>
  </si>
  <si>
    <t>DH-IPC-HUM8231-E1</t>
  </si>
  <si>
    <t>IPC-HUM8231-L1</t>
  </si>
  <si>
    <t>ATF</t>
  </si>
  <si>
    <t>Centrale</t>
  </si>
  <si>
    <t>Contact</t>
  </si>
  <si>
    <t>Declencheur</t>
  </si>
  <si>
    <t>Diffuseur</t>
  </si>
  <si>
    <t>Enregistreur</t>
  </si>
  <si>
    <t>Lecteur</t>
  </si>
  <si>
    <t>Plastron</t>
  </si>
  <si>
    <t>Relai</t>
  </si>
  <si>
    <t>Sirene</t>
  </si>
  <si>
    <t>Socle</t>
  </si>
  <si>
    <t>Tableau</t>
  </si>
  <si>
    <t>Telecommande</t>
  </si>
  <si>
    <t>Stratege</t>
  </si>
  <si>
    <t>CDVR125USB</t>
  </si>
  <si>
    <t>Transmetteur</t>
  </si>
  <si>
    <t>Bouton</t>
  </si>
  <si>
    <t>Ventouse</t>
  </si>
  <si>
    <t>Convertisseur</t>
  </si>
  <si>
    <t>Gants</t>
  </si>
  <si>
    <t>Graisse</t>
  </si>
  <si>
    <t>FV1031</t>
  </si>
  <si>
    <t>ZYXGS-108BV3-EU0101F</t>
  </si>
  <si>
    <t>DIAPASON</t>
  </si>
  <si>
    <t>IM1740FE</t>
  </si>
  <si>
    <t>406170240000</t>
  </si>
  <si>
    <t>Ecran</t>
  </si>
  <si>
    <t>PSEB1201.5</t>
  </si>
  <si>
    <t>PSX100-121.5</t>
  </si>
  <si>
    <t>SEW-SE000309</t>
  </si>
  <si>
    <t>SEW-SEF203</t>
  </si>
  <si>
    <t>Foyer Gagny</t>
  </si>
  <si>
    <t>ATS1170</t>
  </si>
  <si>
    <t>RENAULT</t>
  </si>
  <si>
    <t>IDC11V100</t>
  </si>
  <si>
    <t>600 1057 43</t>
  </si>
  <si>
    <t>00 BO 028</t>
  </si>
  <si>
    <t>001TOP-432EE</t>
  </si>
  <si>
    <t>TEVAH Systemes</t>
  </si>
  <si>
    <t>IPPR0001</t>
  </si>
  <si>
    <t>IPPB0001</t>
  </si>
  <si>
    <t>IMT47939</t>
  </si>
  <si>
    <t>Capteur</t>
  </si>
  <si>
    <t>Commutateur</t>
  </si>
  <si>
    <t>ADES</t>
  </si>
  <si>
    <t>IQ8S MB </t>
  </si>
  <si>
    <t>ESU900</t>
  </si>
  <si>
    <t>Trousse secours</t>
  </si>
  <si>
    <t>PS12260B</t>
  </si>
  <si>
    <t>05120</t>
  </si>
  <si>
    <t>PG6-F</t>
  </si>
  <si>
    <t>IME Sapiniere</t>
  </si>
  <si>
    <t>Administratifs</t>
  </si>
  <si>
    <t>KILOUTOU</t>
  </si>
  <si>
    <t>ASP</t>
  </si>
  <si>
    <t>NUG 31536</t>
  </si>
  <si>
    <t>M.LEPRINCE</t>
  </si>
  <si>
    <t>BOVINELLI</t>
  </si>
  <si>
    <t>Privilege Gestion</t>
  </si>
  <si>
    <t>1083/75</t>
  </si>
  <si>
    <t>PFA152-E</t>
  </si>
  <si>
    <t>IPCV4</t>
  </si>
  <si>
    <t>T91B47</t>
  </si>
  <si>
    <t>RO2V5G2.5</t>
  </si>
  <si>
    <t>Wag 221-411</t>
  </si>
  <si>
    <t>Darty Bezons</t>
  </si>
  <si>
    <t>EPM Reaumur</t>
  </si>
  <si>
    <t>DESKEO</t>
  </si>
  <si>
    <t>CBMS Vincennes</t>
  </si>
  <si>
    <t>ESSET Velizy</t>
  </si>
  <si>
    <t>IDF Peinture</t>
  </si>
  <si>
    <t>ESSET Levant</t>
  </si>
  <si>
    <t>VERDIER</t>
  </si>
  <si>
    <t>Tour EMBLEME</t>
  </si>
  <si>
    <t>RASPAIL</t>
  </si>
  <si>
    <t>TRABENDO</t>
  </si>
  <si>
    <t>Peintures de Paris</t>
  </si>
  <si>
    <t>Residence VOLTAIRE</t>
  </si>
  <si>
    <t>XB4BVM3</t>
  </si>
  <si>
    <t>XB4BVM4</t>
  </si>
  <si>
    <t>XB4BVB3</t>
  </si>
  <si>
    <t>XB4BVB4</t>
  </si>
  <si>
    <t>CCE295-4,8A</t>
  </si>
  <si>
    <t>CCE200-4,8A</t>
  </si>
  <si>
    <t>CCE200-4,8</t>
  </si>
  <si>
    <t>Voyant</t>
  </si>
  <si>
    <t>QSL</t>
  </si>
  <si>
    <t>M.STEVENIN</t>
  </si>
  <si>
    <t>UBALDI</t>
  </si>
  <si>
    <t>SYT120R5</t>
  </si>
  <si>
    <t>LK6AFSTL8</t>
  </si>
  <si>
    <t>GIGN Versailles</t>
  </si>
  <si>
    <t>Villa GINIER</t>
  </si>
  <si>
    <t>Nanterre</t>
  </si>
  <si>
    <t>NUG 31243</t>
  </si>
  <si>
    <t>MSB</t>
  </si>
  <si>
    <t>Versailles</t>
  </si>
  <si>
    <t xml:space="preserve"> SVE Boulogne</t>
  </si>
  <si>
    <t>Malakoff P.Langevin</t>
  </si>
  <si>
    <t>PFA135</t>
  </si>
  <si>
    <t>PFM342 9CH</t>
  </si>
  <si>
    <t>VPDM</t>
  </si>
  <si>
    <t>DS-1280ZJ-DM8</t>
  </si>
  <si>
    <t>TRQ4862PO</t>
  </si>
  <si>
    <t>Malakoff M.TENINE</t>
  </si>
  <si>
    <t>XEVISX50</t>
  </si>
  <si>
    <t>Gennv SITES</t>
  </si>
  <si>
    <t>10AAH800F2</t>
  </si>
  <si>
    <t>EGIM Marlotte</t>
  </si>
  <si>
    <t>Loccaserie</t>
  </si>
  <si>
    <t xml:space="preserve">Malakoff </t>
  </si>
  <si>
    <t>Bruyeres le Chatel</t>
  </si>
  <si>
    <t>Fournisseur</t>
  </si>
  <si>
    <t>APCM</t>
  </si>
  <si>
    <t>Prix/HT</t>
  </si>
  <si>
    <t>Designation</t>
  </si>
  <si>
    <t>078806L</t>
  </si>
  <si>
    <t>RF-EV1012PI-K4</t>
  </si>
  <si>
    <t>Dr ARAB</t>
  </si>
  <si>
    <t>SCI Vanves</t>
  </si>
  <si>
    <t>39U</t>
  </si>
  <si>
    <t>ALFI Grigny</t>
  </si>
  <si>
    <t>Gennv IGH</t>
  </si>
  <si>
    <t>SCL</t>
  </si>
  <si>
    <t>PK SDC</t>
  </si>
  <si>
    <t>ALXGT320WH</t>
  </si>
  <si>
    <t>EI2OH09</t>
  </si>
  <si>
    <t>185-475</t>
  </si>
  <si>
    <t>LEON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</si>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</sst>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#,##0.00\ &quot;€&quot;"/>
    <numFmt numFmtId="166" formatCode="d/m/yy;@"/>
    <numFmt numFmtId="167" formatCode="[$-40C]mmmmm;@"/>
    <numFmt numFmtId="168" formatCode="[$$-409]#,##0.0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4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2"/>
      <color theme="4" tint="0.79998168889431442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ourier New"/>
      <family val="3"/>
    </font>
    <font>
      <b/>
      <sz val="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</font>
    <font>
      <sz val="11"/>
      <color theme="1"/>
      <name val="Calibri"/>
      <family val="2"/>
    </font>
    <font>
      <sz val="24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sz val="6"/>
      <color theme="4" tint="0.79998168889431442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FF0000"/>
      <name val="Calibri"/>
      <family val="2"/>
    </font>
    <font>
      <sz val="10"/>
      <name val="Arial"/>
      <family val="2"/>
    </font>
    <font>
      <b/>
      <sz val="11"/>
      <name val="Courier New"/>
      <family val="3"/>
    </font>
  </fonts>
  <fills count="1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double">
        <color indexed="64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</borders>
  <cellStyleXfs count="4">
    <xf numFmtId="0" fontId="0" fillId="0" borderId="0"/>
    <xf numFmtId="164" fontId="7" fillId="0" borderId="0" applyFont="0" applyFill="0" applyBorder="0" applyAlignment="0" applyProtection="0"/>
    <xf numFmtId="0" fontId="20" fillId="0" borderId="0"/>
    <xf numFmtId="168" fontId="32" fillId="0" borderId="0">
      <alignment vertical="top"/>
    </xf>
  </cellStyleXfs>
  <cellXfs count="90">
    <xf numFmtId="0" fontId="0" fillId="0" borderId="0" xfId="0"/>
    <xf numFmtId="0" fontId="0" fillId="0" borderId="0" xfId="0" applyAlignment="1">
      <alignment horizontal="center"/>
    </xf>
    <xf numFmtId="0" fontId="4" fillId="4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166" fontId="0" fillId="0" borderId="0" xfId="0" applyNumberFormat="1"/>
    <xf numFmtId="0" fontId="8" fillId="0" borderId="0" xfId="0" applyFont="1"/>
    <xf numFmtId="166" fontId="1" fillId="0" borderId="0" xfId="0" applyNumberFormat="1" applyFont="1" applyAlignment="1">
      <alignment horizontal="center"/>
    </xf>
    <xf numFmtId="166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6" fillId="5" borderId="0" xfId="0" applyFont="1" applyFill="1" applyAlignment="1">
      <alignment horizontal="center"/>
    </xf>
    <xf numFmtId="0" fontId="12" fillId="5" borderId="0" xfId="0" applyFont="1" applyFill="1" applyAlignment="1">
      <alignment horizontal="center"/>
    </xf>
    <xf numFmtId="0" fontId="1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17" fillId="5" borderId="0" xfId="0" applyFont="1" applyFill="1" applyAlignment="1">
      <alignment horizontal="center"/>
    </xf>
    <xf numFmtId="166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11" xfId="0" applyFont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19" fillId="5" borderId="0" xfId="0" applyFont="1" applyFill="1" applyAlignment="1">
      <alignment vertical="center" wrapText="1"/>
    </xf>
    <xf numFmtId="165" fontId="0" fillId="0" borderId="0" xfId="0" applyNumberFormat="1" applyAlignment="1">
      <alignment horizontal="left"/>
    </xf>
    <xf numFmtId="0" fontId="21" fillId="0" borderId="0" xfId="0" applyFont="1" applyAlignment="1">
      <alignment horizontal="center"/>
    </xf>
    <xf numFmtId="0" fontId="22" fillId="4" borderId="0" xfId="0" applyFont="1" applyFill="1" applyAlignment="1">
      <alignment horizontal="center"/>
    </xf>
    <xf numFmtId="166" fontId="6" fillId="0" borderId="0" xfId="0" applyNumberFormat="1" applyFont="1" applyAlignment="1">
      <alignment horizontal="center"/>
    </xf>
    <xf numFmtId="0" fontId="4" fillId="1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6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166" fontId="4" fillId="4" borderId="9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24" fillId="2" borderId="3" xfId="0" applyFont="1" applyFill="1" applyBorder="1" applyAlignment="1">
      <alignment horizontal="left"/>
    </xf>
    <xf numFmtId="0" fontId="25" fillId="0" borderId="0" xfId="0" applyFont="1" applyAlignment="1">
      <alignment horizontal="left"/>
    </xf>
    <xf numFmtId="49" fontId="25" fillId="0" borderId="0" xfId="0" applyNumberFormat="1" applyFont="1" applyAlignment="1">
      <alignment horizontal="left"/>
    </xf>
    <xf numFmtId="0" fontId="25" fillId="0" borderId="6" xfId="0" applyFont="1" applyBorder="1" applyAlignment="1">
      <alignment horizontal="left"/>
    </xf>
    <xf numFmtId="49" fontId="25" fillId="0" borderId="6" xfId="0" applyNumberFormat="1" applyFont="1" applyBorder="1" applyAlignment="1">
      <alignment horizontal="left"/>
    </xf>
    <xf numFmtId="0" fontId="25" fillId="8" borderId="6" xfId="0" applyFont="1" applyFill="1" applyBorder="1" applyAlignment="1">
      <alignment horizontal="left"/>
    </xf>
    <xf numFmtId="0" fontId="25" fillId="0" borderId="6" xfId="0" applyFont="1" applyBorder="1"/>
    <xf numFmtId="0" fontId="25" fillId="0" borderId="12" xfId="0" applyFont="1" applyBorder="1" applyAlignment="1">
      <alignment horizontal="left"/>
    </xf>
    <xf numFmtId="0" fontId="4" fillId="4" borderId="10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/>
    </xf>
    <xf numFmtId="0" fontId="27" fillId="5" borderId="0" xfId="0" applyFont="1" applyFill="1" applyAlignment="1">
      <alignment horizontal="center"/>
    </xf>
    <xf numFmtId="49" fontId="0" fillId="0" borderId="6" xfId="0" applyNumberFormat="1" applyBorder="1" applyAlignment="1">
      <alignment horizontal="left"/>
    </xf>
    <xf numFmtId="49" fontId="0" fillId="0" borderId="6" xfId="0" applyNumberFormat="1" applyBorder="1"/>
    <xf numFmtId="0" fontId="0" fillId="0" borderId="8" xfId="0" applyBorder="1" applyAlignment="1">
      <alignment horizontal="left"/>
    </xf>
    <xf numFmtId="0" fontId="23" fillId="11" borderId="0" xfId="0" applyFont="1" applyFill="1"/>
    <xf numFmtId="0" fontId="28" fillId="11" borderId="0" xfId="0" applyFont="1" applyFill="1"/>
    <xf numFmtId="167" fontId="8" fillId="0" borderId="0" xfId="0" applyNumberFormat="1" applyFont="1" applyAlignment="1">
      <alignment horizontal="center"/>
    </xf>
    <xf numFmtId="0" fontId="25" fillId="7" borderId="6" xfId="0" applyFont="1" applyFill="1" applyBorder="1" applyAlignment="1">
      <alignment horizontal="left"/>
    </xf>
    <xf numFmtId="0" fontId="29" fillId="5" borderId="15" xfId="0" applyFont="1" applyFill="1" applyBorder="1" applyAlignment="1">
      <alignment horizontal="center"/>
    </xf>
    <xf numFmtId="0" fontId="25" fillId="0" borderId="8" xfId="0" applyFont="1" applyBorder="1" applyAlignment="1">
      <alignment horizontal="left"/>
    </xf>
    <xf numFmtId="49" fontId="0" fillId="7" borderId="0" xfId="0" applyNumberFormat="1" applyFill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165" fontId="0" fillId="5" borderId="0" xfId="0" applyNumberFormat="1" applyFill="1" applyAlignment="1">
      <alignment horizontal="center"/>
    </xf>
    <xf numFmtId="165" fontId="30" fillId="3" borderId="16" xfId="0" applyNumberFormat="1" applyFont="1" applyFill="1" applyBorder="1" applyAlignment="1">
      <alignment horizontal="center" vertical="center"/>
    </xf>
    <xf numFmtId="165" fontId="0" fillId="5" borderId="0" xfId="0" applyNumberFormat="1" applyFill="1" applyAlignment="1">
      <alignment horizontal="left"/>
    </xf>
    <xf numFmtId="165" fontId="6" fillId="0" borderId="0" xfId="0" applyNumberFormat="1" applyFont="1" applyAlignment="1">
      <alignment horizontal="center"/>
    </xf>
    <xf numFmtId="49" fontId="0" fillId="0" borderId="0" xfId="0" applyNumberFormat="1" applyAlignment="1">
      <alignment horizontal="left"/>
    </xf>
    <xf numFmtId="0" fontId="0" fillId="7" borderId="0" xfId="0" applyFill="1" applyAlignment="1">
      <alignment horizontal="center"/>
    </xf>
    <xf numFmtId="3" fontId="25" fillId="0" borderId="6" xfId="0" applyNumberFormat="1" applyFont="1" applyBorder="1" applyAlignment="1">
      <alignment horizontal="left"/>
    </xf>
    <xf numFmtId="0" fontId="33" fillId="0" borderId="0" xfId="0" applyFont="1" applyAlignment="1">
      <alignment horizontal="center"/>
    </xf>
    <xf numFmtId="0" fontId="11" fillId="5" borderId="0" xfId="0" applyFont="1" applyFill="1" applyAlignment="1">
      <alignment horizontal="center"/>
    </xf>
    <xf numFmtId="0" fontId="10" fillId="5" borderId="1" xfId="0" applyFont="1" applyFill="1" applyBorder="1" applyAlignment="1">
      <alignment horizontal="center"/>
    </xf>
    <xf numFmtId="0" fontId="23" fillId="11" borderId="0" xfId="0" applyFont="1" applyFill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9" fillId="5" borderId="0" xfId="0" applyFont="1" applyFill="1" applyAlignment="1">
      <alignment horizontal="center" vertical="center" wrapText="1"/>
    </xf>
    <xf numFmtId="0" fontId="13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5" fillId="13" borderId="0" xfId="0" applyFont="1" applyFill="1" applyAlignment="1">
      <alignment horizontal="center" vertical="center"/>
    </xf>
    <xf numFmtId="0" fontId="26" fillId="13" borderId="0" xfId="0" applyFont="1" applyFill="1" applyAlignment="1">
      <alignment horizontal="center" vertical="center"/>
    </xf>
    <xf numFmtId="0" fontId="26" fillId="13" borderId="2" xfId="0" applyFont="1" applyFill="1" applyBorder="1" applyAlignment="1">
      <alignment horizontal="center" vertical="center"/>
    </xf>
    <xf numFmtId="0" fontId="26" fillId="13" borderId="10" xfId="0" applyFont="1" applyFill="1" applyBorder="1" applyAlignment="1">
      <alignment horizontal="center" vertical="center"/>
    </xf>
    <xf numFmtId="0" fontId="26" fillId="13" borderId="13" xfId="0" applyFont="1" applyFill="1" applyBorder="1" applyAlignment="1">
      <alignment horizontal="center" vertical="center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6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indexed="64"/>
          <bgColor rgb="FF0070C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[$-40C]mmm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FF0000"/>
      </font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urier New"/>
        <family val="3"/>
        <scheme val="none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</dxf>
    <dxf>
      <font>
        <color theme="4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228600</xdr:colOff>
          <xdr:row>10</xdr:row>
          <xdr:rowOff>19050</xdr:rowOff>
        </xdr:from>
        <xdr:to>
          <xdr:col>4</xdr:col>
          <xdr:colOff>809625</xdr:colOff>
          <xdr:row>14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136</xdr:colOff>
          <xdr:row>12</xdr:row>
          <xdr:rowOff>28349</xdr:rowOff>
        </xdr:from>
        <xdr:to>
          <xdr:col>8</xdr:col>
          <xdr:colOff>8075</xdr:colOff>
          <xdr:row>20</xdr:row>
          <xdr:rowOff>159013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" spid="_x0000_s1034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239542" y="2292488"/>
              <a:ext cx="2982549" cy="165310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7</xdr:col>
      <xdr:colOff>238126</xdr:colOff>
      <xdr:row>9</xdr:row>
      <xdr:rowOff>111125</xdr:rowOff>
    </xdr:from>
    <xdr:to>
      <xdr:col>7</xdr:col>
      <xdr:colOff>611188</xdr:colOff>
      <xdr:row>10</xdr:row>
      <xdr:rowOff>119063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6632368" y="1813133"/>
          <a:ext cx="373062" cy="195315"/>
          <a:chOff x="6627814" y="1833563"/>
          <a:chExt cx="373062" cy="198438"/>
        </a:xfrm>
      </xdr:grpSpPr>
      <xdr:sp macro="[0]!StockMini_Plus" textlink="">
        <xdr:nvSpPr>
          <xdr:cNvPr id="7" name="Triangle isocèl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6627814" y="1833563"/>
            <a:ext cx="158750" cy="182563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StockMini_Moins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 rot="10800000">
            <a:off x="6842126" y="1849438"/>
            <a:ext cx="158750" cy="182563"/>
          </a:xfrm>
          <a:prstGeom prst="triangle">
            <a:avLst/>
          </a:prstGeom>
          <a:solidFill>
            <a:schemeClr val="accent2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373062</xdr:colOff>
      <xdr:row>9</xdr:row>
      <xdr:rowOff>111125</xdr:rowOff>
    </xdr:from>
    <xdr:to>
      <xdr:col>5</xdr:col>
      <xdr:colOff>746124</xdr:colOff>
      <xdr:row>10</xdr:row>
      <xdr:rowOff>119063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4612468" y="1813133"/>
          <a:ext cx="373062" cy="195315"/>
          <a:chOff x="9612313" y="4794250"/>
          <a:chExt cx="373062" cy="198438"/>
        </a:xfrm>
      </xdr:grpSpPr>
      <xdr:sp macro="[0]!StockActuel_Plus" textlink="">
        <xdr:nvSpPr>
          <xdr:cNvPr id="11" name="Triangle isocèl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9612313" y="4794250"/>
            <a:ext cx="158750" cy="182563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StockActuel_Moins" textlink="">
        <xdr:nvSpPr>
          <xdr:cNvPr id="12" name="Triangle isocè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 rot="10800000">
            <a:off x="9826625" y="4810125"/>
            <a:ext cx="158750" cy="182563"/>
          </a:xfrm>
          <a:prstGeom prst="triangle">
            <a:avLst/>
          </a:prstGeom>
          <a:solidFill>
            <a:schemeClr val="accent2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733425</xdr:colOff>
          <xdr:row>5</xdr:row>
          <xdr:rowOff>0</xdr:rowOff>
        </xdr:from>
        <xdr:to>
          <xdr:col>1</xdr:col>
          <xdr:colOff>1133475</xdr:colOff>
          <xdr:row>7</xdr:row>
          <xdr:rowOff>28575</xdr:rowOff>
        </xdr:to>
        <xdr:sp macro="" textlink="">
          <xdr:nvSpPr>
            <xdr:cNvPr id="32226" name="SpinButton1" hidden="1">
              <a:extLst>
                <a:ext uri="{63B3BB69-23CF-44E3-9099-C40C66FF867C}">
                  <a14:compatExt spid="_x0000_s32226"/>
                </a:ext>
                <a:ext uri="{FF2B5EF4-FFF2-40B4-BE49-F238E27FC236}">
                  <a16:creationId xmlns:a16="http://schemas.microsoft.com/office/drawing/2014/main" id="{00000000-0008-0000-0000-0000E27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23813</xdr:colOff>
      <xdr:row>0</xdr:row>
      <xdr:rowOff>0</xdr:rowOff>
    </xdr:from>
    <xdr:to>
      <xdr:col>8</xdr:col>
      <xdr:colOff>730251</xdr:colOff>
      <xdr:row>1</xdr:row>
      <xdr:rowOff>174625</xdr:rowOff>
    </xdr:to>
    <xdr:sp macro="[0]!RAZ_Nouvelle_Anné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10188" y="0"/>
          <a:ext cx="2627313" cy="3651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i="1"/>
            <a:t>Copie de sauvegarde &amp; RAZ Nouvelle Année</a:t>
          </a:r>
        </a:p>
      </xdr:txBody>
    </xdr:sp>
    <xdr:clientData/>
  </xdr:twoCellAnchor>
  <xdr:twoCellAnchor>
    <xdr:from>
      <xdr:col>12</xdr:col>
      <xdr:colOff>54652</xdr:colOff>
      <xdr:row>10</xdr:row>
      <xdr:rowOff>117111</xdr:rowOff>
    </xdr:from>
    <xdr:to>
      <xdr:col>25</xdr:col>
      <xdr:colOff>616782</xdr:colOff>
      <xdr:row>16</xdr:row>
      <xdr:rowOff>85881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759877" y="2006496"/>
          <a:ext cx="3505512" cy="111645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La cellule  "C12"  n'est pas copier "I23"</a:t>
          </a:r>
          <a:r>
            <a:rPr lang="fr-FR" sz="1600" baseline="0"/>
            <a:t> et du coup n'apparait pas dans le tableau 8 "ArchiMouv"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61BEB-4A74-4FD4-AAAF-CDAF2AC38495}" name="Tableau6" displayName="Tableau6" ref="B22:I36" totalsRowShown="0" headerRowDxfId="51">
  <autoFilter ref="B22:I36" xr:uid="{3747C4F6-B571-4CA9-89F1-C1CD2184FD4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A741A-8D3E-477A-A548-125E61788810}" name="Date" totalsRowDxfId="50"/>
    <tableColumn id="2" xr3:uid="{EF59F9F0-96C2-45C2-8D1A-AF867AAF6593}" name="Référence" totalsRowDxfId="49"/>
    <tableColumn id="3" xr3:uid="{50890611-272D-429F-83EF-D102B0F210FF}" name="Technicien" totalsRowDxfId="48"/>
    <tableColumn id="4" xr3:uid="{80807AA2-7874-4E2E-835E-B4198C065D8C}" name="Client" dataDxfId="47" totalsRowDxfId="46"/>
    <tableColumn id="5" xr3:uid="{1DC02B9D-E407-408A-9BA6-FC3F7C23E796}" name="Entrée" totalsRowDxfId="45"/>
    <tableColumn id="6" xr3:uid="{51A6A561-41BA-4A88-BA45-97048826C7E9}" name="Sortie" totalsRowDxfId="44"/>
    <tableColumn id="7" xr3:uid="{9FAB2CEB-E0AB-4652-A2C0-C390D1C0F5B8}" name="Mouvement" dataDxfId="43">
      <calculatedColumnFormula>Tableau6[[#This Row],[Entrée]]-Tableau6[[#This Row],[Sortie]]</calculatedColumnFormula>
    </tableColumn>
    <tableColumn id="8" xr3:uid="{E12F7D84-93E7-4E81-871C-5FF38D24239D}" name="X" totalsRowDxfId="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408BECE-AFBE-4567-8958-5D800FF98E58}" name="Tableau8" displayName="Tableau8" ref="A3:K9" totalsRowShown="0" headerRowDxfId="40" dataDxfId="38" headerRowBorderDxfId="39" tableBorderDxfId="37">
  <tableColumns count="11">
    <tableColumn id="1" xr3:uid="{51814803-5A63-4E2D-82F9-51E057CF1949}" name="Date" dataDxfId="36"/>
    <tableColumn id="2" xr3:uid="{B8F639D2-F0E7-4536-BEAE-F78BD0E4F9E2}" name="Référence" dataDxfId="35"/>
    <tableColumn id="4" xr3:uid="{D8716847-E13D-4441-B363-B6D61002C0EA}" name="Technicien" dataDxfId="34"/>
    <tableColumn id="5" xr3:uid="{0BB174E7-8B73-4B9D-B1CB-7EDED8EEEE4D}" name="Client" dataDxfId="33"/>
    <tableColumn id="6" xr3:uid="{131F88FE-2C73-4F81-BC8D-B872E0BA6BD8}" name="Entrée" dataDxfId="32"/>
    <tableColumn id="7" xr3:uid="{5E03D8AD-C9B7-48B1-9371-AB41B584784B}" name="Sortie" dataDxfId="31"/>
    <tableColumn id="8" xr3:uid="{74884116-77C4-4931-AB23-FC1695EF8925}" name="Mouvement" dataDxfId="30">
      <calculatedColumnFormula>Tableau8[[#This Row],[Entrée]]-Tableau8[[#This Row],[Sortie]]</calculatedColumnFormula>
    </tableColumn>
    <tableColumn id="3" xr3:uid="{7F51B72B-82F6-4761-9C0C-00CEDA83C65C}" name="Total Sorties  " dataDxfId="29">
      <calculatedColumnFormula>SUMIFS(F:F,B:B,Tableau8[[#This Row],[Référence]])</calculatedColumnFormula>
    </tableColumn>
    <tableColumn id="9" xr3:uid="{284366B1-4B73-4DCD-A74F-D8CBD4B2F794}" name="X" dataDxfId="28"/>
    <tableColumn id="10" xr3:uid="{399F49B2-8225-4B61-9EDA-1D6FC96185FC}" name="MOIS" dataDxfId="27">
      <calculatedColumnFormula>TEXT(A4,"m")</calculatedColumnFormula>
    </tableColumn>
    <tableColumn id="11" xr3:uid="{AC9D2C91-5DE3-44CB-BB43-E08F451A7102}" name="Matériels" dataDxfId="26">
      <calculatedColumnFormula>VLOOKUP(Tableau8[[#This Row],[Référence]],#REF!,13,0)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7AE824-ACE5-4D99-A9BB-6C5006B5DE7B}" name="Tableau2" displayName="Tableau2" ref="B1:B73" totalsRowShown="0" headerRowDxfId="25" dataDxfId="24">
  <autoFilter ref="B1:B73" xr:uid="{60DAAE4D-1061-48A5-8262-AA1E29F93D84}"/>
  <sortState xmlns:xlrd2="http://schemas.microsoft.com/office/spreadsheetml/2017/richdata2" ref="B2:B73">
    <sortCondition ref="B65:B73"/>
  </sortState>
  <tableColumns count="1">
    <tableColumn id="1" xr3:uid="{09FEB4AB-E538-483E-9E16-9E2B83E26BB1}" name="FournisseurS" dataDxfId="2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1249" totalsRowShown="0" headerRowDxfId="22" dataDxfId="20" headerRowBorderDxfId="21" tableBorderDxfId="19" totalsRowBorderDxfId="18">
  <autoFilter ref="A1:A1249" xr:uid="{2694A326-5DF8-4562-8ACC-E992F5F6508F}"/>
  <sortState xmlns:xlrd2="http://schemas.microsoft.com/office/spreadsheetml/2017/richdata2" ref="A2:A1249">
    <sortCondition ref="A1236:A1249"/>
  </sortState>
  <tableColumns count="1">
    <tableColumn id="1" xr3:uid="{6D807755-9B65-4478-B18D-58F19CBFFF59}" name="Références" dataDxfId="1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45E4B1C-BF61-4A91-B751-15192EBF7989}" name="Tableau29" displayName="Tableau29" ref="C1:C360" totalsRowShown="0" headerRowDxfId="16" dataDxfId="15">
  <autoFilter ref="C1:C360" xr:uid="{ADD7AAE4-6A29-4076-A913-624438D62B10}"/>
  <sortState xmlns:xlrd2="http://schemas.microsoft.com/office/spreadsheetml/2017/richdata2" ref="C2:C360">
    <sortCondition ref="C1:C360"/>
  </sortState>
  <tableColumns count="1">
    <tableColumn id="1" xr3:uid="{EF299A52-45E4-45B2-9E8E-781CA096304A}" name="CHANTIERS" dataDxfId="1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E0DF65C-99E0-4F9E-A56A-CC4D65A84450}" name="Tableau16" displayName="Tableau16" ref="M1:M14" totalsRowShown="0" headerRowDxfId="13" dataDxfId="12">
  <autoFilter ref="M1:M14" xr:uid="{9E0DF65C-99E0-4F9E-A56A-CC4D65A84450}"/>
  <tableColumns count="1">
    <tableColumn id="1" xr3:uid="{80E9B046-5B5B-45DD-821F-EDEAEBC501D8}" name="MOIS" dataDxfId="1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DA76DE3-AC0A-4647-9E86-5319CB4C7EEC}" name="Tableau20" displayName="Tableau20" ref="N1:N89" totalsRowShown="0" headerRowDxfId="10" dataDxfId="9">
  <autoFilter ref="N1:N89" xr:uid="{3DA76DE3-AC0A-4647-9E86-5319CB4C7EEC}"/>
  <sortState xmlns:xlrd2="http://schemas.microsoft.com/office/spreadsheetml/2017/richdata2" ref="N2:N89">
    <sortCondition ref="N1:N89"/>
  </sortState>
  <tableColumns count="1">
    <tableColumn id="1" xr3:uid="{ABDCA440-AED1-4C1F-9243-480B447A83B7}" name="M1" dataDxfId="8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6D3ACB56-B226-4F92-88E6-CD90602126EC}" name="Tableau1822" displayName="Tableau1822" ref="P1:P62" totalsRowShown="0" headerRowDxfId="7" dataDxfId="5" headerRowBorderDxfId="6" tableBorderDxfId="4">
  <autoFilter ref="P1:P62" xr:uid="{6D3ACB56-B226-4F92-88E6-CD90602126EC}"/>
  <sortState xmlns:xlrd2="http://schemas.microsoft.com/office/spreadsheetml/2017/richdata2" ref="P2:P62">
    <sortCondition ref="P1:P62"/>
  </sortState>
  <tableColumns count="1">
    <tableColumn id="1" xr3:uid="{A6D470B0-2F83-4771-825E-7AA7A604691D}" name="Matériels" dataDxfId="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A5B4991-E863-4F45-A514-FB812EA5140E}" name="Tableau9" displayName="Tableau9" ref="O1:O9" totalsRowShown="0">
  <autoFilter ref="O1:O9" xr:uid="{4A5B4991-E863-4F45-A514-FB812EA5140E}"/>
  <sortState xmlns:xlrd2="http://schemas.microsoft.com/office/spreadsheetml/2017/richdata2" ref="O2:O9">
    <sortCondition ref="O9"/>
  </sortState>
  <tableColumns count="1">
    <tableColumn id="1" xr3:uid="{3C0C3858-D88F-4952-83F2-659CE05BD284}" name="FRAIS"/>
  </tableColumns>
  <tableStyleInfo name="TableStyleMedium5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F4F0110-3FCC-44DB-BBCD-862190740DD7}" name="Tableau15" displayName="Tableau15" ref="Q1:Q4" totalsRowShown="0" headerRowDxfId="2" dataDxfId="1">
  <autoFilter ref="Q1:Q4" xr:uid="{2F4F0110-3FCC-44DB-BBCD-862190740DD7}"/>
  <tableColumns count="1">
    <tableColumn id="1" xr3:uid="{0D38AB99-6B58-402D-B249-A77E6621127B}" name="X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B1:I68"/>
  <sheetViews>
    <sheetView showGridLines="0" tabSelected="1" zoomScale="122" zoomScaleNormal="122" workbookViewId="0">
      <selection activeCell="I21" sqref="I21"/>
    </sheetView>
  </sheetViews>
  <sheetFormatPr baseColWidth="10" defaultRowHeight="15" x14ac:dyDescent="0.25"/>
  <cols>
    <col min="1" max="1" width="1.28515625" customWidth="1"/>
    <col min="2" max="2" width="17.5703125" bestFit="1" customWidth="1"/>
    <col min="3" max="3" width="19.5703125" bestFit="1" customWidth="1"/>
    <col min="4" max="4" width="11.42578125" customWidth="1"/>
    <col min="5" max="5" width="13.7109375" customWidth="1"/>
    <col min="6" max="6" width="15.7109375" customWidth="1"/>
    <col min="7" max="7" width="16.5703125" customWidth="1"/>
    <col min="8" max="8" width="12.28515625" bestFit="1" customWidth="1"/>
    <col min="9" max="9" width="11.42578125" bestFit="1" customWidth="1"/>
    <col min="10" max="10" width="2" customWidth="1"/>
    <col min="11" max="11" width="5.28515625" bestFit="1" customWidth="1"/>
    <col min="12" max="13" width="3.5703125" customWidth="1"/>
    <col min="14" max="23" width="1.7109375" customWidth="1"/>
  </cols>
  <sheetData>
    <row r="1" spans="2:9" ht="15" customHeight="1" x14ac:dyDescent="0.5">
      <c r="B1" s="73" t="s">
        <v>1006</v>
      </c>
      <c r="C1" s="73"/>
      <c r="D1" s="73"/>
      <c r="E1" s="73">
        <v>2023</v>
      </c>
      <c r="F1" s="54"/>
      <c r="G1" s="55">
        <v>1</v>
      </c>
      <c r="H1" s="54"/>
      <c r="I1" s="33"/>
    </row>
    <row r="2" spans="2:9" ht="15" customHeight="1" x14ac:dyDescent="0.5">
      <c r="B2" s="73"/>
      <c r="C2" s="73"/>
      <c r="D2" s="73"/>
      <c r="E2" s="73"/>
      <c r="F2" s="54"/>
      <c r="G2" s="54"/>
      <c r="H2" s="54"/>
      <c r="I2" s="34"/>
    </row>
    <row r="3" spans="2:9" ht="15" customHeight="1" x14ac:dyDescent="0.25">
      <c r="B3" s="15"/>
      <c r="C3" s="20" t="s">
        <v>488</v>
      </c>
      <c r="D3" s="20" t="s">
        <v>517</v>
      </c>
      <c r="E3" s="20" t="s">
        <v>671</v>
      </c>
      <c r="F3" s="16" t="e">
        <f>VLOOKUP(C14,#REF!,10,0)</f>
        <v>#REF!</v>
      </c>
      <c r="G3" s="77" t="s">
        <v>304</v>
      </c>
      <c r="H3" s="78"/>
      <c r="I3" s="50" t="s">
        <v>1351</v>
      </c>
    </row>
    <row r="4" spans="2:9" ht="15" customHeight="1" x14ac:dyDescent="0.25">
      <c r="B4" s="15"/>
      <c r="C4" s="20" t="e">
        <f>F14</f>
        <v>#REF!</v>
      </c>
      <c r="D4" s="20">
        <f>G14</f>
        <v>797</v>
      </c>
      <c r="E4" s="20" t="e">
        <f>H14</f>
        <v>#REF!</v>
      </c>
      <c r="F4" s="76" t="e">
        <f>IF(F3="Commander","stock mini atteint","")</f>
        <v>#REF!</v>
      </c>
      <c r="G4" s="76"/>
      <c r="H4" s="4"/>
      <c r="I4" s="4"/>
    </row>
    <row r="5" spans="2:9" x14ac:dyDescent="0.25">
      <c r="B5" s="15"/>
      <c r="C5" s="3"/>
      <c r="D5" s="3"/>
      <c r="E5" s="4"/>
      <c r="F5" s="83" t="s">
        <v>228</v>
      </c>
      <c r="G5" s="83"/>
      <c r="H5" s="83"/>
      <c r="I5" s="4"/>
    </row>
    <row r="6" spans="2:9" ht="15" customHeight="1" x14ac:dyDescent="0.25">
      <c r="B6" s="15"/>
      <c r="C6" s="2" t="s">
        <v>215</v>
      </c>
      <c r="D6" s="3"/>
      <c r="E6" s="84" t="str">
        <f>G20</f>
        <v/>
      </c>
      <c r="F6" s="84"/>
      <c r="G6" s="84"/>
      <c r="H6" s="84"/>
      <c r="I6" s="84"/>
    </row>
    <row r="7" spans="2:9" ht="15.75" thickBot="1" x14ac:dyDescent="0.3">
      <c r="B7" s="5"/>
      <c r="C7" s="6">
        <v>44997</v>
      </c>
      <c r="D7" s="3"/>
      <c r="E7" s="4"/>
      <c r="F7" s="2" t="s">
        <v>2</v>
      </c>
      <c r="G7" s="2" t="s">
        <v>223</v>
      </c>
      <c r="H7" s="2" t="s">
        <v>3</v>
      </c>
      <c r="I7" s="29" t="s">
        <v>696</v>
      </c>
    </row>
    <row r="8" spans="2:9" ht="15" customHeight="1" thickTop="1" x14ac:dyDescent="0.25">
      <c r="B8" s="5"/>
      <c r="C8" s="4"/>
      <c r="D8" s="3"/>
      <c r="E8" s="4"/>
      <c r="F8" s="81" t="e">
        <f>F18</f>
        <v>#REF!</v>
      </c>
      <c r="G8" s="79" t="e">
        <f>H18</f>
        <v>#REF!</v>
      </c>
      <c r="H8" s="81" t="e">
        <f>G18</f>
        <v>#REF!</v>
      </c>
      <c r="I8" s="30">
        <f>H20</f>
        <v>44997</v>
      </c>
    </row>
    <row r="9" spans="2:9" ht="15" customHeight="1" thickBot="1" x14ac:dyDescent="0.3">
      <c r="B9" s="2" t="s">
        <v>218</v>
      </c>
      <c r="C9" s="1" t="s">
        <v>1350</v>
      </c>
      <c r="D9" s="3"/>
      <c r="E9" s="4"/>
      <c r="F9" s="82"/>
      <c r="G9" s="80"/>
      <c r="H9" s="82"/>
      <c r="I9" s="29" t="s">
        <v>697</v>
      </c>
    </row>
    <row r="10" spans="2:9" ht="15" customHeight="1" thickTop="1" thickBot="1" x14ac:dyDescent="0.3">
      <c r="B10" s="3"/>
      <c r="C10" s="3"/>
      <c r="D10" s="3"/>
      <c r="E10" s="4"/>
      <c r="F10" s="74"/>
      <c r="G10" s="25" t="e">
        <f>F20</f>
        <v>#REF!</v>
      </c>
      <c r="H10" s="74"/>
      <c r="I10" s="23">
        <f>H16</f>
        <v>12</v>
      </c>
    </row>
    <row r="11" spans="2:9" ht="15" customHeight="1" thickTop="1" thickBot="1" x14ac:dyDescent="0.3">
      <c r="B11" s="2" t="s">
        <v>219</v>
      </c>
      <c r="C11" s="1" t="s">
        <v>1343</v>
      </c>
      <c r="D11" s="3"/>
      <c r="E11" s="15"/>
      <c r="F11" s="75"/>
      <c r="G11" s="24" t="str">
        <f>IFERROR(VLOOKUP(C14,#REF!,2,0),"")</f>
        <v/>
      </c>
      <c r="H11" s="75"/>
      <c r="I11" s="64" t="s">
        <v>873</v>
      </c>
    </row>
    <row r="12" spans="2:9" ht="15" customHeight="1" thickTop="1" x14ac:dyDescent="0.25">
      <c r="B12" s="31" t="s">
        <v>593</v>
      </c>
      <c r="C12" s="1" t="s">
        <v>1079</v>
      </c>
      <c r="D12" s="3"/>
      <c r="E12" s="4"/>
      <c r="F12" s="72" t="e">
        <f>VLOOKUP(C14,#REF!,4,0)</f>
        <v>#REF!</v>
      </c>
      <c r="G12" s="72"/>
      <c r="H12" s="72"/>
      <c r="I12" s="66" t="e">
        <f>G16</f>
        <v>#REF!</v>
      </c>
    </row>
    <row r="13" spans="2:9" ht="15" customHeight="1" x14ac:dyDescent="0.25">
      <c r="B13" s="3"/>
      <c r="C13" s="3"/>
      <c r="D13" s="3"/>
      <c r="E13" s="4"/>
      <c r="F13" s="4" t="s">
        <v>488</v>
      </c>
      <c r="G13" s="4" t="s">
        <v>517</v>
      </c>
      <c r="H13" s="4" t="s">
        <v>671</v>
      </c>
      <c r="I13" s="4"/>
    </row>
    <row r="14" spans="2:9" ht="16.5" customHeight="1" x14ac:dyDescent="0.25">
      <c r="B14" s="38" t="s">
        <v>0</v>
      </c>
      <c r="C14" s="68" t="s">
        <v>239</v>
      </c>
      <c r="D14" s="63"/>
      <c r="E14" s="65"/>
      <c r="F14" s="58" t="e">
        <f>MATCH(C14,#REF!,0)</f>
        <v>#REF!</v>
      </c>
      <c r="G14" s="58">
        <f>MATCH(C14,Source!A:A,0)</f>
        <v>797</v>
      </c>
      <c r="H14" s="58" t="e">
        <f>MATCH(C14,#REF!,0)</f>
        <v>#REF!</v>
      </c>
      <c r="I14" s="4"/>
    </row>
    <row r="15" spans="2:9" ht="15" customHeight="1" x14ac:dyDescent="0.25">
      <c r="B15" s="63"/>
      <c r="C15" s="63"/>
      <c r="D15" s="63"/>
      <c r="E15" s="4"/>
      <c r="F15" s="4" t="s">
        <v>1128</v>
      </c>
      <c r="G15" s="4" t="s">
        <v>1336</v>
      </c>
      <c r="H15" s="4" t="s">
        <v>697</v>
      </c>
      <c r="I15" s="4"/>
    </row>
    <row r="16" spans="2:9" ht="15" customHeight="1" x14ac:dyDescent="0.25">
      <c r="B16" s="2" t="s">
        <v>216</v>
      </c>
      <c r="C16" s="4">
        <v>0</v>
      </c>
      <c r="D16" s="4"/>
      <c r="E16" s="4"/>
      <c r="F16" s="58" t="str">
        <f>IFERROR(INDEX(#REF!,MATCH(Mouvement!C19,#REF!,0)),"")</f>
        <v/>
      </c>
      <c r="G16" s="58" t="e">
        <f>VLOOKUP(C14,#REF!,5,0)</f>
        <v>#REF!</v>
      </c>
      <c r="H16" s="58">
        <f>SUMIFS(ArchivMouv!F:F,ArchivMouv!B:B,Mouvement!C14)</f>
        <v>12</v>
      </c>
      <c r="I16" s="4"/>
    </row>
    <row r="17" spans="2:9" ht="15" customHeight="1" x14ac:dyDescent="0.25">
      <c r="B17" s="7" t="s">
        <v>217</v>
      </c>
      <c r="C17" s="1">
        <v>2</v>
      </c>
      <c r="D17" s="4"/>
      <c r="E17" s="3"/>
      <c r="F17" s="4" t="s">
        <v>2</v>
      </c>
      <c r="G17" s="4" t="s">
        <v>3</v>
      </c>
      <c r="H17" s="4" t="s">
        <v>223</v>
      </c>
      <c r="I17" s="4"/>
    </row>
    <row r="18" spans="2:9" ht="15" customHeight="1" x14ac:dyDescent="0.25">
      <c r="B18" s="26"/>
      <c r="C18" s="26"/>
      <c r="D18" s="26"/>
      <c r="E18" s="26"/>
      <c r="F18" s="58" t="e">
        <f>VLOOKUP(C14,#REF!,8,0)</f>
        <v>#REF!</v>
      </c>
      <c r="G18" s="58" t="e">
        <f>VLOOKUP(C14,#REF!,9,0)</f>
        <v>#REF!</v>
      </c>
      <c r="H18" s="58" t="e">
        <f>VLOOKUP(C14,#REF!,11,0)</f>
        <v>#REF!</v>
      </c>
      <c r="I18" s="4"/>
    </row>
    <row r="19" spans="2:9" ht="15" customHeight="1" x14ac:dyDescent="0.25">
      <c r="B19" s="26"/>
      <c r="C19" s="26"/>
      <c r="D19" s="26"/>
      <c r="E19" s="26"/>
      <c r="F19" s="4" t="s">
        <v>1334</v>
      </c>
      <c r="G19" s="4" t="s">
        <v>1337</v>
      </c>
      <c r="H19" s="4" t="s">
        <v>696</v>
      </c>
      <c r="I19" s="4"/>
    </row>
    <row r="20" spans="2:9" ht="15" customHeight="1" x14ac:dyDescent="0.25">
      <c r="B20" s="26"/>
      <c r="C20" s="26"/>
      <c r="D20" s="4"/>
      <c r="E20" s="4"/>
      <c r="F20" s="58" t="e">
        <f>VLOOKUP(C14,#REF!,3,0)</f>
        <v>#REF!</v>
      </c>
      <c r="G20" s="58" t="str">
        <f>IFERROR(VLOOKUP(C14,#REF!,4,0),"")</f>
        <v/>
      </c>
      <c r="H20" s="58">
        <f>IFERROR(INDEX(ArchivMouv!A:A,MATCH(C14,ArchivMouv!B:B,0)),"?")</f>
        <v>44997</v>
      </c>
      <c r="I20" s="4"/>
    </row>
    <row r="21" spans="2:9" ht="15" customHeight="1" x14ac:dyDescent="0.25">
      <c r="B21" s="26"/>
      <c r="C21" s="26"/>
      <c r="D21" s="4"/>
      <c r="E21" s="4"/>
      <c r="F21" s="4"/>
      <c r="G21" s="4"/>
      <c r="H21" s="4"/>
      <c r="I21" s="71"/>
    </row>
    <row r="22" spans="2:9" ht="15" customHeight="1" x14ac:dyDescent="0.25">
      <c r="B22" s="12" t="s">
        <v>215</v>
      </c>
      <c r="C22" s="1" t="s">
        <v>0</v>
      </c>
      <c r="D22" s="9" t="s">
        <v>218</v>
      </c>
      <c r="E22" s="9" t="s">
        <v>219</v>
      </c>
      <c r="F22" s="9" t="s">
        <v>216</v>
      </c>
      <c r="G22" s="9" t="s">
        <v>217</v>
      </c>
      <c r="H22" s="9" t="s">
        <v>220</v>
      </c>
      <c r="I22" s="9" t="s">
        <v>593</v>
      </c>
    </row>
    <row r="23" spans="2:9" ht="15.75" x14ac:dyDescent="0.3">
      <c r="B23" s="12">
        <v>44997</v>
      </c>
      <c r="C23" s="1" t="s">
        <v>239</v>
      </c>
      <c r="D23" s="9" t="s">
        <v>1350</v>
      </c>
      <c r="E23" s="70" t="s">
        <v>1343</v>
      </c>
      <c r="F23" s="9">
        <v>0</v>
      </c>
      <c r="G23" s="9">
        <v>2</v>
      </c>
      <c r="H23" s="9">
        <f>Tableau6[[#This Row],[Entrée]]-Tableau6[[#This Row],[Sortie]]</f>
        <v>-2</v>
      </c>
      <c r="I23" s="9"/>
    </row>
    <row r="24" spans="2:9" x14ac:dyDescent="0.25">
      <c r="B24" s="21">
        <v>44995</v>
      </c>
      <c r="C24" s="22" t="s">
        <v>239</v>
      </c>
      <c r="D24" s="22" t="s">
        <v>319</v>
      </c>
      <c r="E24" s="28" t="s">
        <v>659</v>
      </c>
      <c r="F24" s="22">
        <v>0</v>
      </c>
      <c r="G24" s="22">
        <v>2</v>
      </c>
      <c r="H24" s="22">
        <f>Tableau6[[#This Row],[Entrée]]-Tableau6[[#This Row],[Sortie]]</f>
        <v>-2</v>
      </c>
      <c r="I24" s="32"/>
    </row>
    <row r="25" spans="2:9" x14ac:dyDescent="0.25">
      <c r="B25" s="21">
        <v>44995</v>
      </c>
      <c r="C25" s="22" t="s">
        <v>239</v>
      </c>
      <c r="D25" s="22" t="s">
        <v>319</v>
      </c>
      <c r="E25" s="28" t="s">
        <v>659</v>
      </c>
      <c r="F25" s="22">
        <v>0</v>
      </c>
      <c r="G25" s="22">
        <v>2</v>
      </c>
      <c r="H25" s="22">
        <f>Tableau6[[#This Row],[Entrée]]-Tableau6[[#This Row],[Sortie]]</f>
        <v>-2</v>
      </c>
      <c r="I25" s="32"/>
    </row>
    <row r="26" spans="2:9" x14ac:dyDescent="0.25">
      <c r="B26" s="21">
        <v>44995</v>
      </c>
      <c r="C26" s="22" t="s">
        <v>239</v>
      </c>
      <c r="D26" s="22" t="s">
        <v>319</v>
      </c>
      <c r="E26" s="28" t="s">
        <v>659</v>
      </c>
      <c r="F26" s="22">
        <v>0</v>
      </c>
      <c r="G26" s="22">
        <v>2</v>
      </c>
      <c r="H26" s="22">
        <f>Tableau6[[#This Row],[Entrée]]-Tableau6[[#This Row],[Sortie]]</f>
        <v>-2</v>
      </c>
      <c r="I26" s="32"/>
    </row>
    <row r="27" spans="2:9" x14ac:dyDescent="0.25">
      <c r="B27" s="21">
        <v>44995</v>
      </c>
      <c r="C27" s="22" t="s">
        <v>239</v>
      </c>
      <c r="D27" s="22" t="s">
        <v>319</v>
      </c>
      <c r="E27" s="28" t="s">
        <v>659</v>
      </c>
      <c r="F27" s="22">
        <v>0</v>
      </c>
      <c r="G27" s="22">
        <v>2</v>
      </c>
      <c r="H27" s="22">
        <f>Tableau6[[#This Row],[Entrée]]-Tableau6[[#This Row],[Sortie]]</f>
        <v>-2</v>
      </c>
      <c r="I27" s="32"/>
    </row>
    <row r="28" spans="2:9" x14ac:dyDescent="0.25">
      <c r="B28" s="21">
        <v>44995</v>
      </c>
      <c r="C28" s="22" t="s">
        <v>239</v>
      </c>
      <c r="D28" s="22" t="s">
        <v>319</v>
      </c>
      <c r="E28" s="28" t="s">
        <v>659</v>
      </c>
      <c r="F28" s="22">
        <v>0</v>
      </c>
      <c r="G28" s="22">
        <v>2</v>
      </c>
      <c r="H28" s="22">
        <f>Tableau6[[#This Row],[Entrée]]-Tableau6[[#This Row],[Sortie]]</f>
        <v>-2</v>
      </c>
      <c r="I28" s="32"/>
    </row>
    <row r="29" spans="2:9" x14ac:dyDescent="0.25">
      <c r="B29" s="21">
        <v>44995</v>
      </c>
      <c r="C29" s="22" t="s">
        <v>239</v>
      </c>
      <c r="D29" s="22" t="s">
        <v>319</v>
      </c>
      <c r="E29" s="28" t="s">
        <v>659</v>
      </c>
      <c r="F29" s="22">
        <v>0</v>
      </c>
      <c r="G29" s="22">
        <v>2</v>
      </c>
      <c r="H29" s="22">
        <f>Tableau6[[#This Row],[Entrée]]-Tableau6[[#This Row],[Sortie]]</f>
        <v>-2</v>
      </c>
      <c r="I29" s="32"/>
    </row>
    <row r="30" spans="2:9" x14ac:dyDescent="0.25">
      <c r="B30" s="21">
        <v>44995</v>
      </c>
      <c r="C30" s="22" t="s">
        <v>239</v>
      </c>
      <c r="D30" s="22" t="s">
        <v>319</v>
      </c>
      <c r="E30" s="28" t="s">
        <v>1343</v>
      </c>
      <c r="F30" s="22">
        <v>0</v>
      </c>
      <c r="G30" s="22">
        <v>2</v>
      </c>
      <c r="H30" s="22">
        <f>Tableau6[[#This Row],[Entrée]]-Tableau6[[#This Row],[Sortie]]</f>
        <v>-2</v>
      </c>
      <c r="I30" s="32"/>
    </row>
    <row r="31" spans="2:9" x14ac:dyDescent="0.25">
      <c r="B31" s="21">
        <v>44995</v>
      </c>
      <c r="C31" s="22" t="s">
        <v>239</v>
      </c>
      <c r="D31" s="22" t="s">
        <v>319</v>
      </c>
      <c r="E31" s="28" t="s">
        <v>1343</v>
      </c>
      <c r="F31" s="22">
        <v>0</v>
      </c>
      <c r="G31" s="22">
        <v>2</v>
      </c>
      <c r="H31" s="22">
        <f>Tableau6[[#This Row],[Entrée]]-Tableau6[[#This Row],[Sortie]]</f>
        <v>-2</v>
      </c>
      <c r="I31" s="32"/>
    </row>
    <row r="32" spans="2:9" x14ac:dyDescent="0.25">
      <c r="B32" s="21">
        <v>44995</v>
      </c>
      <c r="C32" s="22" t="s">
        <v>239</v>
      </c>
      <c r="D32" s="22" t="s">
        <v>319</v>
      </c>
      <c r="E32" s="28" t="s">
        <v>1342</v>
      </c>
      <c r="F32" s="22">
        <v>0</v>
      </c>
      <c r="G32" s="22">
        <v>2</v>
      </c>
      <c r="H32" s="22">
        <f>Tableau6[[#This Row],[Entrée]]-Tableau6[[#This Row],[Sortie]]</f>
        <v>-2</v>
      </c>
      <c r="I32" s="32"/>
    </row>
    <row r="33" spans="2:9" x14ac:dyDescent="0.25">
      <c r="B33" s="21"/>
      <c r="C33" s="22"/>
      <c r="D33" s="22"/>
      <c r="E33" s="28"/>
      <c r="F33" s="22"/>
      <c r="G33" s="22"/>
      <c r="H33" s="22"/>
      <c r="I33" s="32"/>
    </row>
    <row r="34" spans="2:9" x14ac:dyDescent="0.25">
      <c r="B34" s="21"/>
      <c r="C34" s="22"/>
      <c r="D34" s="22"/>
      <c r="E34" s="28"/>
      <c r="F34" s="22"/>
      <c r="G34" s="22"/>
      <c r="H34" s="22"/>
      <c r="I34" s="32"/>
    </row>
    <row r="35" spans="2:9" x14ac:dyDescent="0.25">
      <c r="B35" s="21"/>
      <c r="C35" s="22"/>
      <c r="D35" s="22"/>
      <c r="E35" s="28"/>
      <c r="F35" s="22"/>
      <c r="G35" s="22"/>
      <c r="H35" s="22"/>
      <c r="I35" s="32"/>
    </row>
    <row r="36" spans="2:9" x14ac:dyDescent="0.25">
      <c r="B36" s="21"/>
      <c r="C36" s="22"/>
      <c r="D36" s="22"/>
      <c r="E36" s="28"/>
      <c r="F36" s="22"/>
      <c r="G36" s="22"/>
      <c r="H36" s="22"/>
      <c r="I36" s="32"/>
    </row>
    <row r="37" spans="2:9" x14ac:dyDescent="0.25">
      <c r="C37" s="1"/>
      <c r="D37" s="1"/>
      <c r="E37" s="1"/>
      <c r="F37" s="1"/>
      <c r="G37" s="9"/>
    </row>
    <row r="50" spans="2:7" x14ac:dyDescent="0.25">
      <c r="B50" s="1"/>
      <c r="C50" s="1"/>
      <c r="D50" s="1"/>
      <c r="E50" s="1"/>
      <c r="F50" s="1"/>
      <c r="G50" s="1"/>
    </row>
    <row r="51" spans="2:7" x14ac:dyDescent="0.25">
      <c r="B51" s="1"/>
      <c r="C51" s="1"/>
      <c r="D51" s="1"/>
      <c r="E51" s="1"/>
      <c r="F51" s="1"/>
      <c r="G51" s="1"/>
    </row>
    <row r="52" spans="2:7" x14ac:dyDescent="0.25">
      <c r="B52" s="1"/>
      <c r="C52" s="1"/>
      <c r="D52" s="1"/>
      <c r="E52" s="1"/>
      <c r="F52" s="1"/>
      <c r="G52" s="1"/>
    </row>
    <row r="53" spans="2:7" x14ac:dyDescent="0.25">
      <c r="B53" s="1"/>
      <c r="C53" s="1"/>
      <c r="D53" s="1"/>
      <c r="E53" s="1"/>
      <c r="F53" s="1"/>
      <c r="G53" s="1"/>
    </row>
    <row r="54" spans="2:7" x14ac:dyDescent="0.25">
      <c r="B54" s="1"/>
      <c r="C54" s="1"/>
      <c r="D54" s="1"/>
      <c r="E54" s="1"/>
      <c r="F54" s="1"/>
      <c r="G54" s="1"/>
    </row>
    <row r="55" spans="2:7" x14ac:dyDescent="0.25">
      <c r="B55" s="1"/>
      <c r="C55" s="1"/>
      <c r="D55" s="1"/>
      <c r="E55" s="1"/>
      <c r="F55" s="1"/>
      <c r="G55" s="1"/>
    </row>
    <row r="56" spans="2:7" x14ac:dyDescent="0.25">
      <c r="B56" s="1"/>
      <c r="C56" s="1"/>
      <c r="D56" s="1"/>
      <c r="E56" s="1"/>
      <c r="F56" s="1"/>
      <c r="G56" s="1"/>
    </row>
    <row r="57" spans="2:7" x14ac:dyDescent="0.25">
      <c r="B57" s="1"/>
      <c r="C57" s="1"/>
      <c r="D57" s="1"/>
      <c r="E57" s="1"/>
      <c r="F57" s="1"/>
      <c r="G57" s="1"/>
    </row>
    <row r="58" spans="2:7" x14ac:dyDescent="0.25">
      <c r="B58" s="1"/>
      <c r="C58" s="1"/>
      <c r="D58" s="1"/>
      <c r="E58" s="1"/>
      <c r="F58" s="1"/>
      <c r="G58" s="1"/>
    </row>
    <row r="59" spans="2:7" x14ac:dyDescent="0.25">
      <c r="B59" s="1"/>
      <c r="C59" s="1"/>
      <c r="D59" s="1"/>
      <c r="E59" s="1"/>
      <c r="F59" s="1"/>
      <c r="G59" s="1"/>
    </row>
    <row r="60" spans="2:7" x14ac:dyDescent="0.25">
      <c r="B60" s="1"/>
      <c r="C60" s="1"/>
      <c r="D60" s="1"/>
      <c r="E60" s="1"/>
      <c r="F60" s="1"/>
      <c r="G60" s="1"/>
    </row>
    <row r="61" spans="2:7" x14ac:dyDescent="0.25">
      <c r="B61" s="1"/>
      <c r="C61" s="1"/>
      <c r="D61" s="1"/>
      <c r="E61" s="1"/>
      <c r="F61" s="1"/>
      <c r="G61" s="1"/>
    </row>
    <row r="62" spans="2:7" x14ac:dyDescent="0.25">
      <c r="B62" s="1"/>
      <c r="C62" s="1"/>
      <c r="D62" s="1"/>
      <c r="E62" s="1"/>
      <c r="F62" s="1"/>
      <c r="G62" s="1"/>
    </row>
    <row r="63" spans="2:7" x14ac:dyDescent="0.25">
      <c r="B63" s="1"/>
      <c r="C63" s="1"/>
      <c r="D63" s="1"/>
      <c r="E63" s="1"/>
      <c r="F63" s="1"/>
      <c r="G63" s="1"/>
    </row>
    <row r="64" spans="2:7" x14ac:dyDescent="0.25">
      <c r="B64" s="1"/>
      <c r="C64" s="1"/>
      <c r="D64" s="1"/>
      <c r="E64" s="1"/>
      <c r="F64" s="1"/>
      <c r="G64" s="1"/>
    </row>
    <row r="65" spans="2:7" x14ac:dyDescent="0.25">
      <c r="B65" s="1"/>
      <c r="C65" s="1"/>
      <c r="D65" s="1"/>
      <c r="E65" s="1"/>
      <c r="F65" s="1"/>
      <c r="G65" s="1"/>
    </row>
    <row r="66" spans="2:7" x14ac:dyDescent="0.25">
      <c r="B66" s="1"/>
      <c r="C66" s="1"/>
      <c r="D66" s="1"/>
      <c r="E66" s="1"/>
      <c r="F66" s="1"/>
      <c r="G66" s="1"/>
    </row>
    <row r="67" spans="2:7" x14ac:dyDescent="0.25">
      <c r="B67" s="1"/>
      <c r="C67" s="1"/>
      <c r="D67" s="1"/>
      <c r="E67" s="1"/>
      <c r="F67" s="1"/>
      <c r="G67" s="1"/>
    </row>
    <row r="68" spans="2:7" x14ac:dyDescent="0.25">
      <c r="B68" s="1"/>
      <c r="C68" s="1"/>
      <c r="D68" s="1"/>
      <c r="E68" s="1"/>
      <c r="F68" s="1"/>
      <c r="G68" s="1"/>
    </row>
  </sheetData>
  <mergeCells count="12">
    <mergeCell ref="F12:H12"/>
    <mergeCell ref="B1:D2"/>
    <mergeCell ref="E1:E2"/>
    <mergeCell ref="F10:F11"/>
    <mergeCell ref="H10:H11"/>
    <mergeCell ref="F4:G4"/>
    <mergeCell ref="G3:H3"/>
    <mergeCell ref="G8:G9"/>
    <mergeCell ref="H8:H9"/>
    <mergeCell ref="F5:H5"/>
    <mergeCell ref="F8:F9"/>
    <mergeCell ref="E6:I6"/>
  </mergeCells>
  <phoneticPr fontId="11" type="noConversion"/>
  <conditionalFormatting sqref="F4">
    <cfRule type="expression" dxfId="64" priority="592">
      <formula>IF($F$3,"Commander")</formula>
    </cfRule>
  </conditionalFormatting>
  <conditionalFormatting sqref="F4:G4">
    <cfRule type="containsText" dxfId="63" priority="591" operator="containsText" text="mini">
      <formula>NOT(ISERROR(SEARCH("mini",F4)))</formula>
    </cfRule>
  </conditionalFormatting>
  <conditionalFormatting sqref="B18">
    <cfRule type="cellIs" dxfId="62" priority="366" operator="equal">
      <formula>0</formula>
    </cfRule>
    <cfRule type="cellIs" dxfId="61" priority="367" operator="lessThan">
      <formula>1</formula>
    </cfRule>
  </conditionalFormatting>
  <conditionalFormatting sqref="H8:H9">
    <cfRule type="cellIs" dxfId="60" priority="281" operator="lessThan">
      <formula>0</formula>
    </cfRule>
    <cfRule type="expression" dxfId="59" priority="282">
      <formula>$H$8&gt;=$F$8</formula>
    </cfRule>
  </conditionalFormatting>
  <conditionalFormatting sqref="B12">
    <cfRule type="expression" dxfId="58" priority="15">
      <formula>$C$12="Nouvelle Ref"</formula>
    </cfRule>
    <cfRule type="expression" dxfId="57" priority="142">
      <formula>$C$12=""</formula>
    </cfRule>
  </conditionalFormatting>
  <conditionalFormatting sqref="D19">
    <cfRule type="expression" dxfId="56" priority="21">
      <formula>AND(ROW()=CELL("ligne"),COLUMN()=CELL("colonne"))</formula>
    </cfRule>
  </conditionalFormatting>
  <conditionalFormatting sqref="F8:F9">
    <cfRule type="cellIs" dxfId="55" priority="7" operator="lessThan">
      <formula>0</formula>
    </cfRule>
    <cfRule type="expression" dxfId="54" priority="8">
      <formula>$H$8&gt;=$F$8</formula>
    </cfRule>
  </conditionalFormatting>
  <conditionalFormatting sqref="I11">
    <cfRule type="cellIs" dxfId="53" priority="5" operator="equal">
      <formula>0</formula>
    </cfRule>
  </conditionalFormatting>
  <conditionalFormatting sqref="G3:H3">
    <cfRule type="expression" dxfId="52" priority="897">
      <formula>(COUNTIF(#REF!,"Commander")&gt;=1)</formula>
    </cfRule>
  </conditionalFormatting>
  <dataValidations count="2">
    <dataValidation type="list" allowBlank="1" showInputMessage="1" showErrorMessage="1" sqref="F50:F52" xr:uid="{EE3AFBE1-0BA5-4575-BDD1-3E4C10B3BF03}">
      <formula1>$G$3:$G$7</formula1>
    </dataValidation>
    <dataValidation type="list" allowBlank="1" showInputMessage="1" showErrorMessage="1" sqref="B50:C52 E50:E52" xr:uid="{79F38338-F4C0-413D-AADF-141138F92768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2226" r:id="rId4" name="SpinButton1">
          <controlPr defaultSize="0" autoLine="0" r:id="rId5">
            <anchor moveWithCells="1">
              <from>
                <xdr:col>1</xdr:col>
                <xdr:colOff>733425</xdr:colOff>
                <xdr:row>5</xdr:row>
                <xdr:rowOff>0</xdr:rowOff>
              </from>
              <to>
                <xdr:col>1</xdr:col>
                <xdr:colOff>1133475</xdr:colOff>
                <xdr:row>7</xdr:row>
                <xdr:rowOff>28575</xdr:rowOff>
              </to>
            </anchor>
          </controlPr>
        </control>
      </mc:Choice>
      <mc:Fallback>
        <control shapeId="32226" r:id="rId4" name="Spin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mouv">
            <anchor moveWithCells="1" sizeWithCells="1">
              <from>
                <xdr:col>3</xdr:col>
                <xdr:colOff>228600</xdr:colOff>
                <xdr:row>10</xdr:row>
                <xdr:rowOff>19050</xdr:rowOff>
              </from>
              <to>
                <xdr:col>4</xdr:col>
                <xdr:colOff>809625</xdr:colOff>
                <xdr:row>14</xdr:row>
                <xdr:rowOff>161925</xdr:rowOff>
              </to>
            </anchor>
          </controlPr>
        </control>
      </mc:Choice>
    </mc:AlternateContent>
  </controls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2E064DE-634F-45CF-99E6-A6BFD209EBA8}">
          <x14:formula1>
            <xm:f>Source!$Q$2:$Q$4</xm:f>
          </x14:formula1>
          <xm:sqref>C12</xm:sqref>
        </x14:dataValidation>
        <x14:dataValidation type="list" allowBlank="1" showInputMessage="1" showErrorMessage="1" xr:uid="{6E887073-A38A-4BF3-9B15-03CB1AE84E5F}">
          <x14:formula1>
            <xm:f>Source!$A$2:$A$1249</xm:f>
          </x14:formula1>
          <xm:sqref>C14</xm:sqref>
        </x14:dataValidation>
        <x14:dataValidation type="list" allowBlank="1" showInputMessage="1" showErrorMessage="1" xr:uid="{EF76D512-408B-41D9-83BF-C12D4EE470D8}">
          <x14:formula1>
            <xm:f>Source!$C$2:$C$13</xm:f>
          </x14:formula1>
          <xm:sqref>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FB2B-1837-4A6D-A4F2-042D951102B8}">
  <sheetPr codeName="Feuil6">
    <tabColor rgb="FFFFC000"/>
  </sheetPr>
  <dimension ref="A1:X72"/>
  <sheetViews>
    <sheetView zoomScaleNormal="100" workbookViewId="0">
      <selection activeCell="E5" sqref="E5"/>
    </sheetView>
  </sheetViews>
  <sheetFormatPr baseColWidth="10" defaultRowHeight="15" x14ac:dyDescent="0.25"/>
  <cols>
    <col min="1" max="1" width="11.42578125" style="10"/>
    <col min="2" max="2" width="24.28515625" bestFit="1" customWidth="1"/>
    <col min="3" max="3" width="17.85546875" bestFit="1" customWidth="1"/>
    <col min="4" max="4" width="20.28515625" bestFit="1" customWidth="1"/>
    <col min="7" max="8" width="14.140625" customWidth="1"/>
    <col min="9" max="9" width="14.7109375" bestFit="1" customWidth="1"/>
    <col min="10" max="10" width="5.85546875" bestFit="1" customWidth="1"/>
    <col min="11" max="11" width="21.42578125" bestFit="1" customWidth="1"/>
    <col min="12" max="12" width="9.28515625" customWidth="1"/>
    <col min="14" max="14" width="8.7109375" bestFit="1" customWidth="1"/>
    <col min="15" max="15" width="19.28515625" bestFit="1" customWidth="1"/>
    <col min="17" max="17" width="15.7109375" bestFit="1" customWidth="1"/>
    <col min="18" max="18" width="6.85546875" bestFit="1" customWidth="1"/>
    <col min="19" max="19" width="6.28515625" bestFit="1" customWidth="1"/>
    <col min="20" max="20" width="6.28515625" customWidth="1"/>
    <col min="21" max="21" width="14.7109375" bestFit="1" customWidth="1"/>
    <col min="22" max="22" width="23.42578125" bestFit="1" customWidth="1"/>
  </cols>
  <sheetData>
    <row r="1" spans="1:24" ht="19.5" customHeight="1" x14ac:dyDescent="0.25">
      <c r="A1" s="85" t="s">
        <v>969</v>
      </c>
      <c r="B1" s="86"/>
      <c r="C1" s="86"/>
      <c r="D1" s="86"/>
      <c r="E1" s="86"/>
      <c r="F1" s="87"/>
    </row>
    <row r="2" spans="1:24" x14ac:dyDescent="0.25">
      <c r="A2" s="88"/>
      <c r="B2" s="88"/>
      <c r="C2" s="88"/>
      <c r="D2" s="88"/>
      <c r="E2" s="88"/>
      <c r="F2" s="89"/>
    </row>
    <row r="3" spans="1:24" ht="32.25" customHeight="1" x14ac:dyDescent="0.25">
      <c r="A3" s="35" t="s">
        <v>215</v>
      </c>
      <c r="B3" s="36" t="s">
        <v>0</v>
      </c>
      <c r="C3" s="36" t="s">
        <v>218</v>
      </c>
      <c r="D3" s="36" t="s">
        <v>219</v>
      </c>
      <c r="E3" s="36" t="s">
        <v>216</v>
      </c>
      <c r="F3" s="36" t="s">
        <v>217</v>
      </c>
      <c r="G3" s="36" t="s">
        <v>220</v>
      </c>
      <c r="H3" s="48" t="s">
        <v>972</v>
      </c>
      <c r="I3" s="37" t="s">
        <v>593</v>
      </c>
      <c r="J3" s="47" t="s">
        <v>937</v>
      </c>
      <c r="K3" s="47" t="s">
        <v>941</v>
      </c>
    </row>
    <row r="4" spans="1:24" x14ac:dyDescent="0.25">
      <c r="A4" s="13">
        <v>44997</v>
      </c>
      <c r="B4" s="14" t="s">
        <v>239</v>
      </c>
      <c r="C4" s="14" t="s">
        <v>1350</v>
      </c>
      <c r="D4" s="14" t="s">
        <v>1343</v>
      </c>
      <c r="E4" s="14">
        <v>0</v>
      </c>
      <c r="F4" s="14">
        <v>2</v>
      </c>
      <c r="G4" s="14">
        <f>Tableau8[[#This Row],[Entrée]]-Tableau8[[#This Row],[Sortie]]</f>
        <v>-2</v>
      </c>
      <c r="H4" s="14">
        <f>SUMIFS(F:F,B:B,Tableau8[[#This Row],[Référence]])</f>
        <v>12</v>
      </c>
      <c r="I4" s="11"/>
      <c r="J4" s="56" t="str">
        <f t="shared" ref="J4:J9" si="0">TEXT(A4,"m")</f>
        <v>3</v>
      </c>
      <c r="K4" s="14" t="e">
        <f>VLOOKUP(Tableau8[[#This Row],[Référence]],#REF!,13,0)</f>
        <v>#REF!</v>
      </c>
    </row>
    <row r="5" spans="1:24" x14ac:dyDescent="0.25">
      <c r="A5" s="13">
        <v>44997</v>
      </c>
      <c r="B5" s="14" t="s">
        <v>239</v>
      </c>
      <c r="C5" s="14" t="s">
        <v>1350</v>
      </c>
      <c r="D5" s="14" t="s">
        <v>1343</v>
      </c>
      <c r="E5" s="14">
        <v>0</v>
      </c>
      <c r="F5" s="14">
        <v>2</v>
      </c>
      <c r="G5" s="14">
        <f>Tableau8[[#This Row],[Entrée]]-Tableau8[[#This Row],[Sortie]]</f>
        <v>-2</v>
      </c>
      <c r="H5" s="14">
        <f>SUMIFS(F:F,B:B,Tableau8[[#This Row],[Référence]])</f>
        <v>12</v>
      </c>
      <c r="I5" s="11"/>
      <c r="J5" s="56" t="str">
        <f t="shared" si="0"/>
        <v>3</v>
      </c>
      <c r="K5" s="14" t="e">
        <f>VLOOKUP(Tableau8[[#This Row],[Référence]],#REF!,13,0)</f>
        <v>#REF!</v>
      </c>
    </row>
    <row r="6" spans="1:24" x14ac:dyDescent="0.25">
      <c r="A6" s="13">
        <v>44997</v>
      </c>
      <c r="B6" s="14" t="s">
        <v>239</v>
      </c>
      <c r="C6" s="14" t="s">
        <v>1350</v>
      </c>
      <c r="D6" s="14" t="s">
        <v>1335</v>
      </c>
      <c r="E6" s="14">
        <v>0</v>
      </c>
      <c r="F6" s="14">
        <v>2</v>
      </c>
      <c r="G6" s="14">
        <f>Tableau8[[#This Row],[Entrée]]-Tableau8[[#This Row],[Sortie]]</f>
        <v>-2</v>
      </c>
      <c r="H6" s="14">
        <f>SUMIFS(F:F,B:B,Tableau8[[#This Row],[Référence]])</f>
        <v>12</v>
      </c>
      <c r="I6" s="11"/>
      <c r="J6" s="56" t="str">
        <f t="shared" si="0"/>
        <v>3</v>
      </c>
      <c r="K6" s="14" t="e">
        <f>VLOOKUP(Tableau8[[#This Row],[Référence]],#REF!,13,0)</f>
        <v>#REF!</v>
      </c>
      <c r="W6" s="56"/>
      <c r="X6" s="14"/>
    </row>
    <row r="7" spans="1:24" x14ac:dyDescent="0.25">
      <c r="A7" s="13">
        <v>44997</v>
      </c>
      <c r="B7" s="14" t="s">
        <v>239</v>
      </c>
      <c r="C7" s="14" t="s">
        <v>1350</v>
      </c>
      <c r="D7" s="14" t="s">
        <v>1335</v>
      </c>
      <c r="E7" s="14">
        <v>0</v>
      </c>
      <c r="F7" s="14">
        <v>2</v>
      </c>
      <c r="G7" s="14">
        <f>Tableau8[[#This Row],[Entrée]]-Tableau8[[#This Row],[Sortie]]</f>
        <v>-2</v>
      </c>
      <c r="H7" s="14">
        <f>SUMIFS(F:F,B:B,Tableau8[[#This Row],[Référence]])</f>
        <v>12</v>
      </c>
      <c r="I7" s="11"/>
      <c r="J7" s="56" t="str">
        <f t="shared" si="0"/>
        <v>3</v>
      </c>
      <c r="K7" s="14" t="e">
        <f>VLOOKUP(Tableau8[[#This Row],[Référence]],#REF!,13,0)</f>
        <v>#REF!</v>
      </c>
    </row>
    <row r="8" spans="1:24" x14ac:dyDescent="0.25">
      <c r="A8" s="13">
        <v>44997</v>
      </c>
      <c r="B8" s="1" t="s">
        <v>239</v>
      </c>
      <c r="C8" s="14" t="s">
        <v>1350</v>
      </c>
      <c r="D8" s="14" t="s">
        <v>1335</v>
      </c>
      <c r="E8" s="14">
        <v>0</v>
      </c>
      <c r="F8" s="14">
        <v>2</v>
      </c>
      <c r="G8" s="14">
        <f>Tableau8[[#This Row],[Entrée]]-Tableau8[[#This Row],[Sortie]]</f>
        <v>-2</v>
      </c>
      <c r="H8" s="14">
        <f>SUMIFS(F:F,B:B,Tableau8[[#This Row],[Référence]])</f>
        <v>12</v>
      </c>
      <c r="I8" s="11"/>
      <c r="J8" s="56" t="str">
        <f t="shared" si="0"/>
        <v>3</v>
      </c>
      <c r="K8" s="14" t="e">
        <f>VLOOKUP(Tableau8[[#This Row],[Référence]],#REF!,13,0)</f>
        <v>#REF!</v>
      </c>
    </row>
    <row r="9" spans="1:24" x14ac:dyDescent="0.25">
      <c r="A9" s="13">
        <v>44995</v>
      </c>
      <c r="B9" s="1" t="s">
        <v>239</v>
      </c>
      <c r="C9" s="14" t="s">
        <v>319</v>
      </c>
      <c r="D9" s="14" t="s">
        <v>659</v>
      </c>
      <c r="E9" s="14">
        <v>0</v>
      </c>
      <c r="F9" s="14">
        <v>2</v>
      </c>
      <c r="G9" s="14">
        <f>Tableau8[[#This Row],[Entrée]]-Tableau8[[#This Row],[Sortie]]</f>
        <v>-2</v>
      </c>
      <c r="H9" s="14">
        <f>SUMIFS(F:F,B:B,Tableau8[[#This Row],[Référence]])</f>
        <v>12</v>
      </c>
      <c r="I9" s="11"/>
      <c r="J9" s="56" t="str">
        <f t="shared" si="0"/>
        <v>3</v>
      </c>
      <c r="K9" s="14" t="e">
        <f>VLOOKUP(Tableau8[[#This Row],[Référence]],#REF!,13,0)</f>
        <v>#REF!</v>
      </c>
    </row>
    <row r="10" spans="1:24" x14ac:dyDescent="0.25">
      <c r="A10" s="13"/>
      <c r="B10" s="14"/>
      <c r="C10" s="14"/>
      <c r="D10" s="14"/>
      <c r="E10" s="14"/>
      <c r="F10" s="14"/>
      <c r="G10" s="14"/>
      <c r="H10" s="14"/>
    </row>
    <row r="11" spans="1:24" x14ac:dyDescent="0.25">
      <c r="A11" s="13"/>
      <c r="B11" s="14"/>
      <c r="C11" s="14"/>
      <c r="D11" s="14"/>
      <c r="E11" s="14"/>
      <c r="F11" s="14"/>
      <c r="G11" s="14"/>
      <c r="H11" s="14"/>
    </row>
    <row r="12" spans="1:24" x14ac:dyDescent="0.25">
      <c r="A12" s="13"/>
      <c r="B12" s="14"/>
      <c r="C12" s="14"/>
      <c r="D12" s="14"/>
      <c r="E12" s="14"/>
      <c r="F12" s="14"/>
      <c r="G12" s="14"/>
      <c r="H12" s="14"/>
    </row>
    <row r="13" spans="1:24" x14ac:dyDescent="0.25">
      <c r="A13" s="13"/>
      <c r="B13" s="14"/>
      <c r="C13" s="14"/>
      <c r="D13" s="14"/>
      <c r="E13" s="14"/>
      <c r="F13" s="14"/>
      <c r="G13" s="14"/>
      <c r="H13" s="14"/>
    </row>
    <row r="14" spans="1:24" x14ac:dyDescent="0.25">
      <c r="A14" s="13"/>
      <c r="B14" s="14"/>
      <c r="C14" s="14"/>
      <c r="D14" s="14"/>
      <c r="E14" s="14"/>
      <c r="F14" s="14"/>
      <c r="G14" s="14"/>
      <c r="H14" s="14"/>
    </row>
    <row r="15" spans="1:24" x14ac:dyDescent="0.25">
      <c r="A15" s="13"/>
      <c r="B15" s="14"/>
      <c r="C15" s="14"/>
      <c r="D15" s="14"/>
      <c r="E15" s="14"/>
      <c r="F15" s="14"/>
      <c r="G15" s="14"/>
      <c r="H15" s="14"/>
    </row>
    <row r="16" spans="1:24" x14ac:dyDescent="0.25">
      <c r="A16" s="13"/>
      <c r="B16" s="14"/>
      <c r="C16" s="14"/>
      <c r="D16" s="14"/>
      <c r="E16" s="14"/>
      <c r="F16" s="14"/>
      <c r="G16" s="14"/>
      <c r="H16" s="14"/>
    </row>
    <row r="17" spans="1:8" x14ac:dyDescent="0.25">
      <c r="A17" s="13"/>
      <c r="B17" s="14"/>
      <c r="C17" s="14"/>
      <c r="D17" s="14"/>
      <c r="E17" s="14"/>
      <c r="F17" s="14"/>
      <c r="G17" s="14"/>
      <c r="H17" s="14"/>
    </row>
    <row r="18" spans="1:8" x14ac:dyDescent="0.25">
      <c r="A18" s="13"/>
      <c r="B18" s="14"/>
      <c r="C18" s="14"/>
      <c r="D18" s="14"/>
      <c r="E18" s="14"/>
      <c r="F18" s="14"/>
      <c r="G18" s="14"/>
      <c r="H18" s="14"/>
    </row>
    <row r="19" spans="1:8" x14ac:dyDescent="0.25">
      <c r="A19" s="13"/>
      <c r="B19" s="14"/>
      <c r="C19" s="14"/>
      <c r="D19" s="14"/>
      <c r="E19" s="14"/>
      <c r="F19" s="14"/>
      <c r="G19" s="14"/>
      <c r="H19" s="14"/>
    </row>
    <row r="20" spans="1:8" x14ac:dyDescent="0.25">
      <c r="A20" s="13"/>
      <c r="B20" s="14"/>
      <c r="C20" s="14"/>
      <c r="D20" s="14"/>
      <c r="E20" s="14"/>
      <c r="F20" s="14"/>
      <c r="G20" s="14"/>
      <c r="H20" s="14"/>
    </row>
    <row r="21" spans="1:8" x14ac:dyDescent="0.25">
      <c r="A21" s="13"/>
      <c r="B21" s="14"/>
      <c r="C21" s="14"/>
      <c r="D21" s="14"/>
      <c r="E21" s="14"/>
      <c r="F21" s="14"/>
      <c r="G21" s="14"/>
      <c r="H21" s="14"/>
    </row>
    <row r="22" spans="1:8" x14ac:dyDescent="0.25">
      <c r="A22" s="13"/>
      <c r="B22" s="14"/>
      <c r="C22" s="14"/>
      <c r="D22" s="14"/>
      <c r="E22" s="14"/>
      <c r="F22" s="14"/>
      <c r="G22" s="14"/>
      <c r="H22" s="14"/>
    </row>
    <row r="23" spans="1:8" x14ac:dyDescent="0.25">
      <c r="A23" s="13"/>
      <c r="B23" s="14"/>
      <c r="C23" s="14"/>
      <c r="D23" s="14"/>
      <c r="E23" s="14"/>
      <c r="F23" s="14"/>
      <c r="G23" s="14"/>
      <c r="H23" s="14"/>
    </row>
    <row r="24" spans="1:8" x14ac:dyDescent="0.25">
      <c r="A24" s="13"/>
      <c r="B24" s="14"/>
      <c r="C24" s="14"/>
      <c r="D24" s="14"/>
      <c r="E24" s="14"/>
      <c r="F24" s="14"/>
      <c r="G24" s="14"/>
      <c r="H24" s="14"/>
    </row>
    <row r="25" spans="1:8" x14ac:dyDescent="0.25">
      <c r="A25" s="13"/>
      <c r="B25" s="14"/>
      <c r="C25" s="14"/>
      <c r="D25" s="14"/>
      <c r="E25" s="14"/>
      <c r="F25" s="14"/>
      <c r="G25" s="14"/>
      <c r="H25" s="14"/>
    </row>
    <row r="26" spans="1:8" x14ac:dyDescent="0.25">
      <c r="A26" s="13"/>
      <c r="B26" s="14"/>
      <c r="C26" s="14"/>
      <c r="D26" s="14"/>
      <c r="E26" s="14"/>
      <c r="F26" s="14"/>
      <c r="G26" s="14"/>
      <c r="H26" s="14"/>
    </row>
    <row r="27" spans="1:8" x14ac:dyDescent="0.25">
      <c r="A27" s="13"/>
      <c r="B27" s="14"/>
      <c r="C27" s="14"/>
      <c r="D27" s="14"/>
      <c r="E27" s="14"/>
      <c r="F27" s="14"/>
      <c r="G27" s="14"/>
      <c r="H27" s="14"/>
    </row>
    <row r="28" spans="1:8" x14ac:dyDescent="0.25">
      <c r="A28" s="13"/>
      <c r="B28" s="14"/>
      <c r="C28" s="14"/>
      <c r="D28" s="14"/>
      <c r="E28" s="14"/>
      <c r="F28" s="14"/>
      <c r="G28" s="14"/>
      <c r="H28" s="14"/>
    </row>
    <row r="29" spans="1:8" x14ac:dyDescent="0.25">
      <c r="A29" s="13"/>
      <c r="B29" s="14"/>
      <c r="C29" s="14"/>
      <c r="D29" s="14"/>
      <c r="E29" s="14"/>
      <c r="F29" s="14"/>
      <c r="G29" s="14"/>
      <c r="H29" s="14"/>
    </row>
    <row r="30" spans="1:8" x14ac:dyDescent="0.25">
      <c r="A30" s="13"/>
      <c r="B30" s="14"/>
      <c r="C30" s="14"/>
      <c r="D30" s="14"/>
      <c r="E30" s="14"/>
      <c r="F30" s="14"/>
      <c r="G30" s="14"/>
      <c r="H30" s="14"/>
    </row>
    <row r="31" spans="1:8" x14ac:dyDescent="0.25">
      <c r="A31" s="13"/>
      <c r="B31" s="14"/>
      <c r="C31" s="14"/>
      <c r="D31" s="14"/>
      <c r="E31" s="14"/>
      <c r="F31" s="14"/>
      <c r="G31" s="14"/>
      <c r="H31" s="14"/>
    </row>
    <row r="32" spans="1:8" x14ac:dyDescent="0.25">
      <c r="A32" s="13"/>
      <c r="B32" s="14"/>
      <c r="C32" s="14"/>
      <c r="D32" s="14"/>
      <c r="E32" s="14"/>
      <c r="F32" s="14"/>
      <c r="G32" s="14"/>
      <c r="H32" s="14"/>
    </row>
    <row r="33" spans="1:8" x14ac:dyDescent="0.25">
      <c r="A33" s="13"/>
      <c r="B33" s="14"/>
      <c r="C33" s="14"/>
      <c r="D33" s="14"/>
      <c r="E33" s="14"/>
      <c r="F33" s="14"/>
      <c r="G33" s="14"/>
      <c r="H33" s="14"/>
    </row>
    <row r="34" spans="1:8" x14ac:dyDescent="0.25">
      <c r="A34" s="13"/>
      <c r="B34" s="14"/>
      <c r="C34" s="14"/>
      <c r="D34" s="14"/>
      <c r="E34" s="14"/>
      <c r="F34" s="14"/>
      <c r="G34" s="14"/>
      <c r="H34" s="14"/>
    </row>
    <row r="35" spans="1:8" x14ac:dyDescent="0.25">
      <c r="A35" s="13"/>
      <c r="B35" s="14"/>
      <c r="C35" s="14"/>
      <c r="D35" s="14"/>
      <c r="E35" s="14"/>
      <c r="F35" s="14"/>
      <c r="G35" s="14"/>
      <c r="H35" s="14"/>
    </row>
    <row r="36" spans="1:8" x14ac:dyDescent="0.25">
      <c r="A36" s="13"/>
      <c r="B36" s="14"/>
      <c r="C36" s="14"/>
      <c r="D36" s="14"/>
      <c r="E36" s="14"/>
      <c r="F36" s="14"/>
      <c r="G36" s="14"/>
      <c r="H36" s="14"/>
    </row>
    <row r="37" spans="1:8" x14ac:dyDescent="0.25">
      <c r="A37" s="13"/>
      <c r="B37" s="14"/>
      <c r="C37" s="14"/>
      <c r="D37" s="14"/>
      <c r="E37" s="14"/>
      <c r="F37" s="14"/>
      <c r="G37" s="14"/>
      <c r="H37" s="14"/>
    </row>
    <row r="38" spans="1:8" x14ac:dyDescent="0.25">
      <c r="A38" s="13"/>
      <c r="B38" s="14"/>
      <c r="C38" s="14"/>
      <c r="D38" s="14"/>
      <c r="E38" s="14"/>
      <c r="F38" s="14"/>
      <c r="G38" s="14"/>
      <c r="H38" s="14"/>
    </row>
    <row r="39" spans="1:8" x14ac:dyDescent="0.25">
      <c r="A39" s="13"/>
      <c r="B39" s="14"/>
      <c r="C39" s="14"/>
      <c r="D39" s="14"/>
      <c r="E39" s="14"/>
      <c r="F39" s="14"/>
      <c r="G39" s="14"/>
      <c r="H39" s="14"/>
    </row>
    <row r="40" spans="1:8" x14ac:dyDescent="0.25">
      <c r="A40" s="13"/>
      <c r="B40" s="14"/>
      <c r="C40" s="14"/>
      <c r="D40" s="14"/>
      <c r="E40" s="14"/>
      <c r="F40" s="14"/>
      <c r="G40" s="14"/>
      <c r="H40" s="14"/>
    </row>
    <row r="41" spans="1:8" x14ac:dyDescent="0.25">
      <c r="A41" s="13"/>
      <c r="B41" s="14"/>
      <c r="C41" s="14"/>
      <c r="D41" s="14"/>
      <c r="E41" s="14"/>
      <c r="F41" s="14"/>
      <c r="G41" s="14"/>
      <c r="H41" s="14"/>
    </row>
    <row r="42" spans="1:8" x14ac:dyDescent="0.25">
      <c r="A42" s="13"/>
      <c r="B42" s="14"/>
      <c r="C42" s="14"/>
      <c r="D42" s="14"/>
      <c r="E42" s="14"/>
      <c r="F42" s="14"/>
      <c r="G42" s="14"/>
      <c r="H42" s="14"/>
    </row>
    <row r="43" spans="1:8" x14ac:dyDescent="0.25">
      <c r="A43" s="13"/>
      <c r="B43" s="14"/>
      <c r="C43" s="14"/>
      <c r="D43" s="14"/>
      <c r="E43" s="14"/>
      <c r="F43" s="14"/>
      <c r="G43" s="14"/>
      <c r="H43" s="14"/>
    </row>
    <row r="44" spans="1:8" x14ac:dyDescent="0.25">
      <c r="A44" s="13"/>
      <c r="B44" s="14"/>
      <c r="C44" s="14"/>
      <c r="D44" s="14"/>
      <c r="E44" s="14"/>
      <c r="F44" s="14"/>
      <c r="G44" s="14"/>
      <c r="H44" s="14"/>
    </row>
    <row r="45" spans="1:8" x14ac:dyDescent="0.25">
      <c r="A45" s="13"/>
      <c r="B45" s="14"/>
      <c r="C45" s="14"/>
      <c r="D45" s="14"/>
      <c r="E45" s="14"/>
      <c r="F45" s="14"/>
      <c r="G45" s="14"/>
      <c r="H45" s="14"/>
    </row>
    <row r="46" spans="1:8" x14ac:dyDescent="0.25">
      <c r="A46" s="13"/>
      <c r="B46" s="14"/>
      <c r="C46" s="14"/>
      <c r="D46" s="14"/>
      <c r="E46" s="14"/>
      <c r="F46" s="14"/>
      <c r="G46" s="14"/>
      <c r="H46" s="14"/>
    </row>
    <row r="47" spans="1:8" x14ac:dyDescent="0.25">
      <c r="A47" s="13"/>
      <c r="B47" s="14"/>
      <c r="C47" s="14"/>
      <c r="D47" s="14"/>
      <c r="E47" s="14"/>
      <c r="F47" s="14"/>
      <c r="G47" s="14"/>
      <c r="H47" s="14"/>
    </row>
    <row r="48" spans="1:8" x14ac:dyDescent="0.25">
      <c r="A48" s="13"/>
      <c r="B48" s="14"/>
      <c r="C48" s="14"/>
      <c r="D48" s="14"/>
      <c r="E48" s="14"/>
      <c r="F48" s="14"/>
      <c r="G48" s="14"/>
      <c r="H48" s="14"/>
    </row>
    <row r="49" spans="1:8" x14ac:dyDescent="0.25">
      <c r="A49" s="13"/>
      <c r="B49" s="14"/>
      <c r="C49" s="14"/>
      <c r="D49" s="14"/>
      <c r="E49" s="14"/>
      <c r="F49" s="14"/>
      <c r="G49" s="14"/>
      <c r="H49" s="14"/>
    </row>
    <row r="50" spans="1:8" x14ac:dyDescent="0.25">
      <c r="A50" s="13"/>
      <c r="B50" s="14"/>
      <c r="C50" s="14"/>
      <c r="D50" s="14"/>
      <c r="E50" s="14"/>
      <c r="F50" s="14"/>
      <c r="G50" s="14"/>
      <c r="H50" s="14"/>
    </row>
    <row r="51" spans="1:8" x14ac:dyDescent="0.25">
      <c r="A51" s="13"/>
      <c r="B51" s="14"/>
      <c r="C51" s="14"/>
      <c r="D51" s="14"/>
      <c r="E51" s="14"/>
      <c r="F51" s="14"/>
      <c r="G51" s="14"/>
      <c r="H51" s="14"/>
    </row>
    <row r="52" spans="1:8" x14ac:dyDescent="0.25">
      <c r="A52" s="13"/>
      <c r="B52" s="14"/>
      <c r="C52" s="14"/>
      <c r="D52" s="14"/>
      <c r="E52" s="14"/>
      <c r="F52" s="14"/>
      <c r="G52" s="14"/>
      <c r="H52" s="14"/>
    </row>
    <row r="53" spans="1:8" x14ac:dyDescent="0.25">
      <c r="A53" s="13"/>
      <c r="B53" s="14"/>
      <c r="C53" s="14"/>
      <c r="D53" s="14"/>
      <c r="E53" s="14"/>
      <c r="F53" s="14"/>
      <c r="G53" s="14"/>
      <c r="H53" s="14"/>
    </row>
    <row r="54" spans="1:8" x14ac:dyDescent="0.25">
      <c r="A54" s="13"/>
      <c r="B54" s="14"/>
      <c r="C54" s="14"/>
      <c r="D54" s="14"/>
      <c r="E54" s="14"/>
      <c r="F54" s="14"/>
      <c r="G54" s="14"/>
      <c r="H54" s="14"/>
    </row>
    <row r="55" spans="1:8" x14ac:dyDescent="0.25">
      <c r="A55" s="13"/>
      <c r="B55" s="14"/>
      <c r="C55" s="14"/>
      <c r="D55" s="14"/>
      <c r="E55" s="14"/>
      <c r="F55" s="14"/>
      <c r="G55" s="14"/>
      <c r="H55" s="14"/>
    </row>
    <row r="56" spans="1:8" x14ac:dyDescent="0.25">
      <c r="A56" s="13"/>
      <c r="B56" s="14"/>
      <c r="C56" s="14"/>
      <c r="D56" s="14"/>
      <c r="E56" s="14"/>
      <c r="F56" s="14"/>
      <c r="G56" s="14"/>
      <c r="H56" s="14"/>
    </row>
    <row r="57" spans="1:8" x14ac:dyDescent="0.25">
      <c r="A57" s="13"/>
      <c r="B57" s="14"/>
      <c r="C57" s="14"/>
      <c r="D57" s="14"/>
      <c r="E57" s="14"/>
      <c r="F57" s="14"/>
      <c r="G57" s="14"/>
      <c r="H57" s="14"/>
    </row>
    <row r="58" spans="1:8" x14ac:dyDescent="0.25">
      <c r="A58" s="13"/>
      <c r="B58" s="14"/>
      <c r="C58" s="14"/>
      <c r="D58" s="14"/>
      <c r="E58" s="14"/>
      <c r="F58" s="14"/>
      <c r="G58" s="14"/>
      <c r="H58" s="14"/>
    </row>
    <row r="59" spans="1:8" x14ac:dyDescent="0.25">
      <c r="A59" s="13"/>
      <c r="B59" s="14"/>
      <c r="C59" s="14"/>
      <c r="D59" s="14"/>
      <c r="E59" s="14"/>
      <c r="F59" s="14"/>
      <c r="G59" s="14"/>
      <c r="H59" s="14"/>
    </row>
    <row r="60" spans="1:8" x14ac:dyDescent="0.25">
      <c r="A60" s="6"/>
      <c r="B60" s="1"/>
      <c r="C60" s="1"/>
      <c r="D60" s="1"/>
      <c r="E60" s="1"/>
      <c r="F60" s="1"/>
      <c r="G60" s="1"/>
      <c r="H60" s="1"/>
    </row>
    <row r="61" spans="1:8" x14ac:dyDescent="0.25">
      <c r="A61" s="6"/>
      <c r="B61" s="1"/>
      <c r="C61" s="1"/>
      <c r="D61" s="1"/>
      <c r="E61" s="1"/>
      <c r="F61" s="1"/>
      <c r="G61" s="1"/>
      <c r="H61" s="1"/>
    </row>
    <row r="62" spans="1:8" x14ac:dyDescent="0.25">
      <c r="A62" s="6"/>
      <c r="B62" s="1"/>
      <c r="C62" s="1"/>
      <c r="D62" s="1"/>
      <c r="E62" s="1"/>
      <c r="F62" s="1"/>
      <c r="G62" s="1"/>
      <c r="H62" s="1"/>
    </row>
    <row r="63" spans="1:8" x14ac:dyDescent="0.25">
      <c r="A63" s="6"/>
      <c r="B63" s="1"/>
      <c r="C63" s="1"/>
      <c r="D63" s="1"/>
      <c r="E63" s="1"/>
      <c r="F63" s="1"/>
      <c r="G63" s="1"/>
      <c r="H63" s="1"/>
    </row>
    <row r="64" spans="1:8" x14ac:dyDescent="0.25">
      <c r="A64" s="6"/>
      <c r="B64" s="1"/>
      <c r="C64" s="1"/>
      <c r="D64" s="1"/>
      <c r="E64" s="1"/>
      <c r="F64" s="1"/>
      <c r="G64" s="1"/>
      <c r="H64" s="1"/>
    </row>
    <row r="65" spans="1:8" x14ac:dyDescent="0.25">
      <c r="A65" s="6"/>
      <c r="B65" s="1"/>
      <c r="C65" s="1"/>
      <c r="D65" s="1"/>
      <c r="E65" s="1"/>
      <c r="F65" s="1"/>
      <c r="G65" s="1"/>
      <c r="H65" s="1"/>
    </row>
    <row r="66" spans="1:8" x14ac:dyDescent="0.25">
      <c r="A66" s="6"/>
      <c r="B66" s="1"/>
      <c r="C66" s="1"/>
      <c r="D66" s="1"/>
      <c r="E66" s="1"/>
      <c r="F66" s="1"/>
      <c r="G66" s="1"/>
      <c r="H66" s="1"/>
    </row>
    <row r="67" spans="1:8" x14ac:dyDescent="0.25">
      <c r="A67" s="6"/>
      <c r="B67" s="1"/>
      <c r="C67" s="1"/>
      <c r="D67" s="1"/>
      <c r="E67" s="1"/>
      <c r="F67" s="1"/>
      <c r="G67" s="1"/>
      <c r="H67" s="1"/>
    </row>
    <row r="68" spans="1:8" x14ac:dyDescent="0.25">
      <c r="A68" s="6"/>
      <c r="B68" s="1"/>
      <c r="C68" s="1"/>
      <c r="D68" s="1"/>
      <c r="E68" s="1"/>
      <c r="F68" s="1"/>
      <c r="G68" s="1"/>
      <c r="H68" s="1"/>
    </row>
    <row r="69" spans="1:8" x14ac:dyDescent="0.25">
      <c r="A69" s="6"/>
      <c r="B69" s="1"/>
      <c r="C69" s="1"/>
      <c r="D69" s="1"/>
      <c r="E69" s="1"/>
      <c r="F69" s="1"/>
      <c r="G69" s="1"/>
      <c r="H69" s="1"/>
    </row>
    <row r="70" spans="1:8" x14ac:dyDescent="0.25">
      <c r="A70" s="6"/>
      <c r="B70" s="1"/>
      <c r="C70" s="1"/>
      <c r="D70" s="1"/>
      <c r="E70" s="1"/>
      <c r="F70" s="1"/>
      <c r="G70" s="1"/>
      <c r="H70" s="1"/>
    </row>
    <row r="71" spans="1:8" x14ac:dyDescent="0.25">
      <c r="A71" s="6"/>
      <c r="B71" s="1"/>
      <c r="C71" s="1"/>
      <c r="D71" s="1"/>
      <c r="E71" s="1"/>
      <c r="F71" s="1"/>
      <c r="G71" s="1"/>
      <c r="H71" s="1"/>
    </row>
    <row r="72" spans="1:8" x14ac:dyDescent="0.25">
      <c r="A72" s="6"/>
      <c r="B72" s="1"/>
      <c r="C72" s="1"/>
      <c r="D72" s="1"/>
      <c r="E72" s="1"/>
      <c r="F72" s="1"/>
      <c r="G72" s="1"/>
      <c r="H72" s="1"/>
    </row>
  </sheetData>
  <mergeCells count="1">
    <mergeCell ref="A1:F2"/>
  </mergeCells>
  <phoneticPr fontId="11" type="noConversion"/>
  <conditionalFormatting sqref="E3:E1048576">
    <cfRule type="cellIs" dxfId="41" priority="1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B67F09E-93DF-44A7-98F6-421149E7F3B2}">
          <x14:formula1>
            <xm:f>Source!$A$2:$A$1249</xm:f>
          </x14:formula1>
          <xm:sqref>B8:B9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Q1249"/>
  <sheetViews>
    <sheetView topLeftCell="D1" zoomScale="90" zoomScaleNormal="90" workbookViewId="0">
      <selection activeCell="H29" sqref="H29"/>
    </sheetView>
  </sheetViews>
  <sheetFormatPr baseColWidth="10" defaultRowHeight="15" x14ac:dyDescent="0.25"/>
  <cols>
    <col min="1" max="1" width="31.5703125" style="40" bestFit="1" customWidth="1"/>
    <col min="2" max="2" width="20.5703125" bestFit="1" customWidth="1"/>
    <col min="3" max="3" width="22.7109375" bestFit="1" customWidth="1"/>
    <col min="4" max="4" width="5.5703125" customWidth="1"/>
    <col min="5" max="5" width="20.5703125" bestFit="1" customWidth="1"/>
    <col min="6" max="6" width="37.7109375" bestFit="1" customWidth="1"/>
    <col min="7" max="7" width="27.28515625" bestFit="1" customWidth="1"/>
    <col min="8" max="9" width="12.7109375" bestFit="1" customWidth="1"/>
    <col min="10" max="10" width="28.5703125" style="1" bestFit="1" customWidth="1"/>
    <col min="13" max="13" width="8.28515625" style="8" bestFit="1" customWidth="1"/>
    <col min="14" max="14" width="11.140625" style="8" bestFit="1" customWidth="1"/>
    <col min="15" max="15" width="21.7109375" bestFit="1" customWidth="1"/>
    <col min="16" max="17" width="14.7109375" bestFit="1" customWidth="1"/>
  </cols>
  <sheetData>
    <row r="1" spans="1:17" ht="18.75" x14ac:dyDescent="0.3">
      <c r="A1" s="39" t="s">
        <v>1</v>
      </c>
      <c r="B1" s="14" t="s">
        <v>727</v>
      </c>
      <c r="C1" s="14" t="s">
        <v>726</v>
      </c>
      <c r="D1" s="14"/>
      <c r="E1" s="1"/>
      <c r="F1" s="1"/>
      <c r="G1" s="1"/>
      <c r="H1" s="1"/>
      <c r="I1" s="1"/>
      <c r="K1" s="1"/>
      <c r="M1" t="s">
        <v>937</v>
      </c>
      <c r="N1" t="s">
        <v>997</v>
      </c>
      <c r="O1" t="s">
        <v>1078</v>
      </c>
      <c r="P1" s="49" t="s">
        <v>941</v>
      </c>
      <c r="Q1" s="1" t="s">
        <v>593</v>
      </c>
    </row>
    <row r="2" spans="1:17" x14ac:dyDescent="0.25">
      <c r="A2" s="40" t="s">
        <v>647</v>
      </c>
      <c r="B2" s="8" t="s">
        <v>1091</v>
      </c>
      <c r="C2" s="8" t="s">
        <v>1319</v>
      </c>
      <c r="D2" s="8"/>
      <c r="E2" s="8"/>
      <c r="F2" s="1"/>
      <c r="G2" s="1"/>
      <c r="H2" s="1"/>
      <c r="I2" s="1"/>
      <c r="K2" s="8"/>
      <c r="M2" s="8">
        <v>1</v>
      </c>
      <c r="N2" s="60" t="s">
        <v>1187</v>
      </c>
      <c r="O2" t="s">
        <v>1274</v>
      </c>
      <c r="P2" s="1" t="s">
        <v>597</v>
      </c>
      <c r="Q2" s="1" t="s">
        <v>1079</v>
      </c>
    </row>
    <row r="3" spans="1:17" x14ac:dyDescent="0.25">
      <c r="A3" s="40" t="s">
        <v>649</v>
      </c>
      <c r="B3" s="8" t="s">
        <v>1180</v>
      </c>
      <c r="C3" s="8" t="s">
        <v>1342</v>
      </c>
      <c r="D3" s="8"/>
      <c r="E3" s="8"/>
      <c r="F3" s="1"/>
      <c r="G3" s="1"/>
      <c r="H3" s="1"/>
      <c r="I3" s="1"/>
      <c r="K3" s="8"/>
      <c r="M3" s="8">
        <v>2</v>
      </c>
      <c r="N3" s="8" t="s">
        <v>341</v>
      </c>
      <c r="O3" t="s">
        <v>1168</v>
      </c>
      <c r="P3" s="1" t="s">
        <v>635</v>
      </c>
      <c r="Q3" s="1" t="s">
        <v>1165</v>
      </c>
    </row>
    <row r="4" spans="1:17" x14ac:dyDescent="0.25">
      <c r="A4" s="40">
        <v>2210</v>
      </c>
      <c r="B4" s="8" t="s">
        <v>207</v>
      </c>
      <c r="C4" s="8" t="s">
        <v>1100</v>
      </c>
      <c r="D4" s="8"/>
      <c r="E4" s="8"/>
      <c r="F4" s="1"/>
      <c r="G4" s="1"/>
      <c r="H4" s="1"/>
      <c r="I4" s="1"/>
      <c r="K4" s="8"/>
      <c r="M4" s="8">
        <v>3</v>
      </c>
      <c r="N4" s="8" t="s">
        <v>346</v>
      </c>
      <c r="O4" t="s">
        <v>1167</v>
      </c>
      <c r="P4" s="1" t="s">
        <v>637</v>
      </c>
      <c r="Q4" s="1"/>
    </row>
    <row r="5" spans="1:17" x14ac:dyDescent="0.25">
      <c r="A5" s="40">
        <v>2220</v>
      </c>
      <c r="B5" s="8" t="s">
        <v>1266</v>
      </c>
      <c r="C5" s="8" t="s">
        <v>1161</v>
      </c>
      <c r="D5" s="8"/>
      <c r="E5" s="8"/>
      <c r="F5" s="1"/>
      <c r="G5" s="1"/>
      <c r="H5" s="1"/>
      <c r="I5" s="1"/>
      <c r="K5" s="8"/>
      <c r="M5" s="8">
        <v>4</v>
      </c>
      <c r="N5" s="8" t="s">
        <v>791</v>
      </c>
      <c r="O5" t="s">
        <v>1084</v>
      </c>
      <c r="P5" s="1" t="s">
        <v>1238</v>
      </c>
    </row>
    <row r="6" spans="1:17" x14ac:dyDescent="0.25">
      <c r="A6" s="40">
        <v>2225</v>
      </c>
      <c r="B6" s="8" t="s">
        <v>874</v>
      </c>
      <c r="C6" s="8" t="s">
        <v>664</v>
      </c>
      <c r="D6" s="8"/>
      <c r="E6" s="8"/>
      <c r="F6" s="1"/>
      <c r="G6" s="1"/>
      <c r="H6" s="1"/>
      <c r="I6" s="1"/>
      <c r="K6" s="8"/>
      <c r="M6" s="8">
        <v>5</v>
      </c>
      <c r="N6" s="8" t="s">
        <v>1109</v>
      </c>
      <c r="O6" t="s">
        <v>1094</v>
      </c>
      <c r="P6" s="1" t="s">
        <v>393</v>
      </c>
    </row>
    <row r="7" spans="1:17" x14ac:dyDescent="0.25">
      <c r="A7" s="40">
        <v>2281</v>
      </c>
      <c r="B7" s="8" t="s">
        <v>648</v>
      </c>
      <c r="C7" s="8" t="s">
        <v>659</v>
      </c>
      <c r="D7" s="8"/>
      <c r="E7" s="8"/>
      <c r="F7" s="1"/>
      <c r="G7" s="1"/>
      <c r="H7" s="1"/>
      <c r="I7" s="1"/>
      <c r="K7" s="8"/>
      <c r="M7" s="8">
        <v>6</v>
      </c>
      <c r="N7" s="8" t="s">
        <v>581</v>
      </c>
      <c r="O7" t="s">
        <v>1085</v>
      </c>
      <c r="P7" s="1" t="s">
        <v>92</v>
      </c>
    </row>
    <row r="8" spans="1:17" x14ac:dyDescent="0.25">
      <c r="A8" s="40">
        <v>2453</v>
      </c>
      <c r="B8" s="8" t="s">
        <v>1209</v>
      </c>
      <c r="C8" s="8" t="s">
        <v>1205</v>
      </c>
      <c r="D8" s="8"/>
      <c r="E8" s="8"/>
      <c r="F8" s="1"/>
      <c r="G8" s="1"/>
      <c r="H8" s="1"/>
      <c r="I8" s="1"/>
      <c r="K8" s="8"/>
      <c r="M8" s="8">
        <v>7</v>
      </c>
      <c r="N8" s="8" t="s">
        <v>1108</v>
      </c>
      <c r="O8" t="s">
        <v>1095</v>
      </c>
      <c r="P8" s="1" t="s">
        <v>1264</v>
      </c>
    </row>
    <row r="9" spans="1:17" x14ac:dyDescent="0.25">
      <c r="A9" s="40">
        <v>3985</v>
      </c>
      <c r="B9" s="8" t="s">
        <v>1013</v>
      </c>
      <c r="C9" s="8" t="s">
        <v>1343</v>
      </c>
      <c r="E9" s="8"/>
      <c r="F9" s="1"/>
      <c r="G9" s="1"/>
      <c r="H9" s="1"/>
      <c r="I9" s="1"/>
      <c r="K9" s="8"/>
      <c r="M9" s="8">
        <v>8</v>
      </c>
      <c r="N9" s="8" t="s">
        <v>554</v>
      </c>
      <c r="O9" t="s">
        <v>1096</v>
      </c>
      <c r="P9" s="1" t="s">
        <v>1264</v>
      </c>
    </row>
    <row r="10" spans="1:17" x14ac:dyDescent="0.25">
      <c r="A10" s="40" t="s">
        <v>1271</v>
      </c>
      <c r="B10" s="8" t="s">
        <v>619</v>
      </c>
      <c r="C10" s="8" t="s">
        <v>1072</v>
      </c>
      <c r="D10" s="8"/>
      <c r="E10" s="8"/>
      <c r="F10" s="1"/>
      <c r="G10" s="1"/>
      <c r="H10" s="1"/>
      <c r="I10" s="1"/>
      <c r="K10" s="8"/>
      <c r="M10" s="8">
        <v>9</v>
      </c>
      <c r="N10" s="8" t="s">
        <v>553</v>
      </c>
      <c r="P10" s="1" t="s">
        <v>970</v>
      </c>
    </row>
    <row r="11" spans="1:17" x14ac:dyDescent="0.25">
      <c r="A11" s="40">
        <v>5837</v>
      </c>
      <c r="B11" s="8" t="s">
        <v>1071</v>
      </c>
      <c r="C11" s="8" t="s">
        <v>845</v>
      </c>
      <c r="D11" s="8"/>
      <c r="E11" s="8"/>
      <c r="F11" s="1"/>
      <c r="G11" s="1"/>
      <c r="H11" s="1"/>
      <c r="I11" s="1"/>
      <c r="K11" s="8"/>
      <c r="M11" s="8">
        <v>10</v>
      </c>
      <c r="N11" s="8" t="s">
        <v>739</v>
      </c>
      <c r="P11" s="1" t="s">
        <v>1223</v>
      </c>
    </row>
    <row r="12" spans="1:17" x14ac:dyDescent="0.25">
      <c r="A12" s="8">
        <v>5861</v>
      </c>
      <c r="B12" s="8" t="s">
        <v>18</v>
      </c>
      <c r="C12" s="8" t="s">
        <v>1335</v>
      </c>
      <c r="E12" s="8"/>
      <c r="F12" s="1"/>
      <c r="G12" s="1"/>
      <c r="H12" s="1"/>
      <c r="I12" s="1"/>
      <c r="K12" s="8"/>
      <c r="M12" s="8">
        <v>11</v>
      </c>
      <c r="N12" s="8" t="s">
        <v>740</v>
      </c>
      <c r="P12" s="1" t="s">
        <v>940</v>
      </c>
    </row>
    <row r="13" spans="1:17" x14ac:dyDescent="0.25">
      <c r="A13" s="40">
        <v>5862</v>
      </c>
      <c r="B13" s="8" t="s">
        <v>1276</v>
      </c>
      <c r="C13" s="8" t="s">
        <v>1114</v>
      </c>
      <c r="D13" s="27"/>
      <c r="E13" s="8"/>
      <c r="F13" s="1"/>
      <c r="G13" s="1"/>
      <c r="H13" s="1"/>
      <c r="I13" s="1"/>
      <c r="K13" s="8"/>
      <c r="M13" s="8">
        <v>12</v>
      </c>
      <c r="N13" s="8" t="s">
        <v>742</v>
      </c>
      <c r="P13" s="1" t="s">
        <v>1147</v>
      </c>
    </row>
    <row r="14" spans="1:17" x14ac:dyDescent="0.25">
      <c r="A14" s="40">
        <v>6992</v>
      </c>
      <c r="B14" s="8" t="s">
        <v>1222</v>
      </c>
      <c r="C14" s="8" t="s">
        <v>1333</v>
      </c>
      <c r="D14" s="8"/>
      <c r="E14" s="8"/>
      <c r="F14" s="1"/>
      <c r="G14" s="1"/>
      <c r="H14" s="1"/>
      <c r="I14" s="1"/>
      <c r="K14" s="8"/>
      <c r="N14" s="8" t="s">
        <v>741</v>
      </c>
      <c r="P14" s="1" t="s">
        <v>468</v>
      </c>
    </row>
    <row r="15" spans="1:17" x14ac:dyDescent="0.25">
      <c r="A15" s="40">
        <v>7061</v>
      </c>
      <c r="B15" s="8" t="s">
        <v>487</v>
      </c>
      <c r="C15" s="8" t="s">
        <v>1290</v>
      </c>
      <c r="E15" s="8"/>
      <c r="F15" s="1"/>
      <c r="G15" s="1"/>
      <c r="H15" s="1"/>
      <c r="I15" s="1"/>
      <c r="K15" s="8"/>
      <c r="N15" s="8" t="s">
        <v>819</v>
      </c>
      <c r="P15" s="1" t="s">
        <v>939</v>
      </c>
    </row>
    <row r="16" spans="1:17" x14ac:dyDescent="0.25">
      <c r="A16" s="40">
        <v>8870</v>
      </c>
      <c r="B16" s="8" t="s">
        <v>831</v>
      </c>
      <c r="C16" s="8" t="s">
        <v>1287</v>
      </c>
      <c r="D16" s="8"/>
      <c r="E16" s="8"/>
      <c r="F16" s="1"/>
      <c r="G16" s="1"/>
      <c r="H16" s="1"/>
      <c r="I16" s="1"/>
      <c r="K16" s="8"/>
      <c r="N16" s="8" t="s">
        <v>1040</v>
      </c>
      <c r="P16" s="1" t="s">
        <v>1265</v>
      </c>
    </row>
    <row r="17" spans="1:16" x14ac:dyDescent="0.25">
      <c r="A17" s="40">
        <v>11090</v>
      </c>
      <c r="B17" s="8" t="s">
        <v>208</v>
      </c>
      <c r="C17" s="8" t="s">
        <v>1289</v>
      </c>
      <c r="E17" s="8"/>
      <c r="F17" s="1"/>
      <c r="G17" s="1"/>
      <c r="H17" s="1"/>
      <c r="I17" s="1"/>
      <c r="K17" s="8"/>
      <c r="N17" s="8" t="s">
        <v>818</v>
      </c>
      <c r="P17" s="1" t="s">
        <v>636</v>
      </c>
    </row>
    <row r="18" spans="1:16" x14ac:dyDescent="0.25">
      <c r="A18" s="41" t="s">
        <v>1187</v>
      </c>
      <c r="B18" s="8" t="s">
        <v>1279</v>
      </c>
      <c r="C18" s="8" t="s">
        <v>1245</v>
      </c>
      <c r="D18" s="8"/>
      <c r="E18" s="8"/>
      <c r="F18" s="1"/>
      <c r="G18" s="1"/>
      <c r="H18" s="1"/>
      <c r="I18" s="1"/>
      <c r="K18" s="8"/>
      <c r="N18" s="8" t="s">
        <v>755</v>
      </c>
      <c r="P18" s="1" t="s">
        <v>1224</v>
      </c>
    </row>
    <row r="19" spans="1:16" x14ac:dyDescent="0.25">
      <c r="A19" s="40" t="s">
        <v>765</v>
      </c>
      <c r="B19" s="8" t="s">
        <v>808</v>
      </c>
      <c r="C19" s="8" t="s">
        <v>1340</v>
      </c>
      <c r="D19" s="8"/>
      <c r="E19" s="8"/>
      <c r="F19" s="1"/>
      <c r="G19" s="1"/>
      <c r="H19" s="1"/>
      <c r="I19" s="1"/>
      <c r="K19" s="8"/>
      <c r="N19" s="8" t="s">
        <v>881</v>
      </c>
      <c r="P19" s="1" t="s">
        <v>1240</v>
      </c>
    </row>
    <row r="20" spans="1:16" x14ac:dyDescent="0.25">
      <c r="A20" s="40">
        <v>12408</v>
      </c>
      <c r="B20" s="8" t="s">
        <v>209</v>
      </c>
      <c r="C20" s="8" t="s">
        <v>1099</v>
      </c>
      <c r="D20" s="8"/>
      <c r="E20" s="8"/>
      <c r="F20" s="1"/>
      <c r="G20" s="1"/>
      <c r="H20" s="1"/>
      <c r="I20" s="1"/>
      <c r="K20" s="8"/>
      <c r="N20" s="8" t="s">
        <v>700</v>
      </c>
      <c r="P20" s="1" t="s">
        <v>612</v>
      </c>
    </row>
    <row r="21" spans="1:16" x14ac:dyDescent="0.25">
      <c r="A21" s="40">
        <v>13394</v>
      </c>
      <c r="B21" s="8" t="s">
        <v>927</v>
      </c>
      <c r="C21" s="8" t="s">
        <v>1182</v>
      </c>
      <c r="E21" s="8"/>
      <c r="F21" s="1"/>
      <c r="G21" s="1"/>
      <c r="H21" s="1"/>
      <c r="I21" s="1"/>
      <c r="K21" s="8"/>
      <c r="N21" s="8" t="s">
        <v>754</v>
      </c>
      <c r="P21" s="1" t="s">
        <v>1225</v>
      </c>
    </row>
    <row r="22" spans="1:16" x14ac:dyDescent="0.25">
      <c r="A22" s="42">
        <v>21603</v>
      </c>
      <c r="B22" s="8" t="s">
        <v>78</v>
      </c>
      <c r="C22" s="8" t="s">
        <v>1330</v>
      </c>
      <c r="D22" s="8"/>
      <c r="E22" s="8"/>
      <c r="F22" s="1"/>
      <c r="G22" s="1"/>
      <c r="H22" s="1"/>
      <c r="I22" s="1"/>
      <c r="K22" s="8"/>
      <c r="N22" s="8" t="s">
        <v>1110</v>
      </c>
      <c r="P22" s="1" t="s">
        <v>1189</v>
      </c>
    </row>
    <row r="23" spans="1:16" x14ac:dyDescent="0.25">
      <c r="A23" s="42">
        <v>23112</v>
      </c>
      <c r="B23" s="8" t="s">
        <v>86</v>
      </c>
      <c r="C23" s="8" t="s">
        <v>1288</v>
      </c>
      <c r="D23" s="8"/>
      <c r="E23" s="8"/>
      <c r="F23" s="1"/>
      <c r="G23" s="1"/>
      <c r="H23" s="1"/>
      <c r="I23" s="1"/>
      <c r="K23" s="8"/>
      <c r="N23" s="8" t="s">
        <v>1111</v>
      </c>
      <c r="P23" s="1" t="s">
        <v>968</v>
      </c>
    </row>
    <row r="24" spans="1:16" x14ac:dyDescent="0.25">
      <c r="A24" s="42">
        <v>23114</v>
      </c>
      <c r="B24" s="8" t="s">
        <v>88</v>
      </c>
      <c r="C24" s="8" t="s">
        <v>627</v>
      </c>
      <c r="E24" s="8"/>
      <c r="F24" s="1"/>
      <c r="G24" s="1"/>
      <c r="H24" s="1"/>
      <c r="I24" s="1"/>
      <c r="K24" s="8"/>
      <c r="N24" s="8" t="s">
        <v>560</v>
      </c>
      <c r="P24" s="1" t="s">
        <v>1226</v>
      </c>
    </row>
    <row r="25" spans="1:16" x14ac:dyDescent="0.25">
      <c r="A25" s="42">
        <v>23116</v>
      </c>
      <c r="B25" s="8" t="s">
        <v>866</v>
      </c>
      <c r="C25" s="8" t="s">
        <v>1293</v>
      </c>
      <c r="D25" s="8"/>
      <c r="E25" s="8"/>
      <c r="F25" s="1"/>
      <c r="G25" s="1"/>
      <c r="H25" s="17"/>
      <c r="I25" s="18"/>
      <c r="K25" s="8"/>
      <c r="N25" s="8" t="s">
        <v>558</v>
      </c>
      <c r="P25" s="1" t="s">
        <v>600</v>
      </c>
    </row>
    <row r="26" spans="1:16" x14ac:dyDescent="0.25">
      <c r="A26" s="42">
        <v>25153</v>
      </c>
      <c r="B26" s="8" t="s">
        <v>789</v>
      </c>
      <c r="C26" s="8" t="s">
        <v>1291</v>
      </c>
      <c r="D26" s="8"/>
      <c r="E26" s="8"/>
      <c r="F26" s="1"/>
      <c r="G26" s="1"/>
      <c r="H26" s="1"/>
      <c r="I26" s="1"/>
      <c r="K26" s="8"/>
      <c r="N26" s="8" t="s">
        <v>559</v>
      </c>
      <c r="P26" s="1" t="s">
        <v>1248</v>
      </c>
    </row>
    <row r="27" spans="1:16" x14ac:dyDescent="0.25">
      <c r="A27" s="42">
        <v>25732</v>
      </c>
      <c r="B27" s="8" t="s">
        <v>94</v>
      </c>
      <c r="C27" s="8" t="s">
        <v>909</v>
      </c>
      <c r="D27" s="8"/>
      <c r="E27" s="8"/>
      <c r="F27" s="1"/>
      <c r="G27" s="1"/>
      <c r="H27" s="1"/>
      <c r="I27" s="1"/>
      <c r="K27" s="8"/>
      <c r="N27" s="8" t="s">
        <v>561</v>
      </c>
      <c r="P27" s="1" t="s">
        <v>1227</v>
      </c>
    </row>
    <row r="28" spans="1:16" x14ac:dyDescent="0.25">
      <c r="A28" s="42" t="s">
        <v>791</v>
      </c>
      <c r="B28" s="8" t="s">
        <v>846</v>
      </c>
      <c r="C28" s="8" t="s">
        <v>1253</v>
      </c>
      <c r="D28" s="8"/>
      <c r="E28" s="8"/>
      <c r="F28" s="1"/>
      <c r="G28" s="1"/>
      <c r="H28" s="1"/>
      <c r="I28" s="1"/>
      <c r="K28" s="8"/>
      <c r="N28" s="8" t="s">
        <v>561</v>
      </c>
      <c r="P28" s="1" t="s">
        <v>1004</v>
      </c>
    </row>
    <row r="29" spans="1:16" x14ac:dyDescent="0.25">
      <c r="A29" s="51" t="s">
        <v>1109</v>
      </c>
      <c r="B29" s="8" t="s">
        <v>673</v>
      </c>
      <c r="C29" s="8" t="s">
        <v>1134</v>
      </c>
      <c r="D29" s="8"/>
      <c r="E29" s="8"/>
      <c r="F29" s="1"/>
      <c r="G29" s="1"/>
      <c r="H29" s="1"/>
      <c r="I29" s="1"/>
      <c r="K29" s="8"/>
      <c r="N29" s="8" t="s">
        <v>801</v>
      </c>
      <c r="P29" s="1" t="s">
        <v>677</v>
      </c>
    </row>
    <row r="30" spans="1:16" x14ac:dyDescent="0.25">
      <c r="A30" s="43" t="s">
        <v>581</v>
      </c>
      <c r="B30" s="8" t="s">
        <v>1135</v>
      </c>
      <c r="C30" s="8" t="s">
        <v>911</v>
      </c>
      <c r="D30" s="8"/>
      <c r="E30" s="8"/>
      <c r="F30" s="1"/>
      <c r="G30" s="1"/>
      <c r="H30" s="1"/>
      <c r="I30" s="1"/>
      <c r="K30" s="8"/>
      <c r="N30" s="8" t="s">
        <v>738</v>
      </c>
      <c r="P30" s="1" t="s">
        <v>1241</v>
      </c>
    </row>
    <row r="31" spans="1:16" x14ac:dyDescent="0.25">
      <c r="A31" s="62" t="s">
        <v>1108</v>
      </c>
      <c r="B31" s="8" t="s">
        <v>707</v>
      </c>
      <c r="C31" s="8" t="s">
        <v>834</v>
      </c>
      <c r="D31" s="8"/>
      <c r="E31" s="8"/>
      <c r="F31" s="1"/>
      <c r="G31" s="1"/>
      <c r="H31" s="1"/>
      <c r="I31" s="1"/>
      <c r="K31" s="8"/>
      <c r="N31" s="8" t="s">
        <v>737</v>
      </c>
      <c r="P31" s="1" t="s">
        <v>1144</v>
      </c>
    </row>
    <row r="32" spans="1:16" x14ac:dyDescent="0.25">
      <c r="A32" s="43" t="s">
        <v>554</v>
      </c>
      <c r="B32" s="8" t="s">
        <v>868</v>
      </c>
      <c r="C32" s="8" t="s">
        <v>1344</v>
      </c>
      <c r="D32" s="8"/>
      <c r="E32" s="8"/>
      <c r="F32" s="1"/>
      <c r="G32" s="1"/>
      <c r="H32" s="1"/>
      <c r="I32" s="1"/>
      <c r="K32" s="8"/>
      <c r="N32" s="67" t="s">
        <v>1179</v>
      </c>
      <c r="P32" s="1" t="s">
        <v>1228</v>
      </c>
    </row>
    <row r="33" spans="1:16" x14ac:dyDescent="0.25">
      <c r="A33" s="42">
        <v>32787</v>
      </c>
      <c r="B33" s="8" t="s">
        <v>807</v>
      </c>
      <c r="C33" s="8" t="s">
        <v>784</v>
      </c>
      <c r="D33" s="8"/>
      <c r="E33" s="8"/>
      <c r="F33" s="1"/>
      <c r="G33" s="1"/>
      <c r="H33" s="1"/>
      <c r="I33" s="1"/>
      <c r="K33" s="8"/>
      <c r="N33" s="8" t="s">
        <v>994</v>
      </c>
      <c r="P33" s="1" t="s">
        <v>1216</v>
      </c>
    </row>
    <row r="34" spans="1:16" x14ac:dyDescent="0.25">
      <c r="A34" s="43" t="s">
        <v>553</v>
      </c>
      <c r="B34" s="8" t="s">
        <v>221</v>
      </c>
      <c r="C34" s="8" t="s">
        <v>1328</v>
      </c>
      <c r="D34" s="8"/>
      <c r="E34" s="8"/>
      <c r="F34" s="1"/>
      <c r="G34" s="1"/>
      <c r="H34" s="1"/>
      <c r="I34" s="1"/>
      <c r="K34" s="8"/>
      <c r="N34" s="8" t="s">
        <v>992</v>
      </c>
      <c r="P34" s="1" t="s">
        <v>687</v>
      </c>
    </row>
    <row r="35" spans="1:16" x14ac:dyDescent="0.25">
      <c r="A35" s="42">
        <v>48005</v>
      </c>
      <c r="B35" s="8" t="s">
        <v>210</v>
      </c>
      <c r="C35" s="8" t="s">
        <v>1313</v>
      </c>
      <c r="D35" s="8"/>
      <c r="E35" s="8"/>
      <c r="F35" s="1"/>
      <c r="G35" s="1"/>
      <c r="H35" s="1"/>
      <c r="I35" s="1"/>
      <c r="K35" s="8"/>
      <c r="N35" s="8" t="s">
        <v>566</v>
      </c>
      <c r="P35" s="1" t="s">
        <v>638</v>
      </c>
    </row>
    <row r="36" spans="1:16" x14ac:dyDescent="0.25">
      <c r="A36" s="42">
        <v>48021</v>
      </c>
      <c r="B36" s="8" t="s">
        <v>878</v>
      </c>
      <c r="C36" s="8" t="s">
        <v>1058</v>
      </c>
      <c r="D36" s="8"/>
      <c r="E36" s="8"/>
      <c r="F36" s="1"/>
      <c r="G36" s="1"/>
      <c r="H36" s="1"/>
      <c r="I36" s="18"/>
      <c r="K36" s="8"/>
      <c r="N36" s="8" t="s">
        <v>993</v>
      </c>
      <c r="P36" s="1" t="s">
        <v>638</v>
      </c>
    </row>
    <row r="37" spans="1:16" x14ac:dyDescent="0.25">
      <c r="A37" s="42" t="s">
        <v>819</v>
      </c>
      <c r="B37" s="8" t="s">
        <v>580</v>
      </c>
      <c r="C37" s="8" t="s">
        <v>1292</v>
      </c>
      <c r="D37" s="8"/>
      <c r="E37" s="8"/>
      <c r="F37" s="1"/>
      <c r="G37" s="1"/>
      <c r="H37" s="1"/>
      <c r="I37" s="1"/>
      <c r="K37" s="8"/>
      <c r="N37" s="8" t="s">
        <v>584</v>
      </c>
      <c r="P37" s="1" t="s">
        <v>549</v>
      </c>
    </row>
    <row r="38" spans="1:16" x14ac:dyDescent="0.25">
      <c r="A38" s="42">
        <v>53044</v>
      </c>
      <c r="B38" s="8" t="s">
        <v>317</v>
      </c>
      <c r="C38" s="8" t="s">
        <v>1273</v>
      </c>
      <c r="D38" s="8"/>
      <c r="E38" s="8"/>
      <c r="F38" s="1"/>
      <c r="G38" s="1"/>
      <c r="H38" s="1"/>
      <c r="I38" s="1"/>
      <c r="K38" s="8"/>
      <c r="N38" s="8" t="s">
        <v>757</v>
      </c>
      <c r="P38" s="1" t="s">
        <v>1005</v>
      </c>
    </row>
    <row r="39" spans="1:16" x14ac:dyDescent="0.25">
      <c r="A39" s="42">
        <v>55820</v>
      </c>
      <c r="B39" s="8" t="s">
        <v>1208</v>
      </c>
      <c r="C39" s="8" t="s">
        <v>1087</v>
      </c>
      <c r="D39" s="8"/>
      <c r="E39" s="8"/>
      <c r="F39" s="1"/>
      <c r="G39" s="1"/>
      <c r="H39" s="1"/>
      <c r="I39" s="1"/>
      <c r="K39" s="8"/>
      <c r="N39" s="8" t="s">
        <v>744</v>
      </c>
      <c r="P39" s="1" t="s">
        <v>1229</v>
      </c>
    </row>
    <row r="40" spans="1:16" x14ac:dyDescent="0.25">
      <c r="A40" s="42">
        <v>55825</v>
      </c>
      <c r="B40" s="8" t="s">
        <v>211</v>
      </c>
      <c r="C40" s="8" t="s">
        <v>1115</v>
      </c>
      <c r="D40" s="8"/>
      <c r="E40" s="8"/>
      <c r="F40" s="1"/>
      <c r="G40" s="1"/>
      <c r="H40" s="1"/>
      <c r="I40" s="1"/>
      <c r="K40" s="8"/>
      <c r="N40" s="8" t="s">
        <v>853</v>
      </c>
      <c r="P40" s="1" t="s">
        <v>634</v>
      </c>
    </row>
    <row r="41" spans="1:16" x14ac:dyDescent="0.25">
      <c r="A41" s="42" t="s">
        <v>1040</v>
      </c>
      <c r="B41" s="8" t="s">
        <v>1275</v>
      </c>
      <c r="C41" s="8" t="s">
        <v>1331</v>
      </c>
      <c r="D41" s="8"/>
      <c r="E41" s="8"/>
      <c r="F41" s="1"/>
      <c r="G41" s="1"/>
      <c r="H41" s="1"/>
      <c r="I41" s="1"/>
      <c r="K41" s="8"/>
      <c r="N41" s="8" t="s">
        <v>743</v>
      </c>
      <c r="P41" s="1" t="s">
        <v>938</v>
      </c>
    </row>
    <row r="42" spans="1:16" x14ac:dyDescent="0.25">
      <c r="A42" s="42">
        <v>63605</v>
      </c>
      <c r="B42" s="8" t="s">
        <v>1086</v>
      </c>
      <c r="C42" s="8" t="s">
        <v>1278</v>
      </c>
      <c r="D42" s="8"/>
      <c r="E42" s="8"/>
      <c r="F42" s="1"/>
      <c r="G42" s="1"/>
      <c r="H42" s="1"/>
      <c r="I42" s="1"/>
      <c r="K42" s="8"/>
      <c r="N42" s="8" t="s">
        <v>747</v>
      </c>
      <c r="P42" s="1" t="s">
        <v>303</v>
      </c>
    </row>
    <row r="43" spans="1:16" x14ac:dyDescent="0.25">
      <c r="A43" s="42">
        <v>63610</v>
      </c>
      <c r="B43" s="8" t="s">
        <v>875</v>
      </c>
      <c r="C43" s="8" t="s">
        <v>1309</v>
      </c>
      <c r="D43" s="8"/>
      <c r="E43" s="8"/>
      <c r="F43" s="1"/>
      <c r="G43" s="1"/>
      <c r="H43" s="1"/>
      <c r="I43" s="1"/>
      <c r="K43" s="8"/>
      <c r="N43" s="8" t="s">
        <v>745</v>
      </c>
      <c r="P43" s="1" t="s">
        <v>1230</v>
      </c>
    </row>
    <row r="44" spans="1:16" x14ac:dyDescent="0.25">
      <c r="A44" s="42">
        <v>63620</v>
      </c>
      <c r="B44" s="8" t="s">
        <v>1159</v>
      </c>
      <c r="C44" s="8" t="s">
        <v>1332</v>
      </c>
      <c r="D44" s="8"/>
      <c r="E44" s="8"/>
      <c r="F44" s="1"/>
      <c r="G44" s="1"/>
      <c r="H44" s="1"/>
      <c r="I44" s="1"/>
      <c r="K44" s="8"/>
      <c r="N44" s="8" t="s">
        <v>746</v>
      </c>
      <c r="P44" s="1" t="s">
        <v>1231</v>
      </c>
    </row>
    <row r="45" spans="1:16" x14ac:dyDescent="0.25">
      <c r="A45" s="42">
        <v>63621</v>
      </c>
      <c r="B45" s="8" t="s">
        <v>736</v>
      </c>
      <c r="C45" s="8" t="s">
        <v>1326</v>
      </c>
      <c r="D45" s="8"/>
      <c r="E45" s="8"/>
      <c r="F45" s="1"/>
      <c r="G45" s="1"/>
      <c r="H45" s="1"/>
      <c r="I45" s="1"/>
      <c r="K45" s="8"/>
      <c r="N45" s="53" t="s">
        <v>803</v>
      </c>
      <c r="P45" s="1" t="s">
        <v>1231</v>
      </c>
    </row>
    <row r="46" spans="1:16" x14ac:dyDescent="0.25">
      <c r="A46" s="42">
        <v>66934</v>
      </c>
      <c r="B46" s="8" t="s">
        <v>706</v>
      </c>
      <c r="C46" s="8" t="s">
        <v>1320</v>
      </c>
      <c r="D46" s="8"/>
      <c r="E46" s="8"/>
      <c r="F46" s="1"/>
      <c r="G46" s="1"/>
      <c r="H46" s="1"/>
      <c r="I46" s="1"/>
      <c r="K46" s="8"/>
      <c r="N46" s="8" t="s">
        <v>802</v>
      </c>
      <c r="P46" s="1" t="s">
        <v>1232</v>
      </c>
    </row>
    <row r="47" spans="1:16" x14ac:dyDescent="0.25">
      <c r="A47" s="42" t="s">
        <v>818</v>
      </c>
      <c r="B47" s="8" t="s">
        <v>297</v>
      </c>
      <c r="C47" s="8" t="s">
        <v>1317</v>
      </c>
      <c r="D47" s="27"/>
      <c r="E47" s="8"/>
      <c r="F47" s="1"/>
      <c r="G47" s="1"/>
      <c r="H47" s="1"/>
      <c r="I47" s="1"/>
      <c r="K47" s="8"/>
      <c r="N47" s="8" t="s">
        <v>989</v>
      </c>
      <c r="P47" s="1" t="s">
        <v>686</v>
      </c>
    </row>
    <row r="48" spans="1:16" x14ac:dyDescent="0.25">
      <c r="A48" s="42">
        <v>70095</v>
      </c>
      <c r="B48" s="8" t="s">
        <v>583</v>
      </c>
      <c r="C48" s="8" t="s">
        <v>1315</v>
      </c>
      <c r="D48" s="8"/>
      <c r="E48" s="8"/>
      <c r="F48" s="1"/>
      <c r="G48" s="1"/>
      <c r="H48" s="1"/>
      <c r="I48" s="1"/>
      <c r="K48" s="8"/>
      <c r="N48" s="8" t="s">
        <v>386</v>
      </c>
      <c r="P48" s="1" t="s">
        <v>1233</v>
      </c>
    </row>
    <row r="49" spans="1:16" x14ac:dyDescent="0.25">
      <c r="A49" s="42">
        <v>71000</v>
      </c>
      <c r="B49" s="8" t="s">
        <v>724</v>
      </c>
      <c r="C49" s="8" t="s">
        <v>574</v>
      </c>
      <c r="D49" s="8"/>
      <c r="E49" s="8"/>
      <c r="F49" s="1"/>
      <c r="G49" s="1"/>
      <c r="H49" s="1"/>
      <c r="I49" s="1"/>
      <c r="K49" s="8"/>
      <c r="N49" s="8" t="s">
        <v>385</v>
      </c>
      <c r="P49" s="1" t="s">
        <v>1234</v>
      </c>
    </row>
    <row r="50" spans="1:16" x14ac:dyDescent="0.25">
      <c r="A50" s="42">
        <v>71007</v>
      </c>
      <c r="B50" s="8" t="s">
        <v>1298</v>
      </c>
      <c r="C50" s="8" t="s">
        <v>1346</v>
      </c>
      <c r="D50" s="8"/>
      <c r="E50" s="8"/>
      <c r="F50" s="1"/>
      <c r="G50" s="1"/>
      <c r="H50" s="1"/>
      <c r="I50" s="1"/>
      <c r="K50" s="8"/>
      <c r="N50" s="8" t="s">
        <v>629</v>
      </c>
      <c r="P50" s="1" t="s">
        <v>1237</v>
      </c>
    </row>
    <row r="51" spans="1:16" x14ac:dyDescent="0.25">
      <c r="A51" s="42">
        <v>71160</v>
      </c>
      <c r="B51" s="8" t="s">
        <v>708</v>
      </c>
      <c r="C51" s="8" t="s">
        <v>1280</v>
      </c>
      <c r="D51" s="8"/>
      <c r="E51" s="8"/>
      <c r="F51" s="1"/>
      <c r="G51" s="1"/>
      <c r="H51" s="1"/>
      <c r="I51" s="1"/>
      <c r="K51" s="8"/>
      <c r="N51" s="8" t="s">
        <v>439</v>
      </c>
      <c r="P51" s="1" t="s">
        <v>229</v>
      </c>
    </row>
    <row r="52" spans="1:16" x14ac:dyDescent="0.25">
      <c r="A52" s="42">
        <v>71284</v>
      </c>
      <c r="B52" s="8" t="s">
        <v>578</v>
      </c>
      <c r="C52" s="8" t="s">
        <v>1148</v>
      </c>
      <c r="D52" s="8"/>
      <c r="E52" s="8"/>
      <c r="F52" s="1"/>
      <c r="G52" s="1"/>
      <c r="H52" s="1"/>
      <c r="I52" s="1"/>
      <c r="K52" s="8"/>
      <c r="N52" s="8" t="s">
        <v>753</v>
      </c>
      <c r="P52" s="1" t="s">
        <v>1239</v>
      </c>
    </row>
    <row r="53" spans="1:16" x14ac:dyDescent="0.25">
      <c r="A53" s="42">
        <v>71303</v>
      </c>
      <c r="B53" s="8" t="s">
        <v>1255</v>
      </c>
      <c r="C53" s="8" t="s">
        <v>1308</v>
      </c>
      <c r="D53" s="8"/>
      <c r="E53" s="8"/>
      <c r="F53" s="1"/>
      <c r="G53" s="1"/>
      <c r="H53" s="1"/>
      <c r="I53" s="1"/>
      <c r="K53" s="8"/>
      <c r="N53" s="61" t="s">
        <v>676</v>
      </c>
      <c r="P53" s="1" t="s">
        <v>1188</v>
      </c>
    </row>
    <row r="54" spans="1:16" x14ac:dyDescent="0.25">
      <c r="A54" s="42">
        <v>71522</v>
      </c>
      <c r="B54" s="8" t="s">
        <v>212</v>
      </c>
      <c r="C54" s="8" t="s">
        <v>1296</v>
      </c>
      <c r="D54" s="8"/>
      <c r="E54" s="8"/>
      <c r="F54" s="1"/>
      <c r="G54" s="1"/>
      <c r="H54" s="1"/>
      <c r="I54" s="1"/>
      <c r="K54" s="8"/>
      <c r="N54" s="8" t="s">
        <v>564</v>
      </c>
      <c r="P54" s="1" t="s">
        <v>1307</v>
      </c>
    </row>
    <row r="55" spans="1:16" x14ac:dyDescent="0.25">
      <c r="A55" s="42">
        <v>71523</v>
      </c>
      <c r="B55" s="8" t="s">
        <v>423</v>
      </c>
      <c r="C55" s="8" t="s">
        <v>1299</v>
      </c>
      <c r="D55" s="8"/>
      <c r="E55" s="8"/>
      <c r="F55" s="1"/>
      <c r="G55" s="1"/>
      <c r="H55" s="1"/>
      <c r="I55" s="1"/>
      <c r="K55" s="8"/>
      <c r="N55" s="61" t="s">
        <v>1131</v>
      </c>
      <c r="P55" s="1"/>
    </row>
    <row r="56" spans="1:16" x14ac:dyDescent="0.25">
      <c r="A56" s="42" t="s">
        <v>755</v>
      </c>
      <c r="B56" s="8" t="s">
        <v>1345</v>
      </c>
      <c r="C56" s="8" t="s">
        <v>1143</v>
      </c>
      <c r="D56" s="8"/>
      <c r="E56" s="8"/>
      <c r="F56" s="1"/>
      <c r="G56" s="1"/>
      <c r="H56" s="1"/>
      <c r="I56" s="1"/>
      <c r="K56" s="8"/>
      <c r="N56" s="8" t="s">
        <v>1338</v>
      </c>
      <c r="P56" s="1"/>
    </row>
    <row r="57" spans="1:16" x14ac:dyDescent="0.25">
      <c r="A57" s="43" t="s">
        <v>700</v>
      </c>
      <c r="B57" s="8" t="s">
        <v>422</v>
      </c>
      <c r="C57" s="8" t="s">
        <v>1341</v>
      </c>
      <c r="D57" s="8"/>
      <c r="E57" s="8"/>
      <c r="F57" s="1"/>
      <c r="G57" s="1"/>
      <c r="H57" s="1"/>
      <c r="I57" s="1"/>
      <c r="K57" s="8"/>
      <c r="P57" s="1"/>
    </row>
    <row r="58" spans="1:16" x14ac:dyDescent="0.25">
      <c r="A58" s="42" t="s">
        <v>1110</v>
      </c>
      <c r="B58" s="8" t="s">
        <v>1169</v>
      </c>
      <c r="C58" s="8" t="s">
        <v>1069</v>
      </c>
      <c r="D58" s="8"/>
      <c r="E58" s="8"/>
      <c r="F58" s="1"/>
      <c r="G58" s="1"/>
      <c r="H58" s="1"/>
      <c r="I58" s="1"/>
      <c r="K58" s="8"/>
      <c r="P58" s="1"/>
    </row>
    <row r="59" spans="1:16" x14ac:dyDescent="0.25">
      <c r="A59" s="43" t="s">
        <v>1111</v>
      </c>
      <c r="B59" s="8" t="s">
        <v>710</v>
      </c>
      <c r="C59" s="8" t="s">
        <v>1235</v>
      </c>
      <c r="D59" s="8"/>
      <c r="E59" s="8"/>
      <c r="F59" s="1"/>
      <c r="G59" s="1"/>
      <c r="H59" s="1"/>
      <c r="I59" s="1"/>
      <c r="K59" s="8"/>
      <c r="P59" s="1"/>
    </row>
    <row r="60" spans="1:16" x14ac:dyDescent="0.25">
      <c r="A60" s="43" t="s">
        <v>560</v>
      </c>
      <c r="B60" s="8" t="s">
        <v>1192</v>
      </c>
      <c r="C60" s="8" t="s">
        <v>407</v>
      </c>
      <c r="D60" s="8"/>
      <c r="E60" s="8"/>
      <c r="F60" s="1"/>
      <c r="G60" s="1"/>
      <c r="H60" s="1"/>
      <c r="I60" s="1"/>
      <c r="K60" s="8"/>
      <c r="P60" s="1"/>
    </row>
    <row r="61" spans="1:16" x14ac:dyDescent="0.25">
      <c r="A61" s="43" t="s">
        <v>558</v>
      </c>
      <c r="B61" s="8" t="s">
        <v>258</v>
      </c>
      <c r="C61" s="8" t="s">
        <v>1295</v>
      </c>
      <c r="D61" s="8"/>
      <c r="E61" s="8"/>
      <c r="F61" s="1"/>
      <c r="G61" s="1"/>
      <c r="H61" s="1"/>
      <c r="I61" s="1"/>
      <c r="K61" s="8"/>
      <c r="P61" s="1"/>
    </row>
    <row r="62" spans="1:16" x14ac:dyDescent="0.25">
      <c r="A62" s="43" t="s">
        <v>559</v>
      </c>
      <c r="B62" s="8" t="s">
        <v>213</v>
      </c>
      <c r="C62" s="8" t="s">
        <v>1297</v>
      </c>
      <c r="D62" s="8"/>
      <c r="E62" s="8"/>
      <c r="F62" s="1"/>
      <c r="G62" s="1"/>
      <c r="H62" s="1"/>
      <c r="I62" s="1"/>
      <c r="K62" s="8"/>
      <c r="P62" s="1"/>
    </row>
    <row r="63" spans="1:16" x14ac:dyDescent="0.25">
      <c r="A63" s="42" t="s">
        <v>1130</v>
      </c>
      <c r="B63" s="8" t="s">
        <v>815</v>
      </c>
      <c r="C63" s="8" t="s">
        <v>1310</v>
      </c>
      <c r="D63" s="8"/>
      <c r="E63" s="8"/>
      <c r="F63" s="1"/>
      <c r="G63" s="1"/>
      <c r="H63" s="1"/>
      <c r="I63" s="1"/>
      <c r="K63" s="8"/>
    </row>
    <row r="64" spans="1:16" x14ac:dyDescent="0.25">
      <c r="A64" s="43" t="s">
        <v>561</v>
      </c>
      <c r="B64" s="8" t="s">
        <v>1210</v>
      </c>
      <c r="C64" s="8" t="s">
        <v>1318</v>
      </c>
      <c r="D64" s="8"/>
      <c r="E64" s="8"/>
      <c r="F64" s="1"/>
      <c r="G64" s="1"/>
      <c r="H64" s="1"/>
      <c r="I64" s="1"/>
      <c r="K64" s="8"/>
    </row>
    <row r="65" spans="1:11" x14ac:dyDescent="0.25">
      <c r="A65" s="42" t="s">
        <v>801</v>
      </c>
      <c r="B65" s="8" t="s">
        <v>407</v>
      </c>
      <c r="C65" s="8" t="s">
        <v>1314</v>
      </c>
      <c r="D65" s="8"/>
      <c r="E65" s="8"/>
      <c r="F65" s="1"/>
      <c r="G65" s="1"/>
      <c r="H65" s="1"/>
      <c r="I65" s="18"/>
      <c r="K65" s="8"/>
    </row>
    <row r="66" spans="1:11" x14ac:dyDescent="0.25">
      <c r="A66" s="42">
        <v>80528</v>
      </c>
      <c r="B66" s="8" t="s">
        <v>1260</v>
      </c>
      <c r="C66" s="8"/>
      <c r="D66" s="8"/>
      <c r="E66" s="8"/>
      <c r="F66" s="1"/>
      <c r="G66" s="1"/>
      <c r="H66" s="1"/>
      <c r="I66" s="1"/>
      <c r="K66" s="8"/>
    </row>
    <row r="67" spans="1:11" x14ac:dyDescent="0.25">
      <c r="A67" s="42">
        <v>80529</v>
      </c>
      <c r="B67" s="8" t="s">
        <v>823</v>
      </c>
      <c r="C67" s="8"/>
      <c r="D67" s="8"/>
      <c r="E67" s="8"/>
      <c r="F67" s="1"/>
      <c r="G67" s="1"/>
      <c r="H67" s="1"/>
      <c r="I67" s="1"/>
      <c r="K67" s="8"/>
    </row>
    <row r="68" spans="1:11" x14ac:dyDescent="0.25">
      <c r="A68" s="42">
        <v>80536</v>
      </c>
      <c r="B68" s="8" t="s">
        <v>214</v>
      </c>
      <c r="C68" s="8"/>
      <c r="D68" s="8"/>
      <c r="E68" s="8"/>
      <c r="F68" s="1"/>
      <c r="G68" s="1"/>
      <c r="H68" s="1"/>
      <c r="I68" s="1"/>
      <c r="K68" s="8"/>
    </row>
    <row r="69" spans="1:11" x14ac:dyDescent="0.25">
      <c r="A69" s="42">
        <v>90657</v>
      </c>
      <c r="B69" s="8" t="s">
        <v>854</v>
      </c>
      <c r="C69" s="8"/>
      <c r="D69" s="8"/>
      <c r="E69" s="8"/>
      <c r="F69" s="1"/>
      <c r="G69" s="1"/>
      <c r="H69" s="1"/>
      <c r="I69" s="1"/>
      <c r="K69" s="8"/>
    </row>
    <row r="70" spans="1:11" x14ac:dyDescent="0.25">
      <c r="A70" s="42" t="s">
        <v>738</v>
      </c>
      <c r="B70" s="8" t="s">
        <v>1294</v>
      </c>
      <c r="C70" s="8"/>
      <c r="D70" s="8"/>
      <c r="E70" s="8"/>
      <c r="F70" s="1"/>
      <c r="G70" s="1"/>
      <c r="H70" s="1"/>
      <c r="I70" s="1"/>
      <c r="K70" s="8"/>
    </row>
    <row r="71" spans="1:11" x14ac:dyDescent="0.25">
      <c r="A71" s="43" t="s">
        <v>1179</v>
      </c>
      <c r="B71" s="8" t="s">
        <v>891</v>
      </c>
      <c r="C71" s="8"/>
      <c r="D71" s="8"/>
      <c r="E71" s="8"/>
      <c r="F71" s="1"/>
      <c r="G71" s="1"/>
      <c r="H71" s="1"/>
      <c r="I71" s="18"/>
      <c r="K71" s="8"/>
    </row>
    <row r="72" spans="1:11" x14ac:dyDescent="0.25">
      <c r="A72" s="51" t="s">
        <v>994</v>
      </c>
      <c r="B72" s="8" t="s">
        <v>205</v>
      </c>
      <c r="C72" s="8"/>
      <c r="D72" s="8"/>
      <c r="E72" s="8"/>
      <c r="F72" s="1"/>
      <c r="G72" s="1"/>
      <c r="H72" s="1"/>
      <c r="I72" s="1"/>
      <c r="K72" s="8"/>
    </row>
    <row r="73" spans="1:11" x14ac:dyDescent="0.25">
      <c r="A73" s="51" t="s">
        <v>992</v>
      </c>
      <c r="B73" s="8" t="s">
        <v>825</v>
      </c>
      <c r="C73" s="8"/>
      <c r="D73" s="8"/>
      <c r="E73" s="8"/>
      <c r="F73" s="1"/>
      <c r="G73" s="1"/>
      <c r="H73" s="1"/>
      <c r="I73" s="1"/>
      <c r="K73" s="8"/>
    </row>
    <row r="74" spans="1:11" x14ac:dyDescent="0.25">
      <c r="A74" s="43" t="s">
        <v>566</v>
      </c>
      <c r="C74" s="8"/>
      <c r="D74" s="8"/>
      <c r="E74" s="8"/>
      <c r="F74" s="1"/>
      <c r="G74" s="1"/>
      <c r="H74" s="1"/>
      <c r="I74" s="1"/>
      <c r="K74" s="8"/>
    </row>
    <row r="75" spans="1:11" x14ac:dyDescent="0.25">
      <c r="A75" s="52" t="s">
        <v>993</v>
      </c>
      <c r="C75" s="8"/>
      <c r="D75" s="8"/>
      <c r="E75" s="8"/>
      <c r="F75" s="1"/>
      <c r="G75" s="1"/>
      <c r="H75" s="1"/>
      <c r="I75" s="18"/>
      <c r="K75" s="8"/>
    </row>
    <row r="76" spans="1:11" x14ac:dyDescent="0.25">
      <c r="A76" s="43" t="s">
        <v>584</v>
      </c>
      <c r="C76" s="8"/>
      <c r="D76" s="8"/>
      <c r="E76" s="8"/>
      <c r="F76" s="1"/>
      <c r="G76" s="1"/>
      <c r="H76" s="1"/>
      <c r="I76" s="1"/>
      <c r="K76" s="8"/>
    </row>
    <row r="77" spans="1:11" x14ac:dyDescent="0.25">
      <c r="A77" s="42" t="s">
        <v>757</v>
      </c>
      <c r="C77" s="8"/>
      <c r="D77" s="8"/>
    </row>
    <row r="78" spans="1:11" x14ac:dyDescent="0.25">
      <c r="A78" s="42">
        <v>93503</v>
      </c>
      <c r="C78" s="8"/>
      <c r="D78" s="8"/>
    </row>
    <row r="79" spans="1:11" x14ac:dyDescent="0.25">
      <c r="A79" s="42" t="s">
        <v>744</v>
      </c>
      <c r="C79" s="8"/>
      <c r="D79" s="8"/>
    </row>
    <row r="80" spans="1:11" x14ac:dyDescent="0.25">
      <c r="A80" s="42" t="s">
        <v>853</v>
      </c>
      <c r="C80" s="8"/>
    </row>
    <row r="81" spans="1:3" x14ac:dyDescent="0.25">
      <c r="A81" s="42" t="s">
        <v>743</v>
      </c>
      <c r="C81" s="8"/>
    </row>
    <row r="82" spans="1:3" x14ac:dyDescent="0.25">
      <c r="A82" s="42" t="s">
        <v>745</v>
      </c>
      <c r="C82" s="8"/>
    </row>
    <row r="83" spans="1:3" x14ac:dyDescent="0.25">
      <c r="A83" s="42">
        <v>110000</v>
      </c>
      <c r="C83" s="8"/>
    </row>
    <row r="84" spans="1:3" x14ac:dyDescent="0.25">
      <c r="A84" s="42">
        <v>113000</v>
      </c>
      <c r="C84" s="8"/>
    </row>
    <row r="85" spans="1:3" x14ac:dyDescent="0.25">
      <c r="A85" s="42">
        <v>118248</v>
      </c>
      <c r="C85" s="8"/>
    </row>
    <row r="86" spans="1:3" x14ac:dyDescent="0.25">
      <c r="A86" s="42" t="s">
        <v>803</v>
      </c>
      <c r="C86" s="8"/>
    </row>
    <row r="87" spans="1:3" x14ac:dyDescent="0.25">
      <c r="A87" s="42">
        <v>198160</v>
      </c>
      <c r="C87" s="8"/>
    </row>
    <row r="88" spans="1:3" x14ac:dyDescent="0.25">
      <c r="A88" s="42">
        <v>198180</v>
      </c>
      <c r="C88" s="8"/>
    </row>
    <row r="89" spans="1:3" x14ac:dyDescent="0.25">
      <c r="A89" s="42">
        <v>239235</v>
      </c>
      <c r="C89" s="8"/>
    </row>
    <row r="90" spans="1:3" x14ac:dyDescent="0.25">
      <c r="A90" s="43" t="s">
        <v>802</v>
      </c>
      <c r="C90" s="8"/>
    </row>
    <row r="91" spans="1:3" x14ac:dyDescent="0.25">
      <c r="A91" s="42">
        <v>274086</v>
      </c>
      <c r="C91" s="8"/>
    </row>
    <row r="92" spans="1:3" x14ac:dyDescent="0.25">
      <c r="A92" s="42">
        <v>306065</v>
      </c>
      <c r="C92" s="8"/>
    </row>
    <row r="93" spans="1:3" x14ac:dyDescent="0.25">
      <c r="A93" s="42">
        <v>386001</v>
      </c>
      <c r="C93" s="8"/>
    </row>
    <row r="94" spans="1:3" x14ac:dyDescent="0.25">
      <c r="A94" s="42">
        <v>393228</v>
      </c>
      <c r="C94" s="8"/>
    </row>
    <row r="95" spans="1:3" x14ac:dyDescent="0.25">
      <c r="A95" s="42">
        <v>406773</v>
      </c>
      <c r="C95" s="8"/>
    </row>
    <row r="96" spans="1:3" x14ac:dyDescent="0.25">
      <c r="A96" s="42">
        <v>406774</v>
      </c>
      <c r="C96" s="8"/>
    </row>
    <row r="97" spans="1:3" x14ac:dyDescent="0.25">
      <c r="A97" s="42">
        <v>406775</v>
      </c>
      <c r="C97" s="8"/>
    </row>
    <row r="98" spans="1:3" x14ac:dyDescent="0.25">
      <c r="A98" s="42">
        <v>429802</v>
      </c>
      <c r="C98" s="8"/>
    </row>
    <row r="99" spans="1:3" x14ac:dyDescent="0.25">
      <c r="A99" s="42">
        <v>515309</v>
      </c>
      <c r="C99" s="8"/>
    </row>
    <row r="100" spans="1:3" x14ac:dyDescent="0.25">
      <c r="A100" s="42">
        <v>515429</v>
      </c>
      <c r="C100" s="8"/>
    </row>
    <row r="101" spans="1:3" x14ac:dyDescent="0.25">
      <c r="A101" s="42">
        <v>600208</v>
      </c>
      <c r="C101" s="8"/>
    </row>
    <row r="102" spans="1:3" x14ac:dyDescent="0.25">
      <c r="A102" s="42">
        <v>606000</v>
      </c>
      <c r="C102" s="8"/>
    </row>
    <row r="103" spans="1:3" x14ac:dyDescent="0.25">
      <c r="A103" s="42">
        <v>704964</v>
      </c>
      <c r="C103" s="8"/>
    </row>
    <row r="104" spans="1:3" x14ac:dyDescent="0.25">
      <c r="A104" s="42">
        <v>704965</v>
      </c>
      <c r="C104" s="8"/>
    </row>
    <row r="105" spans="1:3" x14ac:dyDescent="0.25">
      <c r="A105" s="42">
        <v>704967</v>
      </c>
      <c r="C105" s="8"/>
    </row>
    <row r="106" spans="1:3" x14ac:dyDescent="0.25">
      <c r="A106" s="42">
        <v>704980</v>
      </c>
      <c r="C106" s="8"/>
    </row>
    <row r="107" spans="1:3" x14ac:dyDescent="0.25">
      <c r="A107" s="42">
        <v>706104</v>
      </c>
      <c r="C107" s="8"/>
    </row>
    <row r="108" spans="1:3" x14ac:dyDescent="0.25">
      <c r="A108" s="42">
        <v>727883</v>
      </c>
      <c r="C108" s="8"/>
    </row>
    <row r="109" spans="1:3" x14ac:dyDescent="0.25">
      <c r="A109" s="42">
        <v>765730</v>
      </c>
      <c r="C109" s="8"/>
    </row>
    <row r="110" spans="1:3" x14ac:dyDescent="0.25">
      <c r="A110" s="42">
        <v>772476</v>
      </c>
      <c r="C110" s="8"/>
    </row>
    <row r="111" spans="1:3" x14ac:dyDescent="0.25">
      <c r="A111" s="42">
        <v>781335</v>
      </c>
      <c r="C111" s="8"/>
    </row>
    <row r="112" spans="1:3" x14ac:dyDescent="0.25">
      <c r="A112" s="42">
        <v>781814</v>
      </c>
      <c r="C112" s="8"/>
    </row>
    <row r="113" spans="1:3" x14ac:dyDescent="0.25">
      <c r="A113" s="42">
        <v>783250</v>
      </c>
      <c r="C113" s="8"/>
    </row>
    <row r="114" spans="1:3" x14ac:dyDescent="0.25">
      <c r="A114" s="42">
        <v>783256</v>
      </c>
      <c r="C114" s="8"/>
    </row>
    <row r="115" spans="1:3" x14ac:dyDescent="0.25">
      <c r="A115" s="42">
        <v>783257</v>
      </c>
      <c r="C115" s="8"/>
    </row>
    <row r="116" spans="1:3" x14ac:dyDescent="0.25">
      <c r="A116" s="42">
        <v>784382</v>
      </c>
      <c r="C116" s="8"/>
    </row>
    <row r="117" spans="1:3" x14ac:dyDescent="0.25">
      <c r="A117" s="42">
        <v>784856</v>
      </c>
      <c r="C117" s="8"/>
    </row>
    <row r="118" spans="1:3" x14ac:dyDescent="0.25">
      <c r="A118" s="42">
        <v>785102</v>
      </c>
      <c r="C118" s="8"/>
    </row>
    <row r="119" spans="1:3" x14ac:dyDescent="0.25">
      <c r="A119" s="42">
        <v>785112</v>
      </c>
      <c r="C119" s="8"/>
    </row>
    <row r="120" spans="1:3" x14ac:dyDescent="0.25">
      <c r="A120" s="42">
        <v>802371</v>
      </c>
      <c r="C120" s="8"/>
    </row>
    <row r="121" spans="1:3" x14ac:dyDescent="0.25">
      <c r="A121" s="42">
        <v>802374</v>
      </c>
      <c r="C121" s="8"/>
    </row>
    <row r="122" spans="1:3" x14ac:dyDescent="0.25">
      <c r="A122" s="42">
        <v>803982</v>
      </c>
      <c r="C122" s="8"/>
    </row>
    <row r="123" spans="1:3" x14ac:dyDescent="0.25">
      <c r="A123" s="42">
        <v>804973</v>
      </c>
      <c r="C123" s="8"/>
    </row>
    <row r="124" spans="1:3" x14ac:dyDescent="0.25">
      <c r="A124" s="42">
        <v>805540</v>
      </c>
      <c r="C124" s="8"/>
    </row>
    <row r="125" spans="1:3" x14ac:dyDescent="0.25">
      <c r="A125" s="42">
        <v>805573</v>
      </c>
      <c r="C125" s="8"/>
    </row>
    <row r="126" spans="1:3" x14ac:dyDescent="0.25">
      <c r="A126" s="42">
        <v>805576</v>
      </c>
      <c r="C126" s="8"/>
    </row>
    <row r="127" spans="1:3" x14ac:dyDescent="0.25">
      <c r="A127" s="42">
        <v>805590</v>
      </c>
      <c r="C127" s="8"/>
    </row>
    <row r="128" spans="1:3" x14ac:dyDescent="0.25">
      <c r="A128" s="42">
        <v>805593</v>
      </c>
      <c r="C128" s="8"/>
    </row>
    <row r="129" spans="1:3" x14ac:dyDescent="0.25">
      <c r="A129" s="42">
        <v>805594</v>
      </c>
      <c r="C129" s="8"/>
    </row>
    <row r="130" spans="1:3" x14ac:dyDescent="0.25">
      <c r="A130" s="42">
        <v>805595</v>
      </c>
      <c r="C130" s="8"/>
    </row>
    <row r="131" spans="1:3" x14ac:dyDescent="0.25">
      <c r="A131" s="42">
        <v>805704</v>
      </c>
      <c r="C131" s="8"/>
    </row>
    <row r="132" spans="1:3" x14ac:dyDescent="0.25">
      <c r="A132" s="42">
        <v>807550</v>
      </c>
      <c r="C132" s="8"/>
    </row>
    <row r="133" spans="1:3" x14ac:dyDescent="0.25">
      <c r="A133" s="42">
        <v>808294</v>
      </c>
      <c r="C133" s="8"/>
    </row>
    <row r="134" spans="1:3" x14ac:dyDescent="0.25">
      <c r="A134" s="42">
        <v>901055</v>
      </c>
      <c r="C134" s="8"/>
    </row>
    <row r="135" spans="1:3" x14ac:dyDescent="0.25">
      <c r="A135" s="42">
        <v>956662</v>
      </c>
      <c r="C135" s="8"/>
    </row>
    <row r="136" spans="1:3" x14ac:dyDescent="0.25">
      <c r="A136" s="42">
        <v>956970</v>
      </c>
      <c r="C136" s="8"/>
    </row>
    <row r="137" spans="1:3" x14ac:dyDescent="0.25">
      <c r="A137" s="42">
        <v>957298</v>
      </c>
      <c r="C137" s="8"/>
    </row>
    <row r="138" spans="1:3" x14ac:dyDescent="0.25">
      <c r="A138" s="42">
        <v>981711</v>
      </c>
      <c r="C138" s="8"/>
    </row>
    <row r="139" spans="1:3" x14ac:dyDescent="0.25">
      <c r="A139" s="42">
        <v>989859</v>
      </c>
      <c r="C139" s="8"/>
    </row>
    <row r="140" spans="1:3" x14ac:dyDescent="0.25">
      <c r="A140" s="42">
        <v>2051367</v>
      </c>
      <c r="C140" s="8"/>
    </row>
    <row r="141" spans="1:3" x14ac:dyDescent="0.25">
      <c r="A141" s="42">
        <v>2101917</v>
      </c>
      <c r="C141" s="8"/>
    </row>
    <row r="142" spans="1:3" x14ac:dyDescent="0.25">
      <c r="A142" s="42">
        <v>2101918</v>
      </c>
      <c r="C142" s="8"/>
    </row>
    <row r="143" spans="1:3" x14ac:dyDescent="0.25">
      <c r="A143" s="42">
        <v>2114225</v>
      </c>
      <c r="C143" s="8"/>
    </row>
    <row r="144" spans="1:3" x14ac:dyDescent="0.25">
      <c r="A144" s="42">
        <v>2126634</v>
      </c>
      <c r="C144" s="8"/>
    </row>
    <row r="145" spans="1:3" x14ac:dyDescent="0.25">
      <c r="A145" s="42">
        <v>2156218</v>
      </c>
      <c r="C145" s="8"/>
    </row>
    <row r="146" spans="1:3" x14ac:dyDescent="0.25">
      <c r="A146" s="42">
        <v>3560823</v>
      </c>
      <c r="C146" s="8"/>
    </row>
    <row r="147" spans="1:3" x14ac:dyDescent="0.25">
      <c r="A147" s="42">
        <v>8375116</v>
      </c>
      <c r="C147" s="8"/>
    </row>
    <row r="148" spans="1:3" x14ac:dyDescent="0.25">
      <c r="A148" s="42">
        <v>9155012</v>
      </c>
      <c r="C148" s="8"/>
    </row>
    <row r="149" spans="1:3" x14ac:dyDescent="0.25">
      <c r="A149" s="42">
        <v>9155015</v>
      </c>
      <c r="C149" s="8"/>
    </row>
    <row r="150" spans="1:3" x14ac:dyDescent="0.25">
      <c r="A150" s="42">
        <v>9155022</v>
      </c>
      <c r="C150" s="8"/>
    </row>
    <row r="151" spans="1:3" x14ac:dyDescent="0.25">
      <c r="A151" s="42">
        <v>9155041</v>
      </c>
      <c r="C151" s="8"/>
    </row>
    <row r="152" spans="1:3" x14ac:dyDescent="0.25">
      <c r="A152" s="42" t="s">
        <v>1136</v>
      </c>
      <c r="C152" s="8"/>
    </row>
    <row r="153" spans="1:3" x14ac:dyDescent="0.25">
      <c r="A153" s="42">
        <v>11043410</v>
      </c>
      <c r="C153" s="8"/>
    </row>
    <row r="154" spans="1:3" x14ac:dyDescent="0.25">
      <c r="A154" s="44">
        <v>12011060</v>
      </c>
      <c r="C154" s="8"/>
    </row>
    <row r="155" spans="1:3" x14ac:dyDescent="0.25">
      <c r="A155" s="42">
        <v>12012400</v>
      </c>
      <c r="C155" s="8"/>
    </row>
    <row r="156" spans="1:3" x14ac:dyDescent="0.25">
      <c r="A156" s="42">
        <v>13040020</v>
      </c>
      <c r="C156" s="8"/>
    </row>
    <row r="157" spans="1:3" x14ac:dyDescent="0.25">
      <c r="A157" s="42">
        <v>16121011</v>
      </c>
      <c r="C157" s="8"/>
    </row>
    <row r="158" spans="1:3" x14ac:dyDescent="0.25">
      <c r="A158" s="42">
        <v>16131700</v>
      </c>
      <c r="C158" s="8"/>
    </row>
    <row r="159" spans="1:3" x14ac:dyDescent="0.25">
      <c r="A159" s="42">
        <v>17040001</v>
      </c>
      <c r="B159" s="19"/>
      <c r="C159" s="8"/>
    </row>
    <row r="160" spans="1:3" x14ac:dyDescent="0.25">
      <c r="A160" s="42">
        <v>17090001</v>
      </c>
      <c r="B160" s="19"/>
      <c r="C160" s="8"/>
    </row>
    <row r="161" spans="1:3" x14ac:dyDescent="0.25">
      <c r="A161" s="42">
        <v>18970001</v>
      </c>
      <c r="C161" s="8"/>
    </row>
    <row r="162" spans="1:3" x14ac:dyDescent="0.25">
      <c r="A162" s="41" t="s">
        <v>386</v>
      </c>
      <c r="C162" s="8"/>
    </row>
    <row r="163" spans="1:3" x14ac:dyDescent="0.25">
      <c r="A163" s="43" t="s">
        <v>385</v>
      </c>
      <c r="C163" s="8"/>
    </row>
    <row r="164" spans="1:3" x14ac:dyDescent="0.25">
      <c r="A164" s="42">
        <v>98170100</v>
      </c>
      <c r="C164" s="8"/>
    </row>
    <row r="165" spans="1:3" x14ac:dyDescent="0.25">
      <c r="A165" s="42">
        <v>640000123</v>
      </c>
      <c r="C165" s="8"/>
    </row>
    <row r="166" spans="1:3" x14ac:dyDescent="0.25">
      <c r="A166" s="42">
        <v>640000127</v>
      </c>
      <c r="C166" s="8"/>
    </row>
    <row r="167" spans="1:3" x14ac:dyDescent="0.25">
      <c r="A167" s="42" t="s">
        <v>1247</v>
      </c>
      <c r="C167" s="8"/>
    </row>
    <row r="168" spans="1:3" x14ac:dyDescent="0.25">
      <c r="A168" s="42" t="s">
        <v>406</v>
      </c>
      <c r="C168" s="8"/>
    </row>
    <row r="169" spans="1:3" x14ac:dyDescent="0.25">
      <c r="A169" s="42" t="s">
        <v>628</v>
      </c>
      <c r="C169" s="8"/>
    </row>
    <row r="170" spans="1:3" x14ac:dyDescent="0.25">
      <c r="A170" s="42" t="s">
        <v>912</v>
      </c>
      <c r="C170" s="8"/>
    </row>
    <row r="171" spans="1:3" x14ac:dyDescent="0.25">
      <c r="A171" s="42" t="s">
        <v>752</v>
      </c>
      <c r="C171" s="8"/>
    </row>
    <row r="172" spans="1:3" x14ac:dyDescent="0.25">
      <c r="A172" s="42" t="s">
        <v>1001</v>
      </c>
      <c r="C172" s="8"/>
    </row>
    <row r="173" spans="1:3" x14ac:dyDescent="0.25">
      <c r="A173" s="42" t="s">
        <v>1197</v>
      </c>
      <c r="C173" s="8"/>
    </row>
    <row r="174" spans="1:3" x14ac:dyDescent="0.25">
      <c r="A174" s="42" t="s">
        <v>1258</v>
      </c>
      <c r="C174" s="8"/>
    </row>
    <row r="175" spans="1:3" x14ac:dyDescent="0.25">
      <c r="A175" s="42" t="s">
        <v>439</v>
      </c>
      <c r="C175" s="8"/>
    </row>
    <row r="176" spans="1:3" x14ac:dyDescent="0.25">
      <c r="A176" s="42" t="s">
        <v>1028</v>
      </c>
      <c r="C176" s="8"/>
    </row>
    <row r="177" spans="1:3" x14ac:dyDescent="0.25">
      <c r="A177" s="42" t="s">
        <v>1259</v>
      </c>
      <c r="C177" s="8"/>
    </row>
    <row r="178" spans="1:3" x14ac:dyDescent="0.25">
      <c r="A178" s="42" t="s">
        <v>753</v>
      </c>
      <c r="C178" s="8"/>
    </row>
    <row r="179" spans="1:3" x14ac:dyDescent="0.25">
      <c r="A179" s="42" t="s">
        <v>676</v>
      </c>
      <c r="C179" s="8"/>
    </row>
    <row r="180" spans="1:3" x14ac:dyDescent="0.25">
      <c r="A180" s="42" t="s">
        <v>564</v>
      </c>
      <c r="C180" s="8"/>
    </row>
    <row r="181" spans="1:3" x14ac:dyDescent="0.25">
      <c r="A181" s="42" t="s">
        <v>1131</v>
      </c>
      <c r="C181" s="8"/>
    </row>
    <row r="182" spans="1:3" x14ac:dyDescent="0.25">
      <c r="A182" s="42" t="s">
        <v>1338</v>
      </c>
      <c r="C182" s="8"/>
    </row>
    <row r="183" spans="1:3" x14ac:dyDescent="0.25">
      <c r="A183" s="42" t="s">
        <v>1186</v>
      </c>
      <c r="C183" s="8"/>
    </row>
    <row r="184" spans="1:3" x14ac:dyDescent="0.25">
      <c r="A184" s="42" t="s">
        <v>196</v>
      </c>
      <c r="C184" s="8"/>
    </row>
    <row r="185" spans="1:3" x14ac:dyDescent="0.25">
      <c r="A185" s="42" t="s">
        <v>1080</v>
      </c>
      <c r="C185" s="8"/>
    </row>
    <row r="186" spans="1:3" x14ac:dyDescent="0.25">
      <c r="A186" s="42" t="s">
        <v>192</v>
      </c>
      <c r="C186" s="8"/>
    </row>
    <row r="187" spans="1:3" x14ac:dyDescent="0.25">
      <c r="A187" s="42" t="s">
        <v>1022</v>
      </c>
      <c r="C187" s="8"/>
    </row>
    <row r="188" spans="1:3" x14ac:dyDescent="0.25">
      <c r="A188" s="42" t="s">
        <v>193</v>
      </c>
      <c r="C188" s="8"/>
    </row>
    <row r="189" spans="1:3" x14ac:dyDescent="0.25">
      <c r="A189" s="42" t="s">
        <v>497</v>
      </c>
      <c r="C189" s="8"/>
    </row>
    <row r="190" spans="1:3" x14ac:dyDescent="0.25">
      <c r="A190" s="44" t="s">
        <v>189</v>
      </c>
      <c r="C190" s="8"/>
    </row>
    <row r="191" spans="1:3" x14ac:dyDescent="0.25">
      <c r="A191" s="42" t="s">
        <v>179</v>
      </c>
      <c r="C191" s="8"/>
    </row>
    <row r="192" spans="1:3" x14ac:dyDescent="0.25">
      <c r="A192" s="42" t="s">
        <v>975</v>
      </c>
      <c r="C192" s="8"/>
    </row>
    <row r="193" spans="1:3" x14ac:dyDescent="0.25">
      <c r="A193" s="42" t="s">
        <v>1281</v>
      </c>
      <c r="C193" s="8"/>
    </row>
    <row r="194" spans="1:3" x14ac:dyDescent="0.25">
      <c r="A194" s="42" t="s">
        <v>958</v>
      </c>
      <c r="C194" s="8"/>
    </row>
    <row r="195" spans="1:3" x14ac:dyDescent="0.25">
      <c r="A195" s="42" t="s">
        <v>1329</v>
      </c>
      <c r="C195" s="8"/>
    </row>
    <row r="196" spans="1:3" x14ac:dyDescent="0.25">
      <c r="A196" s="42" t="s">
        <v>926</v>
      </c>
      <c r="C196" s="8"/>
    </row>
    <row r="197" spans="1:3" x14ac:dyDescent="0.25">
      <c r="A197" s="42" t="s">
        <v>1042</v>
      </c>
      <c r="C197" s="8"/>
    </row>
    <row r="198" spans="1:3" x14ac:dyDescent="0.25">
      <c r="A198" s="42" t="s">
        <v>178</v>
      </c>
      <c r="C198" s="8"/>
    </row>
    <row r="199" spans="1:3" x14ac:dyDescent="0.25">
      <c r="A199" s="42" t="s">
        <v>177</v>
      </c>
      <c r="C199" s="8"/>
    </row>
    <row r="200" spans="1:3" x14ac:dyDescent="0.25">
      <c r="A200" s="42" t="s">
        <v>482</v>
      </c>
      <c r="C200" s="8"/>
    </row>
    <row r="201" spans="1:3" x14ac:dyDescent="0.25">
      <c r="A201" s="42" t="s">
        <v>257</v>
      </c>
      <c r="C201" s="8"/>
    </row>
    <row r="202" spans="1:3" x14ac:dyDescent="0.25">
      <c r="A202" s="42" t="s">
        <v>1041</v>
      </c>
      <c r="C202" s="27"/>
    </row>
    <row r="203" spans="1:3" x14ac:dyDescent="0.25">
      <c r="A203" s="42" t="s">
        <v>1044</v>
      </c>
      <c r="C203" s="8"/>
    </row>
    <row r="204" spans="1:3" x14ac:dyDescent="0.25">
      <c r="A204" s="42" t="s">
        <v>1045</v>
      </c>
      <c r="C204" s="8"/>
    </row>
    <row r="205" spans="1:3" x14ac:dyDescent="0.25">
      <c r="A205" s="42" t="s">
        <v>176</v>
      </c>
      <c r="C205" s="8"/>
    </row>
    <row r="206" spans="1:3" x14ac:dyDescent="0.25">
      <c r="A206" s="42" t="s">
        <v>1021</v>
      </c>
      <c r="C206" s="8"/>
    </row>
    <row r="207" spans="1:3" x14ac:dyDescent="0.25">
      <c r="A207" s="42" t="s">
        <v>175</v>
      </c>
      <c r="C207" s="8"/>
    </row>
    <row r="208" spans="1:3" x14ac:dyDescent="0.25">
      <c r="A208" s="42" t="s">
        <v>201</v>
      </c>
      <c r="C208" s="8"/>
    </row>
    <row r="209" spans="1:3" x14ac:dyDescent="0.25">
      <c r="A209" s="42" t="s">
        <v>759</v>
      </c>
      <c r="C209" s="8"/>
    </row>
    <row r="210" spans="1:3" x14ac:dyDescent="0.25">
      <c r="A210" s="42" t="s">
        <v>788</v>
      </c>
      <c r="C210" s="8"/>
    </row>
    <row r="211" spans="1:3" x14ac:dyDescent="0.25">
      <c r="A211" s="69" t="s">
        <v>1349</v>
      </c>
      <c r="C211" s="8"/>
    </row>
    <row r="212" spans="1:3" x14ac:dyDescent="0.25">
      <c r="A212" s="42" t="s">
        <v>302</v>
      </c>
      <c r="C212" s="8"/>
    </row>
    <row r="213" spans="1:3" x14ac:dyDescent="0.25">
      <c r="A213" s="42" t="s">
        <v>73</v>
      </c>
      <c r="C213" s="8"/>
    </row>
    <row r="214" spans="1:3" x14ac:dyDescent="0.25">
      <c r="A214" s="42" t="s">
        <v>206</v>
      </c>
      <c r="C214" s="8"/>
    </row>
    <row r="215" spans="1:3" x14ac:dyDescent="0.25">
      <c r="A215" s="42" t="s">
        <v>608</v>
      </c>
      <c r="C215" s="8"/>
    </row>
    <row r="216" spans="1:3" x14ac:dyDescent="0.25">
      <c r="A216" s="42" t="s">
        <v>301</v>
      </c>
      <c r="C216" s="8"/>
    </row>
    <row r="217" spans="1:3" x14ac:dyDescent="0.25">
      <c r="A217" s="42" t="s">
        <v>471</v>
      </c>
      <c r="C217" s="8"/>
    </row>
    <row r="218" spans="1:3" x14ac:dyDescent="0.25">
      <c r="A218" s="42" t="s">
        <v>486</v>
      </c>
      <c r="C218" s="8"/>
    </row>
    <row r="219" spans="1:3" x14ac:dyDescent="0.25">
      <c r="A219" s="42" t="s">
        <v>478</v>
      </c>
      <c r="C219" s="8"/>
    </row>
    <row r="220" spans="1:3" x14ac:dyDescent="0.25">
      <c r="A220" s="42" t="s">
        <v>822</v>
      </c>
      <c r="C220" s="8"/>
    </row>
    <row r="221" spans="1:3" x14ac:dyDescent="0.25">
      <c r="A221" s="42" t="s">
        <v>1018</v>
      </c>
      <c r="C221" s="8"/>
    </row>
    <row r="222" spans="1:3" x14ac:dyDescent="0.25">
      <c r="A222" s="42" t="s">
        <v>1019</v>
      </c>
      <c r="C222" s="8"/>
    </row>
    <row r="223" spans="1:3" x14ac:dyDescent="0.25">
      <c r="A223" s="42" t="s">
        <v>41</v>
      </c>
      <c r="C223" s="8"/>
    </row>
    <row r="224" spans="1:3" x14ac:dyDescent="0.25">
      <c r="A224" s="42" t="s">
        <v>1120</v>
      </c>
      <c r="C224" s="8"/>
    </row>
    <row r="225" spans="1:3" x14ac:dyDescent="0.25">
      <c r="A225" s="42" t="s">
        <v>44</v>
      </c>
      <c r="C225" s="8"/>
    </row>
    <row r="226" spans="1:3" x14ac:dyDescent="0.25">
      <c r="A226" s="42" t="s">
        <v>514</v>
      </c>
      <c r="C226" s="8"/>
    </row>
    <row r="227" spans="1:3" x14ac:dyDescent="0.25">
      <c r="A227" s="42" t="s">
        <v>515</v>
      </c>
      <c r="C227" s="8"/>
    </row>
    <row r="228" spans="1:3" x14ac:dyDescent="0.25">
      <c r="A228" s="42" t="s">
        <v>516</v>
      </c>
      <c r="C228" s="8"/>
    </row>
    <row r="229" spans="1:3" x14ac:dyDescent="0.25">
      <c r="A229" s="42" t="s">
        <v>1031</v>
      </c>
      <c r="C229" s="8"/>
    </row>
    <row r="230" spans="1:3" x14ac:dyDescent="0.25">
      <c r="A230" s="42" t="s">
        <v>1118</v>
      </c>
      <c r="C230" s="8"/>
    </row>
    <row r="231" spans="1:3" x14ac:dyDescent="0.25">
      <c r="A231" s="42" t="s">
        <v>998</v>
      </c>
      <c r="C231" s="8"/>
    </row>
    <row r="232" spans="1:3" x14ac:dyDescent="0.25">
      <c r="A232" s="42" t="s">
        <v>474</v>
      </c>
      <c r="C232" s="8"/>
    </row>
    <row r="233" spans="1:3" x14ac:dyDescent="0.25">
      <c r="A233" s="42" t="s">
        <v>1257</v>
      </c>
      <c r="C233" s="8"/>
    </row>
    <row r="234" spans="1:3" x14ac:dyDescent="0.25">
      <c r="A234" s="42" t="s">
        <v>935</v>
      </c>
      <c r="C234" s="8"/>
    </row>
    <row r="235" spans="1:3" x14ac:dyDescent="0.25">
      <c r="A235" s="42" t="s">
        <v>621</v>
      </c>
      <c r="C235" s="8"/>
    </row>
    <row r="236" spans="1:3" x14ac:dyDescent="0.25">
      <c r="A236" s="42" t="s">
        <v>399</v>
      </c>
      <c r="C236" s="8"/>
    </row>
    <row r="237" spans="1:3" x14ac:dyDescent="0.25">
      <c r="A237" s="42" t="s">
        <v>402</v>
      </c>
      <c r="C237" s="8"/>
    </row>
    <row r="238" spans="1:3" x14ac:dyDescent="0.25">
      <c r="A238" s="42" t="s">
        <v>1117</v>
      </c>
      <c r="C238" s="8"/>
    </row>
    <row r="239" spans="1:3" x14ac:dyDescent="0.25">
      <c r="A239" s="42" t="s">
        <v>1049</v>
      </c>
      <c r="C239" s="8"/>
    </row>
    <row r="240" spans="1:3" x14ac:dyDescent="0.25">
      <c r="A240" s="42" t="s">
        <v>568</v>
      </c>
      <c r="C240" s="8"/>
    </row>
    <row r="241" spans="1:3" x14ac:dyDescent="0.25">
      <c r="A241" s="42" t="s">
        <v>569</v>
      </c>
      <c r="C241" s="8"/>
    </row>
    <row r="242" spans="1:3" x14ac:dyDescent="0.25">
      <c r="A242" s="42" t="s">
        <v>929</v>
      </c>
      <c r="C242" s="8"/>
    </row>
    <row r="243" spans="1:3" x14ac:dyDescent="0.25">
      <c r="A243" s="42" t="s">
        <v>509</v>
      </c>
      <c r="C243" s="8"/>
    </row>
    <row r="244" spans="1:3" x14ac:dyDescent="0.25">
      <c r="A244" s="42" t="s">
        <v>345</v>
      </c>
      <c r="C244" s="8"/>
    </row>
    <row r="245" spans="1:3" x14ac:dyDescent="0.25">
      <c r="A245" s="42" t="s">
        <v>191</v>
      </c>
      <c r="C245" s="8"/>
    </row>
    <row r="246" spans="1:3" x14ac:dyDescent="0.25">
      <c r="A246" s="42" t="s">
        <v>344</v>
      </c>
      <c r="C246" s="8"/>
    </row>
    <row r="247" spans="1:3" x14ac:dyDescent="0.25">
      <c r="A247" s="42" t="s">
        <v>511</v>
      </c>
      <c r="C247" s="8"/>
    </row>
    <row r="248" spans="1:3" x14ac:dyDescent="0.25">
      <c r="A248" s="42" t="s">
        <v>840</v>
      </c>
      <c r="C248" s="8"/>
    </row>
    <row r="249" spans="1:3" x14ac:dyDescent="0.25">
      <c r="A249" s="42" t="s">
        <v>510</v>
      </c>
      <c r="C249" s="8"/>
    </row>
    <row r="250" spans="1:3" x14ac:dyDescent="0.25">
      <c r="A250" s="42" t="s">
        <v>347</v>
      </c>
      <c r="C250" s="8"/>
    </row>
    <row r="251" spans="1:3" x14ac:dyDescent="0.25">
      <c r="A251" s="42" t="s">
        <v>348</v>
      </c>
    </row>
    <row r="252" spans="1:3" x14ac:dyDescent="0.25">
      <c r="A252" s="42" t="s">
        <v>512</v>
      </c>
    </row>
    <row r="253" spans="1:3" x14ac:dyDescent="0.25">
      <c r="A253" s="42" t="s">
        <v>658</v>
      </c>
    </row>
    <row r="254" spans="1:3" x14ac:dyDescent="0.25">
      <c r="A254" s="42" t="s">
        <v>721</v>
      </c>
    </row>
    <row r="255" spans="1:3" x14ac:dyDescent="0.25">
      <c r="A255" s="42" t="s">
        <v>567</v>
      </c>
      <c r="C255" s="8"/>
    </row>
    <row r="256" spans="1:3" x14ac:dyDescent="0.25">
      <c r="A256" s="42" t="s">
        <v>194</v>
      </c>
      <c r="C256" s="8"/>
    </row>
    <row r="257" spans="1:3" x14ac:dyDescent="0.25">
      <c r="A257" s="42" t="s">
        <v>987</v>
      </c>
      <c r="C257" s="8"/>
    </row>
    <row r="258" spans="1:3" x14ac:dyDescent="0.25">
      <c r="A258" s="42" t="s">
        <v>195</v>
      </c>
      <c r="C258" s="8"/>
    </row>
    <row r="259" spans="1:3" x14ac:dyDescent="0.25">
      <c r="A259" s="42" t="s">
        <v>750</v>
      </c>
      <c r="C259" s="8"/>
    </row>
    <row r="260" spans="1:3" x14ac:dyDescent="0.25">
      <c r="A260" s="42" t="s">
        <v>751</v>
      </c>
      <c r="C260" s="8"/>
    </row>
    <row r="261" spans="1:3" x14ac:dyDescent="0.25">
      <c r="A261" s="42" t="s">
        <v>4</v>
      </c>
      <c r="C261" s="8"/>
    </row>
    <row r="262" spans="1:3" x14ac:dyDescent="0.25">
      <c r="A262" s="42" t="s">
        <v>527</v>
      </c>
      <c r="C262" s="8"/>
    </row>
    <row r="263" spans="1:3" x14ac:dyDescent="0.25">
      <c r="A263" s="42" t="s">
        <v>555</v>
      </c>
      <c r="C263" s="8"/>
    </row>
    <row r="264" spans="1:3" x14ac:dyDescent="0.25">
      <c r="A264" s="42" t="s">
        <v>316</v>
      </c>
      <c r="C264" s="8"/>
    </row>
    <row r="265" spans="1:3" x14ac:dyDescent="0.25">
      <c r="A265" s="42" t="s">
        <v>351</v>
      </c>
      <c r="C265" s="8"/>
    </row>
    <row r="266" spans="1:3" x14ac:dyDescent="0.25">
      <c r="A266" s="42" t="s">
        <v>986</v>
      </c>
      <c r="C266" s="8"/>
    </row>
    <row r="267" spans="1:3" x14ac:dyDescent="0.25">
      <c r="A267" s="42" t="s">
        <v>655</v>
      </c>
      <c r="C267" s="8"/>
    </row>
    <row r="268" spans="1:3" x14ac:dyDescent="0.25">
      <c r="A268" s="42" t="s">
        <v>681</v>
      </c>
      <c r="C268" s="8"/>
    </row>
    <row r="269" spans="1:3" x14ac:dyDescent="0.25">
      <c r="A269" s="42" t="s">
        <v>654</v>
      </c>
      <c r="C269" s="8"/>
    </row>
    <row r="270" spans="1:3" x14ac:dyDescent="0.25">
      <c r="A270" s="42" t="s">
        <v>851</v>
      </c>
      <c r="C270" s="8"/>
    </row>
    <row r="271" spans="1:3" x14ac:dyDescent="0.25">
      <c r="A271" s="42" t="s">
        <v>955</v>
      </c>
      <c r="C271" s="8"/>
    </row>
    <row r="272" spans="1:3" x14ac:dyDescent="0.25">
      <c r="A272" s="42" t="s">
        <v>702</v>
      </c>
      <c r="C272" s="8"/>
    </row>
    <row r="273" spans="1:3" x14ac:dyDescent="0.25">
      <c r="A273" s="42" t="s">
        <v>722</v>
      </c>
      <c r="C273" s="8"/>
    </row>
    <row r="274" spans="1:3" x14ac:dyDescent="0.25">
      <c r="A274" s="42" t="s">
        <v>1185</v>
      </c>
      <c r="C274" s="8"/>
    </row>
    <row r="275" spans="1:3" x14ac:dyDescent="0.25">
      <c r="A275" s="42" t="s">
        <v>431</v>
      </c>
      <c r="C275" s="8"/>
    </row>
    <row r="276" spans="1:3" x14ac:dyDescent="0.25">
      <c r="A276" s="42" t="s">
        <v>432</v>
      </c>
      <c r="C276" s="8"/>
    </row>
    <row r="277" spans="1:3" x14ac:dyDescent="0.25">
      <c r="A277" s="42" t="s">
        <v>953</v>
      </c>
      <c r="C277" s="8"/>
    </row>
    <row r="278" spans="1:3" x14ac:dyDescent="0.25">
      <c r="A278" s="42" t="s">
        <v>945</v>
      </c>
      <c r="C278" s="8"/>
    </row>
    <row r="279" spans="1:3" x14ac:dyDescent="0.25">
      <c r="A279" s="42" t="s">
        <v>550</v>
      </c>
      <c r="C279" s="8"/>
    </row>
    <row r="280" spans="1:3" x14ac:dyDescent="0.25">
      <c r="A280" s="42" t="s">
        <v>190</v>
      </c>
      <c r="C280" s="8"/>
    </row>
    <row r="281" spans="1:3" x14ac:dyDescent="0.25">
      <c r="A281" s="42" t="s">
        <v>596</v>
      </c>
      <c r="C281" s="8"/>
    </row>
    <row r="282" spans="1:3" x14ac:dyDescent="0.25">
      <c r="A282" s="42" t="s">
        <v>617</v>
      </c>
      <c r="C282" s="8"/>
    </row>
    <row r="283" spans="1:3" x14ac:dyDescent="0.25">
      <c r="A283" s="42" t="s">
        <v>773</v>
      </c>
      <c r="C283" s="8"/>
    </row>
    <row r="284" spans="1:3" x14ac:dyDescent="0.25">
      <c r="A284" s="42" t="s">
        <v>311</v>
      </c>
      <c r="C284" s="8"/>
    </row>
    <row r="285" spans="1:3" x14ac:dyDescent="0.25">
      <c r="A285" s="42" t="s">
        <v>1142</v>
      </c>
      <c r="C285" s="8"/>
    </row>
    <row r="286" spans="1:3" x14ac:dyDescent="0.25">
      <c r="A286" s="42" t="s">
        <v>1141</v>
      </c>
      <c r="C286" s="8"/>
    </row>
    <row r="287" spans="1:3" x14ac:dyDescent="0.25">
      <c r="A287" s="42" t="s">
        <v>556</v>
      </c>
      <c r="C287" s="8"/>
    </row>
    <row r="288" spans="1:3" x14ac:dyDescent="0.25">
      <c r="A288" s="42" t="s">
        <v>1347</v>
      </c>
      <c r="C288" s="8"/>
    </row>
    <row r="289" spans="1:3" x14ac:dyDescent="0.25">
      <c r="A289" s="42" t="s">
        <v>907</v>
      </c>
      <c r="C289" s="8"/>
    </row>
    <row r="290" spans="1:3" x14ac:dyDescent="0.25">
      <c r="A290" s="42" t="s">
        <v>172</v>
      </c>
      <c r="C290" s="8"/>
    </row>
    <row r="291" spans="1:3" x14ac:dyDescent="0.25">
      <c r="A291" s="42" t="s">
        <v>186</v>
      </c>
      <c r="C291" s="8"/>
    </row>
    <row r="292" spans="1:3" x14ac:dyDescent="0.25">
      <c r="A292" s="42" t="s">
        <v>667</v>
      </c>
      <c r="C292" s="8"/>
    </row>
    <row r="293" spans="1:3" x14ac:dyDescent="0.25">
      <c r="A293" s="42" t="s">
        <v>1064</v>
      </c>
      <c r="C293" s="8"/>
    </row>
    <row r="294" spans="1:3" x14ac:dyDescent="0.25">
      <c r="A294" s="42" t="s">
        <v>821</v>
      </c>
      <c r="C294" s="8"/>
    </row>
    <row r="295" spans="1:3" x14ac:dyDescent="0.25">
      <c r="A295" s="42" t="s">
        <v>440</v>
      </c>
      <c r="C295" s="8"/>
    </row>
    <row r="296" spans="1:3" x14ac:dyDescent="0.25">
      <c r="A296" s="42" t="s">
        <v>1160</v>
      </c>
      <c r="C296" s="8"/>
    </row>
    <row r="297" spans="1:3" x14ac:dyDescent="0.25">
      <c r="A297" s="42" t="s">
        <v>323</v>
      </c>
      <c r="C297" s="27"/>
    </row>
    <row r="298" spans="1:3" x14ac:dyDescent="0.25">
      <c r="A298" s="42" t="s">
        <v>729</v>
      </c>
      <c r="C298" s="8"/>
    </row>
    <row r="299" spans="1:3" x14ac:dyDescent="0.25">
      <c r="A299" s="42" t="s">
        <v>1097</v>
      </c>
      <c r="C299" s="8"/>
    </row>
    <row r="300" spans="1:3" x14ac:dyDescent="0.25">
      <c r="A300" s="42" t="s">
        <v>33</v>
      </c>
      <c r="C300" s="8"/>
    </row>
    <row r="301" spans="1:3" x14ac:dyDescent="0.25">
      <c r="A301" s="42" t="s">
        <v>978</v>
      </c>
      <c r="C301" s="8"/>
    </row>
    <row r="302" spans="1:3" x14ac:dyDescent="0.25">
      <c r="A302" s="42" t="s">
        <v>1178</v>
      </c>
      <c r="C302" s="8"/>
    </row>
    <row r="303" spans="1:3" x14ac:dyDescent="0.25">
      <c r="A303" s="42" t="s">
        <v>290</v>
      </c>
      <c r="C303" s="8"/>
    </row>
    <row r="304" spans="1:3" x14ac:dyDescent="0.25">
      <c r="A304" s="42" t="s">
        <v>1176</v>
      </c>
      <c r="C304" s="8"/>
    </row>
    <row r="305" spans="1:3" x14ac:dyDescent="0.25">
      <c r="A305" s="42" t="s">
        <v>1254</v>
      </c>
      <c r="C305" s="8"/>
    </row>
    <row r="306" spans="1:3" x14ac:dyDescent="0.25">
      <c r="A306" s="42" t="s">
        <v>814</v>
      </c>
      <c r="C306" s="8"/>
    </row>
    <row r="307" spans="1:3" x14ac:dyDescent="0.25">
      <c r="A307" s="42" t="s">
        <v>22</v>
      </c>
      <c r="C307" s="8"/>
    </row>
    <row r="308" spans="1:3" x14ac:dyDescent="0.25">
      <c r="A308" s="42" t="s">
        <v>463</v>
      </c>
      <c r="C308" s="8"/>
    </row>
    <row r="309" spans="1:3" x14ac:dyDescent="0.25">
      <c r="A309" s="42" t="s">
        <v>286</v>
      </c>
      <c r="C309" s="8"/>
    </row>
    <row r="310" spans="1:3" x14ac:dyDescent="0.25">
      <c r="A310" s="42" t="s">
        <v>25</v>
      </c>
      <c r="C310" s="8"/>
    </row>
    <row r="311" spans="1:3" x14ac:dyDescent="0.25">
      <c r="A311" s="42" t="s">
        <v>977</v>
      </c>
      <c r="C311" s="8"/>
    </row>
    <row r="312" spans="1:3" x14ac:dyDescent="0.25">
      <c r="A312" s="42" t="s">
        <v>1174</v>
      </c>
      <c r="C312" s="8"/>
    </row>
    <row r="313" spans="1:3" x14ac:dyDescent="0.25">
      <c r="A313" s="42" t="s">
        <v>855</v>
      </c>
      <c r="C313" s="8"/>
    </row>
    <row r="314" spans="1:3" x14ac:dyDescent="0.25">
      <c r="A314" s="42" t="s">
        <v>1073</v>
      </c>
      <c r="C314" s="8"/>
    </row>
    <row r="315" spans="1:3" x14ac:dyDescent="0.25">
      <c r="A315" s="42" t="s">
        <v>1074</v>
      </c>
      <c r="C315" s="8"/>
    </row>
    <row r="316" spans="1:3" x14ac:dyDescent="0.25">
      <c r="A316" s="42" t="s">
        <v>1075</v>
      </c>
      <c r="C316" s="8"/>
    </row>
    <row r="317" spans="1:3" x14ac:dyDescent="0.25">
      <c r="A317" s="42" t="s">
        <v>705</v>
      </c>
      <c r="C317" s="8"/>
    </row>
    <row r="318" spans="1:3" x14ac:dyDescent="0.25">
      <c r="A318" s="42" t="s">
        <v>24</v>
      </c>
      <c r="C318" s="8"/>
    </row>
    <row r="319" spans="1:3" x14ac:dyDescent="0.25">
      <c r="A319" s="42" t="s">
        <v>17</v>
      </c>
      <c r="C319" s="8"/>
    </row>
    <row r="320" spans="1:3" x14ac:dyDescent="0.25">
      <c r="A320" s="42" t="s">
        <v>20</v>
      </c>
      <c r="C320" s="8"/>
    </row>
    <row r="321" spans="1:3" x14ac:dyDescent="0.25">
      <c r="A321" s="42" t="s">
        <v>1145</v>
      </c>
      <c r="C321" s="8"/>
    </row>
    <row r="322" spans="1:3" x14ac:dyDescent="0.25">
      <c r="A322" s="42" t="s">
        <v>973</v>
      </c>
      <c r="C322" s="8"/>
    </row>
    <row r="323" spans="1:3" x14ac:dyDescent="0.25">
      <c r="A323" s="42" t="s">
        <v>19</v>
      </c>
      <c r="C323" s="8"/>
    </row>
    <row r="324" spans="1:3" x14ac:dyDescent="0.25">
      <c r="A324" s="42" t="s">
        <v>820</v>
      </c>
      <c r="C324" s="8"/>
    </row>
    <row r="325" spans="1:3" x14ac:dyDescent="0.25">
      <c r="A325" s="42" t="s">
        <v>1027</v>
      </c>
      <c r="C325" s="8"/>
    </row>
    <row r="326" spans="1:3" x14ac:dyDescent="0.25">
      <c r="A326" s="42" t="s">
        <v>1146</v>
      </c>
      <c r="C326" s="8"/>
    </row>
    <row r="327" spans="1:3" x14ac:dyDescent="0.25">
      <c r="A327" s="42" t="s">
        <v>28</v>
      </c>
      <c r="C327" s="8"/>
    </row>
    <row r="328" spans="1:3" x14ac:dyDescent="0.25">
      <c r="A328" s="42" t="s">
        <v>26</v>
      </c>
      <c r="C328" s="8"/>
    </row>
    <row r="329" spans="1:3" x14ac:dyDescent="0.25">
      <c r="A329" s="42" t="s">
        <v>1162</v>
      </c>
      <c r="C329" s="8"/>
    </row>
    <row r="330" spans="1:3" x14ac:dyDescent="0.25">
      <c r="A330" s="42" t="s">
        <v>1083</v>
      </c>
      <c r="C330" s="8"/>
    </row>
    <row r="331" spans="1:3" x14ac:dyDescent="0.25">
      <c r="A331" s="42" t="s">
        <v>27</v>
      </c>
      <c r="C331" s="8"/>
    </row>
    <row r="332" spans="1:3" x14ac:dyDescent="0.25">
      <c r="A332" s="42" t="s">
        <v>733</v>
      </c>
      <c r="C332" s="8"/>
    </row>
    <row r="333" spans="1:3" x14ac:dyDescent="0.25">
      <c r="A333" s="42" t="s">
        <v>734</v>
      </c>
      <c r="C333" s="8"/>
    </row>
    <row r="334" spans="1:3" x14ac:dyDescent="0.25">
      <c r="A334" s="42" t="s">
        <v>296</v>
      </c>
      <c r="C334" s="8"/>
    </row>
    <row r="335" spans="1:3" x14ac:dyDescent="0.25">
      <c r="A335" s="42" t="s">
        <v>1177</v>
      </c>
      <c r="C335" s="8"/>
    </row>
    <row r="336" spans="1:3" x14ac:dyDescent="0.25">
      <c r="A336" s="42" t="s">
        <v>552</v>
      </c>
      <c r="C336" s="8"/>
    </row>
    <row r="337" spans="1:3" x14ac:dyDescent="0.25">
      <c r="A337" s="42" t="s">
        <v>879</v>
      </c>
      <c r="C337" s="8"/>
    </row>
    <row r="338" spans="1:3" x14ac:dyDescent="0.25">
      <c r="A338" s="42" t="s">
        <v>626</v>
      </c>
      <c r="C338" s="8"/>
    </row>
    <row r="339" spans="1:3" x14ac:dyDescent="0.25">
      <c r="A339" s="42" t="s">
        <v>585</v>
      </c>
      <c r="C339" s="8"/>
    </row>
    <row r="340" spans="1:3" x14ac:dyDescent="0.25">
      <c r="A340" s="42" t="s">
        <v>606</v>
      </c>
      <c r="C340" s="8"/>
    </row>
    <row r="341" spans="1:3" x14ac:dyDescent="0.25">
      <c r="A341" s="42" t="s">
        <v>607</v>
      </c>
      <c r="C341" s="8"/>
    </row>
    <row r="342" spans="1:3" x14ac:dyDescent="0.25">
      <c r="A342" s="42" t="s">
        <v>631</v>
      </c>
      <c r="C342" s="8"/>
    </row>
    <row r="343" spans="1:3" x14ac:dyDescent="0.25">
      <c r="A343" s="42" t="s">
        <v>632</v>
      </c>
      <c r="C343" s="8"/>
    </row>
    <row r="344" spans="1:3" x14ac:dyDescent="0.25">
      <c r="A344" s="42" t="s">
        <v>633</v>
      </c>
      <c r="C344" s="8"/>
    </row>
    <row r="345" spans="1:3" x14ac:dyDescent="0.25">
      <c r="A345" s="42" t="s">
        <v>327</v>
      </c>
      <c r="C345" s="8"/>
    </row>
    <row r="346" spans="1:3" x14ac:dyDescent="0.25">
      <c r="A346" s="42" t="s">
        <v>328</v>
      </c>
      <c r="C346" s="8"/>
    </row>
    <row r="347" spans="1:3" x14ac:dyDescent="0.25">
      <c r="A347" s="42" t="s">
        <v>352</v>
      </c>
      <c r="C347" s="8"/>
    </row>
    <row r="348" spans="1:3" x14ac:dyDescent="0.25">
      <c r="A348" s="42" t="s">
        <v>508</v>
      </c>
      <c r="C348" s="8"/>
    </row>
    <row r="349" spans="1:3" x14ac:dyDescent="0.25">
      <c r="A349" s="42" t="s">
        <v>623</v>
      </c>
      <c r="C349" s="8"/>
    </row>
    <row r="350" spans="1:3" x14ac:dyDescent="0.25">
      <c r="A350" s="42" t="s">
        <v>829</v>
      </c>
      <c r="C350" s="8"/>
    </row>
    <row r="351" spans="1:3" x14ac:dyDescent="0.25">
      <c r="A351" s="42" t="s">
        <v>828</v>
      </c>
      <c r="C351" s="8"/>
    </row>
    <row r="352" spans="1:3" x14ac:dyDescent="0.25">
      <c r="A352" s="42" t="s">
        <v>349</v>
      </c>
      <c r="C352" s="8"/>
    </row>
    <row r="353" spans="1:3" x14ac:dyDescent="0.25">
      <c r="A353" s="42" t="s">
        <v>99</v>
      </c>
      <c r="C353" s="8"/>
    </row>
    <row r="354" spans="1:3" x14ac:dyDescent="0.25">
      <c r="A354" s="42" t="s">
        <v>731</v>
      </c>
      <c r="C354" s="8"/>
    </row>
    <row r="355" spans="1:3" x14ac:dyDescent="0.25">
      <c r="A355" s="42" t="s">
        <v>313</v>
      </c>
      <c r="C355" s="8"/>
    </row>
    <row r="356" spans="1:3" x14ac:dyDescent="0.25">
      <c r="A356" s="42" t="s">
        <v>758</v>
      </c>
    </row>
    <row r="357" spans="1:3" x14ac:dyDescent="0.25">
      <c r="A357" s="42" t="s">
        <v>308</v>
      </c>
    </row>
    <row r="358" spans="1:3" x14ac:dyDescent="0.25">
      <c r="A358" s="42" t="s">
        <v>85</v>
      </c>
    </row>
    <row r="359" spans="1:3" x14ac:dyDescent="0.25">
      <c r="A359" s="42" t="s">
        <v>374</v>
      </c>
    </row>
    <row r="360" spans="1:3" x14ac:dyDescent="0.25">
      <c r="A360" s="42" t="s">
        <v>643</v>
      </c>
    </row>
    <row r="361" spans="1:3" x14ac:dyDescent="0.25">
      <c r="A361" s="42" t="s">
        <v>1171</v>
      </c>
    </row>
    <row r="362" spans="1:3" x14ac:dyDescent="0.25">
      <c r="A362" s="42" t="s">
        <v>241</v>
      </c>
    </row>
    <row r="363" spans="1:3" x14ac:dyDescent="0.25">
      <c r="A363" s="42" t="s">
        <v>763</v>
      </c>
    </row>
    <row r="364" spans="1:3" x14ac:dyDescent="0.25">
      <c r="A364" s="42" t="s">
        <v>1172</v>
      </c>
    </row>
    <row r="365" spans="1:3" x14ac:dyDescent="0.25">
      <c r="A365" s="42" t="s">
        <v>70</v>
      </c>
    </row>
    <row r="366" spans="1:3" x14ac:dyDescent="0.25">
      <c r="A366" s="42" t="s">
        <v>69</v>
      </c>
    </row>
    <row r="367" spans="1:3" x14ac:dyDescent="0.25">
      <c r="A367" s="42" t="s">
        <v>660</v>
      </c>
    </row>
    <row r="368" spans="1:3" x14ac:dyDescent="0.25">
      <c r="A368" s="42" t="s">
        <v>395</v>
      </c>
    </row>
    <row r="369" spans="1:1" x14ac:dyDescent="0.25">
      <c r="A369" s="42" t="s">
        <v>396</v>
      </c>
    </row>
    <row r="370" spans="1:1" x14ac:dyDescent="0.25">
      <c r="A370" s="42" t="s">
        <v>544</v>
      </c>
    </row>
    <row r="371" spans="1:1" x14ac:dyDescent="0.25">
      <c r="A371" s="42" t="s">
        <v>398</v>
      </c>
    </row>
    <row r="372" spans="1:1" x14ac:dyDescent="0.25">
      <c r="A372" s="42" t="s">
        <v>1089</v>
      </c>
    </row>
    <row r="373" spans="1:1" x14ac:dyDescent="0.25">
      <c r="A373" s="42" t="s">
        <v>476</v>
      </c>
    </row>
    <row r="374" spans="1:1" x14ac:dyDescent="0.25">
      <c r="A374" s="42" t="s">
        <v>572</v>
      </c>
    </row>
    <row r="375" spans="1:1" x14ac:dyDescent="0.25">
      <c r="A375" s="42" t="s">
        <v>377</v>
      </c>
    </row>
    <row r="376" spans="1:1" x14ac:dyDescent="0.25">
      <c r="A376" s="42" t="s">
        <v>315</v>
      </c>
    </row>
    <row r="377" spans="1:1" x14ac:dyDescent="0.25">
      <c r="A377" s="42" t="s">
        <v>376</v>
      </c>
    </row>
    <row r="378" spans="1:1" x14ac:dyDescent="0.25">
      <c r="A378" s="42" t="s">
        <v>293</v>
      </c>
    </row>
    <row r="379" spans="1:1" x14ac:dyDescent="0.25">
      <c r="A379" s="42" t="s">
        <v>371</v>
      </c>
    </row>
    <row r="380" spans="1:1" x14ac:dyDescent="0.25">
      <c r="A380" s="42" t="s">
        <v>289</v>
      </c>
    </row>
    <row r="381" spans="1:1" x14ac:dyDescent="0.25">
      <c r="A381" s="42" t="s">
        <v>384</v>
      </c>
    </row>
    <row r="382" spans="1:1" x14ac:dyDescent="0.25">
      <c r="A382" s="42" t="s">
        <v>67</v>
      </c>
    </row>
    <row r="383" spans="1:1" x14ac:dyDescent="0.25">
      <c r="A383" s="42" t="s">
        <v>66</v>
      </c>
    </row>
    <row r="384" spans="1:1" x14ac:dyDescent="0.25">
      <c r="A384" s="42" t="s">
        <v>506</v>
      </c>
    </row>
    <row r="385" spans="1:1" x14ac:dyDescent="0.25">
      <c r="A385" s="42" t="s">
        <v>375</v>
      </c>
    </row>
    <row r="386" spans="1:1" x14ac:dyDescent="0.25">
      <c r="A386" s="42" t="s">
        <v>863</v>
      </c>
    </row>
    <row r="387" spans="1:1" x14ac:dyDescent="0.25">
      <c r="A387" s="42" t="s">
        <v>373</v>
      </c>
    </row>
    <row r="388" spans="1:1" x14ac:dyDescent="0.25">
      <c r="A388" s="42" t="s">
        <v>372</v>
      </c>
    </row>
    <row r="389" spans="1:1" x14ac:dyDescent="0.25">
      <c r="A389" s="42" t="s">
        <v>380</v>
      </c>
    </row>
    <row r="390" spans="1:1" x14ac:dyDescent="0.25">
      <c r="A390" s="42" t="s">
        <v>283</v>
      </c>
    </row>
    <row r="391" spans="1:1" x14ac:dyDescent="0.25">
      <c r="A391" s="42" t="s">
        <v>378</v>
      </c>
    </row>
    <row r="392" spans="1:1" x14ac:dyDescent="0.25">
      <c r="A392" s="42" t="s">
        <v>379</v>
      </c>
    </row>
    <row r="393" spans="1:1" x14ac:dyDescent="0.25">
      <c r="A393" s="42" t="s">
        <v>1039</v>
      </c>
    </row>
    <row r="394" spans="1:1" x14ac:dyDescent="0.25">
      <c r="A394" s="42" t="s">
        <v>381</v>
      </c>
    </row>
    <row r="395" spans="1:1" x14ac:dyDescent="0.25">
      <c r="A395" s="42" t="s">
        <v>383</v>
      </c>
    </row>
    <row r="396" spans="1:1" x14ac:dyDescent="0.25">
      <c r="A396" s="42" t="s">
        <v>1106</v>
      </c>
    </row>
    <row r="397" spans="1:1" x14ac:dyDescent="0.25">
      <c r="A397" s="42" t="s">
        <v>68</v>
      </c>
    </row>
    <row r="398" spans="1:1" x14ac:dyDescent="0.25">
      <c r="A398" s="42" t="s">
        <v>48</v>
      </c>
    </row>
    <row r="399" spans="1:1" x14ac:dyDescent="0.25">
      <c r="A399" s="42" t="s">
        <v>370</v>
      </c>
    </row>
    <row r="400" spans="1:1" x14ac:dyDescent="0.25">
      <c r="A400" s="42" t="s">
        <v>50</v>
      </c>
    </row>
    <row r="401" spans="1:1" x14ac:dyDescent="0.25">
      <c r="A401" s="42" t="s">
        <v>51</v>
      </c>
    </row>
    <row r="402" spans="1:1" x14ac:dyDescent="0.25">
      <c r="A402" s="42" t="s">
        <v>366</v>
      </c>
    </row>
    <row r="403" spans="1:1" x14ac:dyDescent="0.25">
      <c r="A403" s="42" t="s">
        <v>52</v>
      </c>
    </row>
    <row r="404" spans="1:1" x14ac:dyDescent="0.25">
      <c r="A404" s="42" t="s">
        <v>53</v>
      </c>
    </row>
    <row r="405" spans="1:1" x14ac:dyDescent="0.25">
      <c r="A405" s="42" t="s">
        <v>850</v>
      </c>
    </row>
    <row r="406" spans="1:1" x14ac:dyDescent="0.25">
      <c r="A406" s="42" t="s">
        <v>1088</v>
      </c>
    </row>
    <row r="407" spans="1:1" x14ac:dyDescent="0.25">
      <c r="A407" s="42" t="s">
        <v>46</v>
      </c>
    </row>
    <row r="408" spans="1:1" x14ac:dyDescent="0.25">
      <c r="A408" s="42" t="s">
        <v>47</v>
      </c>
    </row>
    <row r="409" spans="1:1" x14ac:dyDescent="0.25">
      <c r="A409" s="42" t="s">
        <v>369</v>
      </c>
    </row>
    <row r="410" spans="1:1" x14ac:dyDescent="0.25">
      <c r="A410" s="42" t="s">
        <v>49</v>
      </c>
    </row>
    <row r="411" spans="1:1" x14ac:dyDescent="0.25">
      <c r="A411" s="42" t="s">
        <v>367</v>
      </c>
    </row>
    <row r="412" spans="1:1" x14ac:dyDescent="0.25">
      <c r="A412" s="42" t="s">
        <v>368</v>
      </c>
    </row>
    <row r="413" spans="1:1" x14ac:dyDescent="0.25">
      <c r="A413" s="42" t="s">
        <v>314</v>
      </c>
    </row>
    <row r="414" spans="1:1" x14ac:dyDescent="0.25">
      <c r="A414" s="42" t="s">
        <v>776</v>
      </c>
    </row>
    <row r="415" spans="1:1" x14ac:dyDescent="0.25">
      <c r="A415" s="42" t="s">
        <v>382</v>
      </c>
    </row>
    <row r="416" spans="1:1" x14ac:dyDescent="0.25">
      <c r="A416" s="42" t="s">
        <v>62</v>
      </c>
    </row>
    <row r="417" spans="1:1" x14ac:dyDescent="0.25">
      <c r="A417" s="42" t="s">
        <v>61</v>
      </c>
    </row>
    <row r="418" spans="1:1" x14ac:dyDescent="0.25">
      <c r="A418" s="42" t="s">
        <v>1181</v>
      </c>
    </row>
    <row r="419" spans="1:1" x14ac:dyDescent="0.25">
      <c r="A419" s="42" t="s">
        <v>63</v>
      </c>
    </row>
    <row r="420" spans="1:1" x14ac:dyDescent="0.25">
      <c r="A420" s="42" t="s">
        <v>56</v>
      </c>
    </row>
    <row r="421" spans="1:1" x14ac:dyDescent="0.25">
      <c r="A421" s="42" t="s">
        <v>57</v>
      </c>
    </row>
    <row r="422" spans="1:1" x14ac:dyDescent="0.25">
      <c r="A422" s="42" t="s">
        <v>65</v>
      </c>
    </row>
    <row r="423" spans="1:1" x14ac:dyDescent="0.25">
      <c r="A423" s="42" t="s">
        <v>64</v>
      </c>
    </row>
    <row r="424" spans="1:1" x14ac:dyDescent="0.25">
      <c r="A424" s="42" t="s">
        <v>59</v>
      </c>
    </row>
    <row r="425" spans="1:1" x14ac:dyDescent="0.25">
      <c r="A425" s="42" t="s">
        <v>60</v>
      </c>
    </row>
    <row r="426" spans="1:1" x14ac:dyDescent="0.25">
      <c r="A426" s="42" t="s">
        <v>58</v>
      </c>
    </row>
    <row r="427" spans="1:1" x14ac:dyDescent="0.25">
      <c r="A427" s="42" t="s">
        <v>893</v>
      </c>
    </row>
    <row r="428" spans="1:1" x14ac:dyDescent="0.25">
      <c r="A428" s="42" t="s">
        <v>55</v>
      </c>
    </row>
    <row r="429" spans="1:1" x14ac:dyDescent="0.25">
      <c r="A429" s="42" t="s">
        <v>54</v>
      </c>
    </row>
    <row r="430" spans="1:1" x14ac:dyDescent="0.25">
      <c r="A430" s="42" t="s">
        <v>761</v>
      </c>
    </row>
    <row r="431" spans="1:1" x14ac:dyDescent="0.25">
      <c r="A431" s="42" t="s">
        <v>827</v>
      </c>
    </row>
    <row r="432" spans="1:1" x14ac:dyDescent="0.25">
      <c r="A432" s="42" t="s">
        <v>698</v>
      </c>
    </row>
    <row r="433" spans="1:1" x14ac:dyDescent="0.25">
      <c r="A433" s="42" t="s">
        <v>413</v>
      </c>
    </row>
    <row r="434" spans="1:1" x14ac:dyDescent="0.25">
      <c r="A434" s="42" t="s">
        <v>414</v>
      </c>
    </row>
    <row r="435" spans="1:1" x14ac:dyDescent="0.25">
      <c r="A435" s="42" t="s">
        <v>999</v>
      </c>
    </row>
    <row r="436" spans="1:1" x14ac:dyDescent="0.25">
      <c r="A436" s="42" t="s">
        <v>400</v>
      </c>
    </row>
    <row r="437" spans="1:1" x14ac:dyDescent="0.25">
      <c r="A437" s="42" t="s">
        <v>689</v>
      </c>
    </row>
    <row r="438" spans="1:1" x14ac:dyDescent="0.25">
      <c r="A438" s="42" t="s">
        <v>401</v>
      </c>
    </row>
    <row r="439" spans="1:1" x14ac:dyDescent="0.25">
      <c r="A439" s="42" t="s">
        <v>403</v>
      </c>
    </row>
    <row r="440" spans="1:1" x14ac:dyDescent="0.25">
      <c r="A440" s="42" t="s">
        <v>404</v>
      </c>
    </row>
    <row r="441" spans="1:1" x14ac:dyDescent="0.25">
      <c r="A441" s="42" t="s">
        <v>226</v>
      </c>
    </row>
    <row r="442" spans="1:1" x14ac:dyDescent="0.25">
      <c r="A442" s="42" t="s">
        <v>298</v>
      </c>
    </row>
    <row r="443" spans="1:1" x14ac:dyDescent="0.25">
      <c r="A443" s="42" t="s">
        <v>797</v>
      </c>
    </row>
    <row r="444" spans="1:1" x14ac:dyDescent="0.25">
      <c r="A444" s="42" t="s">
        <v>703</v>
      </c>
    </row>
    <row r="445" spans="1:1" x14ac:dyDescent="0.25">
      <c r="A445" s="42" t="s">
        <v>766</v>
      </c>
    </row>
    <row r="446" spans="1:1" x14ac:dyDescent="0.25">
      <c r="A446" s="42" t="s">
        <v>42</v>
      </c>
    </row>
    <row r="447" spans="1:1" x14ac:dyDescent="0.25">
      <c r="A447" s="42" t="s">
        <v>433</v>
      </c>
    </row>
    <row r="448" spans="1:1" x14ac:dyDescent="0.25">
      <c r="A448" s="42" t="s">
        <v>1196</v>
      </c>
    </row>
    <row r="449" spans="1:1" x14ac:dyDescent="0.25">
      <c r="A449" s="42" t="s">
        <v>469</v>
      </c>
    </row>
    <row r="450" spans="1:1" x14ac:dyDescent="0.25">
      <c r="A450" s="42" t="s">
        <v>1138</v>
      </c>
    </row>
    <row r="451" spans="1:1" x14ac:dyDescent="0.25">
      <c r="A451" s="42" t="s">
        <v>338</v>
      </c>
    </row>
    <row r="452" spans="1:1" x14ac:dyDescent="0.25">
      <c r="A452" s="42" t="s">
        <v>335</v>
      </c>
    </row>
    <row r="453" spans="1:1" x14ac:dyDescent="0.25">
      <c r="A453" s="42" t="s">
        <v>480</v>
      </c>
    </row>
    <row r="454" spans="1:1" x14ac:dyDescent="0.25">
      <c r="A454" s="42" t="s">
        <v>842</v>
      </c>
    </row>
    <row r="455" spans="1:1" x14ac:dyDescent="0.25">
      <c r="A455" s="42" t="s">
        <v>925</v>
      </c>
    </row>
    <row r="456" spans="1:1" x14ac:dyDescent="0.25">
      <c r="A456" s="42" t="s">
        <v>611</v>
      </c>
    </row>
    <row r="457" spans="1:1" x14ac:dyDescent="0.25">
      <c r="A457" s="42" t="s">
        <v>1025</v>
      </c>
    </row>
    <row r="458" spans="1:1" x14ac:dyDescent="0.25">
      <c r="A458" s="42" t="s">
        <v>571</v>
      </c>
    </row>
    <row r="459" spans="1:1" x14ac:dyDescent="0.25">
      <c r="A459" s="42" t="s">
        <v>1092</v>
      </c>
    </row>
    <row r="460" spans="1:1" x14ac:dyDescent="0.25">
      <c r="A460" s="42" t="s">
        <v>690</v>
      </c>
    </row>
    <row r="461" spans="1:1" x14ac:dyDescent="0.25">
      <c r="A461" s="42" t="s">
        <v>880</v>
      </c>
    </row>
    <row r="462" spans="1:1" x14ac:dyDescent="0.25">
      <c r="A462" s="42" t="s">
        <v>1306</v>
      </c>
    </row>
    <row r="463" spans="1:1" x14ac:dyDescent="0.25">
      <c r="A463" s="42" t="s">
        <v>1305</v>
      </c>
    </row>
    <row r="464" spans="1:1" x14ac:dyDescent="0.25">
      <c r="A464" s="42" t="s">
        <v>693</v>
      </c>
    </row>
    <row r="465" spans="1:1" x14ac:dyDescent="0.25">
      <c r="A465" s="42" t="s">
        <v>1304</v>
      </c>
    </row>
    <row r="466" spans="1:1" x14ac:dyDescent="0.25">
      <c r="A466" s="42" t="s">
        <v>995</v>
      </c>
    </row>
    <row r="467" spans="1:1" x14ac:dyDescent="0.25">
      <c r="A467" s="42" t="s">
        <v>692</v>
      </c>
    </row>
    <row r="468" spans="1:1" x14ac:dyDescent="0.25">
      <c r="A468" s="42" t="s">
        <v>166</v>
      </c>
    </row>
    <row r="469" spans="1:1" x14ac:dyDescent="0.25">
      <c r="A469" s="42" t="s">
        <v>778</v>
      </c>
    </row>
    <row r="470" spans="1:1" x14ac:dyDescent="0.25">
      <c r="A470" s="42" t="s">
        <v>84</v>
      </c>
    </row>
    <row r="471" spans="1:1" x14ac:dyDescent="0.25">
      <c r="A471" s="42" t="s">
        <v>1116</v>
      </c>
    </row>
    <row r="472" spans="1:1" x14ac:dyDescent="0.25">
      <c r="A472" s="42" t="s">
        <v>1236</v>
      </c>
    </row>
    <row r="473" spans="1:1" x14ac:dyDescent="0.25">
      <c r="A473" s="42" t="s">
        <v>300</v>
      </c>
    </row>
    <row r="474" spans="1:1" x14ac:dyDescent="0.25">
      <c r="A474" s="42" t="s">
        <v>971</v>
      </c>
    </row>
    <row r="475" spans="1:1" x14ac:dyDescent="0.25">
      <c r="A475" s="42" t="s">
        <v>966</v>
      </c>
    </row>
    <row r="476" spans="1:1" x14ac:dyDescent="0.25">
      <c r="A476" s="42" t="s">
        <v>691</v>
      </c>
    </row>
    <row r="477" spans="1:1" x14ac:dyDescent="0.25">
      <c r="A477" s="42" t="s">
        <v>928</v>
      </c>
    </row>
    <row r="478" spans="1:1" x14ac:dyDescent="0.25">
      <c r="A478" s="42" t="s">
        <v>1132</v>
      </c>
    </row>
    <row r="479" spans="1:1" x14ac:dyDescent="0.25">
      <c r="A479" s="42" t="s">
        <v>472</v>
      </c>
    </row>
    <row r="480" spans="1:1" x14ac:dyDescent="0.25">
      <c r="A480" s="42" t="s">
        <v>767</v>
      </c>
    </row>
    <row r="481" spans="1:1" x14ac:dyDescent="0.25">
      <c r="A481" s="42" t="s">
        <v>87</v>
      </c>
    </row>
    <row r="482" spans="1:1" x14ac:dyDescent="0.25">
      <c r="A482" s="42" t="s">
        <v>772</v>
      </c>
    </row>
    <row r="483" spans="1:1" x14ac:dyDescent="0.25">
      <c r="A483" s="42" t="s">
        <v>770</v>
      </c>
    </row>
    <row r="484" spans="1:1" x14ac:dyDescent="0.25">
      <c r="A484" s="42" t="s">
        <v>771</v>
      </c>
    </row>
    <row r="485" spans="1:1" x14ac:dyDescent="0.25">
      <c r="A485" s="42" t="s">
        <v>1140</v>
      </c>
    </row>
    <row r="486" spans="1:1" x14ac:dyDescent="0.25">
      <c r="A486" s="42" t="s">
        <v>1199</v>
      </c>
    </row>
    <row r="487" spans="1:1" x14ac:dyDescent="0.25">
      <c r="A487" s="42" t="s">
        <v>299</v>
      </c>
    </row>
    <row r="488" spans="1:1" x14ac:dyDescent="0.25">
      <c r="A488" s="42" t="s">
        <v>326</v>
      </c>
    </row>
    <row r="489" spans="1:1" x14ac:dyDescent="0.25">
      <c r="A489" s="42" t="s">
        <v>324</v>
      </c>
    </row>
    <row r="490" spans="1:1" x14ac:dyDescent="0.25">
      <c r="A490" s="42" t="s">
        <v>942</v>
      </c>
    </row>
    <row r="491" spans="1:1" x14ac:dyDescent="0.25">
      <c r="A491" s="42" t="s">
        <v>1020</v>
      </c>
    </row>
    <row r="492" spans="1:1" x14ac:dyDescent="0.25">
      <c r="A492" s="42" t="s">
        <v>498</v>
      </c>
    </row>
    <row r="493" spans="1:1" x14ac:dyDescent="0.25">
      <c r="A493" s="42" t="s">
        <v>1207</v>
      </c>
    </row>
    <row r="494" spans="1:1" x14ac:dyDescent="0.25">
      <c r="A494" s="42" t="s">
        <v>481</v>
      </c>
    </row>
    <row r="495" spans="1:1" x14ac:dyDescent="0.25">
      <c r="A495" s="42" t="s">
        <v>1157</v>
      </c>
    </row>
    <row r="496" spans="1:1" x14ac:dyDescent="0.25">
      <c r="A496" s="42" t="s">
        <v>1043</v>
      </c>
    </row>
    <row r="497" spans="1:1" x14ac:dyDescent="0.25">
      <c r="A497" s="42" t="s">
        <v>462</v>
      </c>
    </row>
    <row r="498" spans="1:1" x14ac:dyDescent="0.25">
      <c r="A498" s="42" t="s">
        <v>30</v>
      </c>
    </row>
    <row r="499" spans="1:1" x14ac:dyDescent="0.25">
      <c r="A499" s="42" t="s">
        <v>894</v>
      </c>
    </row>
    <row r="500" spans="1:1" x14ac:dyDescent="0.25">
      <c r="A500" s="42" t="s">
        <v>461</v>
      </c>
    </row>
    <row r="501" spans="1:1" x14ac:dyDescent="0.25">
      <c r="A501" s="42" t="s">
        <v>895</v>
      </c>
    </row>
    <row r="502" spans="1:1" x14ac:dyDescent="0.25">
      <c r="A502" s="42" t="s">
        <v>1189</v>
      </c>
    </row>
    <row r="503" spans="1:1" x14ac:dyDescent="0.25">
      <c r="A503" s="42" t="s">
        <v>1127</v>
      </c>
    </row>
    <row r="504" spans="1:1" x14ac:dyDescent="0.25">
      <c r="A504" s="42" t="s">
        <v>322</v>
      </c>
    </row>
    <row r="505" spans="1:1" x14ac:dyDescent="0.25">
      <c r="A505" s="42" t="s">
        <v>350</v>
      </c>
    </row>
    <row r="506" spans="1:1" x14ac:dyDescent="0.25">
      <c r="A506" s="42" t="s">
        <v>713</v>
      </c>
    </row>
    <row r="507" spans="1:1" x14ac:dyDescent="0.25">
      <c r="A507" s="42" t="s">
        <v>1024</v>
      </c>
    </row>
    <row r="508" spans="1:1" x14ac:dyDescent="0.25">
      <c r="A508" s="42" t="s">
        <v>960</v>
      </c>
    </row>
    <row r="509" spans="1:1" x14ac:dyDescent="0.25">
      <c r="A509" s="42" t="s">
        <v>429</v>
      </c>
    </row>
    <row r="510" spans="1:1" x14ac:dyDescent="0.25">
      <c r="A510" s="42" t="s">
        <v>859</v>
      </c>
    </row>
    <row r="511" spans="1:1" x14ac:dyDescent="0.25">
      <c r="A511" s="42" t="s">
        <v>860</v>
      </c>
    </row>
    <row r="512" spans="1:1" x14ac:dyDescent="0.25">
      <c r="A512" s="42" t="s">
        <v>830</v>
      </c>
    </row>
    <row r="513" spans="1:1" x14ac:dyDescent="0.25">
      <c r="A513" s="42" t="s">
        <v>430</v>
      </c>
    </row>
    <row r="514" spans="1:1" x14ac:dyDescent="0.25">
      <c r="A514" s="42" t="s">
        <v>428</v>
      </c>
    </row>
    <row r="515" spans="1:1" x14ac:dyDescent="0.25">
      <c r="A515" s="42" t="s">
        <v>1119</v>
      </c>
    </row>
    <row r="516" spans="1:1" x14ac:dyDescent="0.25">
      <c r="A516" s="42" t="s">
        <v>424</v>
      </c>
    </row>
    <row r="517" spans="1:1" x14ac:dyDescent="0.25">
      <c r="A517" s="42" t="s">
        <v>421</v>
      </c>
    </row>
    <row r="518" spans="1:1" x14ac:dyDescent="0.25">
      <c r="A518" s="42" t="s">
        <v>420</v>
      </c>
    </row>
    <row r="519" spans="1:1" x14ac:dyDescent="0.25">
      <c r="A519" s="42" t="s">
        <v>1163</v>
      </c>
    </row>
    <row r="520" spans="1:1" x14ac:dyDescent="0.25">
      <c r="A520" s="42" t="s">
        <v>836</v>
      </c>
    </row>
    <row r="521" spans="1:1" x14ac:dyDescent="0.25">
      <c r="A521" s="42" t="s">
        <v>418</v>
      </c>
    </row>
    <row r="522" spans="1:1" x14ac:dyDescent="0.25">
      <c r="A522" s="42" t="s">
        <v>419</v>
      </c>
    </row>
    <row r="523" spans="1:1" x14ac:dyDescent="0.25">
      <c r="A523" s="42" t="s">
        <v>426</v>
      </c>
    </row>
    <row r="524" spans="1:1" x14ac:dyDescent="0.25">
      <c r="A524" s="42" t="s">
        <v>1065</v>
      </c>
    </row>
    <row r="525" spans="1:1" x14ac:dyDescent="0.25">
      <c r="A525" s="42" t="s">
        <v>961</v>
      </c>
    </row>
    <row r="526" spans="1:1" x14ac:dyDescent="0.25">
      <c r="A526" s="42" t="s">
        <v>427</v>
      </c>
    </row>
    <row r="527" spans="1:1" x14ac:dyDescent="0.25">
      <c r="A527" s="42" t="s">
        <v>1220</v>
      </c>
    </row>
    <row r="528" spans="1:1" x14ac:dyDescent="0.25">
      <c r="A528" s="42" t="s">
        <v>812</v>
      </c>
    </row>
    <row r="529" spans="1:1" x14ac:dyDescent="0.25">
      <c r="A529" s="42" t="s">
        <v>864</v>
      </c>
    </row>
    <row r="530" spans="1:1" x14ac:dyDescent="0.25">
      <c r="A530" s="43" t="s">
        <v>1003</v>
      </c>
    </row>
    <row r="531" spans="1:1" x14ac:dyDescent="0.25">
      <c r="A531" s="42" t="s">
        <v>425</v>
      </c>
    </row>
    <row r="532" spans="1:1" x14ac:dyDescent="0.25">
      <c r="A532" s="42" t="s">
        <v>467</v>
      </c>
    </row>
    <row r="533" spans="1:1" x14ac:dyDescent="0.25">
      <c r="A533" s="42" t="s">
        <v>416</v>
      </c>
    </row>
    <row r="534" spans="1:1" x14ac:dyDescent="0.25">
      <c r="A534" s="42" t="s">
        <v>1061</v>
      </c>
    </row>
    <row r="535" spans="1:1" x14ac:dyDescent="0.25">
      <c r="A535" s="42" t="s">
        <v>1062</v>
      </c>
    </row>
    <row r="536" spans="1:1" x14ac:dyDescent="0.25">
      <c r="A536" s="42" t="s">
        <v>417</v>
      </c>
    </row>
    <row r="537" spans="1:1" x14ac:dyDescent="0.25">
      <c r="A537" s="42" t="s">
        <v>775</v>
      </c>
    </row>
    <row r="538" spans="1:1" x14ac:dyDescent="0.25">
      <c r="A538" s="42" t="s">
        <v>45</v>
      </c>
    </row>
    <row r="539" spans="1:1" x14ac:dyDescent="0.25">
      <c r="A539" s="42" t="s">
        <v>1002</v>
      </c>
    </row>
    <row r="540" spans="1:1" x14ac:dyDescent="0.25">
      <c r="A540" s="42" t="s">
        <v>169</v>
      </c>
    </row>
    <row r="541" spans="1:1" x14ac:dyDescent="0.25">
      <c r="A541" s="42" t="s">
        <v>1184</v>
      </c>
    </row>
    <row r="542" spans="1:1" x14ac:dyDescent="0.25">
      <c r="A542" s="42" t="s">
        <v>577</v>
      </c>
    </row>
    <row r="543" spans="1:1" x14ac:dyDescent="0.25">
      <c r="A543" s="42" t="s">
        <v>1324</v>
      </c>
    </row>
    <row r="544" spans="1:1" x14ac:dyDescent="0.25">
      <c r="A544" s="42" t="s">
        <v>1166</v>
      </c>
    </row>
    <row r="545" spans="1:1" x14ac:dyDescent="0.25">
      <c r="A545" s="42" t="s">
        <v>1060</v>
      </c>
    </row>
    <row r="546" spans="1:1" x14ac:dyDescent="0.25">
      <c r="A546" s="42" t="s">
        <v>959</v>
      </c>
    </row>
    <row r="547" spans="1:1" x14ac:dyDescent="0.25">
      <c r="A547" s="42" t="s">
        <v>415</v>
      </c>
    </row>
    <row r="548" spans="1:1" x14ac:dyDescent="0.25">
      <c r="A548" s="42" t="s">
        <v>504</v>
      </c>
    </row>
    <row r="549" spans="1:1" x14ac:dyDescent="0.25">
      <c r="A549" s="42" t="s">
        <v>505</v>
      </c>
    </row>
    <row r="550" spans="1:1" x14ac:dyDescent="0.25">
      <c r="A550" s="42" t="s">
        <v>450</v>
      </c>
    </row>
    <row r="551" spans="1:1" x14ac:dyDescent="0.25">
      <c r="A551" s="42" t="s">
        <v>114</v>
      </c>
    </row>
    <row r="552" spans="1:1" x14ac:dyDescent="0.25">
      <c r="A552" s="42" t="s">
        <v>991</v>
      </c>
    </row>
    <row r="553" spans="1:1" x14ac:dyDescent="0.25">
      <c r="A553" s="42" t="s">
        <v>990</v>
      </c>
    </row>
    <row r="554" spans="1:1" x14ac:dyDescent="0.25">
      <c r="A554" s="42" t="s">
        <v>227</v>
      </c>
    </row>
    <row r="555" spans="1:1" x14ac:dyDescent="0.25">
      <c r="A555" s="42" t="s">
        <v>816</v>
      </c>
    </row>
    <row r="556" spans="1:1" x14ac:dyDescent="0.25">
      <c r="A556" s="42" t="s">
        <v>305</v>
      </c>
    </row>
    <row r="557" spans="1:1" x14ac:dyDescent="0.25">
      <c r="A557" s="42" t="s">
        <v>306</v>
      </c>
    </row>
    <row r="558" spans="1:1" x14ac:dyDescent="0.25">
      <c r="A558" s="42" t="s">
        <v>1112</v>
      </c>
    </row>
    <row r="559" spans="1:1" x14ac:dyDescent="0.25">
      <c r="A559" s="42" t="s">
        <v>282</v>
      </c>
    </row>
    <row r="560" spans="1:1" x14ac:dyDescent="0.25">
      <c r="A560" s="42" t="s">
        <v>278</v>
      </c>
    </row>
    <row r="561" spans="1:1" x14ac:dyDescent="0.25">
      <c r="A561" s="42" t="s">
        <v>279</v>
      </c>
    </row>
    <row r="562" spans="1:1" x14ac:dyDescent="0.25">
      <c r="A562" s="42" t="s">
        <v>281</v>
      </c>
    </row>
    <row r="563" spans="1:1" x14ac:dyDescent="0.25">
      <c r="A563" s="42" t="s">
        <v>280</v>
      </c>
    </row>
    <row r="564" spans="1:1" x14ac:dyDescent="0.25">
      <c r="A564" s="42" t="s">
        <v>83</v>
      </c>
    </row>
    <row r="565" spans="1:1" x14ac:dyDescent="0.25">
      <c r="A565" s="51" t="s">
        <v>1195</v>
      </c>
    </row>
    <row r="566" spans="1:1" x14ac:dyDescent="0.25">
      <c r="A566" s="42" t="s">
        <v>1107</v>
      </c>
    </row>
    <row r="567" spans="1:1" x14ac:dyDescent="0.25">
      <c r="A567" s="42" t="s">
        <v>867</v>
      </c>
    </row>
    <row r="568" spans="1:1" x14ac:dyDescent="0.25">
      <c r="A568" s="42" t="s">
        <v>1194</v>
      </c>
    </row>
    <row r="569" spans="1:1" x14ac:dyDescent="0.25">
      <c r="A569" s="42" t="s">
        <v>483</v>
      </c>
    </row>
    <row r="570" spans="1:1" x14ac:dyDescent="0.25">
      <c r="A570" s="42" t="s">
        <v>484</v>
      </c>
    </row>
    <row r="571" spans="1:1" x14ac:dyDescent="0.25">
      <c r="A571" s="42" t="s">
        <v>1175</v>
      </c>
    </row>
    <row r="572" spans="1:1" x14ac:dyDescent="0.25">
      <c r="A572" s="42" t="s">
        <v>473</v>
      </c>
    </row>
    <row r="573" spans="1:1" x14ac:dyDescent="0.25">
      <c r="A573" s="42" t="s">
        <v>1348</v>
      </c>
    </row>
    <row r="574" spans="1:1" x14ac:dyDescent="0.25">
      <c r="A574" s="42" t="s">
        <v>967</v>
      </c>
    </row>
    <row r="575" spans="1:1" x14ac:dyDescent="0.25">
      <c r="A575" s="42" t="s">
        <v>839</v>
      </c>
    </row>
    <row r="576" spans="1:1" x14ac:dyDescent="0.25">
      <c r="A576" s="42" t="s">
        <v>1007</v>
      </c>
    </row>
    <row r="577" spans="1:1" x14ac:dyDescent="0.25">
      <c r="A577" s="42" t="s">
        <v>1009</v>
      </c>
    </row>
    <row r="578" spans="1:1" x14ac:dyDescent="0.25">
      <c r="A578" s="42" t="s">
        <v>1008</v>
      </c>
    </row>
    <row r="579" spans="1:1" x14ac:dyDescent="0.25">
      <c r="A579" s="42" t="s">
        <v>1010</v>
      </c>
    </row>
    <row r="580" spans="1:1" x14ac:dyDescent="0.25">
      <c r="A580" s="42" t="s">
        <v>1011</v>
      </c>
    </row>
    <row r="581" spans="1:1" x14ac:dyDescent="0.25">
      <c r="A581" s="42" t="s">
        <v>523</v>
      </c>
    </row>
    <row r="582" spans="1:1" x14ac:dyDescent="0.25">
      <c r="A582" s="42" t="s">
        <v>525</v>
      </c>
    </row>
    <row r="583" spans="1:1" x14ac:dyDescent="0.25">
      <c r="A583" s="42" t="s">
        <v>524</v>
      </c>
    </row>
    <row r="584" spans="1:1" x14ac:dyDescent="0.25">
      <c r="A584" s="42" t="s">
        <v>712</v>
      </c>
    </row>
    <row r="585" spans="1:1" x14ac:dyDescent="0.25">
      <c r="A585" s="42" t="s">
        <v>974</v>
      </c>
    </row>
    <row r="586" spans="1:1" x14ac:dyDescent="0.25">
      <c r="A586" s="42" t="s">
        <v>39</v>
      </c>
    </row>
    <row r="587" spans="1:1" x14ac:dyDescent="0.25">
      <c r="A587" s="42" t="s">
        <v>522</v>
      </c>
    </row>
    <row r="588" spans="1:1" x14ac:dyDescent="0.25">
      <c r="A588" s="42" t="s">
        <v>489</v>
      </c>
    </row>
    <row r="589" spans="1:1" x14ac:dyDescent="0.25">
      <c r="A589" s="42" t="s">
        <v>394</v>
      </c>
    </row>
    <row r="590" spans="1:1" x14ac:dyDescent="0.25">
      <c r="A590" s="42" t="s">
        <v>397</v>
      </c>
    </row>
    <row r="591" spans="1:1" x14ac:dyDescent="0.25">
      <c r="A591" s="42" t="s">
        <v>98</v>
      </c>
    </row>
    <row r="592" spans="1:1" x14ac:dyDescent="0.25">
      <c r="A592" s="42" t="s">
        <v>521</v>
      </c>
    </row>
    <row r="593" spans="1:1" x14ac:dyDescent="0.25">
      <c r="A593" s="42" t="s">
        <v>520</v>
      </c>
    </row>
    <row r="594" spans="1:1" x14ac:dyDescent="0.25">
      <c r="A594" s="42" t="s">
        <v>817</v>
      </c>
    </row>
    <row r="595" spans="1:1" x14ac:dyDescent="0.25">
      <c r="A595" s="42" t="s">
        <v>435</v>
      </c>
    </row>
    <row r="596" spans="1:1" x14ac:dyDescent="0.25">
      <c r="A596" s="42" t="s">
        <v>723</v>
      </c>
    </row>
    <row r="597" spans="1:1" x14ac:dyDescent="0.25">
      <c r="A597" s="42" t="s">
        <v>1213</v>
      </c>
    </row>
    <row r="598" spans="1:1" x14ac:dyDescent="0.25">
      <c r="A598" s="42" t="s">
        <v>1113</v>
      </c>
    </row>
    <row r="599" spans="1:1" x14ac:dyDescent="0.25">
      <c r="A599" s="42" t="s">
        <v>38</v>
      </c>
    </row>
    <row r="600" spans="1:1" x14ac:dyDescent="0.25">
      <c r="A600" s="42" t="s">
        <v>1268</v>
      </c>
    </row>
    <row r="601" spans="1:1" x14ac:dyDescent="0.25">
      <c r="A601" s="42" t="s">
        <v>464</v>
      </c>
    </row>
    <row r="602" spans="1:1" x14ac:dyDescent="0.25">
      <c r="A602" s="42" t="s">
        <v>695</v>
      </c>
    </row>
    <row r="603" spans="1:1" x14ac:dyDescent="0.25">
      <c r="A603" s="42" t="s">
        <v>590</v>
      </c>
    </row>
    <row r="604" spans="1:1" x14ac:dyDescent="0.25">
      <c r="A604" s="42" t="s">
        <v>591</v>
      </c>
    </row>
    <row r="605" spans="1:1" x14ac:dyDescent="0.25">
      <c r="A605" s="42" t="s">
        <v>592</v>
      </c>
    </row>
    <row r="606" spans="1:1" x14ac:dyDescent="0.25">
      <c r="A606" s="42" t="s">
        <v>82</v>
      </c>
    </row>
    <row r="607" spans="1:1" x14ac:dyDescent="0.25">
      <c r="A607" s="42" t="s">
        <v>861</v>
      </c>
    </row>
    <row r="608" spans="1:1" x14ac:dyDescent="0.25">
      <c r="A608" s="42" t="s">
        <v>1139</v>
      </c>
    </row>
    <row r="609" spans="1:1" x14ac:dyDescent="0.25">
      <c r="A609" s="42" t="s">
        <v>387</v>
      </c>
    </row>
    <row r="610" spans="1:1" x14ac:dyDescent="0.25">
      <c r="A610" s="42" t="s">
        <v>800</v>
      </c>
    </row>
    <row r="611" spans="1:1" x14ac:dyDescent="0.25">
      <c r="A611" s="42" t="s">
        <v>388</v>
      </c>
    </row>
    <row r="612" spans="1:1" x14ac:dyDescent="0.25">
      <c r="A612" s="42" t="s">
        <v>389</v>
      </c>
    </row>
    <row r="613" spans="1:1" x14ac:dyDescent="0.25">
      <c r="A613" s="42" t="s">
        <v>944</v>
      </c>
    </row>
    <row r="614" spans="1:1" x14ac:dyDescent="0.25">
      <c r="A614" s="42" t="s">
        <v>964</v>
      </c>
    </row>
    <row r="615" spans="1:1" x14ac:dyDescent="0.25">
      <c r="A615" s="42" t="s">
        <v>576</v>
      </c>
    </row>
    <row r="616" spans="1:1" x14ac:dyDescent="0.25">
      <c r="A616" s="43" t="s">
        <v>1012</v>
      </c>
    </row>
    <row r="617" spans="1:1" x14ac:dyDescent="0.25">
      <c r="A617" s="42" t="s">
        <v>799</v>
      </c>
    </row>
    <row r="618" spans="1:1" x14ac:dyDescent="0.25">
      <c r="A618" s="42" t="s">
        <v>1243</v>
      </c>
    </row>
    <row r="619" spans="1:1" x14ac:dyDescent="0.25">
      <c r="A619" s="42" t="s">
        <v>1193</v>
      </c>
    </row>
    <row r="620" spans="1:1" x14ac:dyDescent="0.25">
      <c r="A620" s="42" t="s">
        <v>97</v>
      </c>
    </row>
    <row r="621" spans="1:1" x14ac:dyDescent="0.25">
      <c r="A621" s="42" t="s">
        <v>1066</v>
      </c>
    </row>
    <row r="622" spans="1:1" x14ac:dyDescent="0.25">
      <c r="A622" s="42" t="s">
        <v>795</v>
      </c>
    </row>
    <row r="623" spans="1:1" x14ac:dyDescent="0.25">
      <c r="A623" s="42" t="s">
        <v>479</v>
      </c>
    </row>
    <row r="624" spans="1:1" x14ac:dyDescent="0.25">
      <c r="A624" s="42" t="s">
        <v>359</v>
      </c>
    </row>
    <row r="625" spans="1:1" x14ac:dyDescent="0.25">
      <c r="A625" s="42" t="s">
        <v>656</v>
      </c>
    </row>
    <row r="626" spans="1:1" x14ac:dyDescent="0.25">
      <c r="A626" s="42" t="s">
        <v>360</v>
      </c>
    </row>
    <row r="627" spans="1:1" x14ac:dyDescent="0.25">
      <c r="A627" s="42" t="s">
        <v>361</v>
      </c>
    </row>
    <row r="628" spans="1:1" x14ac:dyDescent="0.25">
      <c r="A628" s="42" t="s">
        <v>362</v>
      </c>
    </row>
    <row r="629" spans="1:1" x14ac:dyDescent="0.25">
      <c r="A629" s="42" t="s">
        <v>491</v>
      </c>
    </row>
    <row r="630" spans="1:1" x14ac:dyDescent="0.25">
      <c r="A630" s="42" t="s">
        <v>493</v>
      </c>
    </row>
    <row r="631" spans="1:1" x14ac:dyDescent="0.25">
      <c r="A631" s="42" t="s">
        <v>492</v>
      </c>
    </row>
    <row r="632" spans="1:1" x14ac:dyDescent="0.25">
      <c r="A632" s="42" t="s">
        <v>365</v>
      </c>
    </row>
    <row r="633" spans="1:1" x14ac:dyDescent="0.25">
      <c r="A633" s="42" t="s">
        <v>363</v>
      </c>
    </row>
    <row r="634" spans="1:1" x14ac:dyDescent="0.25">
      <c r="A634" s="42" t="s">
        <v>364</v>
      </c>
    </row>
    <row r="635" spans="1:1" x14ac:dyDescent="0.25">
      <c r="A635" s="42" t="s">
        <v>794</v>
      </c>
    </row>
    <row r="636" spans="1:1" x14ac:dyDescent="0.25">
      <c r="A636" s="42" t="s">
        <v>683</v>
      </c>
    </row>
    <row r="637" spans="1:1" x14ac:dyDescent="0.25">
      <c r="A637" s="42" t="s">
        <v>1202</v>
      </c>
    </row>
    <row r="638" spans="1:1" x14ac:dyDescent="0.25">
      <c r="A638" s="42" t="s">
        <v>411</v>
      </c>
    </row>
    <row r="639" spans="1:1" x14ac:dyDescent="0.25">
      <c r="A639" s="42" t="s">
        <v>412</v>
      </c>
    </row>
    <row r="640" spans="1:1" x14ac:dyDescent="0.25">
      <c r="A640" s="42" t="s">
        <v>871</v>
      </c>
    </row>
    <row r="641" spans="1:1" x14ac:dyDescent="0.25">
      <c r="A641" s="42" t="s">
        <v>720</v>
      </c>
    </row>
    <row r="642" spans="1:1" x14ac:dyDescent="0.25">
      <c r="A642" s="42" t="s">
        <v>410</v>
      </c>
    </row>
    <row r="643" spans="1:1" x14ac:dyDescent="0.25">
      <c r="A643" s="42" t="s">
        <v>1201</v>
      </c>
    </row>
    <row r="644" spans="1:1" x14ac:dyDescent="0.25">
      <c r="A644" s="42" t="s">
        <v>1203</v>
      </c>
    </row>
    <row r="645" spans="1:1" x14ac:dyDescent="0.25">
      <c r="A645" s="42" t="s">
        <v>288</v>
      </c>
    </row>
    <row r="646" spans="1:1" x14ac:dyDescent="0.25">
      <c r="A646" s="42" t="s">
        <v>409</v>
      </c>
    </row>
    <row r="647" spans="1:1" x14ac:dyDescent="0.25">
      <c r="A647" s="42" t="s">
        <v>408</v>
      </c>
    </row>
    <row r="648" spans="1:1" x14ac:dyDescent="0.25">
      <c r="A648" s="42" t="s">
        <v>946</v>
      </c>
    </row>
    <row r="649" spans="1:1" x14ac:dyDescent="0.25">
      <c r="A649" s="42" t="s">
        <v>1170</v>
      </c>
    </row>
    <row r="650" spans="1:1" x14ac:dyDescent="0.25">
      <c r="A650" s="42" t="s">
        <v>251</v>
      </c>
    </row>
    <row r="651" spans="1:1" x14ac:dyDescent="0.25">
      <c r="A651" s="42" t="s">
        <v>780</v>
      </c>
    </row>
    <row r="652" spans="1:1" x14ac:dyDescent="0.25">
      <c r="A652" s="42" t="s">
        <v>246</v>
      </c>
    </row>
    <row r="653" spans="1:1" x14ac:dyDescent="0.25">
      <c r="A653" s="42" t="s">
        <v>247</v>
      </c>
    </row>
    <row r="654" spans="1:1" x14ac:dyDescent="0.25">
      <c r="A654" s="42" t="s">
        <v>872</v>
      </c>
    </row>
    <row r="655" spans="1:1" x14ac:dyDescent="0.25">
      <c r="A655" s="42" t="s">
        <v>101</v>
      </c>
    </row>
    <row r="656" spans="1:1" x14ac:dyDescent="0.25">
      <c r="A656" s="42" t="s">
        <v>609</v>
      </c>
    </row>
    <row r="657" spans="1:1" x14ac:dyDescent="0.25">
      <c r="A657" s="43" t="s">
        <v>1242</v>
      </c>
    </row>
    <row r="658" spans="1:1" x14ac:dyDescent="0.25">
      <c r="A658" s="42" t="s">
        <v>1105</v>
      </c>
    </row>
    <row r="659" spans="1:1" x14ac:dyDescent="0.25">
      <c r="A659" s="42" t="s">
        <v>442</v>
      </c>
    </row>
    <row r="660" spans="1:1" x14ac:dyDescent="0.25">
      <c r="A660" s="42" t="s">
        <v>466</v>
      </c>
    </row>
    <row r="661" spans="1:1" x14ac:dyDescent="0.25">
      <c r="A661" s="42" t="s">
        <v>1158</v>
      </c>
    </row>
    <row r="662" spans="1:1" x14ac:dyDescent="0.25">
      <c r="A662" s="42" t="s">
        <v>477</v>
      </c>
    </row>
    <row r="663" spans="1:1" x14ac:dyDescent="0.25">
      <c r="A663" s="42" t="s">
        <v>838</v>
      </c>
    </row>
    <row r="664" spans="1:1" x14ac:dyDescent="0.25">
      <c r="A664" s="42" t="s">
        <v>933</v>
      </c>
    </row>
    <row r="665" spans="1:1" x14ac:dyDescent="0.25">
      <c r="A665" s="42" t="s">
        <v>934</v>
      </c>
    </row>
    <row r="666" spans="1:1" x14ac:dyDescent="0.25">
      <c r="A666" s="42" t="s">
        <v>869</v>
      </c>
    </row>
    <row r="667" spans="1:1" x14ac:dyDescent="0.25">
      <c r="A667" s="42" t="s">
        <v>847</v>
      </c>
    </row>
    <row r="668" spans="1:1" x14ac:dyDescent="0.25">
      <c r="A668" s="42" t="s">
        <v>657</v>
      </c>
    </row>
    <row r="669" spans="1:1" x14ac:dyDescent="0.25">
      <c r="A669" s="42" t="s">
        <v>663</v>
      </c>
    </row>
    <row r="670" spans="1:1" x14ac:dyDescent="0.25">
      <c r="A670" s="59" t="s">
        <v>716</v>
      </c>
    </row>
    <row r="671" spans="1:1" x14ac:dyDescent="0.25">
      <c r="A671" s="42" t="s">
        <v>616</v>
      </c>
    </row>
    <row r="672" spans="1:1" x14ac:dyDescent="0.25">
      <c r="A672" s="42" t="s">
        <v>756</v>
      </c>
    </row>
    <row r="673" spans="1:1" x14ac:dyDescent="0.25">
      <c r="A673" s="42" t="s">
        <v>586</v>
      </c>
    </row>
    <row r="674" spans="1:1" x14ac:dyDescent="0.25">
      <c r="A674" s="40" t="s">
        <v>284</v>
      </c>
    </row>
    <row r="675" spans="1:1" x14ac:dyDescent="0.25">
      <c r="A675" s="40" t="s">
        <v>963</v>
      </c>
    </row>
    <row r="676" spans="1:1" x14ac:dyDescent="0.25">
      <c r="A676" s="42" t="s">
        <v>547</v>
      </c>
    </row>
    <row r="677" spans="1:1" x14ac:dyDescent="0.25">
      <c r="A677" s="42" t="s">
        <v>613</v>
      </c>
    </row>
    <row r="678" spans="1:1" x14ac:dyDescent="0.25">
      <c r="A678" s="42" t="s">
        <v>264</v>
      </c>
    </row>
    <row r="679" spans="1:1" x14ac:dyDescent="0.25">
      <c r="A679" s="42" t="s">
        <v>265</v>
      </c>
    </row>
    <row r="680" spans="1:1" x14ac:dyDescent="0.25">
      <c r="A680" s="42" t="s">
        <v>653</v>
      </c>
    </row>
    <row r="681" spans="1:1" x14ac:dyDescent="0.25">
      <c r="A681" s="42" t="s">
        <v>266</v>
      </c>
    </row>
    <row r="682" spans="1:1" x14ac:dyDescent="0.25">
      <c r="A682" s="42" t="s">
        <v>267</v>
      </c>
    </row>
    <row r="683" spans="1:1" x14ac:dyDescent="0.25">
      <c r="A683" s="42" t="s">
        <v>268</v>
      </c>
    </row>
    <row r="684" spans="1:1" x14ac:dyDescent="0.25">
      <c r="A684" s="42" t="s">
        <v>271</v>
      </c>
    </row>
    <row r="685" spans="1:1" x14ac:dyDescent="0.25">
      <c r="A685" s="42" t="s">
        <v>269</v>
      </c>
    </row>
    <row r="686" spans="1:1" x14ac:dyDescent="0.25">
      <c r="A686" s="42" t="s">
        <v>270</v>
      </c>
    </row>
    <row r="687" spans="1:1" x14ac:dyDescent="0.25">
      <c r="A687" s="42" t="s">
        <v>276</v>
      </c>
    </row>
    <row r="688" spans="1:1" x14ac:dyDescent="0.25">
      <c r="A688" s="42" t="s">
        <v>277</v>
      </c>
    </row>
    <row r="689" spans="1:1" x14ac:dyDescent="0.25">
      <c r="A689" s="42" t="s">
        <v>275</v>
      </c>
    </row>
    <row r="690" spans="1:1" x14ac:dyDescent="0.25">
      <c r="A690" s="42" t="s">
        <v>272</v>
      </c>
    </row>
    <row r="691" spans="1:1" x14ac:dyDescent="0.25">
      <c r="A691" s="42" t="s">
        <v>273</v>
      </c>
    </row>
    <row r="692" spans="1:1" x14ac:dyDescent="0.25">
      <c r="A692" s="42" t="s">
        <v>274</v>
      </c>
    </row>
    <row r="693" spans="1:1" x14ac:dyDescent="0.25">
      <c r="A693" s="42" t="s">
        <v>1000</v>
      </c>
    </row>
    <row r="694" spans="1:1" x14ac:dyDescent="0.25">
      <c r="A694" s="42" t="s">
        <v>358</v>
      </c>
    </row>
    <row r="695" spans="1:1" x14ac:dyDescent="0.25">
      <c r="A695" s="42" t="s">
        <v>259</v>
      </c>
    </row>
    <row r="696" spans="1:1" x14ac:dyDescent="0.25">
      <c r="A696" s="42" t="s">
        <v>263</v>
      </c>
    </row>
    <row r="697" spans="1:1" x14ac:dyDescent="0.25">
      <c r="A697" s="42" t="s">
        <v>261</v>
      </c>
    </row>
    <row r="698" spans="1:1" x14ac:dyDescent="0.25">
      <c r="A698" s="42" t="s">
        <v>262</v>
      </c>
    </row>
    <row r="699" spans="1:1" x14ac:dyDescent="0.25">
      <c r="A699" s="42" t="s">
        <v>260</v>
      </c>
    </row>
    <row r="700" spans="1:1" x14ac:dyDescent="0.25">
      <c r="A700" s="42" t="s">
        <v>548</v>
      </c>
    </row>
    <row r="701" spans="1:1" x14ac:dyDescent="0.25">
      <c r="A701" s="42" t="s">
        <v>1256</v>
      </c>
    </row>
    <row r="702" spans="1:1" x14ac:dyDescent="0.25">
      <c r="A702" s="42" t="s">
        <v>456</v>
      </c>
    </row>
    <row r="703" spans="1:1" x14ac:dyDescent="0.25">
      <c r="A703" s="42" t="s">
        <v>102</v>
      </c>
    </row>
    <row r="704" spans="1:1" x14ac:dyDescent="0.25">
      <c r="A704" s="42" t="s">
        <v>1050</v>
      </c>
    </row>
    <row r="705" spans="1:1" x14ac:dyDescent="0.25">
      <c r="A705" s="42" t="s">
        <v>35</v>
      </c>
    </row>
    <row r="706" spans="1:1" x14ac:dyDescent="0.25">
      <c r="A706" s="42" t="s">
        <v>1246</v>
      </c>
    </row>
    <row r="707" spans="1:1" x14ac:dyDescent="0.25">
      <c r="A707" s="42" t="s">
        <v>1263</v>
      </c>
    </row>
    <row r="708" spans="1:1" x14ac:dyDescent="0.25">
      <c r="A708" s="42" t="s">
        <v>1048</v>
      </c>
    </row>
    <row r="709" spans="1:1" x14ac:dyDescent="0.25">
      <c r="A709" s="42" t="s">
        <v>950</v>
      </c>
    </row>
    <row r="710" spans="1:1" x14ac:dyDescent="0.25">
      <c r="A710" s="42" t="s">
        <v>615</v>
      </c>
    </row>
    <row r="711" spans="1:1" x14ac:dyDescent="0.25">
      <c r="A711" s="42" t="s">
        <v>1221</v>
      </c>
    </row>
    <row r="712" spans="1:1" x14ac:dyDescent="0.25">
      <c r="A712" s="42" t="s">
        <v>1283</v>
      </c>
    </row>
    <row r="713" spans="1:1" x14ac:dyDescent="0.25">
      <c r="A713" s="42" t="s">
        <v>641</v>
      </c>
    </row>
    <row r="714" spans="1:1" x14ac:dyDescent="0.25">
      <c r="A714" s="42" t="s">
        <v>644</v>
      </c>
    </row>
    <row r="715" spans="1:1" x14ac:dyDescent="0.25">
      <c r="A715" s="42" t="s">
        <v>675</v>
      </c>
    </row>
    <row r="716" spans="1:1" x14ac:dyDescent="0.25">
      <c r="A716" s="42" t="s">
        <v>1262</v>
      </c>
    </row>
    <row r="717" spans="1:1" x14ac:dyDescent="0.25">
      <c r="A717" s="42" t="s">
        <v>674</v>
      </c>
    </row>
    <row r="718" spans="1:1" x14ac:dyDescent="0.25">
      <c r="A718" s="42" t="s">
        <v>1261</v>
      </c>
    </row>
    <row r="719" spans="1:1" x14ac:dyDescent="0.25">
      <c r="A719" s="42" t="s">
        <v>343</v>
      </c>
    </row>
    <row r="720" spans="1:1" x14ac:dyDescent="0.25">
      <c r="A720" s="42" t="s">
        <v>884</v>
      </c>
    </row>
    <row r="721" spans="1:1" x14ac:dyDescent="0.25">
      <c r="A721" s="42" t="s">
        <v>1267</v>
      </c>
    </row>
    <row r="722" spans="1:1" x14ac:dyDescent="0.25">
      <c r="A722" s="42" t="s">
        <v>342</v>
      </c>
    </row>
    <row r="723" spans="1:1" x14ac:dyDescent="0.25">
      <c r="A723" s="42" t="s">
        <v>1129</v>
      </c>
    </row>
    <row r="724" spans="1:1" x14ac:dyDescent="0.25">
      <c r="A724" s="42" t="s">
        <v>777</v>
      </c>
    </row>
    <row r="725" spans="1:1" x14ac:dyDescent="0.25">
      <c r="A725" s="42" t="s">
        <v>1051</v>
      </c>
    </row>
    <row r="726" spans="1:1" x14ac:dyDescent="0.25">
      <c r="A726" s="42" t="s">
        <v>764</v>
      </c>
    </row>
    <row r="727" spans="1:1" x14ac:dyDescent="0.25">
      <c r="A727" s="42" t="s">
        <v>287</v>
      </c>
    </row>
    <row r="728" spans="1:1" x14ac:dyDescent="0.25">
      <c r="A728" s="42" t="s">
        <v>962</v>
      </c>
    </row>
    <row r="729" spans="1:1" x14ac:dyDescent="0.25">
      <c r="A729" s="42" t="s">
        <v>646</v>
      </c>
    </row>
    <row r="730" spans="1:1" x14ac:dyDescent="0.25">
      <c r="A730" s="42" t="s">
        <v>557</v>
      </c>
    </row>
    <row r="731" spans="1:1" x14ac:dyDescent="0.25">
      <c r="A731" s="42" t="s">
        <v>541</v>
      </c>
    </row>
    <row r="732" spans="1:1" x14ac:dyDescent="0.25">
      <c r="A732" s="42" t="s">
        <v>542</v>
      </c>
    </row>
    <row r="733" spans="1:1" x14ac:dyDescent="0.25">
      <c r="A733" s="42" t="s">
        <v>662</v>
      </c>
    </row>
    <row r="734" spans="1:1" x14ac:dyDescent="0.25">
      <c r="A734" s="42" t="s">
        <v>333</v>
      </c>
    </row>
    <row r="735" spans="1:1" x14ac:dyDescent="0.25">
      <c r="A735" s="42" t="s">
        <v>587</v>
      </c>
    </row>
    <row r="736" spans="1:1" x14ac:dyDescent="0.25">
      <c r="A736" s="42" t="s">
        <v>588</v>
      </c>
    </row>
    <row r="737" spans="1:1" x14ac:dyDescent="0.25">
      <c r="A737" s="42" t="s">
        <v>330</v>
      </c>
    </row>
    <row r="738" spans="1:1" x14ac:dyDescent="0.25">
      <c r="A738" s="42" t="s">
        <v>13</v>
      </c>
    </row>
    <row r="739" spans="1:1" x14ac:dyDescent="0.25">
      <c r="A739" s="42" t="s">
        <v>353</v>
      </c>
    </row>
    <row r="740" spans="1:1" x14ac:dyDescent="0.25">
      <c r="A740" s="42" t="s">
        <v>1103</v>
      </c>
    </row>
    <row r="741" spans="1:1" x14ac:dyDescent="0.25">
      <c r="A741" s="42" t="s">
        <v>545</v>
      </c>
    </row>
    <row r="742" spans="1:1" x14ac:dyDescent="0.25">
      <c r="A742" s="42" t="s">
        <v>116</v>
      </c>
    </row>
    <row r="743" spans="1:1" x14ac:dyDescent="0.25">
      <c r="A743" s="42" t="s">
        <v>187</v>
      </c>
    </row>
    <row r="744" spans="1:1" x14ac:dyDescent="0.25">
      <c r="A744" s="42" t="s">
        <v>225</v>
      </c>
    </row>
    <row r="745" spans="1:1" x14ac:dyDescent="0.25">
      <c r="A745" s="42" t="s">
        <v>1125</v>
      </c>
    </row>
    <row r="746" spans="1:1" x14ac:dyDescent="0.25">
      <c r="A746" s="42" t="s">
        <v>1124</v>
      </c>
    </row>
    <row r="747" spans="1:1" x14ac:dyDescent="0.25">
      <c r="A747" s="42" t="s">
        <v>1123</v>
      </c>
    </row>
    <row r="748" spans="1:1" x14ac:dyDescent="0.25">
      <c r="A748" s="42" t="s">
        <v>1122</v>
      </c>
    </row>
    <row r="749" spans="1:1" x14ac:dyDescent="0.25">
      <c r="A749" s="42" t="s">
        <v>678</v>
      </c>
    </row>
    <row r="750" spans="1:1" x14ac:dyDescent="0.25">
      <c r="A750" s="42" t="s">
        <v>339</v>
      </c>
    </row>
    <row r="751" spans="1:1" x14ac:dyDescent="0.25">
      <c r="A751" s="42" t="s">
        <v>449</v>
      </c>
    </row>
    <row r="752" spans="1:1" x14ac:dyDescent="0.25">
      <c r="A752" s="42" t="s">
        <v>307</v>
      </c>
    </row>
    <row r="753" spans="1:1" x14ac:dyDescent="0.25">
      <c r="A753" s="42" t="s">
        <v>532</v>
      </c>
    </row>
    <row r="754" spans="1:1" x14ac:dyDescent="0.25">
      <c r="A754" s="42" t="s">
        <v>531</v>
      </c>
    </row>
    <row r="755" spans="1:1" x14ac:dyDescent="0.25">
      <c r="A755" s="42" t="s">
        <v>533</v>
      </c>
    </row>
    <row r="756" spans="1:1" x14ac:dyDescent="0.25">
      <c r="A756" s="42" t="s">
        <v>530</v>
      </c>
    </row>
    <row r="757" spans="1:1" x14ac:dyDescent="0.25">
      <c r="A757" s="42" t="s">
        <v>535</v>
      </c>
    </row>
    <row r="758" spans="1:1" x14ac:dyDescent="0.25">
      <c r="A758" s="42" t="s">
        <v>534</v>
      </c>
    </row>
    <row r="759" spans="1:1" x14ac:dyDescent="0.25">
      <c r="A759" s="42" t="s">
        <v>630</v>
      </c>
    </row>
    <row r="760" spans="1:1" x14ac:dyDescent="0.25">
      <c r="A760" s="42" t="s">
        <v>915</v>
      </c>
    </row>
    <row r="761" spans="1:1" x14ac:dyDescent="0.25">
      <c r="A761" s="42" t="s">
        <v>573</v>
      </c>
    </row>
    <row r="762" spans="1:1" x14ac:dyDescent="0.25">
      <c r="A762" s="42" t="s">
        <v>892</v>
      </c>
    </row>
    <row r="763" spans="1:1" x14ac:dyDescent="0.25">
      <c r="A763" s="42" t="s">
        <v>295</v>
      </c>
    </row>
    <row r="764" spans="1:1" x14ac:dyDescent="0.25">
      <c r="A764" s="42" t="s">
        <v>918</v>
      </c>
    </row>
    <row r="765" spans="1:1" x14ac:dyDescent="0.25">
      <c r="A765" s="42" t="s">
        <v>1038</v>
      </c>
    </row>
    <row r="766" spans="1:1" x14ac:dyDescent="0.25">
      <c r="A766" s="42" t="s">
        <v>920</v>
      </c>
    </row>
    <row r="767" spans="1:1" x14ac:dyDescent="0.25">
      <c r="A767" s="42" t="s">
        <v>913</v>
      </c>
    </row>
    <row r="768" spans="1:1" x14ac:dyDescent="0.25">
      <c r="A768" s="42" t="s">
        <v>107</v>
      </c>
    </row>
    <row r="769" spans="1:1" x14ac:dyDescent="0.25">
      <c r="A769" s="42" t="s">
        <v>1015</v>
      </c>
    </row>
    <row r="770" spans="1:1" x14ac:dyDescent="0.25">
      <c r="A770" s="42" t="s">
        <v>108</v>
      </c>
    </row>
    <row r="771" spans="1:1" x14ac:dyDescent="0.25">
      <c r="A771" s="42" t="s">
        <v>109</v>
      </c>
    </row>
    <row r="772" spans="1:1" x14ac:dyDescent="0.25">
      <c r="A772" s="42" t="s">
        <v>916</v>
      </c>
    </row>
    <row r="773" spans="1:1" x14ac:dyDescent="0.25">
      <c r="A773" s="42" t="s">
        <v>922</v>
      </c>
    </row>
    <row r="774" spans="1:1" x14ac:dyDescent="0.25">
      <c r="A774" s="42" t="s">
        <v>110</v>
      </c>
    </row>
    <row r="775" spans="1:1" x14ac:dyDescent="0.25">
      <c r="A775" s="42" t="s">
        <v>1036</v>
      </c>
    </row>
    <row r="776" spans="1:1" x14ac:dyDescent="0.25">
      <c r="A776" s="42" t="s">
        <v>485</v>
      </c>
    </row>
    <row r="777" spans="1:1" x14ac:dyDescent="0.25">
      <c r="A777" s="42" t="s">
        <v>914</v>
      </c>
    </row>
    <row r="778" spans="1:1" x14ac:dyDescent="0.25">
      <c r="A778" s="42" t="s">
        <v>682</v>
      </c>
    </row>
    <row r="779" spans="1:1" x14ac:dyDescent="0.25">
      <c r="A779" s="42" t="s">
        <v>921</v>
      </c>
    </row>
    <row r="780" spans="1:1" x14ac:dyDescent="0.25">
      <c r="A780" s="42" t="s">
        <v>1037</v>
      </c>
    </row>
    <row r="781" spans="1:1" x14ac:dyDescent="0.25">
      <c r="A781" s="42" t="s">
        <v>105</v>
      </c>
    </row>
    <row r="782" spans="1:1" x14ac:dyDescent="0.25">
      <c r="A782" s="42" t="s">
        <v>103</v>
      </c>
    </row>
    <row r="783" spans="1:1" x14ac:dyDescent="0.25">
      <c r="A783" s="42" t="s">
        <v>104</v>
      </c>
    </row>
    <row r="784" spans="1:1" x14ac:dyDescent="0.25">
      <c r="A784" s="42" t="s">
        <v>232</v>
      </c>
    </row>
    <row r="785" spans="1:2" x14ac:dyDescent="0.25">
      <c r="A785" s="57" t="s">
        <v>602</v>
      </c>
    </row>
    <row r="786" spans="1:2" x14ac:dyDescent="0.25">
      <c r="A786" s="42" t="s">
        <v>244</v>
      </c>
    </row>
    <row r="787" spans="1:2" x14ac:dyDescent="0.25">
      <c r="A787" s="42" t="s">
        <v>240</v>
      </c>
    </row>
    <row r="788" spans="1:2" x14ac:dyDescent="0.25">
      <c r="A788" s="42" t="s">
        <v>235</v>
      </c>
    </row>
    <row r="789" spans="1:2" x14ac:dyDescent="0.25">
      <c r="A789" s="42" t="s">
        <v>230</v>
      </c>
    </row>
    <row r="790" spans="1:2" x14ac:dyDescent="0.25">
      <c r="A790" s="42" t="s">
        <v>245</v>
      </c>
    </row>
    <row r="791" spans="1:2" x14ac:dyDescent="0.25">
      <c r="A791" s="42" t="s">
        <v>813</v>
      </c>
    </row>
    <row r="792" spans="1:2" x14ac:dyDescent="0.25">
      <c r="A792" s="42" t="s">
        <v>719</v>
      </c>
    </row>
    <row r="793" spans="1:2" x14ac:dyDescent="0.25">
      <c r="A793" s="42" t="s">
        <v>718</v>
      </c>
    </row>
    <row r="794" spans="1:2" x14ac:dyDescent="0.25">
      <c r="A794" s="42" t="s">
        <v>234</v>
      </c>
    </row>
    <row r="795" spans="1:2" x14ac:dyDescent="0.25">
      <c r="A795" s="42" t="s">
        <v>238</v>
      </c>
    </row>
    <row r="796" spans="1:2" x14ac:dyDescent="0.25">
      <c r="A796" s="42" t="s">
        <v>236</v>
      </c>
    </row>
    <row r="797" spans="1:2" x14ac:dyDescent="0.25">
      <c r="A797" s="42" t="s">
        <v>239</v>
      </c>
    </row>
    <row r="798" spans="1:2" x14ac:dyDescent="0.25">
      <c r="A798" s="42" t="s">
        <v>237</v>
      </c>
    </row>
    <row r="799" spans="1:2" x14ac:dyDescent="0.25">
      <c r="A799" s="42" t="s">
        <v>243</v>
      </c>
    </row>
    <row r="800" spans="1:2" x14ac:dyDescent="0.25">
      <c r="A800" s="42" t="s">
        <v>943</v>
      </c>
      <c r="B800" s="8"/>
    </row>
    <row r="801" spans="1:1" x14ac:dyDescent="0.25">
      <c r="A801" s="42" t="s">
        <v>231</v>
      </c>
    </row>
    <row r="802" spans="1:1" x14ac:dyDescent="0.25">
      <c r="A802" s="42" t="s">
        <v>919</v>
      </c>
    </row>
    <row r="803" spans="1:1" x14ac:dyDescent="0.25">
      <c r="A803" s="43" t="s">
        <v>601</v>
      </c>
    </row>
    <row r="804" spans="1:1" x14ac:dyDescent="0.25">
      <c r="A804" s="42" t="s">
        <v>651</v>
      </c>
    </row>
    <row r="805" spans="1:1" x14ac:dyDescent="0.25">
      <c r="A805" s="42" t="s">
        <v>233</v>
      </c>
    </row>
    <row r="806" spans="1:1" x14ac:dyDescent="0.25">
      <c r="A806" s="42" t="s">
        <v>604</v>
      </c>
    </row>
    <row r="807" spans="1:1" x14ac:dyDescent="0.25">
      <c r="A807" s="42" t="s">
        <v>357</v>
      </c>
    </row>
    <row r="808" spans="1:1" x14ac:dyDescent="0.25">
      <c r="A808" s="42" t="s">
        <v>543</v>
      </c>
    </row>
    <row r="809" spans="1:1" x14ac:dyDescent="0.25">
      <c r="A809" s="42" t="s">
        <v>242</v>
      </c>
    </row>
    <row r="810" spans="1:1" x14ac:dyDescent="0.25">
      <c r="A810" s="42" t="s">
        <v>1016</v>
      </c>
    </row>
    <row r="811" spans="1:1" x14ac:dyDescent="0.25">
      <c r="A811" s="42" t="s">
        <v>1173</v>
      </c>
    </row>
    <row r="812" spans="1:1" x14ac:dyDescent="0.25">
      <c r="A812" s="42" t="s">
        <v>652</v>
      </c>
    </row>
    <row r="813" spans="1:1" x14ac:dyDescent="0.25">
      <c r="A813" s="42" t="s">
        <v>605</v>
      </c>
    </row>
    <row r="814" spans="1:1" x14ac:dyDescent="0.25">
      <c r="A814" s="42" t="s">
        <v>760</v>
      </c>
    </row>
    <row r="815" spans="1:1" x14ac:dyDescent="0.25">
      <c r="A815" s="42" t="s">
        <v>490</v>
      </c>
    </row>
    <row r="816" spans="1:1" x14ac:dyDescent="0.25">
      <c r="A816" s="42" t="s">
        <v>917</v>
      </c>
    </row>
    <row r="817" spans="1:1" x14ac:dyDescent="0.25">
      <c r="A817" s="42" t="s">
        <v>1102</v>
      </c>
    </row>
    <row r="818" spans="1:1" x14ac:dyDescent="0.25">
      <c r="A818" s="42" t="s">
        <v>106</v>
      </c>
    </row>
    <row r="819" spans="1:1" x14ac:dyDescent="0.25">
      <c r="A819" s="42" t="s">
        <v>1101</v>
      </c>
    </row>
    <row r="820" spans="1:1" x14ac:dyDescent="0.25">
      <c r="A820" s="42" t="s">
        <v>699</v>
      </c>
    </row>
    <row r="821" spans="1:1" x14ac:dyDescent="0.25">
      <c r="A821" s="42" t="s">
        <v>562</v>
      </c>
    </row>
    <row r="822" spans="1:1" x14ac:dyDescent="0.25">
      <c r="A822" s="42" t="s">
        <v>701</v>
      </c>
    </row>
    <row r="823" spans="1:1" x14ac:dyDescent="0.25">
      <c r="A823" s="42" t="s">
        <v>502</v>
      </c>
    </row>
    <row r="824" spans="1:1" x14ac:dyDescent="0.25">
      <c r="A824" s="42" t="s">
        <v>503</v>
      </c>
    </row>
    <row r="825" spans="1:1" x14ac:dyDescent="0.25">
      <c r="A825" s="42" t="s">
        <v>1312</v>
      </c>
    </row>
    <row r="826" spans="1:1" x14ac:dyDescent="0.25">
      <c r="A826" s="42" t="s">
        <v>1312</v>
      </c>
    </row>
    <row r="827" spans="1:1" x14ac:dyDescent="0.25">
      <c r="A827" s="42" t="s">
        <v>809</v>
      </c>
    </row>
    <row r="828" spans="1:1" x14ac:dyDescent="0.25">
      <c r="A828" s="42" t="s">
        <v>1056</v>
      </c>
    </row>
    <row r="829" spans="1:1" x14ac:dyDescent="0.25">
      <c r="A829" s="42" t="s">
        <v>291</v>
      </c>
    </row>
    <row r="830" spans="1:1" x14ac:dyDescent="0.25">
      <c r="A830" s="42" t="s">
        <v>95</v>
      </c>
    </row>
    <row r="831" spans="1:1" x14ac:dyDescent="0.25">
      <c r="A831" s="42" t="s">
        <v>603</v>
      </c>
    </row>
    <row r="832" spans="1:1" x14ac:dyDescent="0.25">
      <c r="A832" s="42" t="s">
        <v>321</v>
      </c>
    </row>
    <row r="833" spans="1:1" x14ac:dyDescent="0.25">
      <c r="A833" s="42" t="s">
        <v>93</v>
      </c>
    </row>
    <row r="834" spans="1:1" x14ac:dyDescent="0.25">
      <c r="A834" s="42" t="s">
        <v>885</v>
      </c>
    </row>
    <row r="835" spans="1:1" x14ac:dyDescent="0.25">
      <c r="A835" s="42" t="s">
        <v>709</v>
      </c>
    </row>
    <row r="836" spans="1:1" x14ac:dyDescent="0.25">
      <c r="A836" s="42" t="s">
        <v>96</v>
      </c>
    </row>
    <row r="837" spans="1:1" x14ac:dyDescent="0.25">
      <c r="A837" s="42" t="s">
        <v>222</v>
      </c>
    </row>
    <row r="838" spans="1:1" x14ac:dyDescent="0.25">
      <c r="A838" s="42" t="s">
        <v>320</v>
      </c>
    </row>
    <row r="839" spans="1:1" x14ac:dyDescent="0.25">
      <c r="A839" s="42" t="s">
        <v>1030</v>
      </c>
    </row>
    <row r="840" spans="1:1" x14ac:dyDescent="0.25">
      <c r="A840" s="42" t="s">
        <v>1090</v>
      </c>
    </row>
    <row r="841" spans="1:1" x14ac:dyDescent="0.25">
      <c r="A841" s="42" t="s">
        <v>610</v>
      </c>
    </row>
    <row r="842" spans="1:1" x14ac:dyDescent="0.25">
      <c r="A842" s="42" t="s">
        <v>43</v>
      </c>
    </row>
    <row r="843" spans="1:1" x14ac:dyDescent="0.25">
      <c r="A843" s="42" t="s">
        <v>565</v>
      </c>
    </row>
    <row r="844" spans="1:1" x14ac:dyDescent="0.25">
      <c r="A844" s="42" t="s">
        <v>451</v>
      </c>
    </row>
    <row r="845" spans="1:1" x14ac:dyDescent="0.25">
      <c r="A845" s="42" t="s">
        <v>183</v>
      </c>
    </row>
    <row r="846" spans="1:1" x14ac:dyDescent="0.25">
      <c r="A846" s="42" t="s">
        <v>1081</v>
      </c>
    </row>
    <row r="847" spans="1:1" x14ac:dyDescent="0.25">
      <c r="A847" s="42" t="s">
        <v>184</v>
      </c>
    </row>
    <row r="848" spans="1:1" x14ac:dyDescent="0.25">
      <c r="A848" s="42" t="s">
        <v>185</v>
      </c>
    </row>
    <row r="849" spans="1:5" x14ac:dyDescent="0.25">
      <c r="A849" s="42" t="s">
        <v>622</v>
      </c>
    </row>
    <row r="850" spans="1:5" x14ac:dyDescent="0.25">
      <c r="A850" s="42" t="s">
        <v>620</v>
      </c>
    </row>
    <row r="851" spans="1:5" x14ac:dyDescent="0.25">
      <c r="A851" s="42" t="s">
        <v>1023</v>
      </c>
    </row>
    <row r="852" spans="1:5" x14ac:dyDescent="0.25">
      <c r="A852" s="42" t="s">
        <v>34</v>
      </c>
    </row>
    <row r="853" spans="1:5" x14ac:dyDescent="0.25">
      <c r="A853" s="45" t="s">
        <v>856</v>
      </c>
      <c r="E853" s="8"/>
    </row>
    <row r="854" spans="1:5" x14ac:dyDescent="0.25">
      <c r="A854" s="42" t="s">
        <v>1137</v>
      </c>
    </row>
    <row r="855" spans="1:5" x14ac:dyDescent="0.25">
      <c r="A855" s="42" t="s">
        <v>824</v>
      </c>
    </row>
    <row r="856" spans="1:5" x14ac:dyDescent="0.25">
      <c r="A856" s="42" t="s">
        <v>1035</v>
      </c>
    </row>
    <row r="857" spans="1:5" x14ac:dyDescent="0.25">
      <c r="A857" s="42" t="s">
        <v>1034</v>
      </c>
    </row>
    <row r="858" spans="1:5" x14ac:dyDescent="0.25">
      <c r="A858" s="42" t="s">
        <v>798</v>
      </c>
    </row>
    <row r="859" spans="1:5" x14ac:dyDescent="0.25">
      <c r="A859" s="42" t="s">
        <v>951</v>
      </c>
    </row>
    <row r="860" spans="1:5" x14ac:dyDescent="0.25">
      <c r="A860" s="42" t="s">
        <v>513</v>
      </c>
    </row>
    <row r="861" spans="1:5" x14ac:dyDescent="0.25">
      <c r="A861" s="42" t="s">
        <v>453</v>
      </c>
    </row>
    <row r="862" spans="1:5" x14ac:dyDescent="0.25">
      <c r="A862" s="42" t="s">
        <v>786</v>
      </c>
    </row>
    <row r="863" spans="1:5" x14ac:dyDescent="0.25">
      <c r="A863" s="42" t="s">
        <v>715</v>
      </c>
    </row>
    <row r="864" spans="1:5" x14ac:dyDescent="0.25">
      <c r="A864" s="42" t="s">
        <v>318</v>
      </c>
    </row>
    <row r="865" spans="1:1" x14ac:dyDescent="0.25">
      <c r="A865" s="42" t="s">
        <v>711</v>
      </c>
    </row>
    <row r="866" spans="1:1" x14ac:dyDescent="0.25">
      <c r="A866" s="42" t="s">
        <v>870</v>
      </c>
    </row>
    <row r="867" spans="1:1" x14ac:dyDescent="0.25">
      <c r="A867" s="42" t="s">
        <v>331</v>
      </c>
    </row>
    <row r="868" spans="1:1" x14ac:dyDescent="0.25">
      <c r="A868" s="42" t="s">
        <v>285</v>
      </c>
    </row>
    <row r="869" spans="1:1" x14ac:dyDescent="0.25">
      <c r="A869" s="42" t="s">
        <v>292</v>
      </c>
    </row>
    <row r="870" spans="1:1" x14ac:dyDescent="0.25">
      <c r="A870" s="42" t="s">
        <v>162</v>
      </c>
    </row>
    <row r="871" spans="1:1" x14ac:dyDescent="0.25">
      <c r="A871" s="42" t="s">
        <v>125</v>
      </c>
    </row>
    <row r="872" spans="1:1" x14ac:dyDescent="0.25">
      <c r="A872" s="42" t="s">
        <v>666</v>
      </c>
    </row>
    <row r="873" spans="1:1" x14ac:dyDescent="0.25">
      <c r="A873" s="42" t="s">
        <v>124</v>
      </c>
    </row>
    <row r="874" spans="1:1" x14ac:dyDescent="0.25">
      <c r="A874" s="42" t="s">
        <v>906</v>
      </c>
    </row>
    <row r="875" spans="1:1" x14ac:dyDescent="0.25">
      <c r="A875" s="42" t="s">
        <v>898</v>
      </c>
    </row>
    <row r="876" spans="1:1" x14ac:dyDescent="0.25">
      <c r="A876" s="42" t="s">
        <v>123</v>
      </c>
    </row>
    <row r="877" spans="1:1" x14ac:dyDescent="0.25">
      <c r="A877" s="42" t="s">
        <v>519</v>
      </c>
    </row>
    <row r="878" spans="1:1" x14ac:dyDescent="0.25">
      <c r="A878" s="42" t="s">
        <v>150</v>
      </c>
    </row>
    <row r="879" spans="1:1" x14ac:dyDescent="0.25">
      <c r="A879" s="42" t="s">
        <v>1098</v>
      </c>
    </row>
    <row r="880" spans="1:1" x14ac:dyDescent="0.25">
      <c r="A880" s="42" t="s">
        <v>147</v>
      </c>
    </row>
    <row r="881" spans="1:1" x14ac:dyDescent="0.25">
      <c r="A881" s="42" t="s">
        <v>149</v>
      </c>
    </row>
    <row r="882" spans="1:1" x14ac:dyDescent="0.25">
      <c r="A882" s="42" t="s">
        <v>841</v>
      </c>
    </row>
    <row r="883" spans="1:1" x14ac:dyDescent="0.25">
      <c r="A883" s="42" t="s">
        <v>148</v>
      </c>
    </row>
    <row r="884" spans="1:1" x14ac:dyDescent="0.25">
      <c r="A884" s="42" t="s">
        <v>151</v>
      </c>
    </row>
    <row r="885" spans="1:1" x14ac:dyDescent="0.25">
      <c r="A885" s="42" t="s">
        <v>152</v>
      </c>
    </row>
    <row r="886" spans="1:1" x14ac:dyDescent="0.25">
      <c r="A886" s="42" t="s">
        <v>128</v>
      </c>
    </row>
    <row r="887" spans="1:1" x14ac:dyDescent="0.25">
      <c r="A887" s="42" t="s">
        <v>143</v>
      </c>
    </row>
    <row r="888" spans="1:1" x14ac:dyDescent="0.25">
      <c r="A888" s="42" t="s">
        <v>154</v>
      </c>
    </row>
    <row r="889" spans="1:1" x14ac:dyDescent="0.25">
      <c r="A889" s="42" t="s">
        <v>155</v>
      </c>
    </row>
    <row r="890" spans="1:1" x14ac:dyDescent="0.25">
      <c r="A890" s="42" t="s">
        <v>156</v>
      </c>
    </row>
    <row r="891" spans="1:1" x14ac:dyDescent="0.25">
      <c r="A891" s="42" t="s">
        <v>157</v>
      </c>
    </row>
    <row r="892" spans="1:1" x14ac:dyDescent="0.25">
      <c r="A892" s="42" t="s">
        <v>127</v>
      </c>
    </row>
    <row r="893" spans="1:1" x14ac:dyDescent="0.25">
      <c r="A893" s="42" t="s">
        <v>158</v>
      </c>
    </row>
    <row r="894" spans="1:1" x14ac:dyDescent="0.25">
      <c r="A894" s="42" t="s">
        <v>129</v>
      </c>
    </row>
    <row r="895" spans="1:1" x14ac:dyDescent="0.25">
      <c r="A895" s="42" t="s">
        <v>130</v>
      </c>
    </row>
    <row r="896" spans="1:1" x14ac:dyDescent="0.25">
      <c r="A896" s="42" t="s">
        <v>551</v>
      </c>
    </row>
    <row r="897" spans="1:1" x14ac:dyDescent="0.25">
      <c r="A897" s="42" t="s">
        <v>153</v>
      </c>
    </row>
    <row r="898" spans="1:1" x14ac:dyDescent="0.25">
      <c r="A898" s="42" t="s">
        <v>131</v>
      </c>
    </row>
    <row r="899" spans="1:1" x14ac:dyDescent="0.25">
      <c r="A899" s="42" t="s">
        <v>575</v>
      </c>
    </row>
    <row r="900" spans="1:1" x14ac:dyDescent="0.25">
      <c r="A900" s="42" t="s">
        <v>132</v>
      </c>
    </row>
    <row r="901" spans="1:1" x14ac:dyDescent="0.25">
      <c r="A901" s="42" t="s">
        <v>725</v>
      </c>
    </row>
    <row r="902" spans="1:1" x14ac:dyDescent="0.25">
      <c r="A902" s="42" t="s">
        <v>889</v>
      </c>
    </row>
    <row r="903" spans="1:1" x14ac:dyDescent="0.25">
      <c r="A903" s="42" t="s">
        <v>890</v>
      </c>
    </row>
    <row r="904" spans="1:1" x14ac:dyDescent="0.25">
      <c r="A904" s="42" t="s">
        <v>899</v>
      </c>
    </row>
    <row r="905" spans="1:1" x14ac:dyDescent="0.25">
      <c r="A905" s="42" t="s">
        <v>1029</v>
      </c>
    </row>
    <row r="906" spans="1:1" x14ac:dyDescent="0.25">
      <c r="A906" s="42" t="s">
        <v>1200</v>
      </c>
    </row>
    <row r="907" spans="1:1" x14ac:dyDescent="0.25">
      <c r="A907" s="42" t="s">
        <v>852</v>
      </c>
    </row>
    <row r="908" spans="1:1" x14ac:dyDescent="0.25">
      <c r="A908" s="42" t="s">
        <v>133</v>
      </c>
    </row>
    <row r="909" spans="1:1" x14ac:dyDescent="0.25">
      <c r="A909" s="42" t="s">
        <v>134</v>
      </c>
    </row>
    <row r="910" spans="1:1" x14ac:dyDescent="0.25">
      <c r="A910" s="42" t="s">
        <v>135</v>
      </c>
    </row>
    <row r="911" spans="1:1" x14ac:dyDescent="0.25">
      <c r="A911" s="42" t="s">
        <v>835</v>
      </c>
    </row>
    <row r="912" spans="1:1" x14ac:dyDescent="0.25">
      <c r="A912" s="42" t="s">
        <v>614</v>
      </c>
    </row>
    <row r="913" spans="1:1" x14ac:dyDescent="0.25">
      <c r="A913" s="42" t="s">
        <v>618</v>
      </c>
    </row>
    <row r="914" spans="1:1" x14ac:dyDescent="0.25">
      <c r="A914" s="42" t="s">
        <v>1316</v>
      </c>
    </row>
    <row r="915" spans="1:1" x14ac:dyDescent="0.25">
      <c r="A915" s="42" t="s">
        <v>142</v>
      </c>
    </row>
    <row r="916" spans="1:1" x14ac:dyDescent="0.25">
      <c r="A916" s="42" t="s">
        <v>141</v>
      </c>
    </row>
    <row r="917" spans="1:1" x14ac:dyDescent="0.25">
      <c r="A917" s="42" t="s">
        <v>837</v>
      </c>
    </row>
    <row r="918" spans="1:1" x14ac:dyDescent="0.25">
      <c r="A918" s="42" t="s">
        <v>159</v>
      </c>
    </row>
    <row r="919" spans="1:1" x14ac:dyDescent="0.25">
      <c r="A919" s="42" t="s">
        <v>139</v>
      </c>
    </row>
    <row r="920" spans="1:1" x14ac:dyDescent="0.25">
      <c r="A920" s="40" t="s">
        <v>160</v>
      </c>
    </row>
    <row r="921" spans="1:1" x14ac:dyDescent="0.25">
      <c r="A921" s="42" t="s">
        <v>905</v>
      </c>
    </row>
    <row r="922" spans="1:1" x14ac:dyDescent="0.25">
      <c r="A922" s="42" t="s">
        <v>136</v>
      </c>
    </row>
    <row r="923" spans="1:1" x14ac:dyDescent="0.25">
      <c r="A923" s="40" t="s">
        <v>140</v>
      </c>
    </row>
    <row r="924" spans="1:1" x14ac:dyDescent="0.25">
      <c r="A924" s="42" t="s">
        <v>137</v>
      </c>
    </row>
    <row r="925" spans="1:1" x14ac:dyDescent="0.25">
      <c r="A925" s="42" t="s">
        <v>138</v>
      </c>
    </row>
    <row r="926" spans="1:1" x14ac:dyDescent="0.25">
      <c r="A926" s="42" t="s">
        <v>782</v>
      </c>
    </row>
    <row r="927" spans="1:1" x14ac:dyDescent="0.25">
      <c r="A927" s="42" t="s">
        <v>888</v>
      </c>
    </row>
    <row r="928" spans="1:1" x14ac:dyDescent="0.25">
      <c r="A928" s="42" t="s">
        <v>1104</v>
      </c>
    </row>
    <row r="929" spans="1:1" x14ac:dyDescent="0.25">
      <c r="A929" s="42" t="s">
        <v>877</v>
      </c>
    </row>
    <row r="930" spans="1:1" x14ac:dyDescent="0.25">
      <c r="A930" s="42" t="s">
        <v>122</v>
      </c>
    </row>
    <row r="931" spans="1:1" x14ac:dyDescent="0.25">
      <c r="A931" s="42" t="s">
        <v>144</v>
      </c>
    </row>
    <row r="932" spans="1:1" x14ac:dyDescent="0.25">
      <c r="A932" s="42" t="s">
        <v>1277</v>
      </c>
    </row>
    <row r="933" spans="1:1" x14ac:dyDescent="0.25">
      <c r="A933" s="42" t="s">
        <v>118</v>
      </c>
    </row>
    <row r="934" spans="1:1" x14ac:dyDescent="0.25">
      <c r="A934" s="42" t="s">
        <v>796</v>
      </c>
    </row>
    <row r="935" spans="1:1" x14ac:dyDescent="0.25">
      <c r="A935" s="42" t="s">
        <v>896</v>
      </c>
    </row>
    <row r="936" spans="1:1" x14ac:dyDescent="0.25">
      <c r="A936" s="42" t="s">
        <v>887</v>
      </c>
    </row>
    <row r="937" spans="1:1" x14ac:dyDescent="0.25">
      <c r="A937" s="42" t="s">
        <v>126</v>
      </c>
    </row>
    <row r="938" spans="1:1" x14ac:dyDescent="0.25">
      <c r="A938" s="42" t="s">
        <v>1198</v>
      </c>
    </row>
    <row r="939" spans="1:1" x14ac:dyDescent="0.25">
      <c r="A939" s="42" t="s">
        <v>642</v>
      </c>
    </row>
    <row r="940" spans="1:1" x14ac:dyDescent="0.25">
      <c r="A940" s="42" t="s">
        <v>120</v>
      </c>
    </row>
    <row r="941" spans="1:1" x14ac:dyDescent="0.25">
      <c r="A941" s="42" t="s">
        <v>121</v>
      </c>
    </row>
    <row r="942" spans="1:1" x14ac:dyDescent="0.25">
      <c r="A942" s="42" t="s">
        <v>783</v>
      </c>
    </row>
    <row r="943" spans="1:1" x14ac:dyDescent="0.25">
      <c r="A943" s="42" t="s">
        <v>161</v>
      </c>
    </row>
    <row r="944" spans="1:1" x14ac:dyDescent="0.25">
      <c r="A944" s="42" t="s">
        <v>145</v>
      </c>
    </row>
    <row r="945" spans="1:1" x14ac:dyDescent="0.25">
      <c r="A945" s="42" t="s">
        <v>1052</v>
      </c>
    </row>
    <row r="946" spans="1:1" x14ac:dyDescent="0.25">
      <c r="A946" s="42" t="s">
        <v>146</v>
      </c>
    </row>
    <row r="947" spans="1:1" x14ac:dyDescent="0.25">
      <c r="A947" s="42" t="s">
        <v>1053</v>
      </c>
    </row>
    <row r="948" spans="1:1" x14ac:dyDescent="0.25">
      <c r="A948" s="42" t="s">
        <v>119</v>
      </c>
    </row>
    <row r="949" spans="1:1" x14ac:dyDescent="0.25">
      <c r="A949" s="42" t="s">
        <v>903</v>
      </c>
    </row>
    <row r="950" spans="1:1" x14ac:dyDescent="0.25">
      <c r="A950" s="42" t="s">
        <v>904</v>
      </c>
    </row>
    <row r="951" spans="1:1" x14ac:dyDescent="0.25">
      <c r="A951" s="42" t="s">
        <v>901</v>
      </c>
    </row>
    <row r="952" spans="1:1" x14ac:dyDescent="0.25">
      <c r="A952" s="42" t="s">
        <v>902</v>
      </c>
    </row>
    <row r="953" spans="1:1" x14ac:dyDescent="0.25">
      <c r="A953" s="42" t="s">
        <v>900</v>
      </c>
    </row>
    <row r="954" spans="1:1" x14ac:dyDescent="0.25">
      <c r="A954" s="42" t="s">
        <v>1054</v>
      </c>
    </row>
    <row r="955" spans="1:1" x14ac:dyDescent="0.25">
      <c r="A955" s="42" t="s">
        <v>897</v>
      </c>
    </row>
    <row r="956" spans="1:1" x14ac:dyDescent="0.25">
      <c r="A956" s="42" t="s">
        <v>882</v>
      </c>
    </row>
    <row r="957" spans="1:1" x14ac:dyDescent="0.25">
      <c r="A957" s="42" t="s">
        <v>1212</v>
      </c>
    </row>
    <row r="958" spans="1:1" x14ac:dyDescent="0.25">
      <c r="A958" s="42" t="s">
        <v>1156</v>
      </c>
    </row>
    <row r="959" spans="1:1" x14ac:dyDescent="0.25">
      <c r="A959" s="42" t="s">
        <v>579</v>
      </c>
    </row>
    <row r="960" spans="1:1" x14ac:dyDescent="0.25">
      <c r="A960" s="42" t="s">
        <v>594</v>
      </c>
    </row>
    <row r="961" spans="1:1" x14ac:dyDescent="0.25">
      <c r="A961" s="42" t="s">
        <v>595</v>
      </c>
    </row>
    <row r="962" spans="1:1" x14ac:dyDescent="0.25">
      <c r="A962" s="42" t="s">
        <v>252</v>
      </c>
    </row>
    <row r="963" spans="1:1" x14ac:dyDescent="0.25">
      <c r="A963" s="42" t="s">
        <v>253</v>
      </c>
    </row>
    <row r="964" spans="1:1" x14ac:dyDescent="0.25">
      <c r="A964" s="42" t="s">
        <v>254</v>
      </c>
    </row>
    <row r="965" spans="1:1" x14ac:dyDescent="0.25">
      <c r="A965" s="42" t="s">
        <v>457</v>
      </c>
    </row>
    <row r="966" spans="1:1" x14ac:dyDescent="0.25">
      <c r="A966" s="42" t="s">
        <v>167</v>
      </c>
    </row>
    <row r="967" spans="1:1" x14ac:dyDescent="0.25">
      <c r="A967" s="42" t="s">
        <v>168</v>
      </c>
    </row>
    <row r="968" spans="1:1" x14ac:dyDescent="0.25">
      <c r="A968" s="42" t="s">
        <v>332</v>
      </c>
    </row>
    <row r="969" spans="1:1" x14ac:dyDescent="0.25">
      <c r="A969" s="42" t="s">
        <v>570</v>
      </c>
    </row>
    <row r="970" spans="1:1" x14ac:dyDescent="0.25">
      <c r="A970" s="42" t="s">
        <v>1017</v>
      </c>
    </row>
    <row r="971" spans="1:1" x14ac:dyDescent="0.25">
      <c r="A971" s="42" t="s">
        <v>198</v>
      </c>
    </row>
    <row r="972" spans="1:1" x14ac:dyDescent="0.25">
      <c r="A972" s="42" t="s">
        <v>200</v>
      </c>
    </row>
    <row r="973" spans="1:1" x14ac:dyDescent="0.25">
      <c r="A973" s="42" t="s">
        <v>199</v>
      </c>
    </row>
    <row r="974" spans="1:1" x14ac:dyDescent="0.25">
      <c r="A974" s="42" t="s">
        <v>728</v>
      </c>
    </row>
    <row r="975" spans="1:1" x14ac:dyDescent="0.25">
      <c r="A975" s="46" t="s">
        <v>294</v>
      </c>
    </row>
    <row r="976" spans="1:1" x14ac:dyDescent="0.25">
      <c r="A976" s="42" t="s">
        <v>1155</v>
      </c>
    </row>
    <row r="977" spans="1:1" x14ac:dyDescent="0.25">
      <c r="A977" s="42" t="s">
        <v>391</v>
      </c>
    </row>
    <row r="978" spans="1:1" x14ac:dyDescent="0.25">
      <c r="A978" s="42" t="s">
        <v>1164</v>
      </c>
    </row>
    <row r="979" spans="1:1" x14ac:dyDescent="0.25">
      <c r="A979" s="42" t="s">
        <v>249</v>
      </c>
    </row>
    <row r="980" spans="1:1" x14ac:dyDescent="0.25">
      <c r="A980" s="42" t="s">
        <v>470</v>
      </c>
    </row>
    <row r="981" spans="1:1" x14ac:dyDescent="0.25">
      <c r="A981" s="42" t="s">
        <v>248</v>
      </c>
    </row>
    <row r="982" spans="1:1" x14ac:dyDescent="0.25">
      <c r="A982" s="42" t="s">
        <v>668</v>
      </c>
    </row>
    <row r="983" spans="1:1" x14ac:dyDescent="0.25">
      <c r="A983" s="42" t="s">
        <v>1321</v>
      </c>
    </row>
    <row r="984" spans="1:1" x14ac:dyDescent="0.25">
      <c r="A984" s="46" t="s">
        <v>6</v>
      </c>
    </row>
    <row r="985" spans="1:1" x14ac:dyDescent="0.25">
      <c r="A985" s="42" t="s">
        <v>7</v>
      </c>
    </row>
    <row r="986" spans="1:1" x14ac:dyDescent="0.25">
      <c r="A986" s="42" t="s">
        <v>1282</v>
      </c>
    </row>
    <row r="987" spans="1:1" x14ac:dyDescent="0.25">
      <c r="A987" s="42" t="s">
        <v>356</v>
      </c>
    </row>
    <row r="988" spans="1:1" x14ac:dyDescent="0.25">
      <c r="A988" s="42" t="s">
        <v>250</v>
      </c>
    </row>
    <row r="989" spans="1:1" x14ac:dyDescent="0.25">
      <c r="A989" s="42" t="s">
        <v>8</v>
      </c>
    </row>
    <row r="990" spans="1:1" x14ac:dyDescent="0.25">
      <c r="A990" s="42" t="s">
        <v>748</v>
      </c>
    </row>
    <row r="991" spans="1:1" x14ac:dyDescent="0.25">
      <c r="A991" s="42" t="s">
        <v>965</v>
      </c>
    </row>
    <row r="992" spans="1:1" x14ac:dyDescent="0.25">
      <c r="A992" s="42" t="s">
        <v>1322</v>
      </c>
    </row>
    <row r="993" spans="1:1" x14ac:dyDescent="0.25">
      <c r="A993" s="42" t="s">
        <v>9</v>
      </c>
    </row>
    <row r="994" spans="1:1" x14ac:dyDescent="0.25">
      <c r="A994" s="42" t="s">
        <v>1121</v>
      </c>
    </row>
    <row r="995" spans="1:1" x14ac:dyDescent="0.25">
      <c r="A995" s="42" t="s">
        <v>849</v>
      </c>
    </row>
    <row r="996" spans="1:1" x14ac:dyDescent="0.25">
      <c r="A996" s="42" t="s">
        <v>1059</v>
      </c>
    </row>
    <row r="997" spans="1:1" x14ac:dyDescent="0.25">
      <c r="A997" s="42" t="s">
        <v>1272</v>
      </c>
    </row>
    <row r="998" spans="1:1" x14ac:dyDescent="0.25">
      <c r="A998" s="42" t="s">
        <v>448</v>
      </c>
    </row>
    <row r="999" spans="1:1" x14ac:dyDescent="0.25">
      <c r="A999" s="42" t="s">
        <v>947</v>
      </c>
    </row>
    <row r="1000" spans="1:1" x14ac:dyDescent="0.25">
      <c r="A1000" s="42" t="s">
        <v>117</v>
      </c>
    </row>
    <row r="1001" spans="1:1" x14ac:dyDescent="0.25">
      <c r="A1001" s="42" t="s">
        <v>10</v>
      </c>
    </row>
    <row r="1002" spans="1:1" x14ac:dyDescent="0.25">
      <c r="A1002" s="42" t="s">
        <v>255</v>
      </c>
    </row>
    <row r="1003" spans="1:1" x14ac:dyDescent="0.25">
      <c r="A1003" s="42" t="s">
        <v>256</v>
      </c>
    </row>
    <row r="1004" spans="1:1" x14ac:dyDescent="0.25">
      <c r="A1004" s="42" t="s">
        <v>804</v>
      </c>
    </row>
    <row r="1005" spans="1:1" x14ac:dyDescent="0.25">
      <c r="A1005" s="42" t="s">
        <v>1214</v>
      </c>
    </row>
    <row r="1006" spans="1:1" x14ac:dyDescent="0.25">
      <c r="A1006" s="42" t="s">
        <v>774</v>
      </c>
    </row>
    <row r="1007" spans="1:1" x14ac:dyDescent="0.25">
      <c r="A1007" s="42" t="s">
        <v>669</v>
      </c>
    </row>
    <row r="1008" spans="1:1" x14ac:dyDescent="0.25">
      <c r="A1008" s="42" t="s">
        <v>781</v>
      </c>
    </row>
    <row r="1009" spans="1:1" x14ac:dyDescent="0.25">
      <c r="A1009" s="42" t="s">
        <v>1211</v>
      </c>
    </row>
    <row r="1010" spans="1:1" x14ac:dyDescent="0.25">
      <c r="A1010" s="42" t="s">
        <v>996</v>
      </c>
    </row>
    <row r="1011" spans="1:1" x14ac:dyDescent="0.25">
      <c r="A1011" s="42" t="s">
        <v>1183</v>
      </c>
    </row>
    <row r="1012" spans="1:1" x14ac:dyDescent="0.25">
      <c r="A1012" s="42" t="s">
        <v>460</v>
      </c>
    </row>
    <row r="1013" spans="1:1" x14ac:dyDescent="0.25">
      <c r="A1013" s="42" t="s">
        <v>459</v>
      </c>
    </row>
    <row r="1014" spans="1:1" x14ac:dyDescent="0.25">
      <c r="A1014" s="42" t="s">
        <v>1133</v>
      </c>
    </row>
    <row r="1015" spans="1:1" x14ac:dyDescent="0.25">
      <c r="A1015" s="42" t="s">
        <v>661</v>
      </c>
    </row>
    <row r="1016" spans="1:1" x14ac:dyDescent="0.25">
      <c r="A1016" s="42" t="s">
        <v>1217</v>
      </c>
    </row>
    <row r="1017" spans="1:1" x14ac:dyDescent="0.25">
      <c r="A1017" s="42" t="s">
        <v>1218</v>
      </c>
    </row>
    <row r="1018" spans="1:1" x14ac:dyDescent="0.25">
      <c r="A1018" s="42" t="s">
        <v>645</v>
      </c>
    </row>
    <row r="1019" spans="1:1" x14ac:dyDescent="0.25">
      <c r="A1019" s="42" t="s">
        <v>1215</v>
      </c>
    </row>
    <row r="1020" spans="1:1" x14ac:dyDescent="0.25">
      <c r="A1020" s="42" t="s">
        <v>806</v>
      </c>
    </row>
    <row r="1021" spans="1:1" x14ac:dyDescent="0.25">
      <c r="A1021" s="43" t="s">
        <v>624</v>
      </c>
    </row>
    <row r="1022" spans="1:1" x14ac:dyDescent="0.25">
      <c r="A1022" s="42" t="s">
        <v>805</v>
      </c>
    </row>
    <row r="1023" spans="1:1" x14ac:dyDescent="0.25">
      <c r="A1023" s="42" t="s">
        <v>1219</v>
      </c>
    </row>
    <row r="1024" spans="1:1" x14ac:dyDescent="0.25">
      <c r="A1024" s="43" t="s">
        <v>582</v>
      </c>
    </row>
    <row r="1025" spans="1:1" x14ac:dyDescent="0.25">
      <c r="A1025" s="42" t="s">
        <v>1026</v>
      </c>
    </row>
    <row r="1026" spans="1:1" x14ac:dyDescent="0.25">
      <c r="A1026" s="42" t="s">
        <v>445</v>
      </c>
    </row>
    <row r="1027" spans="1:1" x14ac:dyDescent="0.25">
      <c r="A1027" s="42" t="s">
        <v>309</v>
      </c>
    </row>
    <row r="1028" spans="1:1" x14ac:dyDescent="0.25">
      <c r="A1028" s="42" t="s">
        <v>844</v>
      </c>
    </row>
    <row r="1029" spans="1:1" x14ac:dyDescent="0.25">
      <c r="A1029" s="42" t="s">
        <v>312</v>
      </c>
    </row>
    <row r="1030" spans="1:1" x14ac:dyDescent="0.25">
      <c r="A1030" s="42" t="s">
        <v>5</v>
      </c>
    </row>
    <row r="1031" spans="1:1" x14ac:dyDescent="0.25">
      <c r="A1031" s="40" t="s">
        <v>1270</v>
      </c>
    </row>
    <row r="1032" spans="1:1" x14ac:dyDescent="0.25">
      <c r="A1032" s="42" t="s">
        <v>1046</v>
      </c>
    </row>
    <row r="1033" spans="1:1" x14ac:dyDescent="0.25">
      <c r="A1033" s="42" t="s">
        <v>1047</v>
      </c>
    </row>
    <row r="1034" spans="1:1" x14ac:dyDescent="0.25">
      <c r="A1034" s="42" t="s">
        <v>1249</v>
      </c>
    </row>
    <row r="1035" spans="1:1" x14ac:dyDescent="0.25">
      <c r="A1035" s="42" t="s">
        <v>688</v>
      </c>
    </row>
    <row r="1036" spans="1:1" x14ac:dyDescent="0.25">
      <c r="A1036" s="42" t="s">
        <v>507</v>
      </c>
    </row>
    <row r="1037" spans="1:1" x14ac:dyDescent="0.25">
      <c r="A1037" s="42" t="s">
        <v>1150</v>
      </c>
    </row>
    <row r="1038" spans="1:1" x14ac:dyDescent="0.25">
      <c r="A1038" s="42" t="s">
        <v>1250</v>
      </c>
    </row>
    <row r="1039" spans="1:1" x14ac:dyDescent="0.25">
      <c r="A1039" s="42" t="s">
        <v>115</v>
      </c>
    </row>
    <row r="1040" spans="1:1" x14ac:dyDescent="0.25">
      <c r="A1040" s="42" t="s">
        <v>329</v>
      </c>
    </row>
    <row r="1041" spans="1:1" x14ac:dyDescent="0.25">
      <c r="A1041" s="42" t="s">
        <v>355</v>
      </c>
    </row>
    <row r="1042" spans="1:1" x14ac:dyDescent="0.25">
      <c r="A1042" s="42" t="s">
        <v>768</v>
      </c>
    </row>
    <row r="1043" spans="1:1" x14ac:dyDescent="0.25">
      <c r="A1043" s="42" t="s">
        <v>833</v>
      </c>
    </row>
    <row r="1044" spans="1:1" x14ac:dyDescent="0.25">
      <c r="A1044" s="42" t="s">
        <v>1149</v>
      </c>
    </row>
    <row r="1045" spans="1:1" x14ac:dyDescent="0.25">
      <c r="A1045" s="42" t="s">
        <v>1151</v>
      </c>
    </row>
    <row r="1046" spans="1:1" x14ac:dyDescent="0.25">
      <c r="A1046" s="42" t="s">
        <v>197</v>
      </c>
    </row>
    <row r="1047" spans="1:1" x14ac:dyDescent="0.25">
      <c r="A1047" s="46" t="s">
        <v>980</v>
      </c>
    </row>
    <row r="1048" spans="1:1" x14ac:dyDescent="0.25">
      <c r="A1048" s="42" t="s">
        <v>495</v>
      </c>
    </row>
    <row r="1049" spans="1:1" x14ac:dyDescent="0.25">
      <c r="A1049" s="42" t="s">
        <v>37</v>
      </c>
    </row>
    <row r="1050" spans="1:1" x14ac:dyDescent="0.25">
      <c r="A1050" s="42" t="s">
        <v>443</v>
      </c>
    </row>
    <row r="1051" spans="1:1" x14ac:dyDescent="0.25">
      <c r="A1051" s="42" t="s">
        <v>29</v>
      </c>
    </row>
    <row r="1052" spans="1:1" x14ac:dyDescent="0.25">
      <c r="A1052" s="42" t="s">
        <v>21</v>
      </c>
    </row>
    <row r="1053" spans="1:1" x14ac:dyDescent="0.25">
      <c r="A1053" s="42" t="s">
        <v>1206</v>
      </c>
    </row>
    <row r="1054" spans="1:1" x14ac:dyDescent="0.25">
      <c r="A1054" s="42" t="s">
        <v>979</v>
      </c>
    </row>
    <row r="1055" spans="1:1" x14ac:dyDescent="0.25">
      <c r="A1055" s="42" t="s">
        <v>1339</v>
      </c>
    </row>
    <row r="1056" spans="1:1" x14ac:dyDescent="0.25">
      <c r="A1056" s="42" t="s">
        <v>444</v>
      </c>
    </row>
    <row r="1057" spans="1:1" x14ac:dyDescent="0.25">
      <c r="A1057" s="42" t="s">
        <v>685</v>
      </c>
    </row>
    <row r="1058" spans="1:1" x14ac:dyDescent="0.25">
      <c r="A1058" s="42" t="s">
        <v>1204</v>
      </c>
    </row>
    <row r="1059" spans="1:1" x14ac:dyDescent="0.25">
      <c r="A1059" s="42" t="s">
        <v>71</v>
      </c>
    </row>
    <row r="1060" spans="1:1" x14ac:dyDescent="0.25">
      <c r="A1060" s="42" t="s">
        <v>72</v>
      </c>
    </row>
    <row r="1061" spans="1:1" x14ac:dyDescent="0.25">
      <c r="A1061" s="42" t="s">
        <v>1285</v>
      </c>
    </row>
    <row r="1062" spans="1:1" x14ac:dyDescent="0.25">
      <c r="A1062" s="42" t="s">
        <v>762</v>
      </c>
    </row>
    <row r="1063" spans="1:1" x14ac:dyDescent="0.25">
      <c r="A1063" s="42" t="s">
        <v>437</v>
      </c>
    </row>
    <row r="1064" spans="1:1" x14ac:dyDescent="0.25">
      <c r="A1064" s="42" t="s">
        <v>494</v>
      </c>
    </row>
    <row r="1065" spans="1:1" x14ac:dyDescent="0.25">
      <c r="A1065" s="42" t="s">
        <v>843</v>
      </c>
    </row>
    <row r="1066" spans="1:1" x14ac:dyDescent="0.25">
      <c r="A1066" s="42" t="s">
        <v>452</v>
      </c>
    </row>
    <row r="1067" spans="1:1" x14ac:dyDescent="0.25">
      <c r="A1067" s="42" t="s">
        <v>31</v>
      </c>
    </row>
    <row r="1068" spans="1:1" x14ac:dyDescent="0.25">
      <c r="A1068" s="42" t="s">
        <v>325</v>
      </c>
    </row>
    <row r="1069" spans="1:1" x14ac:dyDescent="0.25">
      <c r="A1069" s="42" t="s">
        <v>11</v>
      </c>
    </row>
    <row r="1070" spans="1:1" x14ac:dyDescent="0.25">
      <c r="A1070" s="42" t="s">
        <v>956</v>
      </c>
    </row>
    <row r="1071" spans="1:1" x14ac:dyDescent="0.25">
      <c r="A1071" s="42" t="s">
        <v>948</v>
      </c>
    </row>
    <row r="1072" spans="1:1" x14ac:dyDescent="0.25">
      <c r="A1072" s="42" t="s">
        <v>949</v>
      </c>
    </row>
    <row r="1073" spans="1:1" x14ac:dyDescent="0.25">
      <c r="A1073" s="42" t="s">
        <v>876</v>
      </c>
    </row>
    <row r="1074" spans="1:1" x14ac:dyDescent="0.25">
      <c r="A1074" s="42" t="s">
        <v>883</v>
      </c>
    </row>
    <row r="1075" spans="1:1" x14ac:dyDescent="0.25">
      <c r="A1075" s="42" t="s">
        <v>40</v>
      </c>
    </row>
    <row r="1076" spans="1:1" x14ac:dyDescent="0.25">
      <c r="A1076" s="42" t="s">
        <v>936</v>
      </c>
    </row>
    <row r="1077" spans="1:1" x14ac:dyDescent="0.25">
      <c r="A1077" s="46" t="s">
        <v>112</v>
      </c>
    </row>
    <row r="1078" spans="1:1" x14ac:dyDescent="0.25">
      <c r="A1078" s="42" t="s">
        <v>163</v>
      </c>
    </row>
    <row r="1079" spans="1:1" x14ac:dyDescent="0.25">
      <c r="A1079" s="42" t="s">
        <v>1063</v>
      </c>
    </row>
    <row r="1080" spans="1:1" x14ac:dyDescent="0.25">
      <c r="A1080" s="42" t="s">
        <v>36</v>
      </c>
    </row>
    <row r="1081" spans="1:1" x14ac:dyDescent="0.25">
      <c r="A1081" s="42" t="s">
        <v>650</v>
      </c>
    </row>
    <row r="1082" spans="1:1" x14ac:dyDescent="0.25">
      <c r="A1082" s="42" t="s">
        <v>976</v>
      </c>
    </row>
    <row r="1083" spans="1:1" x14ac:dyDescent="0.25">
      <c r="A1083" s="42" t="s">
        <v>340</v>
      </c>
    </row>
    <row r="1084" spans="1:1" x14ac:dyDescent="0.25">
      <c r="A1084" s="42" t="s">
        <v>1055</v>
      </c>
    </row>
    <row r="1085" spans="1:1" x14ac:dyDescent="0.25">
      <c r="A1085" s="42" t="s">
        <v>732</v>
      </c>
    </row>
    <row r="1086" spans="1:1" x14ac:dyDescent="0.25">
      <c r="A1086" s="42" t="s">
        <v>77</v>
      </c>
    </row>
    <row r="1087" spans="1:1" x14ac:dyDescent="0.25">
      <c r="A1087" s="42" t="s">
        <v>392</v>
      </c>
    </row>
    <row r="1088" spans="1:1" x14ac:dyDescent="0.25">
      <c r="A1088" s="42" t="s">
        <v>1251</v>
      </c>
    </row>
    <row r="1089" spans="1:1" x14ac:dyDescent="0.25">
      <c r="A1089" s="42" t="s">
        <v>1252</v>
      </c>
    </row>
    <row r="1090" spans="1:1" x14ac:dyDescent="0.25">
      <c r="A1090" s="42" t="s">
        <v>537</v>
      </c>
    </row>
    <row r="1091" spans="1:1" x14ac:dyDescent="0.25">
      <c r="A1091" s="42" t="s">
        <v>536</v>
      </c>
    </row>
    <row r="1092" spans="1:1" x14ac:dyDescent="0.25">
      <c r="A1092" s="42" t="s">
        <v>538</v>
      </c>
    </row>
    <row r="1093" spans="1:1" x14ac:dyDescent="0.25">
      <c r="A1093" s="42" t="s">
        <v>539</v>
      </c>
    </row>
    <row r="1094" spans="1:1" x14ac:dyDescent="0.25">
      <c r="A1094" s="42" t="s">
        <v>540</v>
      </c>
    </row>
    <row r="1095" spans="1:1" x14ac:dyDescent="0.25">
      <c r="A1095" s="42" t="s">
        <v>1033</v>
      </c>
    </row>
    <row r="1096" spans="1:1" x14ac:dyDescent="0.25">
      <c r="A1096" s="42" t="s">
        <v>1032</v>
      </c>
    </row>
    <row r="1097" spans="1:1" x14ac:dyDescent="0.25">
      <c r="A1097" s="42" t="s">
        <v>563</v>
      </c>
    </row>
    <row r="1098" spans="1:1" x14ac:dyDescent="0.25">
      <c r="A1098" s="42" t="s">
        <v>1126</v>
      </c>
    </row>
    <row r="1099" spans="1:1" x14ac:dyDescent="0.25">
      <c r="A1099" s="42" t="s">
        <v>436</v>
      </c>
    </row>
    <row r="1100" spans="1:1" x14ac:dyDescent="0.25">
      <c r="A1100" s="42" t="s">
        <v>1154</v>
      </c>
    </row>
    <row r="1101" spans="1:1" x14ac:dyDescent="0.25">
      <c r="A1101" s="42" t="s">
        <v>639</v>
      </c>
    </row>
    <row r="1102" spans="1:1" x14ac:dyDescent="0.25">
      <c r="A1102" s="42" t="s">
        <v>810</v>
      </c>
    </row>
    <row r="1103" spans="1:1" x14ac:dyDescent="0.25">
      <c r="A1103" s="42" t="s">
        <v>89</v>
      </c>
    </row>
    <row r="1104" spans="1:1" x14ac:dyDescent="0.25">
      <c r="A1104" s="42" t="s">
        <v>90</v>
      </c>
    </row>
    <row r="1105" spans="1:1" x14ac:dyDescent="0.25">
      <c r="A1105" s="42" t="s">
        <v>640</v>
      </c>
    </row>
    <row r="1106" spans="1:1" x14ac:dyDescent="0.25">
      <c r="A1106" s="42" t="s">
        <v>625</v>
      </c>
    </row>
    <row r="1107" spans="1:1" x14ac:dyDescent="0.25">
      <c r="A1107" s="42" t="s">
        <v>434</v>
      </c>
    </row>
    <row r="1108" spans="1:1" x14ac:dyDescent="0.25">
      <c r="A1108" s="42" t="s">
        <v>924</v>
      </c>
    </row>
    <row r="1109" spans="1:1" x14ac:dyDescent="0.25">
      <c r="A1109" s="42" t="s">
        <v>923</v>
      </c>
    </row>
    <row r="1110" spans="1:1" x14ac:dyDescent="0.25">
      <c r="A1110" s="42" t="s">
        <v>164</v>
      </c>
    </row>
    <row r="1111" spans="1:1" x14ac:dyDescent="0.25">
      <c r="A1111" s="42" t="s">
        <v>310</v>
      </c>
    </row>
    <row r="1112" spans="1:1" x14ac:dyDescent="0.25">
      <c r="A1112" s="42" t="s">
        <v>518</v>
      </c>
    </row>
    <row r="1113" spans="1:1" x14ac:dyDescent="0.25">
      <c r="A1113" s="42" t="s">
        <v>171</v>
      </c>
    </row>
    <row r="1114" spans="1:1" x14ac:dyDescent="0.25">
      <c r="A1114" s="42" t="s">
        <v>957</v>
      </c>
    </row>
    <row r="1115" spans="1:1" x14ac:dyDescent="0.25">
      <c r="A1115" s="42" t="s">
        <v>862</v>
      </c>
    </row>
    <row r="1116" spans="1:1" x14ac:dyDescent="0.25">
      <c r="A1116" s="42" t="s">
        <v>1153</v>
      </c>
    </row>
    <row r="1117" spans="1:1" x14ac:dyDescent="0.25">
      <c r="A1117" s="42" t="s">
        <v>1152</v>
      </c>
    </row>
    <row r="1118" spans="1:1" x14ac:dyDescent="0.25">
      <c r="A1118" s="42" t="s">
        <v>984</v>
      </c>
    </row>
    <row r="1119" spans="1:1" x14ac:dyDescent="0.25">
      <c r="A1119" s="42" t="s">
        <v>589</v>
      </c>
    </row>
    <row r="1120" spans="1:1" x14ac:dyDescent="0.25">
      <c r="A1120" s="42" t="s">
        <v>165</v>
      </c>
    </row>
    <row r="1121" spans="1:1" x14ac:dyDescent="0.25">
      <c r="A1121" s="42" t="s">
        <v>672</v>
      </c>
    </row>
    <row r="1122" spans="1:1" x14ac:dyDescent="0.25">
      <c r="A1122" s="42" t="s">
        <v>826</v>
      </c>
    </row>
    <row r="1123" spans="1:1" x14ac:dyDescent="0.25">
      <c r="A1123" s="42" t="s">
        <v>735</v>
      </c>
    </row>
    <row r="1124" spans="1:1" x14ac:dyDescent="0.25">
      <c r="A1124" s="42" t="s">
        <v>173</v>
      </c>
    </row>
    <row r="1125" spans="1:1" x14ac:dyDescent="0.25">
      <c r="A1125" s="42" t="s">
        <v>1014</v>
      </c>
    </row>
    <row r="1126" spans="1:1" x14ac:dyDescent="0.25">
      <c r="A1126" s="42" t="s">
        <v>730</v>
      </c>
    </row>
    <row r="1127" spans="1:1" x14ac:dyDescent="0.25">
      <c r="A1127" s="42" t="s">
        <v>1067</v>
      </c>
    </row>
    <row r="1128" spans="1:1" x14ac:dyDescent="0.25">
      <c r="A1128" s="42" t="s">
        <v>1311</v>
      </c>
    </row>
    <row r="1129" spans="1:1" x14ac:dyDescent="0.25">
      <c r="A1129" s="42" t="s">
        <v>769</v>
      </c>
    </row>
    <row r="1130" spans="1:1" x14ac:dyDescent="0.25">
      <c r="A1130" s="42" t="s">
        <v>1082</v>
      </c>
    </row>
    <row r="1131" spans="1:1" x14ac:dyDescent="0.25">
      <c r="A1131" s="42" t="s">
        <v>1068</v>
      </c>
    </row>
    <row r="1132" spans="1:1" x14ac:dyDescent="0.25">
      <c r="A1132" s="42" t="s">
        <v>181</v>
      </c>
    </row>
    <row r="1133" spans="1:1" x14ac:dyDescent="0.25">
      <c r="A1133" s="42" t="s">
        <v>180</v>
      </c>
    </row>
    <row r="1134" spans="1:1" x14ac:dyDescent="0.25">
      <c r="A1134" s="42" t="s">
        <v>1284</v>
      </c>
    </row>
    <row r="1135" spans="1:1" x14ac:dyDescent="0.25">
      <c r="A1135" s="42" t="s">
        <v>952</v>
      </c>
    </row>
    <row r="1136" spans="1:1" x14ac:dyDescent="0.25">
      <c r="A1136" s="42" t="s">
        <v>931</v>
      </c>
    </row>
    <row r="1137" spans="1:1" x14ac:dyDescent="0.25">
      <c r="A1137" s="42" t="s">
        <v>930</v>
      </c>
    </row>
    <row r="1138" spans="1:1" x14ac:dyDescent="0.25">
      <c r="A1138" s="42" t="s">
        <v>174</v>
      </c>
    </row>
    <row r="1139" spans="1:1" x14ac:dyDescent="0.25">
      <c r="A1139" s="42" t="s">
        <v>954</v>
      </c>
    </row>
    <row r="1140" spans="1:1" x14ac:dyDescent="0.25">
      <c r="A1140" s="42" t="s">
        <v>334</v>
      </c>
    </row>
    <row r="1141" spans="1:1" x14ac:dyDescent="0.25">
      <c r="A1141" s="42" t="s">
        <v>337</v>
      </c>
    </row>
    <row r="1142" spans="1:1" x14ac:dyDescent="0.25">
      <c r="A1142" s="42" t="s">
        <v>785</v>
      </c>
    </row>
    <row r="1143" spans="1:1" x14ac:dyDescent="0.25">
      <c r="A1143" s="42" t="s">
        <v>787</v>
      </c>
    </row>
    <row r="1144" spans="1:1" x14ac:dyDescent="0.25">
      <c r="A1144" s="42" t="s">
        <v>74</v>
      </c>
    </row>
    <row r="1145" spans="1:1" x14ac:dyDescent="0.25">
      <c r="A1145" s="42" t="s">
        <v>75</v>
      </c>
    </row>
    <row r="1146" spans="1:1" x14ac:dyDescent="0.25">
      <c r="A1146" s="42" t="s">
        <v>390</v>
      </c>
    </row>
    <row r="1147" spans="1:1" x14ac:dyDescent="0.25">
      <c r="A1147" s="42" t="s">
        <v>1269</v>
      </c>
    </row>
    <row r="1148" spans="1:1" x14ac:dyDescent="0.25">
      <c r="A1148" s="42" t="s">
        <v>1325</v>
      </c>
    </row>
    <row r="1149" spans="1:1" x14ac:dyDescent="0.25">
      <c r="A1149" s="42" t="s">
        <v>985</v>
      </c>
    </row>
    <row r="1150" spans="1:1" x14ac:dyDescent="0.25">
      <c r="A1150" s="42" t="s">
        <v>500</v>
      </c>
    </row>
    <row r="1151" spans="1:1" x14ac:dyDescent="0.25">
      <c r="A1151" s="42" t="s">
        <v>501</v>
      </c>
    </row>
    <row r="1152" spans="1:1" x14ac:dyDescent="0.25">
      <c r="A1152" s="42" t="s">
        <v>546</v>
      </c>
    </row>
    <row r="1153" spans="1:1" x14ac:dyDescent="0.25">
      <c r="A1153" s="42" t="s">
        <v>680</v>
      </c>
    </row>
    <row r="1154" spans="1:1" x14ac:dyDescent="0.25">
      <c r="A1154" s="42" t="s">
        <v>113</v>
      </c>
    </row>
    <row r="1155" spans="1:1" x14ac:dyDescent="0.25">
      <c r="A1155" s="42" t="s">
        <v>499</v>
      </c>
    </row>
    <row r="1156" spans="1:1" x14ac:dyDescent="0.25">
      <c r="A1156" s="42" t="s">
        <v>865</v>
      </c>
    </row>
    <row r="1157" spans="1:1" x14ac:dyDescent="0.25">
      <c r="A1157" s="42" t="s">
        <v>32</v>
      </c>
    </row>
    <row r="1158" spans="1:1" x14ac:dyDescent="0.25">
      <c r="A1158" s="42" t="s">
        <v>23</v>
      </c>
    </row>
    <row r="1159" spans="1:1" x14ac:dyDescent="0.25">
      <c r="A1159" s="42" t="s">
        <v>714</v>
      </c>
    </row>
    <row r="1160" spans="1:1" x14ac:dyDescent="0.25">
      <c r="A1160" s="42" t="s">
        <v>76</v>
      </c>
    </row>
    <row r="1161" spans="1:1" x14ac:dyDescent="0.25">
      <c r="A1161" s="42" t="s">
        <v>679</v>
      </c>
    </row>
    <row r="1162" spans="1:1" x14ac:dyDescent="0.25">
      <c r="A1162" s="42" t="s">
        <v>857</v>
      </c>
    </row>
    <row r="1163" spans="1:1" x14ac:dyDescent="0.25">
      <c r="A1163" s="42" t="s">
        <v>858</v>
      </c>
    </row>
    <row r="1164" spans="1:1" x14ac:dyDescent="0.25">
      <c r="A1164" s="59" t="s">
        <v>749</v>
      </c>
    </row>
    <row r="1165" spans="1:1" x14ac:dyDescent="0.25">
      <c r="A1165" s="42" t="s">
        <v>670</v>
      </c>
    </row>
    <row r="1166" spans="1:1" x14ac:dyDescent="0.25">
      <c r="A1166" s="42" t="s">
        <v>496</v>
      </c>
    </row>
    <row r="1167" spans="1:1" x14ac:dyDescent="0.25">
      <c r="A1167" s="42" t="s">
        <v>988</v>
      </c>
    </row>
    <row r="1168" spans="1:1" x14ac:dyDescent="0.25">
      <c r="A1168" s="42" t="s">
        <v>81</v>
      </c>
    </row>
    <row r="1169" spans="1:1" x14ac:dyDescent="0.25">
      <c r="A1169" s="42" t="s">
        <v>908</v>
      </c>
    </row>
    <row r="1170" spans="1:1" x14ac:dyDescent="0.25">
      <c r="A1170" s="42" t="s">
        <v>832</v>
      </c>
    </row>
    <row r="1171" spans="1:1" x14ac:dyDescent="0.25">
      <c r="A1171" s="42" t="s">
        <v>14</v>
      </c>
    </row>
    <row r="1172" spans="1:1" x14ac:dyDescent="0.25">
      <c r="A1172" s="42" t="s">
        <v>170</v>
      </c>
    </row>
    <row r="1173" spans="1:1" x14ac:dyDescent="0.25">
      <c r="A1173" s="42" t="s">
        <v>886</v>
      </c>
    </row>
    <row r="1174" spans="1:1" x14ac:dyDescent="0.25">
      <c r="A1174" s="42" t="s">
        <v>529</v>
      </c>
    </row>
    <row r="1175" spans="1:1" x14ac:dyDescent="0.25">
      <c r="A1175" s="42" t="s">
        <v>528</v>
      </c>
    </row>
    <row r="1176" spans="1:1" x14ac:dyDescent="0.25">
      <c r="A1176" s="42" t="s">
        <v>526</v>
      </c>
    </row>
    <row r="1177" spans="1:1" x14ac:dyDescent="0.25">
      <c r="A1177" s="42" t="s">
        <v>932</v>
      </c>
    </row>
    <row r="1178" spans="1:1" x14ac:dyDescent="0.25">
      <c r="A1178" s="42" t="s">
        <v>717</v>
      </c>
    </row>
    <row r="1179" spans="1:1" x14ac:dyDescent="0.25">
      <c r="A1179" s="42" t="s">
        <v>475</v>
      </c>
    </row>
    <row r="1180" spans="1:1" x14ac:dyDescent="0.25">
      <c r="A1180" s="42" t="s">
        <v>704</v>
      </c>
    </row>
    <row r="1181" spans="1:1" x14ac:dyDescent="0.25">
      <c r="A1181" s="42" t="s">
        <v>188</v>
      </c>
    </row>
    <row r="1182" spans="1:1" x14ac:dyDescent="0.25">
      <c r="A1182" s="42" t="s">
        <v>1057</v>
      </c>
    </row>
    <row r="1183" spans="1:1" x14ac:dyDescent="0.25">
      <c r="A1183" s="42" t="s">
        <v>665</v>
      </c>
    </row>
    <row r="1184" spans="1:1" x14ac:dyDescent="0.25">
      <c r="A1184" s="42" t="s">
        <v>458</v>
      </c>
    </row>
    <row r="1185" spans="1:1" x14ac:dyDescent="0.25">
      <c r="A1185" s="42" t="s">
        <v>202</v>
      </c>
    </row>
    <row r="1186" spans="1:1" x14ac:dyDescent="0.25">
      <c r="A1186" s="42" t="s">
        <v>80</v>
      </c>
    </row>
    <row r="1187" spans="1:1" x14ac:dyDescent="0.25">
      <c r="A1187" s="42" t="s">
        <v>79</v>
      </c>
    </row>
    <row r="1188" spans="1:1" x14ac:dyDescent="0.25">
      <c r="A1188" s="42" t="s">
        <v>441</v>
      </c>
    </row>
    <row r="1189" spans="1:1" x14ac:dyDescent="0.25">
      <c r="A1189" s="42" t="s">
        <v>182</v>
      </c>
    </row>
    <row r="1190" spans="1:1" x14ac:dyDescent="0.25">
      <c r="A1190" s="42" t="s">
        <v>203</v>
      </c>
    </row>
    <row r="1191" spans="1:1" x14ac:dyDescent="0.25">
      <c r="A1191" s="42" t="s">
        <v>1077</v>
      </c>
    </row>
    <row r="1192" spans="1:1" x14ac:dyDescent="0.25">
      <c r="A1192" s="42" t="s">
        <v>438</v>
      </c>
    </row>
    <row r="1193" spans="1:1" x14ac:dyDescent="0.25">
      <c r="A1193" s="42" t="s">
        <v>1323</v>
      </c>
    </row>
    <row r="1194" spans="1:1" x14ac:dyDescent="0.25">
      <c r="A1194" s="42" t="s">
        <v>91</v>
      </c>
    </row>
    <row r="1195" spans="1:1" x14ac:dyDescent="0.25">
      <c r="A1195" s="42" t="s">
        <v>1076</v>
      </c>
    </row>
    <row r="1196" spans="1:1" x14ac:dyDescent="0.25">
      <c r="A1196" s="42" t="s">
        <v>793</v>
      </c>
    </row>
    <row r="1197" spans="1:1" x14ac:dyDescent="0.25">
      <c r="A1197" s="42" t="s">
        <v>1286</v>
      </c>
    </row>
    <row r="1198" spans="1:1" x14ac:dyDescent="0.25">
      <c r="A1198" s="42" t="s">
        <v>599</v>
      </c>
    </row>
    <row r="1199" spans="1:1" x14ac:dyDescent="0.25">
      <c r="A1199" s="42" t="s">
        <v>598</v>
      </c>
    </row>
    <row r="1200" spans="1:1" x14ac:dyDescent="0.25">
      <c r="A1200" s="42" t="s">
        <v>684</v>
      </c>
    </row>
    <row r="1201" spans="1:1" x14ac:dyDescent="0.25">
      <c r="A1201" s="42" t="s">
        <v>111</v>
      </c>
    </row>
    <row r="1202" spans="1:1" x14ac:dyDescent="0.25">
      <c r="A1202" s="42" t="s">
        <v>405</v>
      </c>
    </row>
    <row r="1203" spans="1:1" x14ac:dyDescent="0.25">
      <c r="A1203" s="42" t="s">
        <v>1190</v>
      </c>
    </row>
    <row r="1204" spans="1:1" x14ac:dyDescent="0.25">
      <c r="A1204" s="42" t="s">
        <v>1191</v>
      </c>
    </row>
    <row r="1205" spans="1:1" x14ac:dyDescent="0.25">
      <c r="A1205" s="42" t="s">
        <v>792</v>
      </c>
    </row>
    <row r="1206" spans="1:1" x14ac:dyDescent="0.25">
      <c r="A1206" s="42" t="s">
        <v>1093</v>
      </c>
    </row>
    <row r="1207" spans="1:1" x14ac:dyDescent="0.25">
      <c r="A1207" s="42" t="s">
        <v>465</v>
      </c>
    </row>
    <row r="1208" spans="1:1" x14ac:dyDescent="0.25">
      <c r="A1208" s="42" t="s">
        <v>447</v>
      </c>
    </row>
    <row r="1209" spans="1:1" x14ac:dyDescent="0.25">
      <c r="A1209" s="42" t="s">
        <v>446</v>
      </c>
    </row>
    <row r="1210" spans="1:1" x14ac:dyDescent="0.25">
      <c r="A1210" s="42" t="s">
        <v>811</v>
      </c>
    </row>
    <row r="1211" spans="1:1" x14ac:dyDescent="0.25">
      <c r="A1211" s="42" t="s">
        <v>1302</v>
      </c>
    </row>
    <row r="1212" spans="1:1" x14ac:dyDescent="0.25">
      <c r="A1212" s="42" t="s">
        <v>1303</v>
      </c>
    </row>
    <row r="1213" spans="1:1" x14ac:dyDescent="0.25">
      <c r="A1213" s="42" t="s">
        <v>1300</v>
      </c>
    </row>
    <row r="1214" spans="1:1" x14ac:dyDescent="0.25">
      <c r="A1214" s="42" t="s">
        <v>1301</v>
      </c>
    </row>
    <row r="1215" spans="1:1" x14ac:dyDescent="0.25">
      <c r="A1215" s="42" t="s">
        <v>848</v>
      </c>
    </row>
    <row r="1216" spans="1:1" x14ac:dyDescent="0.25">
      <c r="A1216" s="42" t="s">
        <v>779</v>
      </c>
    </row>
    <row r="1217" spans="1:1" x14ac:dyDescent="0.25">
      <c r="A1217" s="42" t="s">
        <v>1327</v>
      </c>
    </row>
    <row r="1218" spans="1:1" x14ac:dyDescent="0.25">
      <c r="A1218" s="42" t="s">
        <v>454</v>
      </c>
    </row>
    <row r="1219" spans="1:1" x14ac:dyDescent="0.25">
      <c r="A1219" s="42" t="s">
        <v>455</v>
      </c>
    </row>
    <row r="1220" spans="1:1" x14ac:dyDescent="0.25">
      <c r="A1220" s="42" t="s">
        <v>204</v>
      </c>
    </row>
    <row r="1221" spans="1:1" x14ac:dyDescent="0.25">
      <c r="A1221" s="42" t="s">
        <v>354</v>
      </c>
    </row>
    <row r="1222" spans="1:1" x14ac:dyDescent="0.25">
      <c r="A1222" s="43" t="s">
        <v>790</v>
      </c>
    </row>
    <row r="1223" spans="1:1" x14ac:dyDescent="0.25">
      <c r="A1223" s="42" t="s">
        <v>15</v>
      </c>
    </row>
    <row r="1224" spans="1:1" x14ac:dyDescent="0.25">
      <c r="A1224" s="42" t="s">
        <v>16</v>
      </c>
    </row>
    <row r="1225" spans="1:1" x14ac:dyDescent="0.25">
      <c r="A1225" s="42" t="s">
        <v>224</v>
      </c>
    </row>
    <row r="1226" spans="1:1" x14ac:dyDescent="0.25">
      <c r="A1226" s="42" t="s">
        <v>982</v>
      </c>
    </row>
    <row r="1227" spans="1:1" x14ac:dyDescent="0.25">
      <c r="A1227" s="42" t="s">
        <v>983</v>
      </c>
    </row>
    <row r="1228" spans="1:1" x14ac:dyDescent="0.25">
      <c r="A1228" s="42" t="s">
        <v>1070</v>
      </c>
    </row>
    <row r="1229" spans="1:1" ht="20.25" customHeight="1" x14ac:dyDescent="0.25">
      <c r="A1229" s="42" t="s">
        <v>910</v>
      </c>
    </row>
    <row r="1230" spans="1:1" x14ac:dyDescent="0.25">
      <c r="A1230" s="42" t="s">
        <v>694</v>
      </c>
    </row>
    <row r="1231" spans="1:1" x14ac:dyDescent="0.25">
      <c r="A1231" s="42" t="s">
        <v>981</v>
      </c>
    </row>
    <row r="1232" spans="1:1" x14ac:dyDescent="0.25">
      <c r="A1232" s="42" t="s">
        <v>12</v>
      </c>
    </row>
    <row r="1233" spans="1:1" x14ac:dyDescent="0.25">
      <c r="A1233" s="42" t="s">
        <v>100</v>
      </c>
    </row>
    <row r="1234" spans="1:1" x14ac:dyDescent="0.25">
      <c r="A1234" s="42" t="s">
        <v>336</v>
      </c>
    </row>
    <row r="1235" spans="1:1" x14ac:dyDescent="0.25">
      <c r="A1235" s="42" t="s">
        <v>1244</v>
      </c>
    </row>
    <row r="1236" spans="1:1" x14ac:dyDescent="0.25">
      <c r="A1236" s="42"/>
    </row>
    <row r="1237" spans="1:1" x14ac:dyDescent="0.25">
      <c r="A1237" s="42"/>
    </row>
    <row r="1238" spans="1:1" x14ac:dyDescent="0.25">
      <c r="A1238" s="42"/>
    </row>
    <row r="1239" spans="1:1" x14ac:dyDescent="0.25">
      <c r="A1239" s="42"/>
    </row>
    <row r="1240" spans="1:1" x14ac:dyDescent="0.25">
      <c r="A1240" s="42"/>
    </row>
    <row r="1241" spans="1:1" x14ac:dyDescent="0.25">
      <c r="A1241" s="42"/>
    </row>
    <row r="1242" spans="1:1" x14ac:dyDescent="0.25">
      <c r="A1242" s="42"/>
    </row>
    <row r="1243" spans="1:1" x14ac:dyDescent="0.25">
      <c r="A1243" s="42"/>
    </row>
    <row r="1244" spans="1:1" x14ac:dyDescent="0.25">
      <c r="A1244" s="42"/>
    </row>
    <row r="1245" spans="1:1" x14ac:dyDescent="0.25">
      <c r="A1245" s="42"/>
    </row>
    <row r="1246" spans="1:1" x14ac:dyDescent="0.25">
      <c r="A1246" s="42"/>
    </row>
    <row r="1247" spans="1:1" x14ac:dyDescent="0.25">
      <c r="A1247" s="42"/>
    </row>
    <row r="1248" spans="1:1" x14ac:dyDescent="0.25">
      <c r="A1248" s="42"/>
    </row>
    <row r="1249" spans="1:1" x14ac:dyDescent="0.25">
      <c r="A1249" s="46"/>
    </row>
  </sheetData>
  <sortState xmlns:xlrd2="http://schemas.microsoft.com/office/spreadsheetml/2017/richdata2" ref="N1:N1155">
    <sortCondition ref="N15:N1155"/>
  </sortState>
  <phoneticPr fontId="11" type="noConversion"/>
  <dataValidations count="1">
    <dataValidation type="list" allowBlank="1" showInputMessage="1" showErrorMessage="1" sqref="N55 N53" xr:uid="{5C663215-2270-4022-A080-3254C049E9EF}">
      <formula1>$A$2:$A$1249</formula1>
    </dataValidation>
  </dataValidations>
  <pageMargins left="0.7" right="0.7" top="0.75" bottom="0.75" header="0.3" footer="0.3"/>
  <pageSetup paperSize="9" orientation="portrait" horizontalDpi="0" verticalDpi="0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Mouvement</vt:lpstr>
      <vt:lpstr>ArchivMouv</vt:lpstr>
      <vt:lpstr>Source</vt:lpstr>
      <vt:lpstr>Feuil1</vt:lpstr>
      <vt:lpstr>ArchivMouv!Criteres</vt:lpstr>
      <vt:lpstr>ArchivMouv!Extraire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2022-08-20T09:26:46Z</cp:lastPrinted>
  <dcterms:created xsi:type="dcterms:W3CDTF">2020-04-13T11:07:07Z</dcterms:created>
  <dcterms:modified xsi:type="dcterms:W3CDTF">2023-03-23T04:17:52Z</dcterms:modified>
</cp:coreProperties>
</file>