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8E068CB9-5A12-44F9-A53B-636E4CA846DC}" xr6:coauthVersionLast="47" xr6:coauthVersionMax="47" xr10:uidLastSave="{00000000-0000-0000-0000-000000000000}"/>
  <bookViews>
    <workbookView xWindow="-120" yWindow="-120" windowWidth="25440" windowHeight="15390" xr2:uid="{88C4796A-22D2-44D6-9C04-7BCA795C6C63}"/>
  </bookViews>
  <sheets>
    <sheet name="Mouvement" sheetId="7" r:id="rId1"/>
    <sheet name="Stock" sheetId="2" r:id="rId2"/>
    <sheet name="Source" sheetId="3" r:id="rId3"/>
    <sheet name="Feuil1" sheetId="14" state="hidden" r:id="rId4"/>
  </sheets>
  <definedNames>
    <definedName name="_xlnm._FilterDatabase" localSheetId="1" hidden="1">Stock!$B$3:$O$5000</definedName>
    <definedName name="_xlnm.Criteria" localSheetId="1">Stock!#REF!</definedName>
    <definedName name="_xlnm.Extract" localSheetId="1">Stock!#REF!</definedName>
    <definedName name="photo">INDIRECT(VLOOKUP(Mouvement!$C$14,#REF!,2,0))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7" l="1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68" i="2" l="1"/>
  <c r="I468" i="2" s="1"/>
  <c r="M468" i="2" s="1"/>
  <c r="H617" i="2"/>
  <c r="I617" i="2" s="1"/>
  <c r="H171" i="2"/>
  <c r="I171" i="2" s="1"/>
  <c r="H1243" i="2"/>
  <c r="I1243" i="2" s="1"/>
  <c r="H1244" i="2"/>
  <c r="I1244" i="2" s="1"/>
  <c r="M1244" i="2" s="1"/>
  <c r="H1245" i="2"/>
  <c r="I1245" i="2" s="1"/>
  <c r="H1246" i="2"/>
  <c r="I1246" i="2" s="1"/>
  <c r="H1247" i="2"/>
  <c r="I1247" i="2" s="1"/>
  <c r="H1248" i="2"/>
  <c r="I1248" i="2" s="1"/>
  <c r="M1248" i="2" s="1"/>
  <c r="H1249" i="2"/>
  <c r="I1249" i="2" s="1"/>
  <c r="H1250" i="2"/>
  <c r="I1250" i="2" s="1"/>
  <c r="H1251" i="2"/>
  <c r="I1251" i="2" s="1"/>
  <c r="H1252" i="2"/>
  <c r="I1252" i="2" s="1"/>
  <c r="M1252" i="2" s="1"/>
  <c r="H1253" i="2"/>
  <c r="I1253" i="2" s="1"/>
  <c r="H131" i="2"/>
  <c r="I131" i="2" s="1"/>
  <c r="H4" i="2"/>
  <c r="I4" i="2" s="1"/>
  <c r="H6" i="2"/>
  <c r="H8" i="2"/>
  <c r="H9" i="2"/>
  <c r="H10" i="2"/>
  <c r="I10" i="2" s="1"/>
  <c r="H14" i="2"/>
  <c r="H15" i="2"/>
  <c r="H16" i="2"/>
  <c r="H17" i="2"/>
  <c r="I17" i="2" s="1"/>
  <c r="H19" i="2"/>
  <c r="H20" i="2"/>
  <c r="H22" i="2"/>
  <c r="H23" i="2"/>
  <c r="I23" i="2" s="1"/>
  <c r="H24" i="2"/>
  <c r="H28" i="2"/>
  <c r="H29" i="2"/>
  <c r="H31" i="2"/>
  <c r="I31" i="2" s="1"/>
  <c r="H34" i="2"/>
  <c r="H36" i="2"/>
  <c r="H38" i="2"/>
  <c r="H40" i="2"/>
  <c r="I40" i="2" s="1"/>
  <c r="H41" i="2"/>
  <c r="H42" i="2"/>
  <c r="H48" i="2"/>
  <c r="H49" i="2"/>
  <c r="I49" i="2" s="1"/>
  <c r="H50" i="2"/>
  <c r="H51" i="2"/>
  <c r="H52" i="2"/>
  <c r="H54" i="2"/>
  <c r="I54" i="2" s="1"/>
  <c r="H55" i="2"/>
  <c r="H56" i="2"/>
  <c r="H57" i="2"/>
  <c r="H61" i="2"/>
  <c r="I61" i="2" s="1"/>
  <c r="H66" i="2"/>
  <c r="H70" i="2"/>
  <c r="H71" i="2"/>
  <c r="H73" i="2"/>
  <c r="I73" i="2" s="1"/>
  <c r="H74" i="2"/>
  <c r="H75" i="2"/>
  <c r="H81" i="2"/>
  <c r="H85" i="2"/>
  <c r="I85" i="2" s="1"/>
  <c r="H88" i="2"/>
  <c r="H89" i="2"/>
  <c r="H92" i="2"/>
  <c r="H98" i="2"/>
  <c r="I98" i="2" s="1"/>
  <c r="H99" i="2"/>
  <c r="H100" i="2"/>
  <c r="H101" i="2"/>
  <c r="H102" i="2"/>
  <c r="I102" i="2" s="1"/>
  <c r="H106" i="2"/>
  <c r="H108" i="2"/>
  <c r="H109" i="2"/>
  <c r="H111" i="2"/>
  <c r="I111" i="2" s="1"/>
  <c r="H112" i="2"/>
  <c r="H113" i="2"/>
  <c r="H115" i="2"/>
  <c r="H116" i="2"/>
  <c r="I116" i="2" s="1"/>
  <c r="H118" i="2"/>
  <c r="H119" i="2"/>
  <c r="H120" i="2"/>
  <c r="H122" i="2"/>
  <c r="I122" i="2" s="1"/>
  <c r="H123" i="2"/>
  <c r="H124" i="2"/>
  <c r="H125" i="2"/>
  <c r="H126" i="2"/>
  <c r="I126" i="2" s="1"/>
  <c r="H127" i="2"/>
  <c r="H128" i="2"/>
  <c r="H130" i="2"/>
  <c r="H132" i="2"/>
  <c r="I132" i="2" s="1"/>
  <c r="H133" i="2"/>
  <c r="H134" i="2"/>
  <c r="H135" i="2"/>
  <c r="H137" i="2"/>
  <c r="I137" i="2" s="1"/>
  <c r="H138" i="2"/>
  <c r="H139" i="2"/>
  <c r="H140" i="2"/>
  <c r="H141" i="2"/>
  <c r="I141" i="2" s="1"/>
  <c r="H142" i="2"/>
  <c r="H143" i="2"/>
  <c r="H144" i="2"/>
  <c r="H145" i="2"/>
  <c r="I145" i="2" s="1"/>
  <c r="H146" i="2"/>
  <c r="H147" i="2"/>
  <c r="H148" i="2"/>
  <c r="H150" i="2"/>
  <c r="I150" i="2" s="1"/>
  <c r="H151" i="2"/>
  <c r="H152" i="2"/>
  <c r="H153" i="2"/>
  <c r="H155" i="2"/>
  <c r="I155" i="2" s="1"/>
  <c r="H156" i="2"/>
  <c r="H158" i="2"/>
  <c r="H159" i="2"/>
  <c r="H160" i="2"/>
  <c r="I160" i="2" s="1"/>
  <c r="H161" i="2"/>
  <c r="H162" i="2"/>
  <c r="H163" i="2"/>
  <c r="H164" i="2"/>
  <c r="I164" i="2" s="1"/>
  <c r="H165" i="2"/>
  <c r="H166" i="2"/>
  <c r="H167" i="2"/>
  <c r="H168" i="2"/>
  <c r="I168" i="2" s="1"/>
  <c r="H169" i="2"/>
  <c r="H170" i="2"/>
  <c r="H172" i="2"/>
  <c r="H173" i="2"/>
  <c r="I173" i="2" s="1"/>
  <c r="H175" i="2"/>
  <c r="H176" i="2"/>
  <c r="H177" i="2"/>
  <c r="H178" i="2"/>
  <c r="I178" i="2" s="1"/>
  <c r="H179" i="2"/>
  <c r="H185" i="2"/>
  <c r="H186" i="2"/>
  <c r="H187" i="2"/>
  <c r="I187" i="2" s="1"/>
  <c r="H188" i="2"/>
  <c r="H190" i="2"/>
  <c r="H191" i="2"/>
  <c r="H192" i="2"/>
  <c r="I192" i="2" s="1"/>
  <c r="H193" i="2"/>
  <c r="H194" i="2"/>
  <c r="H196" i="2"/>
  <c r="H197" i="2"/>
  <c r="I197" i="2" s="1"/>
  <c r="H198" i="2"/>
  <c r="H199" i="2"/>
  <c r="H200" i="2"/>
  <c r="H201" i="2"/>
  <c r="I201" i="2" s="1"/>
  <c r="H202" i="2"/>
  <c r="H203" i="2"/>
  <c r="H204" i="2"/>
  <c r="H205" i="2"/>
  <c r="I205" i="2" s="1"/>
  <c r="H207" i="2"/>
  <c r="H208" i="2"/>
  <c r="H210" i="2"/>
  <c r="H211" i="2"/>
  <c r="I211" i="2" s="1"/>
  <c r="H213" i="2"/>
  <c r="H214" i="2"/>
  <c r="H215" i="2"/>
  <c r="H216" i="2"/>
  <c r="I216" i="2" s="1"/>
  <c r="H217" i="2"/>
  <c r="H218" i="2"/>
  <c r="H219" i="2"/>
  <c r="H220" i="2"/>
  <c r="I220" i="2" s="1"/>
  <c r="H221" i="2"/>
  <c r="H223" i="2"/>
  <c r="H224" i="2"/>
  <c r="H227" i="2"/>
  <c r="I227" i="2" s="1"/>
  <c r="H230" i="2"/>
  <c r="H231" i="2"/>
  <c r="H232" i="2"/>
  <c r="H233" i="2"/>
  <c r="I233" i="2" s="1"/>
  <c r="H234" i="2"/>
  <c r="H236" i="2"/>
  <c r="H237" i="2"/>
  <c r="H238" i="2"/>
  <c r="I238" i="2" s="1"/>
  <c r="H239" i="2"/>
  <c r="H240" i="2"/>
  <c r="H241" i="2"/>
  <c r="H242" i="2"/>
  <c r="I242" i="2" s="1"/>
  <c r="H244" i="2"/>
  <c r="H245" i="2"/>
  <c r="H246" i="2"/>
  <c r="H247" i="2"/>
  <c r="I247" i="2" s="1"/>
  <c r="H248" i="2"/>
  <c r="H249" i="2"/>
  <c r="H250" i="2"/>
  <c r="H251" i="2"/>
  <c r="I251" i="2" s="1"/>
  <c r="H252" i="2"/>
  <c r="H253" i="2"/>
  <c r="H254" i="2"/>
  <c r="H255" i="2"/>
  <c r="I255" i="2" s="1"/>
  <c r="H256" i="2"/>
  <c r="H257" i="2"/>
  <c r="H258" i="2"/>
  <c r="H259" i="2"/>
  <c r="I259" i="2" s="1"/>
  <c r="H261" i="2"/>
  <c r="H262" i="2"/>
  <c r="H263" i="2"/>
  <c r="H264" i="2"/>
  <c r="I264" i="2" s="1"/>
  <c r="H265" i="2"/>
  <c r="H266" i="2"/>
  <c r="H267" i="2"/>
  <c r="H268" i="2"/>
  <c r="I268" i="2" s="1"/>
  <c r="H270" i="2"/>
  <c r="H272" i="2"/>
  <c r="H273" i="2"/>
  <c r="H274" i="2"/>
  <c r="I274" i="2" s="1"/>
  <c r="H275" i="2"/>
  <c r="H278" i="2"/>
  <c r="H279" i="2"/>
  <c r="H280" i="2"/>
  <c r="I280" i="2" s="1"/>
  <c r="H282" i="2"/>
  <c r="H285" i="2"/>
  <c r="H287" i="2"/>
  <c r="H288" i="2"/>
  <c r="I288" i="2" s="1"/>
  <c r="H289" i="2"/>
  <c r="H290" i="2"/>
  <c r="H291" i="2"/>
  <c r="H294" i="2"/>
  <c r="I294" i="2" s="1"/>
  <c r="H297" i="2"/>
  <c r="H302" i="2"/>
  <c r="H309" i="2"/>
  <c r="H313" i="2"/>
  <c r="I313" i="2" s="1"/>
  <c r="H314" i="2"/>
  <c r="H315" i="2"/>
  <c r="H316" i="2"/>
  <c r="H318" i="2"/>
  <c r="I318" i="2" s="1"/>
  <c r="H319" i="2"/>
  <c r="H323" i="2"/>
  <c r="H324" i="2"/>
  <c r="H327" i="2"/>
  <c r="I327" i="2" s="1"/>
  <c r="H328" i="2"/>
  <c r="H329" i="2"/>
  <c r="H330" i="2"/>
  <c r="H334" i="2"/>
  <c r="I334" i="2" s="1"/>
  <c r="H339" i="2"/>
  <c r="H340" i="2"/>
  <c r="H341" i="2"/>
  <c r="H342" i="2"/>
  <c r="I342" i="2" s="1"/>
  <c r="H343" i="2"/>
  <c r="H344" i="2"/>
  <c r="H345" i="2"/>
  <c r="H346" i="2"/>
  <c r="I346" i="2" s="1"/>
  <c r="H347" i="2"/>
  <c r="H348" i="2"/>
  <c r="H349" i="2"/>
  <c r="H350" i="2"/>
  <c r="I350" i="2" s="1"/>
  <c r="H351" i="2"/>
  <c r="H354" i="2"/>
  <c r="H356" i="2"/>
  <c r="H358" i="2"/>
  <c r="I358" i="2" s="1"/>
  <c r="H359" i="2"/>
  <c r="H361" i="2"/>
  <c r="H363" i="2"/>
  <c r="H364" i="2"/>
  <c r="I364" i="2" s="1"/>
  <c r="H365" i="2"/>
  <c r="H366" i="2"/>
  <c r="H367" i="2"/>
  <c r="H368" i="2"/>
  <c r="I368" i="2" s="1"/>
  <c r="H370" i="2"/>
  <c r="H371" i="2"/>
  <c r="H373" i="2"/>
  <c r="H374" i="2"/>
  <c r="I374" i="2" s="1"/>
  <c r="H375" i="2"/>
  <c r="H376" i="2"/>
  <c r="H377" i="2"/>
  <c r="H378" i="2"/>
  <c r="I378" i="2" s="1"/>
  <c r="H379" i="2"/>
  <c r="H381" i="2"/>
  <c r="H382" i="2"/>
  <c r="H383" i="2"/>
  <c r="I383" i="2" s="1"/>
  <c r="H385" i="2"/>
  <c r="H386" i="2"/>
  <c r="H388" i="2"/>
  <c r="H391" i="2"/>
  <c r="I391" i="2" s="1"/>
  <c r="H392" i="2"/>
  <c r="H393" i="2"/>
  <c r="H395" i="2"/>
  <c r="H396" i="2"/>
  <c r="I396" i="2" s="1"/>
  <c r="H400" i="2"/>
  <c r="H402" i="2"/>
  <c r="H403" i="2"/>
  <c r="H404" i="2"/>
  <c r="I404" i="2" s="1"/>
  <c r="H405" i="2"/>
  <c r="H406" i="2"/>
  <c r="H407" i="2"/>
  <c r="H408" i="2"/>
  <c r="I408" i="2" s="1"/>
  <c r="H409" i="2"/>
  <c r="H412" i="2"/>
  <c r="H415" i="2"/>
  <c r="H418" i="2"/>
  <c r="I418" i="2" s="1"/>
  <c r="H420" i="2"/>
  <c r="H421" i="2"/>
  <c r="H426" i="2"/>
  <c r="H430" i="2"/>
  <c r="I430" i="2" s="1"/>
  <c r="H432" i="2"/>
  <c r="H435" i="2"/>
  <c r="H437" i="2"/>
  <c r="H439" i="2"/>
  <c r="I439" i="2" s="1"/>
  <c r="H440" i="2"/>
  <c r="H441" i="2"/>
  <c r="H443" i="2"/>
  <c r="H444" i="2"/>
  <c r="I444" i="2" s="1"/>
  <c r="H445" i="2"/>
  <c r="H446" i="2"/>
  <c r="H447" i="2"/>
  <c r="H448" i="2"/>
  <c r="I448" i="2" s="1"/>
  <c r="H450" i="2"/>
  <c r="H451" i="2"/>
  <c r="H452" i="2"/>
  <c r="H453" i="2"/>
  <c r="I453" i="2" s="1"/>
  <c r="H454" i="2"/>
  <c r="H455" i="2"/>
  <c r="H456" i="2"/>
  <c r="H462" i="2"/>
  <c r="I462" i="2" s="1"/>
  <c r="H463" i="2"/>
  <c r="H464" i="2"/>
  <c r="H465" i="2"/>
  <c r="H469" i="2"/>
  <c r="I469" i="2" s="1"/>
  <c r="H470" i="2"/>
  <c r="H471" i="2"/>
  <c r="H475" i="2"/>
  <c r="H476" i="2"/>
  <c r="I476" i="2" s="1"/>
  <c r="H477" i="2"/>
  <c r="H480" i="2"/>
  <c r="H483" i="2"/>
  <c r="H484" i="2"/>
  <c r="I484" i="2" s="1"/>
  <c r="H485" i="2"/>
  <c r="H486" i="2"/>
  <c r="H487" i="2"/>
  <c r="H488" i="2"/>
  <c r="I488" i="2" s="1"/>
  <c r="H491" i="2"/>
  <c r="H493" i="2"/>
  <c r="H497" i="2"/>
  <c r="H498" i="2"/>
  <c r="I498" i="2" s="1"/>
  <c r="H501" i="2"/>
  <c r="H504" i="2"/>
  <c r="H505" i="2"/>
  <c r="H506" i="2"/>
  <c r="I506" i="2" s="1"/>
  <c r="H507" i="2"/>
  <c r="H508" i="2"/>
  <c r="H509" i="2"/>
  <c r="H510" i="2"/>
  <c r="I510" i="2" s="1"/>
  <c r="H511" i="2"/>
  <c r="H513" i="2"/>
  <c r="H514" i="2"/>
  <c r="H515" i="2"/>
  <c r="I515" i="2" s="1"/>
  <c r="H517" i="2"/>
  <c r="H518" i="2"/>
  <c r="H520" i="2"/>
  <c r="H521" i="2"/>
  <c r="I521" i="2" s="1"/>
  <c r="H522" i="2"/>
  <c r="H523" i="2"/>
  <c r="H527" i="2"/>
  <c r="I527" i="2" s="1"/>
  <c r="H528" i="2"/>
  <c r="I528" i="2" s="1"/>
  <c r="H529" i="2"/>
  <c r="H532" i="2"/>
  <c r="H533" i="2"/>
  <c r="I533" i="2" s="1"/>
  <c r="H534" i="2"/>
  <c r="I534" i="2" s="1"/>
  <c r="H535" i="2"/>
  <c r="H536" i="2"/>
  <c r="H537" i="2"/>
  <c r="I537" i="2" s="1"/>
  <c r="H539" i="2"/>
  <c r="H541" i="2"/>
  <c r="H542" i="2"/>
  <c r="H544" i="2"/>
  <c r="I544" i="2" s="1"/>
  <c r="H545" i="2"/>
  <c r="I545" i="2" s="1"/>
  <c r="H594" i="2"/>
  <c r="I594" i="2" s="1"/>
  <c r="H547" i="2"/>
  <c r="I547" i="2" s="1"/>
  <c r="H550" i="2"/>
  <c r="H551" i="2"/>
  <c r="H552" i="2"/>
  <c r="H555" i="2"/>
  <c r="H561" i="2"/>
  <c r="H563" i="2"/>
  <c r="H566" i="2"/>
  <c r="I566" i="2" s="1"/>
  <c r="H570" i="2"/>
  <c r="H571" i="2"/>
  <c r="I571" i="2" s="1"/>
  <c r="H572" i="2"/>
  <c r="I572" i="2" s="1"/>
  <c r="H573" i="2"/>
  <c r="I573" i="2" s="1"/>
  <c r="H576" i="2"/>
  <c r="H578" i="2"/>
  <c r="I578" i="2" s="1"/>
  <c r="H579" i="2"/>
  <c r="I579" i="2" s="1"/>
  <c r="H580" i="2"/>
  <c r="I580" i="2" s="1"/>
  <c r="H581" i="2"/>
  <c r="H582" i="2"/>
  <c r="I582" i="2" s="1"/>
  <c r="H583" i="2"/>
  <c r="I583" i="2" s="1"/>
  <c r="H585" i="2"/>
  <c r="I585" i="2" s="1"/>
  <c r="H586" i="2"/>
  <c r="H587" i="2"/>
  <c r="I587" i="2" s="1"/>
  <c r="H589" i="2"/>
  <c r="I589" i="2" s="1"/>
  <c r="H590" i="2"/>
  <c r="I590" i="2" s="1"/>
  <c r="H592" i="2"/>
  <c r="H593" i="2"/>
  <c r="I593" i="2" s="1"/>
  <c r="H596" i="2"/>
  <c r="I596" i="2" s="1"/>
  <c r="H597" i="2"/>
  <c r="I597" i="2" s="1"/>
  <c r="H600" i="2"/>
  <c r="H602" i="2"/>
  <c r="I602" i="2" s="1"/>
  <c r="H603" i="2"/>
  <c r="I603" i="2" s="1"/>
  <c r="H604" i="2"/>
  <c r="I604" i="2" s="1"/>
  <c r="H612" i="2"/>
  <c r="H613" i="2"/>
  <c r="I613" i="2" s="1"/>
  <c r="H616" i="2"/>
  <c r="I616" i="2" s="1"/>
  <c r="H618" i="2"/>
  <c r="I618" i="2" s="1"/>
  <c r="H619" i="2"/>
  <c r="H620" i="2"/>
  <c r="I620" i="2" s="1"/>
  <c r="H621" i="2"/>
  <c r="I621" i="2" s="1"/>
  <c r="H622" i="2"/>
  <c r="I622" i="2" s="1"/>
  <c r="H624" i="2"/>
  <c r="H625" i="2"/>
  <c r="I625" i="2" s="1"/>
  <c r="H627" i="2"/>
  <c r="I627" i="2" s="1"/>
  <c r="H631" i="2"/>
  <c r="I631" i="2" s="1"/>
  <c r="H632" i="2"/>
  <c r="H633" i="2"/>
  <c r="I633" i="2" s="1"/>
  <c r="H634" i="2"/>
  <c r="I634" i="2" s="1"/>
  <c r="H635" i="2"/>
  <c r="I635" i="2" s="1"/>
  <c r="H636" i="2"/>
  <c r="H637" i="2"/>
  <c r="I637" i="2" s="1"/>
  <c r="H638" i="2"/>
  <c r="I638" i="2" s="1"/>
  <c r="H639" i="2"/>
  <c r="I639" i="2" s="1"/>
  <c r="H641" i="2"/>
  <c r="H642" i="2"/>
  <c r="I642" i="2" s="1"/>
  <c r="H644" i="2"/>
  <c r="I644" i="2" s="1"/>
  <c r="H645" i="2"/>
  <c r="I645" i="2" s="1"/>
  <c r="H646" i="2"/>
  <c r="H647" i="2"/>
  <c r="I647" i="2" s="1"/>
  <c r="H648" i="2"/>
  <c r="I648" i="2" s="1"/>
  <c r="H652" i="2"/>
  <c r="I652" i="2" s="1"/>
  <c r="H653" i="2"/>
  <c r="H654" i="2"/>
  <c r="I654" i="2" s="1"/>
  <c r="H656" i="2"/>
  <c r="I656" i="2" s="1"/>
  <c r="H660" i="2"/>
  <c r="I660" i="2" s="1"/>
  <c r="H661" i="2"/>
  <c r="H665" i="2"/>
  <c r="I665" i="2" s="1"/>
  <c r="H668" i="2"/>
  <c r="I668" i="2" s="1"/>
  <c r="H669" i="2"/>
  <c r="I669" i="2" s="1"/>
  <c r="H670" i="2"/>
  <c r="H671" i="2"/>
  <c r="I671" i="2" s="1"/>
  <c r="H672" i="2"/>
  <c r="I672" i="2" s="1"/>
  <c r="H674" i="2"/>
  <c r="I674" i="2" s="1"/>
  <c r="H676" i="2"/>
  <c r="H677" i="2"/>
  <c r="I677" i="2" s="1"/>
  <c r="H678" i="2"/>
  <c r="I678" i="2" s="1"/>
  <c r="H679" i="2"/>
  <c r="I679" i="2" s="1"/>
  <c r="H680" i="2"/>
  <c r="H682" i="2"/>
  <c r="I682" i="2" s="1"/>
  <c r="H683" i="2"/>
  <c r="I683" i="2" s="1"/>
  <c r="H684" i="2"/>
  <c r="I684" i="2" s="1"/>
  <c r="H687" i="2"/>
  <c r="H688" i="2"/>
  <c r="I688" i="2" s="1"/>
  <c r="H689" i="2"/>
  <c r="I689" i="2" s="1"/>
  <c r="H690" i="2"/>
  <c r="I690" i="2" s="1"/>
  <c r="H691" i="2"/>
  <c r="H692" i="2"/>
  <c r="I692" i="2" s="1"/>
  <c r="H693" i="2"/>
  <c r="I693" i="2" s="1"/>
  <c r="H694" i="2"/>
  <c r="I694" i="2" s="1"/>
  <c r="H695" i="2"/>
  <c r="H696" i="2"/>
  <c r="I696" i="2" s="1"/>
  <c r="H697" i="2"/>
  <c r="I697" i="2" s="1"/>
  <c r="H700" i="2"/>
  <c r="I700" i="2" s="1"/>
  <c r="H701" i="2"/>
  <c r="H702" i="2"/>
  <c r="I702" i="2" s="1"/>
  <c r="H703" i="2"/>
  <c r="I703" i="2" s="1"/>
  <c r="H704" i="2"/>
  <c r="I704" i="2" s="1"/>
  <c r="H705" i="2"/>
  <c r="H706" i="2"/>
  <c r="I706" i="2" s="1"/>
  <c r="H707" i="2"/>
  <c r="I707" i="2" s="1"/>
  <c r="H709" i="2"/>
  <c r="I709" i="2" s="1"/>
  <c r="H710" i="2"/>
  <c r="H712" i="2"/>
  <c r="I712" i="2" s="1"/>
  <c r="H713" i="2"/>
  <c r="I713" i="2" s="1"/>
  <c r="H714" i="2"/>
  <c r="I714" i="2" s="1"/>
  <c r="H716" i="2"/>
  <c r="H719" i="2"/>
  <c r="I719" i="2" s="1"/>
  <c r="H720" i="2"/>
  <c r="I720" i="2" s="1"/>
  <c r="H722" i="2"/>
  <c r="I722" i="2" s="1"/>
  <c r="H724" i="2"/>
  <c r="H725" i="2"/>
  <c r="I725" i="2" s="1"/>
  <c r="H727" i="2"/>
  <c r="I727" i="2" s="1"/>
  <c r="H728" i="2"/>
  <c r="I728" i="2" s="1"/>
  <c r="H730" i="2"/>
  <c r="H731" i="2"/>
  <c r="I731" i="2" s="1"/>
  <c r="H732" i="2"/>
  <c r="I732" i="2" s="1"/>
  <c r="H733" i="2"/>
  <c r="I733" i="2" s="1"/>
  <c r="H734" i="2"/>
  <c r="H735" i="2"/>
  <c r="I735" i="2" s="1"/>
  <c r="H736" i="2"/>
  <c r="I736" i="2" s="1"/>
  <c r="H737" i="2"/>
  <c r="I737" i="2" s="1"/>
  <c r="H738" i="2"/>
  <c r="H739" i="2"/>
  <c r="I739" i="2" s="1"/>
  <c r="H741" i="2"/>
  <c r="I741" i="2" s="1"/>
  <c r="H742" i="2"/>
  <c r="I742" i="2" s="1"/>
  <c r="H743" i="2"/>
  <c r="H744" i="2"/>
  <c r="I744" i="2" s="1"/>
  <c r="H751" i="2"/>
  <c r="I751" i="2" s="1"/>
  <c r="H752" i="2"/>
  <c r="I752" i="2" s="1"/>
  <c r="H753" i="2"/>
  <c r="H754" i="2"/>
  <c r="I754" i="2" s="1"/>
  <c r="H755" i="2"/>
  <c r="I755" i="2" s="1"/>
  <c r="H756" i="2"/>
  <c r="I756" i="2" s="1"/>
  <c r="H757" i="2"/>
  <c r="H758" i="2"/>
  <c r="I758" i="2" s="1"/>
  <c r="H759" i="2"/>
  <c r="I759" i="2" s="1"/>
  <c r="H760" i="2"/>
  <c r="I760" i="2" s="1"/>
  <c r="H761" i="2"/>
  <c r="H762" i="2"/>
  <c r="I762" i="2" s="1"/>
  <c r="H763" i="2"/>
  <c r="I763" i="2" s="1"/>
  <c r="H764" i="2"/>
  <c r="I764" i="2" s="1"/>
  <c r="H765" i="2"/>
  <c r="H766" i="2"/>
  <c r="I766" i="2" s="1"/>
  <c r="H767" i="2"/>
  <c r="I767" i="2" s="1"/>
  <c r="H768" i="2"/>
  <c r="I768" i="2" s="1"/>
  <c r="H769" i="2"/>
  <c r="H770" i="2"/>
  <c r="I770" i="2" s="1"/>
  <c r="H771" i="2"/>
  <c r="I771" i="2" s="1"/>
  <c r="H772" i="2"/>
  <c r="I772" i="2" s="1"/>
  <c r="H773" i="2"/>
  <c r="H774" i="2"/>
  <c r="I774" i="2" s="1"/>
  <c r="H776" i="2"/>
  <c r="I776" i="2" s="1"/>
  <c r="H777" i="2"/>
  <c r="I777" i="2" s="1"/>
  <c r="H778" i="2"/>
  <c r="H779" i="2"/>
  <c r="I779" i="2" s="1"/>
  <c r="H780" i="2"/>
  <c r="I780" i="2" s="1"/>
  <c r="H781" i="2"/>
  <c r="I781" i="2" s="1"/>
  <c r="H782" i="2"/>
  <c r="H783" i="2"/>
  <c r="I783" i="2" s="1"/>
  <c r="H784" i="2"/>
  <c r="I784" i="2" s="1"/>
  <c r="H785" i="2"/>
  <c r="I785" i="2" s="1"/>
  <c r="H786" i="2"/>
  <c r="H787" i="2"/>
  <c r="I787" i="2" s="1"/>
  <c r="H788" i="2"/>
  <c r="I788" i="2" s="1"/>
  <c r="H789" i="2"/>
  <c r="I789" i="2" s="1"/>
  <c r="H790" i="2"/>
  <c r="H791" i="2"/>
  <c r="I791" i="2" s="1"/>
  <c r="H792" i="2"/>
  <c r="I792" i="2" s="1"/>
  <c r="H793" i="2"/>
  <c r="I793" i="2" s="1"/>
  <c r="H794" i="2"/>
  <c r="H795" i="2"/>
  <c r="I795" i="2" s="1"/>
  <c r="H796" i="2"/>
  <c r="I796" i="2" s="1"/>
  <c r="H797" i="2"/>
  <c r="I797" i="2" s="1"/>
  <c r="H800" i="2"/>
  <c r="H803" i="2"/>
  <c r="I803" i="2" s="1"/>
  <c r="H804" i="2"/>
  <c r="I804" i="2" s="1"/>
  <c r="H805" i="2"/>
  <c r="I805" i="2" s="1"/>
  <c r="H806" i="2"/>
  <c r="H807" i="2"/>
  <c r="I807" i="2" s="1"/>
  <c r="H809" i="2"/>
  <c r="I809" i="2" s="1"/>
  <c r="H811" i="2"/>
  <c r="I811" i="2" s="1"/>
  <c r="H812" i="2"/>
  <c r="H813" i="2"/>
  <c r="I813" i="2" s="1"/>
  <c r="H815" i="2"/>
  <c r="I815" i="2" s="1"/>
  <c r="H816" i="2"/>
  <c r="I816" i="2" s="1"/>
  <c r="H817" i="2"/>
  <c r="H818" i="2"/>
  <c r="I818" i="2" s="1"/>
  <c r="H819" i="2"/>
  <c r="I819" i="2" s="1"/>
  <c r="H820" i="2"/>
  <c r="I820" i="2" s="1"/>
  <c r="H822" i="2"/>
  <c r="H823" i="2"/>
  <c r="I823" i="2" s="1"/>
  <c r="H825" i="2"/>
  <c r="I825" i="2" s="1"/>
  <c r="H826" i="2"/>
  <c r="I826" i="2" s="1"/>
  <c r="H828" i="2"/>
  <c r="H830" i="2"/>
  <c r="I830" i="2" s="1"/>
  <c r="H832" i="2"/>
  <c r="I832" i="2" s="1"/>
  <c r="H833" i="2"/>
  <c r="I833" i="2" s="1"/>
  <c r="H834" i="2"/>
  <c r="H835" i="2"/>
  <c r="I835" i="2" s="1"/>
  <c r="H836" i="2"/>
  <c r="I836" i="2" s="1"/>
  <c r="H838" i="2"/>
  <c r="I838" i="2" s="1"/>
  <c r="H839" i="2"/>
  <c r="H840" i="2"/>
  <c r="I840" i="2" s="1"/>
  <c r="H847" i="2"/>
  <c r="I847" i="2" s="1"/>
  <c r="H848" i="2"/>
  <c r="I848" i="2" s="1"/>
  <c r="H849" i="2"/>
  <c r="H850" i="2"/>
  <c r="I850" i="2" s="1"/>
  <c r="H851" i="2"/>
  <c r="I851" i="2" s="1"/>
  <c r="H852" i="2"/>
  <c r="I852" i="2" s="1"/>
  <c r="H853" i="2"/>
  <c r="H854" i="2"/>
  <c r="I854" i="2" s="1"/>
  <c r="H857" i="2"/>
  <c r="I857" i="2" s="1"/>
  <c r="H858" i="2"/>
  <c r="I858" i="2" s="1"/>
  <c r="H859" i="2"/>
  <c r="H860" i="2"/>
  <c r="I860" i="2" s="1"/>
  <c r="H861" i="2"/>
  <c r="I861" i="2" s="1"/>
  <c r="H863" i="2"/>
  <c r="I863" i="2" s="1"/>
  <c r="H866" i="2"/>
  <c r="H867" i="2"/>
  <c r="I867" i="2" s="1"/>
  <c r="H868" i="2"/>
  <c r="I868" i="2" s="1"/>
  <c r="H869" i="2"/>
  <c r="I869" i="2" s="1"/>
  <c r="H870" i="2"/>
  <c r="H871" i="2"/>
  <c r="I871" i="2" s="1"/>
  <c r="H872" i="2"/>
  <c r="I872" i="2" s="1"/>
  <c r="H873" i="2"/>
  <c r="I873" i="2" s="1"/>
  <c r="H874" i="2"/>
  <c r="H875" i="2"/>
  <c r="I875" i="2" s="1"/>
  <c r="H876" i="2"/>
  <c r="I876" i="2" s="1"/>
  <c r="H879" i="2"/>
  <c r="I879" i="2" s="1"/>
  <c r="H880" i="2"/>
  <c r="H881" i="2"/>
  <c r="I881" i="2" s="1"/>
  <c r="H883" i="2"/>
  <c r="I883" i="2" s="1"/>
  <c r="H884" i="2"/>
  <c r="I884" i="2" s="1"/>
  <c r="H885" i="2"/>
  <c r="H886" i="2"/>
  <c r="I886" i="2" s="1"/>
  <c r="H887" i="2"/>
  <c r="I887" i="2" s="1"/>
  <c r="H888" i="2"/>
  <c r="I888" i="2" s="1"/>
  <c r="H893" i="2"/>
  <c r="H894" i="2"/>
  <c r="I894" i="2" s="1"/>
  <c r="H897" i="2"/>
  <c r="I897" i="2" s="1"/>
  <c r="H898" i="2"/>
  <c r="I898" i="2" s="1"/>
  <c r="H899" i="2"/>
  <c r="H906" i="2"/>
  <c r="I906" i="2" s="1"/>
  <c r="H907" i="2"/>
  <c r="I907" i="2" s="1"/>
  <c r="H909" i="2"/>
  <c r="I909" i="2" s="1"/>
  <c r="H913" i="2"/>
  <c r="H914" i="2"/>
  <c r="I914" i="2" s="1"/>
  <c r="H915" i="2"/>
  <c r="I915" i="2" s="1"/>
  <c r="H916" i="2"/>
  <c r="I916" i="2" s="1"/>
  <c r="H917" i="2"/>
  <c r="H918" i="2"/>
  <c r="I918" i="2" s="1"/>
  <c r="H920" i="2"/>
  <c r="I920" i="2" s="1"/>
  <c r="H922" i="2"/>
  <c r="I922" i="2" s="1"/>
  <c r="H924" i="2"/>
  <c r="H926" i="2"/>
  <c r="I926" i="2" s="1"/>
  <c r="H927" i="2"/>
  <c r="I927" i="2" s="1"/>
  <c r="H928" i="2"/>
  <c r="I928" i="2" s="1"/>
  <c r="H929" i="2"/>
  <c r="H930" i="2"/>
  <c r="I930" i="2" s="1"/>
  <c r="H931" i="2"/>
  <c r="I931" i="2" s="1"/>
  <c r="H932" i="2"/>
  <c r="I932" i="2" s="1"/>
  <c r="H933" i="2"/>
  <c r="H934" i="2"/>
  <c r="I934" i="2" s="1"/>
  <c r="H936" i="2"/>
  <c r="I936" i="2" s="1"/>
  <c r="H938" i="2"/>
  <c r="I938" i="2" s="1"/>
  <c r="H941" i="2"/>
  <c r="H942" i="2"/>
  <c r="I942" i="2" s="1"/>
  <c r="H943" i="2"/>
  <c r="I943" i="2" s="1"/>
  <c r="H944" i="2"/>
  <c r="I944" i="2" s="1"/>
  <c r="H946" i="2"/>
  <c r="H950" i="2"/>
  <c r="I950" i="2" s="1"/>
  <c r="H951" i="2"/>
  <c r="I951" i="2" s="1"/>
  <c r="H952" i="2"/>
  <c r="I952" i="2" s="1"/>
  <c r="H953" i="2"/>
  <c r="H954" i="2"/>
  <c r="I954" i="2" s="1"/>
  <c r="H955" i="2"/>
  <c r="I955" i="2" s="1"/>
  <c r="H956" i="2"/>
  <c r="I956" i="2" s="1"/>
  <c r="H957" i="2"/>
  <c r="H958" i="2"/>
  <c r="I958" i="2" s="1"/>
  <c r="H959" i="2"/>
  <c r="I959" i="2" s="1"/>
  <c r="H960" i="2"/>
  <c r="I960" i="2" s="1"/>
  <c r="H961" i="2"/>
  <c r="H962" i="2"/>
  <c r="I962" i="2" s="1"/>
  <c r="H963" i="2"/>
  <c r="I963" i="2" s="1"/>
  <c r="H964" i="2"/>
  <c r="I964" i="2" s="1"/>
  <c r="H965" i="2"/>
  <c r="H966" i="2"/>
  <c r="I966" i="2" s="1"/>
  <c r="H967" i="2"/>
  <c r="I967" i="2" s="1"/>
  <c r="H968" i="2"/>
  <c r="I968" i="2" s="1"/>
  <c r="H971" i="2"/>
  <c r="H972" i="2"/>
  <c r="I972" i="2" s="1"/>
  <c r="H973" i="2"/>
  <c r="I973" i="2" s="1"/>
  <c r="H974" i="2"/>
  <c r="I974" i="2" s="1"/>
  <c r="H975" i="2"/>
  <c r="H976" i="2"/>
  <c r="I976" i="2" s="1"/>
  <c r="H977" i="2"/>
  <c r="I977" i="2" s="1"/>
  <c r="H978" i="2"/>
  <c r="I978" i="2" s="1"/>
  <c r="H979" i="2"/>
  <c r="H980" i="2"/>
  <c r="I980" i="2" s="1"/>
  <c r="H981" i="2"/>
  <c r="I981" i="2" s="1"/>
  <c r="H982" i="2"/>
  <c r="I982" i="2" s="1"/>
  <c r="H983" i="2"/>
  <c r="H984" i="2"/>
  <c r="I984" i="2" s="1"/>
  <c r="H985" i="2"/>
  <c r="I985" i="2" s="1"/>
  <c r="H986" i="2"/>
  <c r="I986" i="2" s="1"/>
  <c r="H987" i="2"/>
  <c r="H988" i="2"/>
  <c r="I988" i="2" s="1"/>
  <c r="H989" i="2"/>
  <c r="I989" i="2" s="1"/>
  <c r="H990" i="2"/>
  <c r="I990" i="2" s="1"/>
  <c r="H991" i="2"/>
  <c r="H992" i="2"/>
  <c r="I992" i="2" s="1"/>
  <c r="H993" i="2"/>
  <c r="I993" i="2" s="1"/>
  <c r="H994" i="2"/>
  <c r="I994" i="2" s="1"/>
  <c r="H995" i="2"/>
  <c r="H996" i="2"/>
  <c r="I996" i="2" s="1"/>
  <c r="H998" i="2"/>
  <c r="I998" i="2" s="1"/>
  <c r="H1002" i="2"/>
  <c r="I1002" i="2" s="1"/>
  <c r="H1003" i="2"/>
  <c r="H1004" i="2"/>
  <c r="I1004" i="2" s="1"/>
  <c r="H1008" i="2"/>
  <c r="I1008" i="2" s="1"/>
  <c r="H1009" i="2"/>
  <c r="I1009" i="2" s="1"/>
  <c r="H1010" i="2"/>
  <c r="H1011" i="2"/>
  <c r="I1011" i="2" s="1"/>
  <c r="H1013" i="2"/>
  <c r="I1013" i="2" s="1"/>
  <c r="H1015" i="2"/>
  <c r="I1015" i="2" s="1"/>
  <c r="H1016" i="2"/>
  <c r="H1018" i="2"/>
  <c r="I1018" i="2" s="1"/>
  <c r="H1019" i="2"/>
  <c r="I1019" i="2" s="1"/>
  <c r="H1020" i="2"/>
  <c r="I1020" i="2" s="1"/>
  <c r="H1021" i="2"/>
  <c r="H1030" i="2"/>
  <c r="I1030" i="2" s="1"/>
  <c r="H1035" i="2"/>
  <c r="I1035" i="2" s="1"/>
  <c r="H1037" i="2"/>
  <c r="I1037" i="2" s="1"/>
  <c r="H1043" i="2"/>
  <c r="I1043" i="2" s="1"/>
  <c r="H1045" i="2"/>
  <c r="I1045" i="2" s="1"/>
  <c r="H1046" i="2"/>
  <c r="I1046" i="2" s="1"/>
  <c r="H1047" i="2"/>
  <c r="I1047" i="2" s="1"/>
  <c r="H1048" i="2"/>
  <c r="H1050" i="2"/>
  <c r="I1050" i="2" s="1"/>
  <c r="H1051" i="2"/>
  <c r="I1051" i="2" s="1"/>
  <c r="H1053" i="2"/>
  <c r="I1053" i="2" s="1"/>
  <c r="H1054" i="2"/>
  <c r="H1055" i="2"/>
  <c r="I1055" i="2" s="1"/>
  <c r="H1056" i="2"/>
  <c r="I1056" i="2" s="1"/>
  <c r="H1057" i="2"/>
  <c r="I1057" i="2" s="1"/>
  <c r="H1058" i="2"/>
  <c r="H1060" i="2"/>
  <c r="I1060" i="2" s="1"/>
  <c r="H1061" i="2"/>
  <c r="I1061" i="2" s="1"/>
  <c r="H1062" i="2"/>
  <c r="I1062" i="2" s="1"/>
  <c r="H1063" i="2"/>
  <c r="I1063" i="2" s="1"/>
  <c r="H1064" i="2"/>
  <c r="I1064" i="2" s="1"/>
  <c r="H1066" i="2"/>
  <c r="I1066" i="2" s="1"/>
  <c r="H1069" i="2"/>
  <c r="I1069" i="2" s="1"/>
  <c r="H1070" i="2"/>
  <c r="I1070" i="2" s="1"/>
  <c r="H1074" i="2"/>
  <c r="I1074" i="2" s="1"/>
  <c r="H1075" i="2"/>
  <c r="I1075" i="2" s="1"/>
  <c r="H1076" i="2"/>
  <c r="I1076" i="2" s="1"/>
  <c r="H1077" i="2"/>
  <c r="I1077" i="2" s="1"/>
  <c r="H1078" i="2"/>
  <c r="I1078" i="2" s="1"/>
  <c r="H1079" i="2"/>
  <c r="I1079" i="2" s="1"/>
  <c r="H1081" i="2"/>
  <c r="I1081" i="2" s="1"/>
  <c r="H1082" i="2"/>
  <c r="H1083" i="2"/>
  <c r="I1083" i="2" s="1"/>
  <c r="H1084" i="2"/>
  <c r="I1084" i="2" s="1"/>
  <c r="H1086" i="2"/>
  <c r="I1086" i="2" s="1"/>
  <c r="H1087" i="2"/>
  <c r="I1087" i="2" s="1"/>
  <c r="H1088" i="2"/>
  <c r="I1088" i="2" s="1"/>
  <c r="H1089" i="2"/>
  <c r="I1089" i="2" s="1"/>
  <c r="H1090" i="2"/>
  <c r="I1090" i="2" s="1"/>
  <c r="H1091" i="2"/>
  <c r="I1091" i="2" s="1"/>
  <c r="H1093" i="2"/>
  <c r="I1093" i="2" s="1"/>
  <c r="H1094" i="2"/>
  <c r="I1094" i="2" s="1"/>
  <c r="H1095" i="2"/>
  <c r="I1095" i="2" s="1"/>
  <c r="H1096" i="2"/>
  <c r="I1096" i="2" s="1"/>
  <c r="H1097" i="2"/>
  <c r="I1097" i="2" s="1"/>
  <c r="H1098" i="2"/>
  <c r="I1098" i="2" s="1"/>
  <c r="H1099" i="2"/>
  <c r="I1099" i="2" s="1"/>
  <c r="H1100" i="2"/>
  <c r="H1104" i="2"/>
  <c r="I1104" i="2" s="1"/>
  <c r="H1105" i="2"/>
  <c r="I1105" i="2" s="1"/>
  <c r="H1106" i="2"/>
  <c r="I1106" i="2" s="1"/>
  <c r="H1107" i="2"/>
  <c r="I1107" i="2" s="1"/>
  <c r="H1108" i="2"/>
  <c r="I1108" i="2" s="1"/>
  <c r="H1110" i="2"/>
  <c r="I1110" i="2" s="1"/>
  <c r="H1112" i="2"/>
  <c r="I1112" i="2" s="1"/>
  <c r="H1115" i="2"/>
  <c r="I1115" i="2" s="1"/>
  <c r="H1116" i="2"/>
  <c r="I1116" i="2" s="1"/>
  <c r="H1118" i="2"/>
  <c r="I1118" i="2" s="1"/>
  <c r="H1119" i="2"/>
  <c r="I1119" i="2" s="1"/>
  <c r="H1124" i="2"/>
  <c r="I1124" i="2" s="1"/>
  <c r="H1125" i="2"/>
  <c r="I1125" i="2" s="1"/>
  <c r="H1127" i="2"/>
  <c r="I1127" i="2" s="1"/>
  <c r="H1128" i="2"/>
  <c r="I1128" i="2" s="1"/>
  <c r="H1129" i="2"/>
  <c r="I1129" i="2" s="1"/>
  <c r="H1132" i="2"/>
  <c r="I1132" i="2" s="1"/>
  <c r="H1133" i="2"/>
  <c r="I1133" i="2" s="1"/>
  <c r="H1134" i="2"/>
  <c r="I1134" i="2" s="1"/>
  <c r="H1135" i="2"/>
  <c r="I1135" i="2" s="1"/>
  <c r="H1141" i="2"/>
  <c r="I1141" i="2" s="1"/>
  <c r="H1147" i="2"/>
  <c r="I1147" i="2" s="1"/>
  <c r="H1149" i="2"/>
  <c r="I1149" i="2" s="1"/>
  <c r="H1150" i="2"/>
  <c r="I1150" i="2" s="1"/>
  <c r="H1151" i="2"/>
  <c r="I1151" i="2" s="1"/>
  <c r="H1152" i="2"/>
  <c r="I1152" i="2" s="1"/>
  <c r="H1153" i="2"/>
  <c r="I1153" i="2" s="1"/>
  <c r="H1154" i="2"/>
  <c r="I1154" i="2" s="1"/>
  <c r="H1155" i="2"/>
  <c r="I1155" i="2" s="1"/>
  <c r="H1156" i="2"/>
  <c r="I1156" i="2" s="1"/>
  <c r="H1157" i="2"/>
  <c r="I1157" i="2" s="1"/>
  <c r="H1158" i="2"/>
  <c r="I1158" i="2" s="1"/>
  <c r="H1160" i="2"/>
  <c r="I1160" i="2" s="1"/>
  <c r="H1161" i="2"/>
  <c r="I1161" i="2" s="1"/>
  <c r="H1163" i="2"/>
  <c r="I1163" i="2" s="1"/>
  <c r="H1164" i="2"/>
  <c r="I1164" i="2" s="1"/>
  <c r="H1165" i="2"/>
  <c r="I1165" i="2" s="1"/>
  <c r="H1166" i="2"/>
  <c r="I1166" i="2" s="1"/>
  <c r="H1167" i="2"/>
  <c r="I1167" i="2" s="1"/>
  <c r="H1169" i="2"/>
  <c r="I1169" i="2" s="1"/>
  <c r="H1171" i="2"/>
  <c r="I1171" i="2" s="1"/>
  <c r="H1172" i="2"/>
  <c r="I1172" i="2" s="1"/>
  <c r="H1173" i="2"/>
  <c r="I1173" i="2" s="1"/>
  <c r="H1174" i="2"/>
  <c r="I1174" i="2" s="1"/>
  <c r="H1175" i="2"/>
  <c r="I1175" i="2" s="1"/>
  <c r="H1176" i="2"/>
  <c r="I1176" i="2" s="1"/>
  <c r="H1177" i="2"/>
  <c r="I1177" i="2" s="1"/>
  <c r="H1178" i="2"/>
  <c r="I1178" i="2" s="1"/>
  <c r="H1181" i="2"/>
  <c r="I1181" i="2" s="1"/>
  <c r="H1182" i="2"/>
  <c r="I1182" i="2" s="1"/>
  <c r="H1183" i="2"/>
  <c r="I1183" i="2" s="1"/>
  <c r="H1184" i="2"/>
  <c r="I1184" i="2" s="1"/>
  <c r="H1185" i="2"/>
  <c r="I1185" i="2" s="1"/>
  <c r="H1186" i="2"/>
  <c r="I1186" i="2" s="1"/>
  <c r="H1187" i="2"/>
  <c r="I1187" i="2" s="1"/>
  <c r="H1188" i="2"/>
  <c r="I1188" i="2" s="1"/>
  <c r="H1189" i="2"/>
  <c r="I1189" i="2" s="1"/>
  <c r="H1190" i="2"/>
  <c r="I1190" i="2" s="1"/>
  <c r="H1191" i="2"/>
  <c r="I1191" i="2" s="1"/>
  <c r="H1192" i="2"/>
  <c r="I1192" i="2" s="1"/>
  <c r="H1193" i="2"/>
  <c r="I1193" i="2" s="1"/>
  <c r="H1195" i="2"/>
  <c r="I1195" i="2" s="1"/>
  <c r="H1197" i="2"/>
  <c r="I1197" i="2" s="1"/>
  <c r="H1200" i="2"/>
  <c r="I1200" i="2" s="1"/>
  <c r="H1201" i="2"/>
  <c r="I1201" i="2" s="1"/>
  <c r="H1202" i="2"/>
  <c r="I1202" i="2" s="1"/>
  <c r="H1203" i="2"/>
  <c r="I1203" i="2" s="1"/>
  <c r="H1205" i="2"/>
  <c r="I1205" i="2" s="1"/>
  <c r="H1207" i="2"/>
  <c r="I1207" i="2" s="1"/>
  <c r="H1211" i="2"/>
  <c r="I1211" i="2" s="1"/>
  <c r="H1212" i="2"/>
  <c r="I1212" i="2" s="1"/>
  <c r="H1215" i="2"/>
  <c r="I1215" i="2" s="1"/>
  <c r="H1217" i="2"/>
  <c r="I1217" i="2" s="1"/>
  <c r="H1218" i="2"/>
  <c r="I1218" i="2" s="1"/>
  <c r="H1219" i="2"/>
  <c r="I1219" i="2" s="1"/>
  <c r="H1222" i="2"/>
  <c r="I1222" i="2" s="1"/>
  <c r="H1223" i="2"/>
  <c r="I1223" i="2" s="1"/>
  <c r="H1224" i="2"/>
  <c r="I1224" i="2" s="1"/>
  <c r="H1225" i="2"/>
  <c r="I1225" i="2" s="1"/>
  <c r="H1226" i="2"/>
  <c r="I1226" i="2" s="1"/>
  <c r="H1227" i="2"/>
  <c r="I1227" i="2" s="1"/>
  <c r="H1228" i="2"/>
  <c r="I1228" i="2" s="1"/>
  <c r="H1230" i="2"/>
  <c r="I1230" i="2" s="1"/>
  <c r="H1232" i="2"/>
  <c r="I1232" i="2" s="1"/>
  <c r="H1235" i="2"/>
  <c r="I1235" i="2" s="1"/>
  <c r="H1236" i="2"/>
  <c r="I1236" i="2" s="1"/>
  <c r="H1237" i="2"/>
  <c r="I1237" i="2" s="1"/>
  <c r="H1239" i="2"/>
  <c r="I1239" i="2" s="1"/>
  <c r="H1240" i="2"/>
  <c r="I1240" i="2" s="1"/>
  <c r="H1241" i="2"/>
  <c r="I1241" i="2" s="1"/>
  <c r="H969" i="2"/>
  <c r="I969" i="2" s="1"/>
  <c r="H1022" i="2"/>
  <c r="I1022" i="2" s="1"/>
  <c r="H1036" i="2"/>
  <c r="I1036" i="2" s="1"/>
  <c r="H524" i="2"/>
  <c r="I524" i="2" s="1"/>
  <c r="H715" i="2"/>
  <c r="I715" i="2" s="1"/>
  <c r="H1254" i="2"/>
  <c r="I1254" i="2" s="1"/>
  <c r="H1255" i="2"/>
  <c r="I1255" i="2" s="1"/>
  <c r="H1256" i="2"/>
  <c r="I1256" i="2" s="1"/>
  <c r="H1257" i="2"/>
  <c r="I1257" i="2" s="1"/>
  <c r="H1258" i="2"/>
  <c r="I1258" i="2" s="1"/>
  <c r="H1259" i="2"/>
  <c r="I1259" i="2" s="1"/>
  <c r="H1260" i="2"/>
  <c r="I1260" i="2" s="1"/>
  <c r="H1261" i="2"/>
  <c r="I1261" i="2" s="1"/>
  <c r="I6" i="2"/>
  <c r="I8" i="2"/>
  <c r="I9" i="2"/>
  <c r="I14" i="2"/>
  <c r="I15" i="2"/>
  <c r="I16" i="2"/>
  <c r="I19" i="2"/>
  <c r="I20" i="2"/>
  <c r="I22" i="2"/>
  <c r="I24" i="2"/>
  <c r="I28" i="2"/>
  <c r="I29" i="2"/>
  <c r="I34" i="2"/>
  <c r="I36" i="2"/>
  <c r="I38" i="2"/>
  <c r="I41" i="2"/>
  <c r="I42" i="2"/>
  <c r="I48" i="2"/>
  <c r="I50" i="2"/>
  <c r="I51" i="2"/>
  <c r="I52" i="2"/>
  <c r="I55" i="2"/>
  <c r="I56" i="2"/>
  <c r="I57" i="2"/>
  <c r="I66" i="2"/>
  <c r="I70" i="2"/>
  <c r="I71" i="2"/>
  <c r="I74" i="2"/>
  <c r="I75" i="2"/>
  <c r="I81" i="2"/>
  <c r="I88" i="2"/>
  <c r="I89" i="2"/>
  <c r="I92" i="2"/>
  <c r="I99" i="2"/>
  <c r="I100" i="2"/>
  <c r="I101" i="2"/>
  <c r="I106" i="2"/>
  <c r="I108" i="2"/>
  <c r="I109" i="2"/>
  <c r="I112" i="2"/>
  <c r="I113" i="2"/>
  <c r="I115" i="2"/>
  <c r="I118" i="2"/>
  <c r="I119" i="2"/>
  <c r="I120" i="2"/>
  <c r="I123" i="2"/>
  <c r="I124" i="2"/>
  <c r="I125" i="2"/>
  <c r="I127" i="2"/>
  <c r="I128" i="2"/>
  <c r="I130" i="2"/>
  <c r="I133" i="2"/>
  <c r="I134" i="2"/>
  <c r="I135" i="2"/>
  <c r="I138" i="2"/>
  <c r="I139" i="2"/>
  <c r="I140" i="2"/>
  <c r="I142" i="2"/>
  <c r="I143" i="2"/>
  <c r="I144" i="2"/>
  <c r="I146" i="2"/>
  <c r="I147" i="2"/>
  <c r="I148" i="2"/>
  <c r="I151" i="2"/>
  <c r="I152" i="2"/>
  <c r="I153" i="2"/>
  <c r="I156" i="2"/>
  <c r="I158" i="2"/>
  <c r="I159" i="2"/>
  <c r="I161" i="2"/>
  <c r="I162" i="2"/>
  <c r="I163" i="2"/>
  <c r="I165" i="2"/>
  <c r="I166" i="2"/>
  <c r="I167" i="2"/>
  <c r="I169" i="2"/>
  <c r="I170" i="2"/>
  <c r="I172" i="2"/>
  <c r="I175" i="2"/>
  <c r="I176" i="2"/>
  <c r="I177" i="2"/>
  <c r="I179" i="2"/>
  <c r="I185" i="2"/>
  <c r="I186" i="2"/>
  <c r="I188" i="2"/>
  <c r="I190" i="2"/>
  <c r="I191" i="2"/>
  <c r="I193" i="2"/>
  <c r="I194" i="2"/>
  <c r="I196" i="2"/>
  <c r="I198" i="2"/>
  <c r="I199" i="2"/>
  <c r="I200" i="2"/>
  <c r="I202" i="2"/>
  <c r="I203" i="2"/>
  <c r="I204" i="2"/>
  <c r="I207" i="2"/>
  <c r="I208" i="2"/>
  <c r="I210" i="2"/>
  <c r="I213" i="2"/>
  <c r="I214" i="2"/>
  <c r="I215" i="2"/>
  <c r="I217" i="2"/>
  <c r="I218" i="2"/>
  <c r="I219" i="2"/>
  <c r="I221" i="2"/>
  <c r="I223" i="2"/>
  <c r="I224" i="2"/>
  <c r="I230" i="2"/>
  <c r="I231" i="2"/>
  <c r="I232" i="2"/>
  <c r="I234" i="2"/>
  <c r="I236" i="2"/>
  <c r="I237" i="2"/>
  <c r="I239" i="2"/>
  <c r="I240" i="2"/>
  <c r="I241" i="2"/>
  <c r="I244" i="2"/>
  <c r="I245" i="2"/>
  <c r="I246" i="2"/>
  <c r="I248" i="2"/>
  <c r="I249" i="2"/>
  <c r="I250" i="2"/>
  <c r="I252" i="2"/>
  <c r="I253" i="2"/>
  <c r="I254" i="2"/>
  <c r="I256" i="2"/>
  <c r="I257" i="2"/>
  <c r="I258" i="2"/>
  <c r="I261" i="2"/>
  <c r="I262" i="2"/>
  <c r="I263" i="2"/>
  <c r="I265" i="2"/>
  <c r="I266" i="2"/>
  <c r="I267" i="2"/>
  <c r="I270" i="2"/>
  <c r="I272" i="2"/>
  <c r="I273" i="2"/>
  <c r="I275" i="2"/>
  <c r="I278" i="2"/>
  <c r="I279" i="2"/>
  <c r="I282" i="2"/>
  <c r="I285" i="2"/>
  <c r="I287" i="2"/>
  <c r="I289" i="2"/>
  <c r="I290" i="2"/>
  <c r="I291" i="2"/>
  <c r="I297" i="2"/>
  <c r="I302" i="2"/>
  <c r="I309" i="2"/>
  <c r="I314" i="2"/>
  <c r="I315" i="2"/>
  <c r="I316" i="2"/>
  <c r="I319" i="2"/>
  <c r="I323" i="2"/>
  <c r="I324" i="2"/>
  <c r="I328" i="2"/>
  <c r="I329" i="2"/>
  <c r="I330" i="2"/>
  <c r="I339" i="2"/>
  <c r="I340" i="2"/>
  <c r="I341" i="2"/>
  <c r="I343" i="2"/>
  <c r="I344" i="2"/>
  <c r="I345" i="2"/>
  <c r="I347" i="2"/>
  <c r="I348" i="2"/>
  <c r="I349" i="2"/>
  <c r="I351" i="2"/>
  <c r="I354" i="2"/>
  <c r="I356" i="2"/>
  <c r="I359" i="2"/>
  <c r="I361" i="2"/>
  <c r="I363" i="2"/>
  <c r="I365" i="2"/>
  <c r="I366" i="2"/>
  <c r="I367" i="2"/>
  <c r="I370" i="2"/>
  <c r="I371" i="2"/>
  <c r="I373" i="2"/>
  <c r="I375" i="2"/>
  <c r="I376" i="2"/>
  <c r="I377" i="2"/>
  <c r="I379" i="2"/>
  <c r="I381" i="2"/>
  <c r="I382" i="2"/>
  <c r="I385" i="2"/>
  <c r="I386" i="2"/>
  <c r="I388" i="2"/>
  <c r="I392" i="2"/>
  <c r="I393" i="2"/>
  <c r="I395" i="2"/>
  <c r="I400" i="2"/>
  <c r="I402" i="2"/>
  <c r="I403" i="2"/>
  <c r="I405" i="2"/>
  <c r="I406" i="2"/>
  <c r="I407" i="2"/>
  <c r="I409" i="2"/>
  <c r="I412" i="2"/>
  <c r="I415" i="2"/>
  <c r="I420" i="2"/>
  <c r="I421" i="2"/>
  <c r="I426" i="2"/>
  <c r="I432" i="2"/>
  <c r="I435" i="2"/>
  <c r="I437" i="2"/>
  <c r="I440" i="2"/>
  <c r="I441" i="2"/>
  <c r="I443" i="2"/>
  <c r="I445" i="2"/>
  <c r="I446" i="2"/>
  <c r="I447" i="2"/>
  <c r="I450" i="2"/>
  <c r="I451" i="2"/>
  <c r="I452" i="2"/>
  <c r="I454" i="2"/>
  <c r="I455" i="2"/>
  <c r="I456" i="2"/>
  <c r="I463" i="2"/>
  <c r="I464" i="2"/>
  <c r="I465" i="2"/>
  <c r="I470" i="2"/>
  <c r="I471" i="2"/>
  <c r="I475" i="2"/>
  <c r="I477" i="2"/>
  <c r="I480" i="2"/>
  <c r="I483" i="2"/>
  <c r="I485" i="2"/>
  <c r="I486" i="2"/>
  <c r="I487" i="2"/>
  <c r="I491" i="2"/>
  <c r="I493" i="2"/>
  <c r="I497" i="2"/>
  <c r="I501" i="2"/>
  <c r="I504" i="2"/>
  <c r="I505" i="2"/>
  <c r="I507" i="2"/>
  <c r="I508" i="2"/>
  <c r="I509" i="2"/>
  <c r="I511" i="2"/>
  <c r="I513" i="2"/>
  <c r="I514" i="2"/>
  <c r="I517" i="2"/>
  <c r="I518" i="2"/>
  <c r="I520" i="2"/>
  <c r="I522" i="2"/>
  <c r="I523" i="2"/>
  <c r="I529" i="2"/>
  <c r="I532" i="2"/>
  <c r="I535" i="2"/>
  <c r="I536" i="2"/>
  <c r="I539" i="2"/>
  <c r="I541" i="2"/>
  <c r="I542" i="2"/>
  <c r="I550" i="2"/>
  <c r="I551" i="2"/>
  <c r="I552" i="2"/>
  <c r="I555" i="2"/>
  <c r="I561" i="2"/>
  <c r="I563" i="2"/>
  <c r="I570" i="2"/>
  <c r="I576" i="2"/>
  <c r="I581" i="2"/>
  <c r="I586" i="2"/>
  <c r="I592" i="2"/>
  <c r="I600" i="2"/>
  <c r="I612" i="2"/>
  <c r="I619" i="2"/>
  <c r="I624" i="2"/>
  <c r="I632" i="2"/>
  <c r="I636" i="2"/>
  <c r="I641" i="2"/>
  <c r="I646" i="2"/>
  <c r="I653" i="2"/>
  <c r="I661" i="2"/>
  <c r="I670" i="2"/>
  <c r="I676" i="2"/>
  <c r="I680" i="2"/>
  <c r="I687" i="2"/>
  <c r="I691" i="2"/>
  <c r="I695" i="2"/>
  <c r="I701" i="2"/>
  <c r="I705" i="2"/>
  <c r="I710" i="2"/>
  <c r="I716" i="2"/>
  <c r="I724" i="2"/>
  <c r="I730" i="2"/>
  <c r="I734" i="2"/>
  <c r="I738" i="2"/>
  <c r="I743" i="2"/>
  <c r="I753" i="2"/>
  <c r="I757" i="2"/>
  <c r="I761" i="2"/>
  <c r="I765" i="2"/>
  <c r="I769" i="2"/>
  <c r="I773" i="2"/>
  <c r="I778" i="2"/>
  <c r="I782" i="2"/>
  <c r="I786" i="2"/>
  <c r="I790" i="2"/>
  <c r="I794" i="2"/>
  <c r="I800" i="2"/>
  <c r="I806" i="2"/>
  <c r="I812" i="2"/>
  <c r="I817" i="2"/>
  <c r="I822" i="2"/>
  <c r="I828" i="2"/>
  <c r="I834" i="2"/>
  <c r="I839" i="2"/>
  <c r="I849" i="2"/>
  <c r="I853" i="2"/>
  <c r="I859" i="2"/>
  <c r="I866" i="2"/>
  <c r="I870" i="2"/>
  <c r="I874" i="2"/>
  <c r="I880" i="2"/>
  <c r="I885" i="2"/>
  <c r="I893" i="2"/>
  <c r="I899" i="2"/>
  <c r="I913" i="2"/>
  <c r="I917" i="2"/>
  <c r="I924" i="2"/>
  <c r="I929" i="2"/>
  <c r="I933" i="2"/>
  <c r="I941" i="2"/>
  <c r="I946" i="2"/>
  <c r="I953" i="2"/>
  <c r="I957" i="2"/>
  <c r="I961" i="2"/>
  <c r="I965" i="2"/>
  <c r="I971" i="2"/>
  <c r="I975" i="2"/>
  <c r="I979" i="2"/>
  <c r="I983" i="2"/>
  <c r="I987" i="2"/>
  <c r="I991" i="2"/>
  <c r="I995" i="2"/>
  <c r="I1003" i="2"/>
  <c r="I1010" i="2"/>
  <c r="I1016" i="2"/>
  <c r="I1021" i="2"/>
  <c r="I1048" i="2"/>
  <c r="I1054" i="2"/>
  <c r="I1058" i="2"/>
  <c r="I1082" i="2"/>
  <c r="I1100" i="2"/>
  <c r="H610" i="2"/>
  <c r="I610" i="2" s="1"/>
  <c r="H490" i="2"/>
  <c r="I490" i="2" s="1"/>
  <c r="M1246" i="2" l="1"/>
  <c r="K1246" i="2"/>
  <c r="M171" i="2"/>
  <c r="K171" i="2"/>
  <c r="K1249" i="2"/>
  <c r="M1249" i="2"/>
  <c r="M1245" i="2"/>
  <c r="K1245" i="2"/>
  <c r="K617" i="2"/>
  <c r="M617" i="2"/>
  <c r="M1243" i="2"/>
  <c r="K1243" i="2"/>
  <c r="K1250" i="2"/>
  <c r="M1250" i="2"/>
  <c r="K1244" i="2"/>
  <c r="K468" i="2"/>
  <c r="K1253" i="2"/>
  <c r="M1253" i="2"/>
  <c r="M1251" i="2"/>
  <c r="K1251" i="2"/>
  <c r="M1247" i="2"/>
  <c r="K1247" i="2"/>
  <c r="K1252" i="2"/>
  <c r="K1248" i="2"/>
  <c r="K131" i="2"/>
  <c r="M131" i="2"/>
  <c r="H640" i="2"/>
  <c r="I640" i="2" s="1"/>
  <c r="H1067" i="2"/>
  <c r="I1067" i="2" s="1"/>
  <c r="H1031" i="2"/>
  <c r="I1031" i="2" s="1"/>
  <c r="H1027" i="2"/>
  <c r="I1027" i="2" s="1"/>
  <c r="H1071" i="2"/>
  <c r="I1071" i="2" s="1"/>
  <c r="H650" i="2"/>
  <c r="I650" i="2" s="1"/>
  <c r="H643" i="2"/>
  <c r="I643" i="2" s="1"/>
  <c r="H649" i="2"/>
  <c r="I649" i="2" s="1"/>
  <c r="H919" i="2" l="1"/>
  <c r="I919" i="2" s="1"/>
  <c r="H482" i="2"/>
  <c r="I482" i="2" s="1"/>
  <c r="K649" i="2"/>
  <c r="K643" i="2"/>
  <c r="K490" i="2"/>
  <c r="K715" i="2"/>
  <c r="H949" i="2"/>
  <c r="I949" i="2" s="1"/>
  <c r="H948" i="2"/>
  <c r="I948" i="2" s="1"/>
  <c r="H87" i="2"/>
  <c r="I87" i="2" s="1"/>
  <c r="H606" i="2"/>
  <c r="I606" i="2" s="1"/>
  <c r="H877" i="2"/>
  <c r="I877" i="2" s="1"/>
  <c r="H1180" i="2"/>
  <c r="I1180" i="2" s="1"/>
  <c r="H39" i="2"/>
  <c r="I39" i="2" s="1"/>
  <c r="H413" i="2"/>
  <c r="I413" i="2" s="1"/>
  <c r="H431" i="2"/>
  <c r="I431" i="2" s="1"/>
  <c r="H901" i="2"/>
  <c r="I901" i="2" s="1"/>
  <c r="H18" i="2"/>
  <c r="I18" i="2" s="1"/>
  <c r="H623" i="2"/>
  <c r="I623" i="2" s="1"/>
  <c r="H1049" i="2"/>
  <c r="I1049" i="2" s="1"/>
  <c r="H1029" i="2"/>
  <c r="I1029" i="2" s="1"/>
  <c r="H411" i="2"/>
  <c r="I411" i="2" s="1"/>
  <c r="H394" i="2"/>
  <c r="I394" i="2" s="1"/>
  <c r="K1029" i="2" l="1"/>
  <c r="M1029" i="2"/>
  <c r="H923" i="2"/>
  <c r="I923" i="2" s="1"/>
  <c r="H1214" i="2"/>
  <c r="I1214" i="2" s="1"/>
  <c r="M649" i="2"/>
  <c r="K919" i="2"/>
  <c r="M919" i="2"/>
  <c r="K650" i="2"/>
  <c r="M650" i="2"/>
  <c r="K1067" i="2"/>
  <c r="M1067" i="2"/>
  <c r="K1071" i="2"/>
  <c r="M1071" i="2"/>
  <c r="M643" i="2"/>
  <c r="K969" i="2"/>
  <c r="M969" i="2"/>
  <c r="K1036" i="2"/>
  <c r="M1036" i="2"/>
  <c r="K1022" i="2"/>
  <c r="M1022" i="2"/>
  <c r="M490" i="2"/>
  <c r="K1254" i="2"/>
  <c r="M1254" i="2"/>
  <c r="M524" i="2"/>
  <c r="K524" i="2"/>
  <c r="K1255" i="2"/>
  <c r="M1255" i="2"/>
  <c r="M715" i="2"/>
  <c r="H1213" i="2"/>
  <c r="I1213" i="2" s="1"/>
  <c r="H717" i="2"/>
  <c r="I717" i="2" s="1"/>
  <c r="H726" i="2"/>
  <c r="I726" i="2" s="1"/>
  <c r="H1040" i="2"/>
  <c r="I1040" i="2" s="1"/>
  <c r="H5" i="2"/>
  <c r="I5" i="2" s="1"/>
  <c r="H729" i="2"/>
  <c r="I729" i="2" s="1"/>
  <c r="H921" i="2"/>
  <c r="I921" i="2" s="1"/>
  <c r="H947" i="2"/>
  <c r="I947" i="2" s="1"/>
  <c r="H945" i="2"/>
  <c r="I945" i="2" s="1"/>
  <c r="H499" i="2"/>
  <c r="I499" i="2" s="1"/>
  <c r="H651" i="2"/>
  <c r="I651" i="2" s="1"/>
  <c r="H43" i="2"/>
  <c r="I43" i="2" s="1"/>
  <c r="H530" i="2"/>
  <c r="I530" i="2" s="1"/>
  <c r="H1017" i="2"/>
  <c r="I1017" i="2" s="1"/>
  <c r="K1214" i="2" l="1"/>
  <c r="K563" i="2"/>
  <c r="H1262" i="2"/>
  <c r="I1262" i="2" s="1"/>
  <c r="H184" i="2"/>
  <c r="I184" i="2" s="1"/>
  <c r="H243" i="2"/>
  <c r="I243" i="2" s="1"/>
  <c r="H675" i="2"/>
  <c r="I675" i="2" s="1"/>
  <c r="H473" i="2"/>
  <c r="I473" i="2" s="1"/>
  <c r="H58" i="2"/>
  <c r="I58" i="2" s="1"/>
  <c r="H271" i="2"/>
  <c r="I271" i="2" s="1"/>
  <c r="H538" i="2"/>
  <c r="I538" i="2" s="1"/>
  <c r="H630" i="2"/>
  <c r="I630" i="2" s="1"/>
  <c r="H93" i="2"/>
  <c r="I93" i="2" s="1"/>
  <c r="H494" i="2"/>
  <c r="I494" i="2" s="1"/>
  <c r="H1220" i="2"/>
  <c r="I1220" i="2" s="1"/>
  <c r="H417" i="2"/>
  <c r="I417" i="2" s="1"/>
  <c r="H355" i="2"/>
  <c r="I355" i="2" s="1"/>
  <c r="H718" i="2"/>
  <c r="I718" i="2" s="1"/>
  <c r="H559" i="2"/>
  <c r="I559" i="2" s="1"/>
  <c r="H526" i="2"/>
  <c r="I526" i="2" s="1"/>
  <c r="H543" i="2"/>
  <c r="I543" i="2" s="1"/>
  <c r="H105" i="2"/>
  <c r="I105" i="2" s="1"/>
  <c r="H438" i="2"/>
  <c r="I438" i="2" s="1"/>
  <c r="H436" i="2"/>
  <c r="I436" i="2" s="1"/>
  <c r="K566" i="2" l="1"/>
  <c r="M566" i="2"/>
  <c r="M394" i="2"/>
  <c r="K394" i="2"/>
  <c r="K1213" i="2"/>
  <c r="M1213" i="2"/>
  <c r="K447" i="2"/>
  <c r="M447" i="2"/>
  <c r="K623" i="2"/>
  <c r="M623" i="2"/>
  <c r="K499" i="2"/>
  <c r="M499" i="2"/>
  <c r="M563" i="2"/>
  <c r="M1214" i="2"/>
  <c r="H1117" i="2"/>
  <c r="I1117" i="2" s="1"/>
  <c r="H904" i="2"/>
  <c r="I904" i="2" s="1"/>
  <c r="H699" i="2"/>
  <c r="I699" i="2" s="1"/>
  <c r="H292" i="2"/>
  <c r="I292" i="2" s="1"/>
  <c r="H842" i="2"/>
  <c r="I842" i="2" s="1"/>
  <c r="H286" i="2"/>
  <c r="I286" i="2" s="1"/>
  <c r="H569" i="2"/>
  <c r="I569" i="2" s="1"/>
  <c r="K18" i="2"/>
  <c r="H322" i="2"/>
  <c r="I322" i="2" s="1"/>
  <c r="H308" i="2"/>
  <c r="I308" i="2" s="1"/>
  <c r="H1168" i="2"/>
  <c r="I1168" i="2" s="1"/>
  <c r="H821" i="2"/>
  <c r="I821" i="2" s="1"/>
  <c r="H410" i="2"/>
  <c r="I410" i="2" s="1"/>
  <c r="H416" i="2"/>
  <c r="I416" i="2" s="1"/>
  <c r="H427" i="2"/>
  <c r="I427" i="2" s="1"/>
  <c r="H844" i="2"/>
  <c r="I844" i="2" s="1"/>
  <c r="H1065" i="2"/>
  <c r="I1065" i="2" s="1"/>
  <c r="H503" i="2"/>
  <c r="I503" i="2" s="1"/>
  <c r="H663" i="2"/>
  <c r="I663" i="2" s="1"/>
  <c r="H84" i="2"/>
  <c r="I84" i="2" s="1"/>
  <c r="H360" i="2"/>
  <c r="I360" i="2" s="1"/>
  <c r="H357" i="2"/>
  <c r="I357" i="2" s="1"/>
  <c r="H655" i="2"/>
  <c r="I655" i="2" s="1"/>
  <c r="H1025" i="2"/>
  <c r="I1025" i="2" s="1"/>
  <c r="H78" i="2"/>
  <c r="I78" i="2" s="1"/>
  <c r="H658" i="2"/>
  <c r="I658" i="2" s="1"/>
  <c r="H76" i="2"/>
  <c r="I76" i="2" s="1"/>
  <c r="H540" i="2"/>
  <c r="I540" i="2" s="1"/>
  <c r="H301" i="2" l="1"/>
  <c r="I301" i="2" s="1"/>
  <c r="H892" i="2"/>
  <c r="I892" i="2" s="1"/>
  <c r="K177" i="2"/>
  <c r="M177" i="2"/>
  <c r="K949" i="2"/>
  <c r="M949" i="2"/>
  <c r="M1256" i="2"/>
  <c r="K1256" i="2"/>
  <c r="M184" i="2"/>
  <c r="K184" i="2"/>
  <c r="M18" i="2"/>
  <c r="H999" i="2"/>
  <c r="I999" i="2" s="1"/>
  <c r="H1006" i="2"/>
  <c r="I1006" i="2" s="1"/>
  <c r="H1000" i="2"/>
  <c r="I1000" i="2" s="1"/>
  <c r="H516" i="2"/>
  <c r="I516" i="2" s="1"/>
  <c r="H229" i="2"/>
  <c r="I229" i="2" s="1"/>
  <c r="H293" i="2"/>
  <c r="I293" i="2" s="1"/>
  <c r="H1206" i="2"/>
  <c r="I1206" i="2" s="1"/>
  <c r="H457" i="2"/>
  <c r="I457" i="2" s="1"/>
  <c r="H321" i="2"/>
  <c r="I321" i="2" s="1"/>
  <c r="H305" i="2"/>
  <c r="I305" i="2" s="1"/>
  <c r="H667" i="2" l="1"/>
  <c r="I667" i="2" s="1"/>
  <c r="H970" i="2"/>
  <c r="I970" i="2" s="1"/>
  <c r="H997" i="2"/>
  <c r="I997" i="2" s="1"/>
  <c r="H1111" i="2"/>
  <c r="I1111" i="2" s="1"/>
  <c r="H1140" i="2"/>
  <c r="I1140" i="2" s="1"/>
  <c r="M293" i="2"/>
  <c r="K999" i="2"/>
  <c r="M540" i="2"/>
  <c r="M655" i="2"/>
  <c r="M357" i="2"/>
  <c r="K360" i="2"/>
  <c r="M308" i="2"/>
  <c r="H492" i="2" l="1"/>
  <c r="I492" i="2" s="1"/>
  <c r="K492" i="2" s="1"/>
  <c r="M999" i="2"/>
  <c r="K357" i="2"/>
  <c r="M360" i="2"/>
  <c r="K540" i="2"/>
  <c r="M322" i="2"/>
  <c r="K322" i="2"/>
  <c r="M821" i="2"/>
  <c r="K821" i="2"/>
  <c r="K308" i="2"/>
  <c r="K655" i="2"/>
  <c r="K293" i="2"/>
  <c r="H117" i="2"/>
  <c r="I117" i="2" s="1"/>
  <c r="H1001" i="2"/>
  <c r="I1001" i="2" s="1"/>
  <c r="H546" i="2"/>
  <c r="I546" i="2" s="1"/>
  <c r="H1007" i="2"/>
  <c r="I1007" i="2" s="1"/>
  <c r="H281" i="2"/>
  <c r="I281" i="2" s="1"/>
  <c r="M492" i="2" l="1"/>
  <c r="H1130" i="2" l="1"/>
  <c r="I1130" i="2" s="1"/>
  <c r="M1130" i="2" s="1"/>
  <c r="H1131" i="2"/>
  <c r="I1131" i="2" s="1"/>
  <c r="H1059" i="2"/>
  <c r="I1059" i="2" s="1"/>
  <c r="H60" i="2"/>
  <c r="I60" i="2" s="1"/>
  <c r="H1085" i="2"/>
  <c r="I1085" i="2" s="1"/>
  <c r="H745" i="2"/>
  <c r="I745" i="2" s="1"/>
  <c r="H525" i="2"/>
  <c r="I525" i="2" s="1"/>
  <c r="H531" i="2"/>
  <c r="I531" i="2" s="1"/>
  <c r="H96" i="2"/>
  <c r="I96" i="2" s="1"/>
  <c r="H474" i="2"/>
  <c r="I474" i="2" s="1"/>
  <c r="H908" i="2"/>
  <c r="I908" i="2" s="1"/>
  <c r="H577" i="2"/>
  <c r="I577" i="2" s="1"/>
  <c r="H1242" i="2"/>
  <c r="I1242" i="2" s="1"/>
  <c r="H562" i="2"/>
  <c r="I562" i="2" s="1"/>
  <c r="H226" i="2"/>
  <c r="I226" i="2" s="1"/>
  <c r="M1058" i="2"/>
  <c r="M997" i="2"/>
  <c r="H157" i="2"/>
  <c r="I157" i="2" s="1"/>
  <c r="H149" i="2"/>
  <c r="I149" i="2" s="1"/>
  <c r="H283" i="2"/>
  <c r="I283" i="2" s="1"/>
  <c r="H284" i="2"/>
  <c r="I284" i="2" s="1"/>
  <c r="H299" i="2"/>
  <c r="I299" i="2" s="1"/>
  <c r="H380" i="2"/>
  <c r="I380" i="2" s="1"/>
  <c r="H83" i="2"/>
  <c r="I83" i="2" s="1"/>
  <c r="H775" i="2"/>
  <c r="I775" i="2" s="1"/>
  <c r="H810" i="2"/>
  <c r="I810" i="2" s="1"/>
  <c r="H814" i="2"/>
  <c r="I814" i="2" s="1"/>
  <c r="H802" i="2"/>
  <c r="I802" i="2" s="1"/>
  <c r="H698" i="2"/>
  <c r="I698" i="2" s="1"/>
  <c r="H80" i="2"/>
  <c r="I80" i="2" s="1"/>
  <c r="H846" i="2"/>
  <c r="I846" i="2" s="1"/>
  <c r="H97" i="2"/>
  <c r="I97" i="2" s="1"/>
  <c r="H878" i="2"/>
  <c r="I878" i="2" s="1"/>
  <c r="H449" i="2"/>
  <c r="I449" i="2" s="1"/>
  <c r="H865" i="2"/>
  <c r="I865" i="2" s="1"/>
  <c r="H939" i="2"/>
  <c r="I939" i="2" s="1"/>
  <c r="H1143" i="2"/>
  <c r="I1143" i="2" s="1"/>
  <c r="H554" i="2"/>
  <c r="I554" i="2" s="1"/>
  <c r="H67" i="2"/>
  <c r="I67" i="2" s="1"/>
  <c r="H183" i="2"/>
  <c r="I183" i="2" s="1"/>
  <c r="H723" i="2"/>
  <c r="I723" i="2" s="1"/>
  <c r="H276" i="2"/>
  <c r="I276" i="2" s="1"/>
  <c r="H553" i="2" l="1"/>
  <c r="I553" i="2" s="1"/>
  <c r="H136" i="2"/>
  <c r="I136" i="2" s="1"/>
  <c r="H129" i="2"/>
  <c r="I129" i="2" s="1"/>
  <c r="H798" i="2"/>
  <c r="I798" i="2" s="1"/>
  <c r="H1109" i="2"/>
  <c r="I1109" i="2" s="1"/>
  <c r="H481" i="2"/>
  <c r="I481" i="2" s="1"/>
  <c r="H467" i="2"/>
  <c r="I467" i="2" s="1"/>
  <c r="H269" i="2"/>
  <c r="I269" i="2" s="1"/>
  <c r="M1059" i="2"/>
  <c r="K1059" i="2"/>
  <c r="K1140" i="2"/>
  <c r="M1140" i="2"/>
  <c r="K117" i="2"/>
  <c r="M117" i="2"/>
  <c r="M1131" i="2"/>
  <c r="K1131" i="2"/>
  <c r="K569" i="2"/>
  <c r="M569" i="2"/>
  <c r="M1111" i="2"/>
  <c r="K1111" i="2"/>
  <c r="M970" i="2"/>
  <c r="K970" i="2"/>
  <c r="K997" i="2"/>
  <c r="K1130" i="2"/>
  <c r="K1058" i="2"/>
  <c r="F16" i="7"/>
  <c r="H14" i="7"/>
  <c r="E4" i="7" s="1"/>
  <c r="G14" i="7"/>
  <c r="D4" i="7" s="1"/>
  <c r="F14" i="7"/>
  <c r="C4" i="7" s="1"/>
  <c r="H599" i="2"/>
  <c r="I599" i="2" s="1"/>
  <c r="H686" i="2"/>
  <c r="I686" i="2" s="1"/>
  <c r="H831" i="2"/>
  <c r="I831" i="2" s="1"/>
  <c r="H1126" i="2"/>
  <c r="I1126" i="2" s="1"/>
  <c r="H1148" i="2"/>
  <c r="I1148" i="2" s="1"/>
  <c r="H747" i="2"/>
  <c r="I747" i="2" s="1"/>
  <c r="H749" i="2"/>
  <c r="I749" i="2" s="1"/>
  <c r="M749" i="2" s="1"/>
  <c r="M105" i="2"/>
  <c r="H222" i="2"/>
  <c r="I222" i="2" s="1"/>
  <c r="H512" i="2"/>
  <c r="I512" i="2" s="1"/>
  <c r="H110" i="2"/>
  <c r="I110" i="2" s="1"/>
  <c r="H721" i="2"/>
  <c r="I721" i="2" s="1"/>
  <c r="H673" i="2"/>
  <c r="I673" i="2" s="1"/>
  <c r="H925" i="2"/>
  <c r="I925" i="2" s="1"/>
  <c r="H82" i="2"/>
  <c r="I82" i="2" s="1"/>
  <c r="H414" i="2"/>
  <c r="I414" i="2" s="1"/>
  <c r="H1179" i="2"/>
  <c r="I1179" i="2" s="1"/>
  <c r="H808" i="2"/>
  <c r="I808" i="2" s="1"/>
  <c r="H181" i="2"/>
  <c r="I181" i="2" s="1"/>
  <c r="H1080" i="2"/>
  <c r="I1080" i="2" s="1"/>
  <c r="H1162" i="2"/>
  <c r="I1162" i="2" s="1"/>
  <c r="H568" i="2"/>
  <c r="I568" i="2" s="1"/>
  <c r="H45" i="2"/>
  <c r="I45" i="2" s="1"/>
  <c r="H567" i="2"/>
  <c r="I567" i="2" s="1"/>
  <c r="H32" i="2"/>
  <c r="I32" i="2" s="1"/>
  <c r="H95" i="2"/>
  <c r="I95" i="2" s="1"/>
  <c r="H565" i="2"/>
  <c r="I565" i="2" s="1"/>
  <c r="H59" i="2"/>
  <c r="I59" i="2" s="1"/>
  <c r="H1137" i="2"/>
  <c r="I1137" i="2" s="1"/>
  <c r="H608" i="2"/>
  <c r="I608" i="2" s="1"/>
  <c r="H564" i="2"/>
  <c r="I564" i="2" s="1"/>
  <c r="H940" i="2"/>
  <c r="I940" i="2" s="1"/>
  <c r="H195" i="2"/>
  <c r="I195" i="2" s="1"/>
  <c r="H1028" i="2"/>
  <c r="I1028" i="2" s="1"/>
  <c r="H1068" i="2"/>
  <c r="I1068" i="2" s="1"/>
  <c r="H496" i="2"/>
  <c r="I496" i="2" s="1"/>
  <c r="H502" i="2"/>
  <c r="I502" i="2" s="1"/>
  <c r="H352" i="2"/>
  <c r="I352" i="2" s="1"/>
  <c r="M512" i="2"/>
  <c r="K1109" i="2"/>
  <c r="H827" i="2"/>
  <c r="I827" i="2" s="1"/>
  <c r="H829" i="2"/>
  <c r="I829" i="2" s="1"/>
  <c r="H154" i="2"/>
  <c r="I154" i="2" s="1"/>
  <c r="H1042" i="2"/>
  <c r="I1042" i="2" s="1"/>
  <c r="H304" i="2"/>
  <c r="I304" i="2" s="1"/>
  <c r="H209" i="2"/>
  <c r="I209" i="2" s="1"/>
  <c r="H685" i="2"/>
  <c r="I685" i="2" s="1"/>
  <c r="H335" i="2"/>
  <c r="I335" i="2" s="1"/>
  <c r="H180" i="2"/>
  <c r="I180" i="2" s="1"/>
  <c r="H62" i="2"/>
  <c r="I62" i="2" s="1"/>
  <c r="H1216" i="2"/>
  <c r="I1216" i="2" s="1"/>
  <c r="H458" i="2"/>
  <c r="I458" i="2" s="1"/>
  <c r="M449" i="2"/>
  <c r="H121" i="2"/>
  <c r="I121" i="2" s="1"/>
  <c r="H681" i="2"/>
  <c r="I681" i="2" s="1"/>
  <c r="H824" i="2"/>
  <c r="I824" i="2" s="1"/>
  <c r="H362" i="2"/>
  <c r="I362" i="2" s="1"/>
  <c r="H206" i="2"/>
  <c r="I206" i="2" s="1"/>
  <c r="H189" i="2"/>
  <c r="I189" i="2" s="1"/>
  <c r="H935" i="2"/>
  <c r="I935" i="2" s="1"/>
  <c r="H399" i="2"/>
  <c r="I399" i="2" s="1"/>
  <c r="H401" i="2"/>
  <c r="I401" i="2" s="1"/>
  <c r="H425" i="2"/>
  <c r="I425" i="2" s="1"/>
  <c r="H422" i="2"/>
  <c r="I422" i="2" s="1"/>
  <c r="H384" i="2"/>
  <c r="I384" i="2" s="1"/>
  <c r="H1023" i="2"/>
  <c r="I1023" i="2" s="1"/>
  <c r="H708" i="2"/>
  <c r="I708" i="2" s="1"/>
  <c r="H843" i="2"/>
  <c r="I843" i="2" s="1"/>
  <c r="H841" i="2"/>
  <c r="I841" i="2" s="1"/>
  <c r="H225" i="2"/>
  <c r="I225" i="2" s="1"/>
  <c r="H1120" i="2"/>
  <c r="I1120" i="2" s="1"/>
  <c r="H1026" i="2"/>
  <c r="I1026" i="2" s="1"/>
  <c r="H855" i="2"/>
  <c r="I855" i="2" s="1"/>
  <c r="H86" i="2"/>
  <c r="I86" i="2" s="1"/>
  <c r="H277" i="2"/>
  <c r="I277" i="2" s="1"/>
  <c r="H607" i="2"/>
  <c r="I607" i="2" s="1"/>
  <c r="H1039" i="2"/>
  <c r="I1039" i="2" s="1"/>
  <c r="H433" i="2"/>
  <c r="I433" i="2" s="1"/>
  <c r="H390" i="2"/>
  <c r="I390" i="2" s="1"/>
  <c r="H864" i="2"/>
  <c r="I864" i="2" s="1"/>
  <c r="M368" i="2"/>
  <c r="M281" i="2"/>
  <c r="H1014" i="2"/>
  <c r="I1014" i="2" s="1"/>
  <c r="H519" i="2"/>
  <c r="I519" i="2" s="1"/>
  <c r="H1170" i="2"/>
  <c r="I1170" i="2" s="1"/>
  <c r="H574" i="2"/>
  <c r="I574" i="2" s="1"/>
  <c r="H1092" i="2"/>
  <c r="I1092" i="2" s="1"/>
  <c r="H856" i="2"/>
  <c r="I856" i="2" s="1"/>
  <c r="H1204" i="2"/>
  <c r="I1204" i="2" s="1"/>
  <c r="H353" i="2"/>
  <c r="I353" i="2" s="1"/>
  <c r="H560" i="2"/>
  <c r="I560" i="2" s="1"/>
  <c r="H629" i="2"/>
  <c r="I629" i="2" s="1"/>
  <c r="H1136" i="2"/>
  <c r="I1136" i="2" s="1"/>
  <c r="H44" i="2"/>
  <c r="I44" i="2" s="1"/>
  <c r="H1113" i="2"/>
  <c r="I1113" i="2" s="1"/>
  <c r="H333" i="2"/>
  <c r="I333" i="2" s="1"/>
  <c r="H21" i="2"/>
  <c r="I21" i="2" s="1"/>
  <c r="H575" i="2"/>
  <c r="I575" i="2" s="1"/>
  <c r="H1221" i="2"/>
  <c r="I1221" i="2" s="1"/>
  <c r="H614" i="2"/>
  <c r="I614" i="2" s="1"/>
  <c r="H489" i="2"/>
  <c r="I489" i="2" s="1"/>
  <c r="H666" i="2"/>
  <c r="I666" i="2" s="1"/>
  <c r="H372" i="2"/>
  <c r="I372" i="2" s="1"/>
  <c r="H1196" i="2"/>
  <c r="I1196" i="2" s="1"/>
  <c r="M1141" i="2"/>
  <c r="M1206" i="2"/>
  <c r="M186" i="2"/>
  <c r="H90" i="2"/>
  <c r="I90" i="2" s="1"/>
  <c r="H174" i="2"/>
  <c r="I174" i="2" s="1"/>
  <c r="H628" i="2"/>
  <c r="I628" i="2" s="1"/>
  <c r="H466" i="2"/>
  <c r="I466" i="2" s="1"/>
  <c r="H72" i="2"/>
  <c r="I72" i="2" s="1"/>
  <c r="H27" i="2"/>
  <c r="I27" i="2" s="1"/>
  <c r="K957" i="2"/>
  <c r="K966" i="2"/>
  <c r="K712" i="2"/>
  <c r="M236" i="2"/>
  <c r="K710" i="2"/>
  <c r="K29" i="2"/>
  <c r="K1193" i="2"/>
  <c r="M541" i="2"/>
  <c r="K531" i="2"/>
  <c r="M290" i="2"/>
  <c r="M138" i="2"/>
  <c r="M196" i="2"/>
  <c r="M493" i="2"/>
  <c r="K202" i="2"/>
  <c r="K203" i="2"/>
  <c r="K1048" i="2"/>
  <c r="K149" i="2"/>
  <c r="K1257" i="2"/>
  <c r="H1012" i="2" l="1"/>
  <c r="I1012" i="2" s="1"/>
  <c r="H317" i="2"/>
  <c r="I317" i="2" s="1"/>
  <c r="M1028" i="2"/>
  <c r="K1028" i="2"/>
  <c r="H1044" i="2"/>
  <c r="I1044" i="2" s="1"/>
  <c r="H312" i="2"/>
  <c r="I312" i="2" s="1"/>
  <c r="H428" i="2"/>
  <c r="I428" i="2" s="1"/>
  <c r="H434" i="2"/>
  <c r="I434" i="2" s="1"/>
  <c r="H65" i="2"/>
  <c r="I65" i="2" s="1"/>
  <c r="H419" i="2"/>
  <c r="I419" i="2" s="1"/>
  <c r="H911" i="2"/>
  <c r="I911" i="2" s="1"/>
  <c r="H711" i="2"/>
  <c r="I711" i="2" s="1"/>
  <c r="H424" i="2"/>
  <c r="I424" i="2" s="1"/>
  <c r="H33" i="2"/>
  <c r="I33" i="2" s="1"/>
  <c r="H1073" i="2"/>
  <c r="I1073" i="2" s="1"/>
  <c r="H750" i="2"/>
  <c r="I750" i="2" s="1"/>
  <c r="H1102" i="2"/>
  <c r="I1102" i="2" s="1"/>
  <c r="H1101" i="2"/>
  <c r="I1101" i="2" s="1"/>
  <c r="H1103" i="2"/>
  <c r="I1103" i="2" s="1"/>
  <c r="H937" i="2"/>
  <c r="I937" i="2" s="1"/>
  <c r="H1123" i="2"/>
  <c r="I1123" i="2" s="1"/>
  <c r="H890" i="2"/>
  <c r="I890" i="2" s="1"/>
  <c r="H664" i="2"/>
  <c r="I664" i="2" s="1"/>
  <c r="M664" i="2" s="1"/>
  <c r="H311" i="2"/>
  <c r="I311" i="2" s="1"/>
  <c r="K311" i="2" s="1"/>
  <c r="H611" i="2"/>
  <c r="I611" i="2" s="1"/>
  <c r="H662" i="2"/>
  <c r="I662" i="2" s="1"/>
  <c r="H235" i="2"/>
  <c r="I235" i="2" s="1"/>
  <c r="M235" i="2" s="1"/>
  <c r="H1034" i="2"/>
  <c r="I1034" i="2" s="1"/>
  <c r="H64" i="2"/>
  <c r="I64" i="2" s="1"/>
  <c r="H104" i="2"/>
  <c r="I104" i="2" s="1"/>
  <c r="H1142" i="2"/>
  <c r="I1142" i="2" s="1"/>
  <c r="H94" i="2"/>
  <c r="I94" i="2" s="1"/>
  <c r="H495" i="2"/>
  <c r="I495" i="2" s="1"/>
  <c r="H310" i="2"/>
  <c r="I310" i="2" s="1"/>
  <c r="H25" i="2"/>
  <c r="I25" i="2" s="1"/>
  <c r="H300" i="2"/>
  <c r="I300" i="2" s="1"/>
  <c r="H1194" i="2"/>
  <c r="I1194" i="2" s="1"/>
  <c r="H900" i="2"/>
  <c r="I900" i="2" s="1"/>
  <c r="H325" i="2"/>
  <c r="I325" i="2" s="1"/>
  <c r="H1238" i="2"/>
  <c r="I1238" i="2" s="1"/>
  <c r="H1041" i="2"/>
  <c r="I1041" i="2" s="1"/>
  <c r="H47" i="2"/>
  <c r="I47" i="2" s="1"/>
  <c r="K47" i="2" s="1"/>
  <c r="H837" i="2"/>
  <c r="I837" i="2" s="1"/>
  <c r="H1072" i="2"/>
  <c r="I1072" i="2" s="1"/>
  <c r="H1199" i="2"/>
  <c r="I1199" i="2" s="1"/>
  <c r="H331" i="2"/>
  <c r="I331" i="2" s="1"/>
  <c r="H320" i="2"/>
  <c r="I320" i="2" s="1"/>
  <c r="H1139" i="2"/>
  <c r="I1139" i="2" s="1"/>
  <c r="H862" i="2"/>
  <c r="I862" i="2" s="1"/>
  <c r="H461" i="2"/>
  <c r="I461" i="2" s="1"/>
  <c r="H212" i="2"/>
  <c r="I212" i="2" s="1"/>
  <c r="H63" i="2"/>
  <c r="I63" i="2" s="1"/>
  <c r="H1229" i="2"/>
  <c r="I1229" i="2" s="1"/>
  <c r="H548" i="2"/>
  <c r="I548" i="2" s="1"/>
  <c r="H1234" i="2"/>
  <c r="I1234" i="2" s="1"/>
  <c r="H1033" i="2"/>
  <c r="I1033" i="2" s="1"/>
  <c r="H79" i="2"/>
  <c r="I79" i="2" s="1"/>
  <c r="H1145" i="2"/>
  <c r="I1145" i="2" s="1"/>
  <c r="K1145" i="2" s="1"/>
  <c r="H1233" i="2"/>
  <c r="I1233" i="2" s="1"/>
  <c r="H549" i="2"/>
  <c r="I549" i="2" s="1"/>
  <c r="H615" i="2"/>
  <c r="I615" i="2" s="1"/>
  <c r="H369" i="2"/>
  <c r="I369" i="2" s="1"/>
  <c r="H26" i="2"/>
  <c r="I26" i="2" s="1"/>
  <c r="H895" i="2"/>
  <c r="I895" i="2" s="1"/>
  <c r="H478" i="2"/>
  <c r="I478" i="2" s="1"/>
  <c r="H558" i="2"/>
  <c r="I558" i="2" s="1"/>
  <c r="H1032" i="2"/>
  <c r="I1032" i="2" s="1"/>
  <c r="H1210" i="2"/>
  <c r="I1210" i="2" s="1"/>
  <c r="H479" i="2"/>
  <c r="I479" i="2" s="1"/>
  <c r="H1122" i="2"/>
  <c r="I1122" i="2" s="1"/>
  <c r="H107" i="2"/>
  <c r="I107" i="2" s="1"/>
  <c r="H605" i="2"/>
  <c r="I605" i="2" s="1"/>
  <c r="H891" i="2"/>
  <c r="I891" i="2" s="1"/>
  <c r="H1159" i="2"/>
  <c r="I1159" i="2" s="1"/>
  <c r="H260" i="2"/>
  <c r="I260" i="2" s="1"/>
  <c r="H306" i="2"/>
  <c r="I306" i="2" s="1"/>
  <c r="H35" i="2"/>
  <c r="I35" i="2" s="1"/>
  <c r="H182" i="2"/>
  <c r="I182" i="2" s="1"/>
  <c r="H845" i="2"/>
  <c r="I845" i="2" s="1"/>
  <c r="H903" i="2"/>
  <c r="I903" i="2" s="1"/>
  <c r="H11" i="2"/>
  <c r="I11" i="2" s="1"/>
  <c r="H337" i="2"/>
  <c r="I337" i="2" s="1"/>
  <c r="H626" i="2"/>
  <c r="I626" i="2" s="1"/>
  <c r="H459" i="2"/>
  <c r="I459" i="2" s="1"/>
  <c r="H307" i="2"/>
  <c r="I307" i="2" s="1"/>
  <c r="H556" i="2"/>
  <c r="I556" i="2" s="1"/>
  <c r="H889" i="2"/>
  <c r="I889" i="2" s="1"/>
  <c r="H557" i="2"/>
  <c r="I557" i="2" s="1"/>
  <c r="H295" i="2"/>
  <c r="I295" i="2" s="1"/>
  <c r="H37" i="2"/>
  <c r="I37" i="2" s="1"/>
  <c r="H598" i="2"/>
  <c r="I598" i="2" s="1"/>
  <c r="H1005" i="2"/>
  <c r="I1005" i="2" s="1"/>
  <c r="H1052" i="2"/>
  <c r="I1052" i="2" s="1"/>
  <c r="H601" i="2"/>
  <c r="I601" i="2" s="1"/>
  <c r="H896" i="2"/>
  <c r="I896" i="2" s="1"/>
  <c r="H103" i="2"/>
  <c r="I103" i="2" s="1"/>
  <c r="H1144" i="2"/>
  <c r="I1144" i="2" s="1"/>
  <c r="H1121" i="2"/>
  <c r="I1121" i="2" s="1"/>
  <c r="H387" i="2"/>
  <c r="I387" i="2" s="1"/>
  <c r="H1231" i="2"/>
  <c r="I1231" i="2" s="1"/>
  <c r="H1209" i="2"/>
  <c r="I1209" i="2" s="1"/>
  <c r="H1138" i="2"/>
  <c r="I1138" i="2" s="1"/>
  <c r="H902" i="2"/>
  <c r="I902" i="2" s="1"/>
  <c r="H905" i="2"/>
  <c r="I905" i="2" s="1"/>
  <c r="H68" i="2"/>
  <c r="I68" i="2" s="1"/>
  <c r="H882" i="2"/>
  <c r="I882" i="2" s="1"/>
  <c r="H336" i="2"/>
  <c r="I336" i="2" s="1"/>
  <c r="H326" i="2"/>
  <c r="I326" i="2" s="1"/>
  <c r="M326" i="2" s="1"/>
  <c r="H298" i="2"/>
  <c r="I298" i="2" s="1"/>
  <c r="H228" i="2"/>
  <c r="I228" i="2" s="1"/>
  <c r="K228" i="2" s="1"/>
  <c r="H748" i="2"/>
  <c r="I748" i="2" s="1"/>
  <c r="M748" i="2" s="1"/>
  <c r="H746" i="2"/>
  <c r="I746" i="2" s="1"/>
  <c r="M746" i="2" s="1"/>
  <c r="H1198" i="2"/>
  <c r="I1198" i="2" s="1"/>
  <c r="H332" i="2"/>
  <c r="I332" i="2" s="1"/>
  <c r="H500" i="2"/>
  <c r="I500" i="2" s="1"/>
  <c r="H429" i="2"/>
  <c r="I429" i="2" s="1"/>
  <c r="H659" i="2"/>
  <c r="I659" i="2" s="1"/>
  <c r="H657" i="2"/>
  <c r="I657" i="2" s="1"/>
  <c r="H591" i="2"/>
  <c r="I591" i="2" s="1"/>
  <c r="H1024" i="2"/>
  <c r="I1024" i="2" s="1"/>
  <c r="H389" i="2"/>
  <c r="I389" i="2" s="1"/>
  <c r="H30" i="2"/>
  <c r="I30" i="2" s="1"/>
  <c r="H584" i="2"/>
  <c r="I584" i="2" s="1"/>
  <c r="H1208" i="2"/>
  <c r="I1208" i="2" s="1"/>
  <c r="H69" i="2"/>
  <c r="I69" i="2" s="1"/>
  <c r="H801" i="2"/>
  <c r="I801" i="2" s="1"/>
  <c r="H7" i="2"/>
  <c r="I7" i="2" s="1"/>
  <c r="H472" i="2"/>
  <c r="I472" i="2" s="1"/>
  <c r="H910" i="2"/>
  <c r="I910" i="2" s="1"/>
  <c r="H595" i="2"/>
  <c r="I595" i="2" s="1"/>
  <c r="H912" i="2"/>
  <c r="I912" i="2" s="1"/>
  <c r="H442" i="2"/>
  <c r="I442" i="2" s="1"/>
  <c r="H397" i="2"/>
  <c r="I397" i="2" s="1"/>
  <c r="H398" i="2"/>
  <c r="I398" i="2" s="1"/>
  <c r="H338" i="2"/>
  <c r="I338" i="2" s="1"/>
  <c r="H13" i="2"/>
  <c r="I13" i="2" s="1"/>
  <c r="H46" i="2"/>
  <c r="I46" i="2" s="1"/>
  <c r="K46" i="2" s="1"/>
  <c r="H12" i="2"/>
  <c r="I12" i="2" s="1"/>
  <c r="H114" i="2"/>
  <c r="I114" i="2" s="1"/>
  <c r="H799" i="2"/>
  <c r="I799" i="2" s="1"/>
  <c r="H1114" i="2"/>
  <c r="I1114" i="2" s="1"/>
  <c r="H588" i="2"/>
  <c r="I588" i="2" s="1"/>
  <c r="H91" i="2"/>
  <c r="I91" i="2" s="1"/>
  <c r="H296" i="2"/>
  <c r="I296" i="2" s="1"/>
  <c r="M296" i="2" s="1"/>
  <c r="H303" i="2"/>
  <c r="I303" i="2" s="1"/>
  <c r="H423" i="2"/>
  <c r="I423" i="2" s="1"/>
  <c r="H1146" i="2"/>
  <c r="I1146" i="2" s="1"/>
  <c r="H740" i="2"/>
  <c r="I740" i="2" s="1"/>
  <c r="K740" i="2" s="1"/>
  <c r="H53" i="2"/>
  <c r="I53" i="2" s="1"/>
  <c r="H1038" i="2"/>
  <c r="I1038" i="2" s="1"/>
  <c r="H77" i="2"/>
  <c r="I77" i="2" s="1"/>
  <c r="H460" i="2"/>
  <c r="I460" i="2" s="1"/>
  <c r="H609" i="2"/>
  <c r="I609" i="2" s="1"/>
  <c r="M560" i="2"/>
  <c r="K560" i="2"/>
  <c r="M32" i="2"/>
  <c r="M1012" i="2"/>
  <c r="M312" i="2"/>
  <c r="K474" i="2"/>
  <c r="M474" i="2"/>
  <c r="M96" i="2"/>
  <c r="K96" i="2"/>
  <c r="K538" i="2"/>
  <c r="M538" i="2"/>
  <c r="M301" i="2"/>
  <c r="K301" i="2"/>
  <c r="M417" i="2"/>
  <c r="K417" i="2"/>
  <c r="K105" i="2"/>
  <c r="K890" i="2"/>
  <c r="K837" i="2"/>
  <c r="K512" i="2"/>
  <c r="K749" i="2"/>
  <c r="M228" i="2"/>
  <c r="K748" i="2"/>
  <c r="M1109" i="2"/>
  <c r="M747" i="2"/>
  <c r="K747" i="2"/>
  <c r="M110" i="2"/>
  <c r="K110" i="2"/>
  <c r="M222" i="2"/>
  <c r="K222" i="2"/>
  <c r="K516" i="2"/>
  <c r="M516" i="2"/>
  <c r="K235" i="2"/>
  <c r="K664" i="2"/>
  <c r="K26" i="2"/>
  <c r="K829" i="2"/>
  <c r="M829" i="2"/>
  <c r="M284" i="2"/>
  <c r="K284" i="2"/>
  <c r="K67" i="2"/>
  <c r="M67" i="2"/>
  <c r="M299" i="2"/>
  <c r="K299" i="2"/>
  <c r="K940" i="2"/>
  <c r="M940" i="2"/>
  <c r="M865" i="2"/>
  <c r="K865" i="2"/>
  <c r="M827" i="2"/>
  <c r="K827" i="2"/>
  <c r="K449" i="2"/>
  <c r="M27" i="2"/>
  <c r="K368" i="2"/>
  <c r="K1216" i="2"/>
  <c r="M1216" i="2"/>
  <c r="K405" i="2"/>
  <c r="M405" i="2"/>
  <c r="K458" i="2"/>
  <c r="M458" i="2"/>
  <c r="K849" i="2"/>
  <c r="M849" i="2"/>
  <c r="K283" i="2"/>
  <c r="M283" i="2"/>
  <c r="K281" i="2"/>
  <c r="M1145" i="2"/>
  <c r="K856" i="2"/>
  <c r="M856" i="2"/>
  <c r="K1203" i="2"/>
  <c r="M1203" i="2"/>
  <c r="K186" i="2"/>
  <c r="K1206" i="2"/>
  <c r="K1141" i="2"/>
  <c r="M358" i="2"/>
  <c r="K358" i="2"/>
  <c r="K541" i="2"/>
  <c r="M966" i="2"/>
  <c r="K290" i="2"/>
  <c r="M712" i="2"/>
  <c r="K236" i="2"/>
  <c r="M29" i="2"/>
  <c r="K1014" i="2"/>
  <c r="M1014" i="2"/>
  <c r="M725" i="2"/>
  <c r="K725" i="2"/>
  <c r="K1096" i="2"/>
  <c r="M1096" i="2"/>
  <c r="M532" i="2"/>
  <c r="K532" i="2"/>
  <c r="M710" i="2"/>
  <c r="M957" i="2"/>
  <c r="M531" i="2"/>
  <c r="M1193" i="2"/>
  <c r="K521" i="2"/>
  <c r="M521" i="2"/>
  <c r="M1091" i="2"/>
  <c r="K1091" i="2"/>
  <c r="M43" i="2"/>
  <c r="K43" i="2"/>
  <c r="M391" i="2"/>
  <c r="K391" i="2"/>
  <c r="M1048" i="2"/>
  <c r="K493" i="2"/>
  <c r="M203" i="2"/>
  <c r="M201" i="2"/>
  <c r="K201" i="2"/>
  <c r="M768" i="2"/>
  <c r="K768" i="2"/>
  <c r="K196" i="2"/>
  <c r="K138" i="2"/>
  <c r="K467" i="2"/>
  <c r="M467" i="2"/>
  <c r="M947" i="2"/>
  <c r="K947" i="2"/>
  <c r="M157" i="2"/>
  <c r="K157" i="2"/>
  <c r="M149" i="2"/>
  <c r="M202" i="2"/>
  <c r="M47" i="2"/>
  <c r="M271" i="2"/>
  <c r="K271" i="2"/>
  <c r="M1257" i="2"/>
  <c r="K1259" i="2"/>
  <c r="M1259" i="2"/>
  <c r="K1260" i="2"/>
  <c r="M1260" i="2"/>
  <c r="M311" i="2" l="1"/>
  <c r="F8" i="7"/>
  <c r="K746" i="2"/>
  <c r="M46" i="2"/>
  <c r="K296" i="2"/>
  <c r="K1052" i="2"/>
  <c r="M1052" i="2"/>
  <c r="M325" i="2"/>
  <c r="K325" i="2"/>
  <c r="M740" i="2"/>
  <c r="K32" i="2"/>
  <c r="M584" i="2"/>
  <c r="K584" i="2"/>
  <c r="K1012" i="2"/>
  <c r="K312" i="2"/>
  <c r="M890" i="2"/>
  <c r="K326" i="2"/>
  <c r="M837" i="2"/>
  <c r="M26" i="2"/>
  <c r="K27" i="2"/>
  <c r="M614" i="2"/>
  <c r="K1138" i="2"/>
  <c r="M1138" i="2"/>
  <c r="K939" i="2"/>
  <c r="M939" i="2"/>
  <c r="K556" i="2"/>
  <c r="M556" i="2"/>
  <c r="K614" i="2" l="1"/>
  <c r="K527" i="2"/>
  <c r="M527" i="2"/>
  <c r="K536" i="2"/>
  <c r="M536" i="2"/>
  <c r="M168" i="2"/>
  <c r="K205" i="2"/>
  <c r="M321" i="2"/>
  <c r="K291" i="2"/>
  <c r="K220" i="2" l="1"/>
  <c r="M220" i="2"/>
  <c r="K861" i="2"/>
  <c r="M861" i="2"/>
  <c r="M504" i="2"/>
  <c r="K504" i="2"/>
  <c r="K168" i="2"/>
  <c r="K321" i="2"/>
  <c r="K1042" i="2"/>
  <c r="M1042" i="2"/>
  <c r="K188" i="2"/>
  <c r="M188" i="2"/>
  <c r="K219" i="2"/>
  <c r="M219" i="2"/>
  <c r="K456" i="2"/>
  <c r="M456" i="2"/>
  <c r="M291" i="2"/>
  <c r="M205" i="2"/>
  <c r="K1027" i="2"/>
  <c r="M1027" i="2"/>
  <c r="K38" i="2"/>
  <c r="M38" i="2"/>
  <c r="K39" i="2"/>
  <c r="M39" i="2"/>
  <c r="K263" i="2"/>
  <c r="K462" i="2" l="1"/>
  <c r="M462" i="2"/>
  <c r="K80" i="2"/>
  <c r="M80" i="2"/>
  <c r="M548" i="2"/>
  <c r="K548" i="2"/>
  <c r="K549" i="2"/>
  <c r="M549" i="2"/>
  <c r="K320" i="2"/>
  <c r="M320" i="2"/>
  <c r="K1178" i="2"/>
  <c r="M1178" i="2"/>
  <c r="K254" i="2"/>
  <c r="M254" i="2"/>
  <c r="K1160" i="2"/>
  <c r="M1160" i="2"/>
  <c r="M470" i="2"/>
  <c r="K470" i="2"/>
  <c r="K193" i="2"/>
  <c r="M193" i="2"/>
  <c r="M263" i="2"/>
  <c r="M1132" i="2"/>
  <c r="K1132" i="2"/>
  <c r="K1238" i="2"/>
  <c r="M1238" i="2"/>
  <c r="M1233" i="2"/>
  <c r="K1233" i="2"/>
  <c r="K1231" i="2"/>
  <c r="M1231" i="2"/>
  <c r="K1068" i="2" l="1"/>
  <c r="M1068" i="2"/>
  <c r="K1061" i="2"/>
  <c r="M1061" i="2"/>
  <c r="M298" i="2"/>
  <c r="K298" i="2"/>
  <c r="K307" i="2"/>
  <c r="M307" i="2"/>
  <c r="K916" i="2"/>
  <c r="M916" i="2"/>
  <c r="K914" i="2"/>
  <c r="M914" i="2"/>
  <c r="K1094" i="2"/>
  <c r="M1094" i="2"/>
  <c r="K582" i="2"/>
  <c r="M582" i="2"/>
  <c r="K318" i="2"/>
  <c r="M318" i="2"/>
  <c r="K317" i="2"/>
  <c r="M317" i="2"/>
  <c r="M310" i="2"/>
  <c r="K310" i="2"/>
  <c r="E6" i="7" l="1"/>
  <c r="K522" i="2" l="1"/>
  <c r="M522" i="2"/>
  <c r="K505" i="2"/>
  <c r="M505" i="2"/>
  <c r="K542" i="2"/>
  <c r="M542" i="2"/>
  <c r="K612" i="2"/>
  <c r="M612" i="2"/>
  <c r="K194" i="2"/>
  <c r="M194" i="2"/>
  <c r="K1128" i="2"/>
  <c r="M1128" i="2"/>
  <c r="K1082" i="2"/>
  <c r="M1082" i="2"/>
  <c r="K268" i="2"/>
  <c r="M268" i="2"/>
  <c r="K1152" i="2"/>
  <c r="M1152" i="2"/>
  <c r="K274" i="2"/>
  <c r="M274" i="2"/>
  <c r="K73" i="2"/>
  <c r="M73" i="2"/>
  <c r="K1148" i="2"/>
  <c r="M1148" i="2"/>
  <c r="K870" i="2"/>
  <c r="M870" i="2"/>
  <c r="K713" i="2"/>
  <c r="M713" i="2"/>
  <c r="K1083" i="2"/>
  <c r="M1083" i="2"/>
  <c r="K1084" i="2"/>
  <c r="M1084" i="2"/>
  <c r="M1016" i="2"/>
  <c r="K1016" i="2"/>
  <c r="K654" i="2"/>
  <c r="M654" i="2"/>
  <c r="K275" i="2"/>
  <c r="M275" i="2"/>
  <c r="K663" i="2"/>
  <c r="M663" i="2"/>
  <c r="M745" i="2"/>
  <c r="K745" i="2"/>
  <c r="K628" i="2"/>
  <c r="M628" i="2"/>
  <c r="K961" i="2"/>
  <c r="K967" i="2"/>
  <c r="F12" i="7"/>
  <c r="G8" i="7"/>
  <c r="K959" i="2" l="1"/>
  <c r="M959" i="2"/>
  <c r="K809" i="2"/>
  <c r="M809" i="2"/>
  <c r="K799" i="2"/>
  <c r="M799" i="2"/>
  <c r="K802" i="2"/>
  <c r="M802" i="2"/>
  <c r="K62" i="2"/>
  <c r="M62" i="2"/>
  <c r="K805" i="2"/>
  <c r="M805" i="2"/>
  <c r="K804" i="2"/>
  <c r="M804" i="2"/>
  <c r="K486" i="2"/>
  <c r="M486" i="2"/>
  <c r="K1088" i="2"/>
  <c r="M1088" i="2"/>
  <c r="K231" i="2"/>
  <c r="M231" i="2"/>
  <c r="K1234" i="2"/>
  <c r="M1234" i="2"/>
  <c r="M1232" i="2"/>
  <c r="K1232" i="2"/>
  <c r="K671" i="2"/>
  <c r="M671" i="2"/>
  <c r="K670" i="2"/>
  <c r="M670" i="2"/>
  <c r="K1188" i="2"/>
  <c r="M1188" i="2"/>
  <c r="K473" i="2"/>
  <c r="M473" i="2"/>
  <c r="K195" i="2"/>
  <c r="M195" i="2"/>
  <c r="M1123" i="2"/>
  <c r="K1123" i="2"/>
  <c r="M764" i="2"/>
  <c r="K764" i="2"/>
  <c r="K777" i="2"/>
  <c r="M777" i="2"/>
  <c r="M783" i="2"/>
  <c r="K783" i="2"/>
  <c r="K769" i="2"/>
  <c r="M769" i="2"/>
  <c r="M813" i="2"/>
  <c r="K813" i="2"/>
  <c r="M812" i="2"/>
  <c r="K812" i="2"/>
  <c r="K767" i="2"/>
  <c r="M767" i="2"/>
  <c r="K826" i="2"/>
  <c r="M826" i="2"/>
  <c r="K776" i="2"/>
  <c r="M776" i="2"/>
  <c r="M762" i="2"/>
  <c r="K762" i="2"/>
  <c r="K781" i="2"/>
  <c r="M781" i="2"/>
  <c r="K770" i="2"/>
  <c r="M770" i="2"/>
  <c r="K174" i="2"/>
  <c r="M174" i="2"/>
  <c r="K128" i="2"/>
  <c r="M128" i="2"/>
  <c r="K239" i="2"/>
  <c r="M239" i="2"/>
  <c r="K1150" i="2"/>
  <c r="M1150" i="2"/>
  <c r="K1149" i="2"/>
  <c r="M1149" i="2"/>
  <c r="K1236" i="2"/>
  <c r="M1236" i="2"/>
  <c r="M885" i="2"/>
  <c r="K885" i="2"/>
  <c r="M154" i="2"/>
  <c r="K154" i="2"/>
  <c r="K153" i="2"/>
  <c r="M153" i="2"/>
  <c r="M965" i="2"/>
  <c r="K965" i="2"/>
  <c r="M963" i="2"/>
  <c r="K963" i="2"/>
  <c r="M964" i="2"/>
  <c r="K964" i="2"/>
  <c r="K962" i="2"/>
  <c r="M962" i="2"/>
  <c r="M961" i="2"/>
  <c r="M967" i="2"/>
  <c r="K946" i="2"/>
  <c r="M946" i="2"/>
  <c r="K953" i="2"/>
  <c r="M953" i="2"/>
  <c r="K565" i="2"/>
  <c r="M565" i="2"/>
  <c r="K498" i="2"/>
  <c r="M498" i="2"/>
  <c r="K496" i="2"/>
  <c r="M496" i="2"/>
  <c r="K426" i="2"/>
  <c r="M426" i="2"/>
  <c r="K1184" i="2" l="1"/>
  <c r="M1184" i="2"/>
  <c r="K625" i="2"/>
  <c r="M625" i="2"/>
  <c r="K843" i="2"/>
  <c r="M843" i="2"/>
  <c r="M721" i="2"/>
  <c r="K721" i="2"/>
  <c r="K36" i="2" l="1"/>
  <c r="M36" i="2"/>
  <c r="M1086" i="2"/>
  <c r="K1086" i="2"/>
  <c r="K968" i="2"/>
  <c r="M968" i="2"/>
  <c r="M941" i="2"/>
  <c r="K941" i="2"/>
  <c r="K878" i="2" l="1"/>
  <c r="M25" i="2" l="1"/>
  <c r="K25" i="2"/>
  <c r="K460" i="2"/>
  <c r="M460" i="2"/>
  <c r="K1085" i="2"/>
  <c r="M1085" i="2"/>
  <c r="K660" i="2"/>
  <c r="M660" i="2"/>
  <c r="M646" i="2"/>
  <c r="K646" i="2"/>
  <c r="K877" i="2"/>
  <c r="M877" i="2"/>
  <c r="M878" i="2"/>
  <c r="K14" i="2"/>
  <c r="M14" i="2"/>
  <c r="K672" i="2" l="1"/>
  <c r="M672" i="2"/>
  <c r="K1167" i="2" l="1"/>
  <c r="M1167" i="2"/>
  <c r="M920" i="2" l="1"/>
  <c r="K920" i="2"/>
  <c r="K526" i="2"/>
  <c r="M526" i="2"/>
  <c r="K396" i="2"/>
  <c r="M396" i="2"/>
  <c r="K1129" i="2" l="1"/>
  <c r="M1129" i="2"/>
  <c r="K603" i="2"/>
  <c r="M603" i="2"/>
  <c r="K1173" i="2" l="1"/>
  <c r="M1173" i="2"/>
  <c r="K1172" i="2"/>
  <c r="M1172" i="2"/>
  <c r="K1174" i="2"/>
  <c r="M1174" i="2"/>
  <c r="K309" i="2"/>
  <c r="M309" i="2"/>
  <c r="K863" i="2"/>
  <c r="M863" i="2"/>
  <c r="K85" i="2"/>
  <c r="M85" i="2"/>
  <c r="M267" i="2"/>
  <c r="K267" i="2"/>
  <c r="K404" i="2"/>
  <c r="M404" i="2"/>
  <c r="K1013" i="2"/>
  <c r="M1013" i="2"/>
  <c r="K929" i="2"/>
  <c r="M929" i="2"/>
  <c r="K1221" i="2"/>
  <c r="M1221" i="2"/>
  <c r="M673" i="2"/>
  <c r="K673" i="2"/>
  <c r="K1045" i="2" l="1"/>
  <c r="M1045" i="2"/>
  <c r="K1077" i="2"/>
  <c r="M1077" i="2"/>
  <c r="M453" i="2"/>
  <c r="K453" i="2"/>
  <c r="M45" i="2" l="1"/>
  <c r="K45" i="2"/>
  <c r="K44" i="2"/>
  <c r="M44" i="2"/>
  <c r="K483" i="2" l="1"/>
  <c r="M483" i="2"/>
  <c r="K509" i="2" l="1"/>
  <c r="M681" i="2"/>
  <c r="K681" i="2"/>
  <c r="K572" i="2"/>
  <c r="M572" i="2"/>
  <c r="K41" i="2"/>
  <c r="M41" i="2"/>
  <c r="K669" i="2"/>
  <c r="M669" i="2"/>
  <c r="K564" i="2"/>
  <c r="M564" i="2"/>
  <c r="K517" i="2"/>
  <c r="M517" i="2"/>
  <c r="K924" i="2"/>
  <c r="M924" i="2"/>
  <c r="K1099" i="2"/>
  <c r="M1099" i="2"/>
  <c r="K1057" i="2"/>
  <c r="M1057" i="2"/>
  <c r="K1181" i="2"/>
  <c r="M1181" i="2"/>
  <c r="K54" i="2"/>
  <c r="M54" i="2"/>
  <c r="K553" i="2" l="1"/>
  <c r="M553" i="2"/>
  <c r="M611" i="2"/>
  <c r="K611" i="2"/>
  <c r="M509" i="2"/>
  <c r="K507" i="2"/>
  <c r="M507" i="2"/>
  <c r="K508" i="2"/>
  <c r="M508" i="2"/>
  <c r="K346" i="2"/>
  <c r="M346" i="2"/>
  <c r="K430" i="2"/>
  <c r="M430" i="2"/>
  <c r="M866" i="2"/>
  <c r="K866" i="2"/>
  <c r="K1180" i="2"/>
  <c r="M1180" i="2"/>
  <c r="M218" i="2"/>
  <c r="K218" i="2"/>
  <c r="K659" i="2"/>
  <c r="M659" i="2"/>
  <c r="K34" i="2"/>
  <c r="M34" i="2"/>
  <c r="K40" i="2"/>
  <c r="M915" i="2" l="1"/>
  <c r="K915" i="2"/>
  <c r="M40" i="2"/>
  <c r="K49" i="2"/>
  <c r="M49" i="2"/>
  <c r="K591" i="2"/>
  <c r="M591" i="2" l="1"/>
  <c r="K551" i="2" l="1"/>
  <c r="M551" i="2"/>
  <c r="K552" i="2"/>
  <c r="M552" i="2"/>
  <c r="K58" i="2" l="1"/>
  <c r="M58" i="2"/>
  <c r="K286" i="2" l="1"/>
  <c r="M286" i="2"/>
  <c r="K64" i="2" l="1"/>
  <c r="M64" i="2" l="1"/>
  <c r="K182" i="2"/>
  <c r="M182" i="2"/>
  <c r="M302" i="2"/>
  <c r="K302" i="2"/>
  <c r="K795" i="2" l="1"/>
  <c r="M795" i="2"/>
  <c r="K525" i="2" l="1"/>
  <c r="M525" i="2"/>
  <c r="M1220" i="2" l="1"/>
  <c r="K1220" i="2"/>
  <c r="K1113" i="2" l="1"/>
  <c r="M1113" i="2"/>
  <c r="K1116" i="2"/>
  <c r="M1116" i="2"/>
  <c r="K836" i="2"/>
  <c r="M836" i="2"/>
  <c r="K1037" i="2" l="1"/>
  <c r="M1037" i="2"/>
  <c r="K1039" i="2"/>
  <c r="M1039" i="2"/>
  <c r="K1040" i="2"/>
  <c r="M1040" i="2"/>
  <c r="K1021" i="2"/>
  <c r="M1021" i="2"/>
  <c r="K1026" i="2" l="1"/>
  <c r="M1026" i="2"/>
  <c r="K229" i="2" l="1"/>
  <c r="K434" i="2"/>
  <c r="M700" i="2"/>
  <c r="K176" i="2"/>
  <c r="K848" i="2"/>
  <c r="M229" i="2" l="1"/>
  <c r="M434" i="2"/>
  <c r="K700" i="2"/>
  <c r="M918" i="2"/>
  <c r="K918" i="2"/>
  <c r="M179" i="2"/>
  <c r="K179" i="2"/>
  <c r="K227" i="2"/>
  <c r="M227" i="2"/>
  <c r="M848" i="2"/>
  <c r="M176" i="2"/>
  <c r="K608" i="2" l="1"/>
  <c r="M608" i="2"/>
  <c r="M615" i="2" l="1"/>
  <c r="K615" i="2"/>
  <c r="K869" i="2" l="1"/>
  <c r="M869" i="2"/>
  <c r="K442" i="2"/>
  <c r="M442" i="2"/>
  <c r="K945" i="2" l="1"/>
  <c r="M945" i="2"/>
  <c r="K822" i="2" l="1"/>
  <c r="M822" i="2"/>
  <c r="K209" i="2" l="1"/>
  <c r="M209" i="2"/>
  <c r="K641" i="2"/>
  <c r="M641" i="2"/>
  <c r="K1207" i="2"/>
  <c r="M1207" i="2"/>
  <c r="K1215" i="2"/>
  <c r="M1215" i="2"/>
  <c r="K83" i="2" l="1"/>
  <c r="M83" i="2"/>
  <c r="M28" i="2" l="1"/>
  <c r="K28" i="2"/>
  <c r="M31" i="2"/>
  <c r="K31" i="2"/>
  <c r="M1228" i="2" l="1"/>
  <c r="K1228" i="2"/>
  <c r="K1155" i="2" l="1"/>
  <c r="M1155" i="2"/>
  <c r="K1156" i="2"/>
  <c r="M1156" i="2"/>
  <c r="K873" i="2"/>
  <c r="M873" i="2"/>
  <c r="K726" i="2"/>
  <c r="M726" i="2"/>
  <c r="K594" i="2" l="1"/>
  <c r="M594" i="2"/>
  <c r="K72" i="2"/>
  <c r="M72" i="2"/>
  <c r="M954" i="2" l="1"/>
  <c r="K954" i="2"/>
  <c r="K938" i="2"/>
  <c r="M938" i="2"/>
  <c r="K1010" i="2" l="1"/>
  <c r="M1010" i="2"/>
  <c r="K1025" i="2"/>
  <c r="M1025" i="2"/>
  <c r="M657" i="2" l="1"/>
  <c r="K657" i="2"/>
  <c r="M1223" i="2" l="1"/>
  <c r="K1223" i="2"/>
  <c r="M465" i="2"/>
  <c r="K465" i="2"/>
  <c r="M724" i="2"/>
  <c r="K724" i="2"/>
  <c r="K413" i="2"/>
  <c r="M413" i="2"/>
  <c r="K146" i="2"/>
  <c r="M146" i="2"/>
  <c r="K534" i="2"/>
  <c r="M534" i="2"/>
  <c r="K1023" i="2"/>
  <c r="M1023" i="2"/>
  <c r="K280" i="2" l="1"/>
  <c r="M280" i="2"/>
  <c r="K1056" i="2" l="1"/>
  <c r="M1056" i="2"/>
  <c r="K383" i="2"/>
  <c r="M383" i="2"/>
  <c r="M476" i="2" l="1"/>
  <c r="K476" i="2"/>
  <c r="K444" i="2"/>
  <c r="M444" i="2"/>
  <c r="M19" i="2"/>
  <c r="K19" i="2"/>
  <c r="K359" i="2" l="1"/>
  <c r="M359" i="2"/>
  <c r="K1074" i="2" l="1"/>
  <c r="M1074" i="2"/>
  <c r="K429" i="2"/>
  <c r="M429" i="2"/>
  <c r="K728" i="2"/>
  <c r="M728" i="2"/>
  <c r="M616" i="2" l="1"/>
  <c r="K616" i="2"/>
  <c r="K621" i="2"/>
  <c r="M621" i="2"/>
  <c r="K208" i="2"/>
  <c r="M208" i="2"/>
  <c r="K824" i="2"/>
  <c r="M824" i="2"/>
  <c r="M56" i="2"/>
  <c r="K56" i="2"/>
  <c r="K82" i="2" l="1"/>
  <c r="M82" i="2"/>
  <c r="K20" i="2" l="1"/>
  <c r="M20" i="2"/>
  <c r="K148" i="2"/>
  <c r="M148" i="2"/>
  <c r="K678" i="2" l="1"/>
  <c r="M678" i="2"/>
  <c r="K59" i="2" l="1"/>
  <c r="M59" i="2"/>
  <c r="M158" i="2" l="1"/>
  <c r="K158" i="2"/>
  <c r="M145" i="2"/>
  <c r="K145" i="2"/>
  <c r="K175" i="2"/>
  <c r="M175" i="2"/>
  <c r="K257" i="2"/>
  <c r="M257" i="2"/>
  <c r="K144" i="2"/>
  <c r="M144" i="2"/>
  <c r="K256" i="2"/>
  <c r="M256" i="2"/>
  <c r="M1175" i="2" l="1"/>
  <c r="K1175" i="2"/>
  <c r="K48" i="2" l="1"/>
  <c r="M48" i="2"/>
  <c r="K1009" i="2"/>
  <c r="M1009" i="2"/>
  <c r="K87" i="2"/>
  <c r="M87" i="2"/>
  <c r="K89" i="2"/>
  <c r="M89" i="2"/>
  <c r="K88" i="2"/>
  <c r="M88" i="2"/>
  <c r="K84" i="2"/>
  <c r="M84" i="2"/>
  <c r="K86" i="2"/>
  <c r="M86" i="2"/>
  <c r="K74" i="2" l="1"/>
  <c r="M74" i="2"/>
  <c r="K75" i="2"/>
  <c r="M75" i="2"/>
  <c r="M329" i="2" l="1"/>
  <c r="K329" i="2"/>
  <c r="K328" i="2"/>
  <c r="M328" i="2"/>
  <c r="M1097" i="2"/>
  <c r="K1097" i="2"/>
  <c r="M350" i="2"/>
  <c r="K350" i="2"/>
  <c r="K156" i="2"/>
  <c r="M156" i="2"/>
  <c r="K1139" i="2" l="1"/>
  <c r="M1139" i="2"/>
  <c r="K295" i="2"/>
  <c r="M295" i="2"/>
  <c r="K1122" i="2"/>
  <c r="M1122" i="2"/>
  <c r="K995" i="2" l="1"/>
  <c r="M995" i="2"/>
  <c r="K913" i="2" l="1"/>
  <c r="M913" i="2"/>
  <c r="K606" i="2" l="1"/>
  <c r="M606" i="2"/>
  <c r="K109" i="2" l="1"/>
  <c r="M109" i="2"/>
  <c r="K452" i="2" l="1"/>
  <c r="M452" i="2"/>
  <c r="K593" i="2" l="1"/>
  <c r="M593" i="2"/>
  <c r="K270" i="2"/>
  <c r="M270" i="2"/>
  <c r="K16" i="2"/>
  <c r="M16" i="2"/>
  <c r="M991" i="2"/>
  <c r="K991" i="2"/>
  <c r="K251" i="2"/>
  <c r="M251" i="2"/>
  <c r="K79" i="2"/>
  <c r="M79" i="2"/>
  <c r="K647" i="2"/>
  <c r="M647" i="2"/>
  <c r="K1189" i="2" l="1"/>
  <c r="M1189" i="2"/>
  <c r="K676" i="2"/>
  <c r="M676" i="2"/>
  <c r="K874" i="2"/>
  <c r="M874" i="2"/>
  <c r="K1170" i="2"/>
  <c r="M1170" i="2"/>
  <c r="K503" i="2"/>
  <c r="M503" i="2"/>
  <c r="K796" i="2"/>
  <c r="M796" i="2"/>
  <c r="K797" i="2"/>
  <c r="M797" i="2"/>
  <c r="K581" i="2" l="1"/>
  <c r="M581" i="2"/>
  <c r="M844" i="2" l="1"/>
  <c r="K844" i="2"/>
  <c r="K313" i="2" l="1"/>
  <c r="M313" i="2"/>
  <c r="M1191" i="2"/>
  <c r="K1191" i="2"/>
  <c r="K443" i="2"/>
  <c r="M443" i="2"/>
  <c r="K886" i="2"/>
  <c r="M886" i="2"/>
  <c r="K269" i="2"/>
  <c r="M269" i="2"/>
  <c r="K1120" i="2"/>
  <c r="M1120" i="2"/>
  <c r="K61" i="2" l="1"/>
  <c r="M61" i="2"/>
  <c r="K831" i="2" l="1"/>
  <c r="M831" i="2"/>
  <c r="I10" i="7" l="1"/>
  <c r="I8" i="7" l="1"/>
  <c r="K598" i="2" l="1"/>
  <c r="M598" i="2"/>
  <c r="M1237" i="2"/>
  <c r="K1237" i="2"/>
  <c r="K461" i="2" l="1"/>
  <c r="M461" i="2"/>
  <c r="K463" i="2"/>
  <c r="M463" i="2"/>
  <c r="K472" i="2"/>
  <c r="M472" i="2"/>
  <c r="M459" i="2" l="1"/>
  <c r="K459" i="2"/>
  <c r="K595" i="2"/>
  <c r="M595" i="2"/>
  <c r="K875" i="2" l="1"/>
  <c r="M875" i="2"/>
  <c r="K265" i="2" l="1"/>
  <c r="K1210" i="2" l="1"/>
  <c r="M1210" i="2"/>
  <c r="K642" i="2"/>
  <c r="M642" i="2"/>
  <c r="K782" i="2"/>
  <c r="M782" i="2"/>
  <c r="M265" i="2"/>
  <c r="K1164" i="2" l="1"/>
  <c r="M1164" i="2"/>
  <c r="M719" i="2" l="1"/>
  <c r="K719" i="2"/>
  <c r="K1135" i="2" l="1"/>
  <c r="M1135" i="2"/>
  <c r="K793" i="2" l="1"/>
  <c r="M793" i="2"/>
  <c r="K315" i="2"/>
  <c r="M315" i="2"/>
  <c r="K108" i="2" l="1"/>
  <c r="M108" i="2"/>
  <c r="M1176" i="2" l="1"/>
  <c r="K1176" i="2"/>
  <c r="K292" i="2" l="1"/>
  <c r="M292" i="2"/>
  <c r="K1003" i="2"/>
  <c r="M1003" i="2"/>
  <c r="K289" i="2"/>
  <c r="M289" i="2"/>
  <c r="K883" i="2" l="1"/>
  <c r="M883" i="2"/>
  <c r="K1194" i="2" l="1"/>
  <c r="M1194" i="2"/>
  <c r="M24" i="2"/>
  <c r="K24" i="2"/>
  <c r="K733" i="2" l="1"/>
  <c r="M733" i="2"/>
  <c r="M674" i="2" l="1"/>
  <c r="K674" i="2"/>
  <c r="K363" i="2" l="1"/>
  <c r="M363" i="2"/>
  <c r="K133" i="2"/>
  <c r="M133" i="2"/>
  <c r="K6" i="2"/>
  <c r="M6" i="2"/>
  <c r="K717" i="2" l="1"/>
  <c r="M717" i="2"/>
  <c r="K1049" i="2" l="1"/>
  <c r="M1049" i="2"/>
  <c r="M250" i="2" l="1"/>
  <c r="K250" i="2"/>
  <c r="M631" i="2" l="1"/>
  <c r="K631" i="2"/>
  <c r="K264" i="2"/>
  <c r="M266" i="2" l="1"/>
  <c r="K266" i="2"/>
  <c r="M264" i="2"/>
  <c r="K686" i="2" l="1"/>
  <c r="M686" i="2"/>
  <c r="H8" i="7"/>
  <c r="K814" i="2" l="1"/>
  <c r="M814" i="2"/>
  <c r="K50" i="2"/>
  <c r="M50" i="2"/>
  <c r="K1093" i="2"/>
  <c r="M1093" i="2"/>
  <c r="K573" i="2"/>
  <c r="M573" i="2"/>
  <c r="K575" i="2"/>
  <c r="M575" i="2"/>
  <c r="M577" i="2"/>
  <c r="K577" i="2"/>
  <c r="K5" i="2"/>
  <c r="M5" i="2"/>
  <c r="K4" i="2"/>
  <c r="M4" i="2"/>
  <c r="K729" i="2"/>
  <c r="M729" i="2"/>
  <c r="K8" i="2" l="1"/>
  <c r="M8" i="2" l="1"/>
  <c r="K1035" i="2"/>
  <c r="M1035" i="2"/>
  <c r="K78" i="2" l="1"/>
  <c r="M78" i="2"/>
  <c r="K356" i="2"/>
  <c r="M356" i="2"/>
  <c r="M950" i="2" l="1"/>
  <c r="K950" i="2"/>
  <c r="K907" i="2" l="1"/>
  <c r="M907" i="2"/>
  <c r="K716" i="2" l="1"/>
  <c r="M716" i="2"/>
  <c r="K1118" i="2"/>
  <c r="M1118" i="2"/>
  <c r="K1112" i="2"/>
  <c r="M1112" i="2"/>
  <c r="G10" i="7" l="1"/>
  <c r="K338" i="2" l="1"/>
  <c r="K339" i="2"/>
  <c r="K340" i="2"/>
  <c r="K333" i="2"/>
  <c r="K761" i="2"/>
  <c r="M338" i="2" l="1"/>
  <c r="M339" i="2"/>
  <c r="M340" i="2"/>
  <c r="M333" i="2"/>
  <c r="M761" i="2"/>
  <c r="K173" i="2"/>
  <c r="M173" i="2" l="1"/>
  <c r="K334" i="2" l="1"/>
  <c r="K1114" i="2"/>
  <c r="K1119" i="2"/>
  <c r="K104" i="2"/>
  <c r="K103" i="2"/>
  <c r="K30" i="2"/>
  <c r="K345" i="2"/>
  <c r="K140" i="2"/>
  <c r="K102" i="2"/>
  <c r="K859" i="2"/>
  <c r="K232" i="2"/>
  <c r="K860" i="2"/>
  <c r="K95" i="2" l="1"/>
  <c r="M334" i="2"/>
  <c r="M1119" i="2"/>
  <c r="M1114" i="2"/>
  <c r="M104" i="2"/>
  <c r="M103" i="2"/>
  <c r="M30" i="2"/>
  <c r="M345" i="2"/>
  <c r="M140" i="2"/>
  <c r="M102" i="2"/>
  <c r="M859" i="2"/>
  <c r="M232" i="2"/>
  <c r="M860" i="2"/>
  <c r="K141" i="2"/>
  <c r="M95" i="2" l="1"/>
  <c r="M141" i="2"/>
  <c r="K7" i="2" l="1"/>
  <c r="K9" i="2"/>
  <c r="K10" i="2"/>
  <c r="K15" i="2"/>
  <c r="K21" i="2"/>
  <c r="K22" i="2"/>
  <c r="K23" i="2"/>
  <c r="K33" i="2"/>
  <c r="K42" i="2"/>
  <c r="K51" i="2"/>
  <c r="K55" i="2"/>
  <c r="K65" i="2"/>
  <c r="K66" i="2"/>
  <c r="K68" i="2"/>
  <c r="K70" i="2"/>
  <c r="K71" i="2"/>
  <c r="K90" i="2"/>
  <c r="K91" i="2"/>
  <c r="K92" i="2"/>
  <c r="K98" i="2"/>
  <c r="K99" i="2"/>
  <c r="K100" i="2"/>
  <c r="K101" i="2"/>
  <c r="K106" i="2"/>
  <c r="K111" i="2"/>
  <c r="K112" i="2"/>
  <c r="K113" i="2"/>
  <c r="K114" i="2"/>
  <c r="K115" i="2"/>
  <c r="K116" i="2"/>
  <c r="K118" i="2"/>
  <c r="K119" i="2"/>
  <c r="K120" i="2"/>
  <c r="K121" i="2"/>
  <c r="K122" i="2"/>
  <c r="K123" i="2"/>
  <c r="K124" i="2"/>
  <c r="K125" i="2"/>
  <c r="K126" i="2"/>
  <c r="K127" i="2"/>
  <c r="K129" i="2"/>
  <c r="K130" i="2"/>
  <c r="K132" i="2"/>
  <c r="K134" i="2"/>
  <c r="K135" i="2"/>
  <c r="K136" i="2"/>
  <c r="K139" i="2"/>
  <c r="K142" i="2"/>
  <c r="K143" i="2"/>
  <c r="K147" i="2"/>
  <c r="K150" i="2"/>
  <c r="K151" i="2"/>
  <c r="K152" i="2"/>
  <c r="K155" i="2"/>
  <c r="K161" i="2"/>
  <c r="K162" i="2"/>
  <c r="K163" i="2"/>
  <c r="K164" i="2"/>
  <c r="K165" i="2"/>
  <c r="K166" i="2"/>
  <c r="K167" i="2"/>
  <c r="K169" i="2"/>
  <c r="K170" i="2"/>
  <c r="K172" i="2"/>
  <c r="K471" i="2"/>
  <c r="K178" i="2"/>
  <c r="K185" i="2"/>
  <c r="K187" i="2"/>
  <c r="K189" i="2"/>
  <c r="K190" i="2"/>
  <c r="K191" i="2"/>
  <c r="K192" i="2"/>
  <c r="K197" i="2"/>
  <c r="K198" i="2"/>
  <c r="K199" i="2"/>
  <c r="K200" i="2"/>
  <c r="K204" i="2"/>
  <c r="K206" i="2"/>
  <c r="K207" i="2"/>
  <c r="K210" i="2"/>
  <c r="K211" i="2"/>
  <c r="K212" i="2"/>
  <c r="K213" i="2"/>
  <c r="K214" i="2"/>
  <c r="K215" i="2"/>
  <c r="K216" i="2"/>
  <c r="K217" i="2"/>
  <c r="K221" i="2"/>
  <c r="K223" i="2"/>
  <c r="K224" i="2"/>
  <c r="K225" i="2"/>
  <c r="K226" i="2"/>
  <c r="K230" i="2"/>
  <c r="K233" i="2"/>
  <c r="K234" i="2"/>
  <c r="K1050" i="2"/>
  <c r="K237" i="2"/>
  <c r="K238" i="2"/>
  <c r="K240" i="2"/>
  <c r="K241" i="2"/>
  <c r="K242" i="2"/>
  <c r="K243" i="2"/>
  <c r="K244" i="2"/>
  <c r="K246" i="2"/>
  <c r="K247" i="2"/>
  <c r="K248" i="2"/>
  <c r="K249" i="2"/>
  <c r="K137" i="2"/>
  <c r="K252" i="2"/>
  <c r="K253" i="2"/>
  <c r="K255" i="2"/>
  <c r="K258" i="2"/>
  <c r="K833" i="2"/>
  <c r="K261" i="2"/>
  <c r="K262" i="2"/>
  <c r="K272" i="2"/>
  <c r="K273" i="2"/>
  <c r="K282" i="2"/>
  <c r="K285" i="2"/>
  <c r="K287" i="2"/>
  <c r="K279" i="2"/>
  <c r="K288" i="2"/>
  <c r="K294" i="2"/>
  <c r="K297" i="2"/>
  <c r="K300" i="2"/>
  <c r="K303" i="2"/>
  <c r="K304" i="2"/>
  <c r="K305" i="2"/>
  <c r="K306" i="2"/>
  <c r="K314" i="2"/>
  <c r="K316" i="2"/>
  <c r="K319" i="2"/>
  <c r="K323" i="2"/>
  <c r="K324" i="2"/>
  <c r="K327" i="2"/>
  <c r="K330" i="2"/>
  <c r="K335" i="2"/>
  <c r="K336" i="2"/>
  <c r="K337" i="2"/>
  <c r="K341" i="2"/>
  <c r="K342" i="2"/>
  <c r="K343" i="2"/>
  <c r="K344" i="2"/>
  <c r="K348" i="2"/>
  <c r="K349" i="2"/>
  <c r="K351" i="2"/>
  <c r="K352" i="2"/>
  <c r="K354" i="2"/>
  <c r="K355" i="2"/>
  <c r="K361" i="2"/>
  <c r="K362" i="2"/>
  <c r="K367" i="2"/>
  <c r="K371" i="2"/>
  <c r="K372" i="2"/>
  <c r="K373" i="2"/>
  <c r="K374" i="2"/>
  <c r="K375" i="2"/>
  <c r="K376" i="2"/>
  <c r="K377" i="2"/>
  <c r="K378" i="2"/>
  <c r="K431" i="2"/>
  <c r="K379" i="2"/>
  <c r="K381" i="2"/>
  <c r="K382" i="2"/>
  <c r="K384" i="2"/>
  <c r="K387" i="2"/>
  <c r="K388" i="2"/>
  <c r="K389" i="2"/>
  <c r="K390" i="2"/>
  <c r="K392" i="2"/>
  <c r="K393" i="2"/>
  <c r="K395" i="2"/>
  <c r="K398" i="2"/>
  <c r="K399" i="2"/>
  <c r="K400" i="2"/>
  <c r="K401" i="2"/>
  <c r="K402" i="2"/>
  <c r="K403" i="2"/>
  <c r="K407" i="2"/>
  <c r="K408" i="2"/>
  <c r="K409" i="2"/>
  <c r="K410" i="2"/>
  <c r="K411" i="2"/>
  <c r="K412" i="2"/>
  <c r="K414" i="2"/>
  <c r="K415" i="2"/>
  <c r="K416" i="2"/>
  <c r="K418" i="2"/>
  <c r="K419" i="2"/>
  <c r="K420" i="2"/>
  <c r="K421" i="2"/>
  <c r="K422" i="2"/>
  <c r="K425" i="2"/>
  <c r="K432" i="2"/>
  <c r="K436" i="2"/>
  <c r="K435" i="2"/>
  <c r="K437" i="2"/>
  <c r="K438" i="2"/>
  <c r="K439" i="2"/>
  <c r="K440" i="2"/>
  <c r="K441" i="2"/>
  <c r="K445" i="2"/>
  <c r="K446" i="2"/>
  <c r="K448" i="2"/>
  <c r="K450" i="2"/>
  <c r="K451" i="2"/>
  <c r="K454" i="2"/>
  <c r="K457" i="2"/>
  <c r="K464" i="2"/>
  <c r="K466" i="2"/>
  <c r="K469" i="2"/>
  <c r="K475" i="2"/>
  <c r="K477" i="2"/>
  <c r="K484" i="2"/>
  <c r="K485" i="2"/>
  <c r="K487" i="2"/>
  <c r="K489" i="2"/>
  <c r="K491" i="2"/>
  <c r="K494" i="2"/>
  <c r="K495" i="2"/>
  <c r="K497" i="2"/>
  <c r="K501" i="2"/>
  <c r="K502" i="2"/>
  <c r="K506" i="2"/>
  <c r="K510" i="2"/>
  <c r="K511" i="2"/>
  <c r="K513" i="2"/>
  <c r="K514" i="2"/>
  <c r="K515" i="2"/>
  <c r="K518" i="2"/>
  <c r="K519" i="2"/>
  <c r="K528" i="2"/>
  <c r="K529" i="2"/>
  <c r="K530" i="2"/>
  <c r="K533" i="2"/>
  <c r="K535" i="2"/>
  <c r="K543" i="2"/>
  <c r="K544" i="2"/>
  <c r="K545" i="2"/>
  <c r="K546" i="2"/>
  <c r="K547" i="2"/>
  <c r="K550" i="2"/>
  <c r="K554" i="2"/>
  <c r="K555" i="2"/>
  <c r="K557" i="2"/>
  <c r="K561" i="2"/>
  <c r="K562" i="2"/>
  <c r="K567" i="2"/>
  <c r="K568" i="2"/>
  <c r="K570" i="2"/>
  <c r="K574" i="2"/>
  <c r="K578" i="2"/>
  <c r="K579" i="2"/>
  <c r="K580" i="2"/>
  <c r="K583" i="2"/>
  <c r="K590" i="2"/>
  <c r="K876" i="2"/>
  <c r="K596" i="2"/>
  <c r="K599" i="2"/>
  <c r="K600" i="2"/>
  <c r="K601" i="2"/>
  <c r="K602" i="2"/>
  <c r="K1136" i="2"/>
  <c r="K604" i="2"/>
  <c r="K607" i="2"/>
  <c r="K609" i="2"/>
  <c r="K610" i="2"/>
  <c r="K618" i="2"/>
  <c r="K619" i="2"/>
  <c r="K620" i="2"/>
  <c r="K622" i="2"/>
  <c r="K624" i="2"/>
  <c r="K627" i="2"/>
  <c r="K636" i="2"/>
  <c r="K638" i="2"/>
  <c r="K639" i="2"/>
  <c r="K644" i="2"/>
  <c r="K648" i="2"/>
  <c r="K651" i="2"/>
  <c r="K652" i="2"/>
  <c r="K653" i="2"/>
  <c r="K656" i="2"/>
  <c r="K658" i="2"/>
  <c r="K661" i="2"/>
  <c r="K662" i="2"/>
  <c r="K665" i="2"/>
  <c r="K666" i="2"/>
  <c r="K667" i="2"/>
  <c r="K668" i="2"/>
  <c r="K679" i="2"/>
  <c r="K680" i="2"/>
  <c r="K682" i="2"/>
  <c r="K683" i="2"/>
  <c r="K684" i="2"/>
  <c r="K685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1" i="2"/>
  <c r="K702" i="2"/>
  <c r="K703" i="2"/>
  <c r="K704" i="2"/>
  <c r="K705" i="2"/>
  <c r="K706" i="2"/>
  <c r="K707" i="2"/>
  <c r="K708" i="2"/>
  <c r="K709" i="2"/>
  <c r="K677" i="2"/>
  <c r="K718" i="2"/>
  <c r="K245" i="2"/>
  <c r="K722" i="2"/>
  <c r="K730" i="2"/>
  <c r="K731" i="2"/>
  <c r="K732" i="2"/>
  <c r="K734" i="2"/>
  <c r="K735" i="2"/>
  <c r="K736" i="2"/>
  <c r="K737" i="2"/>
  <c r="K738" i="2"/>
  <c r="K739" i="2"/>
  <c r="K742" i="2"/>
  <c r="K714" i="2"/>
  <c r="K743" i="2"/>
  <c r="K744" i="2"/>
  <c r="K750" i="2"/>
  <c r="K751" i="2"/>
  <c r="K752" i="2"/>
  <c r="K753" i="2"/>
  <c r="K754" i="2"/>
  <c r="K755" i="2"/>
  <c r="K756" i="2"/>
  <c r="K757" i="2"/>
  <c r="K758" i="2"/>
  <c r="K759" i="2"/>
  <c r="K760" i="2"/>
  <c r="K765" i="2"/>
  <c r="K771" i="2"/>
  <c r="K773" i="2"/>
  <c r="K774" i="2"/>
  <c r="K775" i="2"/>
  <c r="K778" i="2"/>
  <c r="K780" i="2"/>
  <c r="K785" i="2"/>
  <c r="K786" i="2"/>
  <c r="K787" i="2"/>
  <c r="K788" i="2"/>
  <c r="K789" i="2"/>
  <c r="K790" i="2"/>
  <c r="K791" i="2"/>
  <c r="K792" i="2"/>
  <c r="K794" i="2"/>
  <c r="K800" i="2"/>
  <c r="K181" i="2"/>
  <c r="K803" i="2"/>
  <c r="K806" i="2"/>
  <c r="K807" i="2"/>
  <c r="K808" i="2"/>
  <c r="K811" i="2"/>
  <c r="K63" i="2"/>
  <c r="K816" i="2"/>
  <c r="K817" i="2"/>
  <c r="K819" i="2"/>
  <c r="K823" i="2"/>
  <c r="K772" i="2"/>
  <c r="K828" i="2"/>
  <c r="K820" i="2"/>
  <c r="K834" i="2"/>
  <c r="K835" i="2"/>
  <c r="K838" i="2"/>
  <c r="K839" i="2"/>
  <c r="K840" i="2"/>
  <c r="K841" i="2"/>
  <c r="K846" i="2"/>
  <c r="K847" i="2"/>
  <c r="K850" i="2"/>
  <c r="K852" i="2"/>
  <c r="K854" i="2"/>
  <c r="K855" i="2"/>
  <c r="K857" i="2"/>
  <c r="K858" i="2"/>
  <c r="K864" i="2"/>
  <c r="K571" i="2"/>
  <c r="K871" i="2"/>
  <c r="K872" i="2"/>
  <c r="K879" i="2"/>
  <c r="K880" i="2"/>
  <c r="K881" i="2"/>
  <c r="K884" i="2"/>
  <c r="K887" i="2"/>
  <c r="K891" i="2"/>
  <c r="K892" i="2"/>
  <c r="K893" i="2"/>
  <c r="K894" i="2"/>
  <c r="K896" i="2"/>
  <c r="K897" i="2"/>
  <c r="K898" i="2"/>
  <c r="K899" i="2"/>
  <c r="K902" i="2"/>
  <c r="K909" i="2"/>
  <c r="K911" i="2"/>
  <c r="K912" i="2"/>
  <c r="K921" i="2"/>
  <c r="K922" i="2"/>
  <c r="K923" i="2"/>
  <c r="K925" i="2"/>
  <c r="K926" i="2"/>
  <c r="K927" i="2"/>
  <c r="K928" i="2"/>
  <c r="K930" i="2"/>
  <c r="K931" i="2"/>
  <c r="K932" i="2"/>
  <c r="K935" i="2"/>
  <c r="K936" i="2"/>
  <c r="K937" i="2"/>
  <c r="K942" i="2"/>
  <c r="K943" i="2"/>
  <c r="K944" i="2"/>
  <c r="K948" i="2"/>
  <c r="K951" i="2"/>
  <c r="K952" i="2"/>
  <c r="K955" i="2"/>
  <c r="K956" i="2"/>
  <c r="K958" i="2"/>
  <c r="K960" i="2"/>
  <c r="K917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K984" i="2"/>
  <c r="K985" i="2"/>
  <c r="K986" i="2"/>
  <c r="K987" i="2"/>
  <c r="K988" i="2"/>
  <c r="K989" i="2"/>
  <c r="K990" i="2"/>
  <c r="K992" i="2"/>
  <c r="K993" i="2"/>
  <c r="K994" i="2"/>
  <c r="K996" i="2"/>
  <c r="K998" i="2"/>
  <c r="K1000" i="2"/>
  <c r="K1001" i="2"/>
  <c r="K1002" i="2"/>
  <c r="K1004" i="2"/>
  <c r="K1005" i="2"/>
  <c r="K1006" i="2"/>
  <c r="K1007" i="2"/>
  <c r="K1008" i="2"/>
  <c r="K1011" i="2"/>
  <c r="K1015" i="2"/>
  <c r="K1017" i="2"/>
  <c r="K1018" i="2"/>
  <c r="K1019" i="2"/>
  <c r="K1020" i="2"/>
  <c r="K1032" i="2"/>
  <c r="K1030" i="2"/>
  <c r="K1031" i="2"/>
  <c r="K1038" i="2"/>
  <c r="K1041" i="2"/>
  <c r="K1043" i="2"/>
  <c r="K1046" i="2"/>
  <c r="K1047" i="2"/>
  <c r="K1051" i="2"/>
  <c r="K1053" i="2"/>
  <c r="K1054" i="2"/>
  <c r="K1055" i="2"/>
  <c r="K1070" i="2"/>
  <c r="K1060" i="2"/>
  <c r="K1062" i="2"/>
  <c r="K1063" i="2"/>
  <c r="K1064" i="2"/>
  <c r="K1065" i="2"/>
  <c r="K1066" i="2"/>
  <c r="K1069" i="2"/>
  <c r="K1075" i="2"/>
  <c r="K1076" i="2"/>
  <c r="K1078" i="2"/>
  <c r="K1079" i="2"/>
  <c r="K1080" i="2"/>
  <c r="K1081" i="2"/>
  <c r="K1087" i="2"/>
  <c r="K1089" i="2"/>
  <c r="K1090" i="2"/>
  <c r="K1092" i="2"/>
  <c r="K576" i="2"/>
  <c r="K1095" i="2"/>
  <c r="K1024" i="2"/>
  <c r="K1098" i="2"/>
  <c r="K1100" i="2"/>
  <c r="K1101" i="2"/>
  <c r="K1103" i="2"/>
  <c r="K1104" i="2"/>
  <c r="K1105" i="2"/>
  <c r="K1108" i="2"/>
  <c r="K1115" i="2"/>
  <c r="K1124" i="2"/>
  <c r="K1125" i="2"/>
  <c r="K1126" i="2"/>
  <c r="K1127" i="2"/>
  <c r="K1133" i="2"/>
  <c r="K1134" i="2"/>
  <c r="K1137" i="2"/>
  <c r="K1147" i="2"/>
  <c r="K1151" i="2"/>
  <c r="K1153" i="2"/>
  <c r="K1154" i="2"/>
  <c r="K1157" i="2"/>
  <c r="K1158" i="2"/>
  <c r="K1165" i="2"/>
  <c r="K1168" i="2"/>
  <c r="K1169" i="2"/>
  <c r="K1171" i="2"/>
  <c r="K1177" i="2"/>
  <c r="K488" i="2"/>
  <c r="K1179" i="2"/>
  <c r="K1182" i="2"/>
  <c r="K1183" i="2"/>
  <c r="K1185" i="2"/>
  <c r="K1186" i="2"/>
  <c r="K1187" i="2"/>
  <c r="K1192" i="2"/>
  <c r="K1195" i="2"/>
  <c r="K1196" i="2"/>
  <c r="K1197" i="2"/>
  <c r="K1200" i="2"/>
  <c r="K1201" i="2"/>
  <c r="K1202" i="2"/>
  <c r="K1204" i="2"/>
  <c r="K1205" i="2"/>
  <c r="K1211" i="2"/>
  <c r="K1212" i="2"/>
  <c r="K1217" i="2"/>
  <c r="K1218" i="2"/>
  <c r="K1219" i="2"/>
  <c r="K482" i="2"/>
  <c r="K1222" i="2"/>
  <c r="K1224" i="2"/>
  <c r="K1225" i="2"/>
  <c r="K1226" i="2"/>
  <c r="K1227" i="2"/>
  <c r="K1229" i="2"/>
  <c r="K1230" i="2"/>
  <c r="K1235" i="2"/>
  <c r="K1239" i="2"/>
  <c r="K1240" i="2"/>
  <c r="K1241" i="2"/>
  <c r="K1242" i="2"/>
  <c r="K478" i="2"/>
  <c r="K1142" i="2"/>
  <c r="K1143" i="2"/>
  <c r="K479" i="2"/>
  <c r="K480" i="2"/>
  <c r="K97" i="2"/>
  <c r="K93" i="2"/>
  <c r="K1107" i="2"/>
  <c r="K1106" i="2"/>
  <c r="K868" i="2"/>
  <c r="K867" i="2"/>
  <c r="K779" i="2"/>
  <c r="K784" i="2"/>
  <c r="K830" i="2"/>
  <c r="K1258" i="2"/>
  <c r="K1261" i="2"/>
  <c r="K1262" i="2"/>
  <c r="K1117" i="2" l="1"/>
  <c r="K766" i="2"/>
  <c r="K433" i="2"/>
  <c r="M433" i="2"/>
  <c r="K720" i="2"/>
  <c r="K934" i="2"/>
  <c r="K37" i="2"/>
  <c r="M926" i="2" l="1"/>
  <c r="M972" i="2" l="1"/>
  <c r="M973" i="2"/>
  <c r="K810" i="2"/>
  <c r="M279" i="2" l="1"/>
  <c r="M677" i="2"/>
  <c r="M714" i="2"/>
  <c r="K1209" i="2" l="1"/>
  <c r="K397" i="2"/>
  <c r="K278" i="2"/>
  <c r="K597" i="2"/>
  <c r="K801" i="2"/>
  <c r="K276" i="2"/>
  <c r="K901" i="2"/>
  <c r="K353" i="2"/>
  <c r="K605" i="2"/>
  <c r="K910" i="2"/>
  <c r="K559" i="2"/>
  <c r="K558" i="2"/>
  <c r="K81" i="2"/>
  <c r="K613" i="2"/>
  <c r="K1034" i="2"/>
  <c r="K1033" i="2"/>
  <c r="K723" i="2"/>
  <c r="K906" i="2"/>
  <c r="K94" i="2"/>
  <c r="K539" i="2"/>
  <c r="K277" i="2"/>
  <c r="K370" i="2"/>
  <c r="K629" i="2"/>
  <c r="K908" i="2"/>
  <c r="K385" i="2"/>
  <c r="K35" i="2"/>
  <c r="K842" i="2"/>
  <c r="K1110" i="2"/>
  <c r="K537" i="2"/>
  <c r="K1163" i="2"/>
  <c r="K366" i="2"/>
  <c r="K741" i="2"/>
  <c r="K818" i="2"/>
  <c r="K183" i="2"/>
  <c r="K1159" i="2"/>
  <c r="K882" i="2"/>
  <c r="K903" i="2"/>
  <c r="K259" i="2"/>
  <c r="K888" i="2"/>
  <c r="K798" i="2"/>
  <c r="K180" i="2"/>
  <c r="K69" i="2"/>
  <c r="K523" i="2"/>
  <c r="K520" i="2"/>
  <c r="K347" i="2"/>
  <c r="K1166" i="2"/>
  <c r="K1162" i="2"/>
  <c r="K711" i="2"/>
  <c r="K427" i="2"/>
  <c r="K1199" i="2"/>
  <c r="K933" i="2"/>
  <c r="K825" i="2"/>
  <c r="K904" i="2"/>
  <c r="K1146" i="2"/>
  <c r="K364" i="2"/>
  <c r="K500" i="2"/>
  <c r="K1072" i="2"/>
  <c r="K815" i="2"/>
  <c r="K76" i="2"/>
  <c r="K851" i="2"/>
  <c r="K626" i="2"/>
  <c r="K455" i="2"/>
  <c r="M1222" i="2"/>
  <c r="K1102" i="2" l="1"/>
  <c r="M727" i="2"/>
  <c r="K727" i="2"/>
  <c r="K12" i="2"/>
  <c r="M12" i="2"/>
  <c r="M52" i="2"/>
  <c r="K159" i="2"/>
  <c r="K1208" i="2"/>
  <c r="K11" i="2"/>
  <c r="M11" i="2"/>
  <c r="K481" i="2"/>
  <c r="K645" i="2"/>
  <c r="K832" i="2"/>
  <c r="K675" i="2"/>
  <c r="K1073" i="2"/>
  <c r="K406" i="2"/>
  <c r="K588" i="2"/>
  <c r="K380" i="2"/>
  <c r="K60" i="2"/>
  <c r="K1121" i="2"/>
  <c r="K1161" i="2"/>
  <c r="K1144" i="2"/>
  <c r="K895" i="2"/>
  <c r="K905" i="2"/>
  <c r="K585" i="2"/>
  <c r="K862" i="2"/>
  <c r="K587" i="2"/>
  <c r="K635" i="2"/>
  <c r="K107" i="2"/>
  <c r="K634" i="2"/>
  <c r="K589" i="2"/>
  <c r="K633" i="2"/>
  <c r="K424" i="2"/>
  <c r="K853" i="2"/>
  <c r="K586" i="2"/>
  <c r="K365" i="2"/>
  <c r="K57" i="2"/>
  <c r="K423" i="2"/>
  <c r="K53" i="2"/>
  <c r="K632" i="2"/>
  <c r="K1198" i="2"/>
  <c r="K845" i="2"/>
  <c r="K763" i="2"/>
  <c r="K369" i="2"/>
  <c r="K592" i="2"/>
  <c r="K640" i="2"/>
  <c r="K889" i="2"/>
  <c r="K630" i="2"/>
  <c r="K900" i="2"/>
  <c r="K332" i="2"/>
  <c r="K1044" i="2"/>
  <c r="K428" i="2"/>
  <c r="K637" i="2"/>
  <c r="K331" i="2"/>
  <c r="K52" i="2" l="1"/>
  <c r="K17" i="2"/>
  <c r="M17" i="2"/>
  <c r="K160" i="2"/>
  <c r="M160" i="2"/>
  <c r="K13" i="2"/>
  <c r="K77" i="2"/>
  <c r="M77" i="2"/>
  <c r="K1190" i="2"/>
  <c r="M1190" i="2"/>
  <c r="K260" i="2"/>
  <c r="K386" i="2"/>
  <c r="M683" i="2" l="1"/>
  <c r="M1142" i="2"/>
  <c r="M823" i="2"/>
  <c r="M1133" i="2"/>
  <c r="M482" i="2"/>
  <c r="M723" i="2"/>
  <c r="M238" i="2"/>
  <c r="M718" i="2"/>
  <c r="M759" i="2"/>
  <c r="M925" i="2" l="1"/>
  <c r="M911" i="2"/>
  <c r="M626" i="2"/>
  <c r="M455" i="2"/>
  <c r="M851" i="2"/>
  <c r="M478" i="2"/>
  <c r="M627" i="2"/>
  <c r="M662" i="2"/>
  <c r="M479" i="2"/>
  <c r="M1143" i="2"/>
  <c r="M97" i="2"/>
  <c r="M480" i="2"/>
  <c r="M337" i="2"/>
  <c r="M213" i="2"/>
  <c r="M336" i="2"/>
  <c r="M840" i="2"/>
  <c r="M816" i="2"/>
  <c r="M810" i="2"/>
  <c r="M789" i="2"/>
  <c r="M76" i="2"/>
  <c r="M278" i="2"/>
  <c r="M601" i="2"/>
  <c r="M599" i="2"/>
  <c r="M600" i="2"/>
  <c r="M9" i="2"/>
  <c r="M735" i="2"/>
  <c r="M736" i="2"/>
  <c r="M500" i="2"/>
  <c r="M846" i="2"/>
  <c r="M107" i="2"/>
  <c r="M335" i="2"/>
  <c r="M679" i="2"/>
  <c r="M1038" i="2"/>
  <c r="M971" i="2"/>
  <c r="M1041" i="2"/>
  <c r="M539" i="2"/>
  <c r="M33" i="2"/>
  <c r="M613" i="2"/>
  <c r="M370" i="2"/>
  <c r="M763" i="2"/>
  <c r="M375" i="2"/>
  <c r="M471" i="2"/>
  <c r="M457" i="2"/>
  <c r="M981" i="2"/>
  <c r="M252" i="2"/>
  <c r="M237" i="2"/>
  <c r="M13" i="2"/>
  <c r="M853" i="2"/>
  <c r="M832" i="2"/>
  <c r="M1108" i="2"/>
  <c r="M66" i="2"/>
  <c r="M65" i="2"/>
  <c r="M68" i="2"/>
  <c r="M730" i="2"/>
  <c r="M162" i="2"/>
  <c r="M1197" i="2"/>
  <c r="M285" i="2"/>
  <c r="M35" i="2"/>
  <c r="M260" i="2"/>
  <c r="M37" i="2"/>
  <c r="M331" i="2"/>
  <c r="M276" i="2"/>
  <c r="M369" i="2"/>
  <c r="M707" i="2"/>
  <c r="M682" i="2"/>
  <c r="M366" i="2"/>
  <c r="M741" i="2"/>
  <c r="M818" i="2"/>
  <c r="M1102" i="2"/>
  <c r="M1103" i="2"/>
  <c r="M1101" i="2"/>
  <c r="M732" i="2"/>
  <c r="M1105" i="2"/>
  <c r="M1104" i="2"/>
  <c r="M731" i="2"/>
  <c r="M756" i="2"/>
  <c r="M758" i="2"/>
  <c r="M755" i="2"/>
  <c r="M757" i="2"/>
  <c r="M760" i="2"/>
  <c r="M1185" i="2"/>
  <c r="M1186" i="2"/>
  <c r="M259" i="2"/>
  <c r="M1187" i="2"/>
  <c r="M574" i="2"/>
  <c r="M578" i="2"/>
  <c r="M579" i="2"/>
  <c r="M580" i="2"/>
  <c r="M888" i="2"/>
  <c r="M21" i="2"/>
  <c r="M69" i="2" l="1"/>
  <c r="M1163" i="2" l="1"/>
  <c r="G11" i="7"/>
  <c r="M344" i="2" l="1"/>
  <c r="M332" i="2"/>
  <c r="M428" i="2"/>
  <c r="M871" i="2" l="1"/>
  <c r="M142" i="2"/>
  <c r="M249" i="2"/>
  <c r="M246" i="2"/>
  <c r="M244" i="2"/>
  <c r="M240" i="2"/>
  <c r="M1051" i="2"/>
  <c r="M386" i="2"/>
  <c r="M380" i="2"/>
  <c r="M545" i="2"/>
  <c r="M159" i="2"/>
  <c r="M150" i="2"/>
  <c r="M544" i="2"/>
  <c r="M835" i="2"/>
  <c r="M834" i="2"/>
  <c r="M1162" i="2"/>
  <c r="M347" i="2"/>
  <c r="M1166" i="2"/>
  <c r="M1161" i="2"/>
  <c r="M147" i="2"/>
  <c r="M489" i="2"/>
  <c r="M190" i="2"/>
  <c r="M530" i="2"/>
  <c r="M488" i="2"/>
  <c r="M139" i="2"/>
  <c r="M71" i="2"/>
  <c r="M70" i="2"/>
  <c r="M129" i="2"/>
  <c r="M53" i="2"/>
  <c r="M57" i="2"/>
  <c r="M1062" i="2"/>
  <c r="M825" i="2"/>
  <c r="M933" i="2"/>
  <c r="M585" i="2"/>
  <c r="M788" i="2"/>
  <c r="M815" i="2"/>
  <c r="M63" i="2"/>
  <c r="M1034" i="2" l="1"/>
  <c r="M864" i="2"/>
  <c r="M529" i="2"/>
  <c r="M475" i="2"/>
  <c r="M1031" i="2"/>
  <c r="M629" i="2"/>
  <c r="M199" i="2"/>
  <c r="M567" i="2"/>
  <c r="M850" i="2" l="1"/>
  <c r="M1217" i="2"/>
  <c r="M1033" i="2"/>
  <c r="M230" i="2"/>
  <c r="M304" i="2"/>
  <c r="M1001" i="2"/>
  <c r="M215" i="2"/>
  <c r="M666" i="2"/>
  <c r="M597" i="2"/>
  <c r="M675" i="2"/>
  <c r="M570" i="2"/>
  <c r="M448" i="2"/>
  <c r="M494" i="2"/>
  <c r="M116" i="2"/>
  <c r="M497" i="2"/>
  <c r="M15" i="2"/>
  <c r="M491" i="2"/>
  <c r="M568" i="2"/>
  <c r="M668" i="2"/>
  <c r="M1030" i="2"/>
  <c r="M217" i="2"/>
  <c r="M780" i="2"/>
  <c r="M216" i="2"/>
  <c r="M1107" i="2"/>
  <c r="M93" i="2"/>
  <c r="M867" i="2" l="1"/>
  <c r="M1106" i="2"/>
  <c r="M784" i="2"/>
  <c r="M868" i="2"/>
  <c r="M1032" i="2"/>
  <c r="M779" i="2"/>
  <c r="M830" i="2"/>
  <c r="M1258" i="2"/>
  <c r="M1218" i="2" l="1"/>
  <c r="M1219" i="2"/>
  <c r="M753" i="2"/>
  <c r="M1024" i="2"/>
  <c r="M1043" i="2"/>
  <c r="M1069" i="2"/>
  <c r="M1015" i="2"/>
  <c r="M872" i="2"/>
  <c r="M854" i="2"/>
  <c r="M1078" i="2"/>
  <c r="M546" i="2"/>
  <c r="M1224" i="2" l="1"/>
  <c r="M1225" i="2"/>
  <c r="M1200" i="2"/>
  <c r="M665" i="2"/>
  <c r="M1064" i="2"/>
  <c r="M708" i="2"/>
  <c r="M1121" i="2" l="1"/>
  <c r="M510" i="2"/>
  <c r="M543" i="2"/>
  <c r="M520" i="2"/>
  <c r="M446" i="2"/>
  <c r="M523" i="2"/>
  <c r="M528" i="2"/>
  <c r="M1110" i="2"/>
  <c r="M273" i="2"/>
  <c r="M506" i="2"/>
  <c r="M1050" i="2"/>
  <c r="M272" i="2"/>
  <c r="M511" i="2"/>
  <c r="M454" i="2"/>
  <c r="M178" i="2"/>
  <c r="M1204" i="2"/>
  <c r="M1075" i="2"/>
  <c r="M977" i="2"/>
  <c r="M513" i="2"/>
  <c r="M533" i="2"/>
  <c r="M518" i="2"/>
  <c r="M519" i="2"/>
  <c r="M515" i="2"/>
  <c r="M644" i="2" l="1"/>
  <c r="M652" i="2"/>
  <c r="M100" i="2"/>
  <c r="M653" i="2"/>
  <c r="M648" i="2"/>
  <c r="M172" i="2"/>
  <c r="M645" i="2"/>
  <c r="M99" i="2"/>
  <c r="M432" i="2"/>
  <c r="M436" i="2"/>
  <c r="M439" i="2"/>
  <c r="M438" i="2"/>
  <c r="M234" i="2"/>
  <c r="M437" i="2"/>
  <c r="M435" i="2"/>
  <c r="M233" i="2"/>
  <c r="M81" i="2"/>
  <c r="M514" i="2" l="1"/>
  <c r="M587" i="2" l="1"/>
  <c r="M367" i="2"/>
  <c r="M364" i="2"/>
  <c r="M365" i="2" l="1"/>
  <c r="M586" i="2" l="1"/>
  <c r="M166" i="2" l="1"/>
  <c r="M167" i="2"/>
  <c r="M377" i="2" l="1"/>
  <c r="M393" i="2"/>
  <c r="M414" i="2"/>
  <c r="M392" i="2"/>
  <c r="M387" i="2"/>
  <c r="M389" i="2"/>
  <c r="M390" i="2"/>
  <c r="M371" i="2"/>
  <c r="M373" i="2"/>
  <c r="M382" i="2"/>
  <c r="M381" i="2"/>
  <c r="M355" i="2"/>
  <c r="M384" i="2"/>
  <c r="M385" i="2"/>
  <c r="M374" i="2"/>
  <c r="M398" i="2"/>
  <c r="M408" i="2"/>
  <c r="M411" i="2"/>
  <c r="M410" i="2"/>
  <c r="M401" i="2"/>
  <c r="M1159" i="2" l="1"/>
  <c r="M101" i="2"/>
  <c r="M607" i="2"/>
  <c r="M639" i="2"/>
  <c r="M1262" i="2"/>
  <c r="M1261" i="2"/>
  <c r="M1212" i="2"/>
  <c r="M1209" i="2"/>
  <c r="M630" i="2"/>
  <c r="M1195" i="2"/>
  <c r="M998" i="2"/>
  <c r="M610" i="2"/>
  <c r="M1208" i="2"/>
  <c r="M699" i="2"/>
  <c r="M609" i="2"/>
  <c r="M638" i="2"/>
  <c r="M1006" i="2" l="1"/>
  <c r="M701" i="2" l="1"/>
  <c r="M1125" i="2"/>
  <c r="M282" i="2"/>
  <c r="M636" i="2"/>
  <c r="M791" i="2"/>
  <c r="M1126" i="2"/>
  <c r="M1227" i="2"/>
  <c r="M634" i="2"/>
  <c r="M632" i="2"/>
  <c r="M1240" i="2"/>
  <c r="M576" i="2"/>
  <c r="M1136" i="2"/>
  <c r="M635" i="2"/>
  <c r="M817" i="2"/>
  <c r="M637" i="2"/>
  <c r="M1055" i="2"/>
  <c r="M754" i="2" l="1"/>
  <c r="M212" i="2"/>
  <c r="G16" i="7"/>
  <c r="M55" i="2" l="1"/>
  <c r="M155" i="2"/>
  <c r="M372" i="2"/>
  <c r="M351" i="2"/>
  <c r="M261" i="2"/>
  <c r="M51" i="2"/>
  <c r="M604" i="2"/>
  <c r="M127" i="2"/>
  <c r="M412" i="2"/>
  <c r="M1046" i="2"/>
  <c r="M135" i="2"/>
  <c r="M248" i="2"/>
  <c r="M106" i="2"/>
  <c r="M348" i="2"/>
  <c r="M98" i="2"/>
  <c r="M151" i="2"/>
  <c r="M343" i="2"/>
  <c r="M262" i="2"/>
  <c r="M502" i="2"/>
  <c r="M765" i="2"/>
  <c r="M633" i="2"/>
  <c r="M739" i="2"/>
  <c r="M353" i="2"/>
  <c r="M554" i="2"/>
  <c r="M247" i="2"/>
  <c r="M481" i="2" l="1"/>
  <c r="M1226" i="2"/>
  <c r="M91" i="2"/>
  <c r="M402" i="2"/>
  <c r="M403" i="2"/>
  <c r="M737" i="2"/>
  <c r="M362" i="2"/>
  <c r="M258" i="2"/>
  <c r="M181" i="2"/>
  <c r="M164" i="2"/>
  <c r="M420" i="2"/>
  <c r="M934" i="2"/>
  <c r="M1017" i="2"/>
  <c r="M703" i="2"/>
  <c r="M1076" i="2"/>
  <c r="M427" i="2"/>
  <c r="M501" i="2"/>
  <c r="M987" i="2"/>
  <c r="M687" i="2"/>
  <c r="M930" i="2"/>
  <c r="M406" i="2"/>
  <c r="M1144" i="2"/>
  <c r="M349" i="2"/>
  <c r="M989" i="2"/>
  <c r="M658" i="2"/>
  <c r="M1158" i="2"/>
  <c r="M592" i="2"/>
  <c r="M774" i="2"/>
  <c r="M921" i="2"/>
  <c r="M881" i="2"/>
  <c r="M992" i="2"/>
  <c r="M720" i="2"/>
  <c r="M477" i="2"/>
  <c r="M113" i="2"/>
  <c r="M1053" i="2"/>
  <c r="M958" i="2"/>
  <c r="M90" i="2"/>
  <c r="M183" i="2"/>
  <c r="M752" i="2"/>
  <c r="M440" i="2"/>
  <c r="M60" i="2"/>
  <c r="M976" i="2"/>
  <c r="M119" i="2"/>
  <c r="M891" i="2"/>
  <c r="M1054" i="2"/>
  <c r="M743" i="2"/>
  <c r="M550" i="2"/>
  <c r="M798" i="2"/>
  <c r="M692" i="2"/>
  <c r="M704" i="2"/>
  <c r="M651" i="2"/>
  <c r="M751" i="2"/>
  <c r="M451" i="2"/>
  <c r="M1100" i="2"/>
  <c r="M690" i="2"/>
  <c r="M1081" i="2"/>
  <c r="M198" i="2"/>
  <c r="M397" i="2"/>
  <c r="M1229" i="2"/>
  <c r="M833" i="2"/>
  <c r="M416" i="2"/>
  <c r="M1011" i="2"/>
  <c r="M297" i="2"/>
  <c r="M421" i="2"/>
  <c r="M842" i="2"/>
  <c r="M839" i="2"/>
  <c r="M130" i="2"/>
  <c r="M327" i="2"/>
  <c r="M423" i="2"/>
  <c r="M845" i="2"/>
  <c r="M937" i="2"/>
  <c r="M207" i="2"/>
  <c r="M163" i="2"/>
  <c r="M1005" i="2"/>
  <c r="M862" i="2"/>
  <c r="M379" i="2"/>
  <c r="M624" i="2"/>
  <c r="M912" i="2"/>
  <c r="M185" i="2"/>
  <c r="M772" i="2"/>
  <c r="M935" i="2"/>
  <c r="M978" i="2"/>
  <c r="M1202" i="2"/>
  <c r="M469" i="2"/>
  <c r="M112" i="2"/>
  <c r="M908" i="2"/>
  <c r="M1124" i="2"/>
  <c r="M189" i="2"/>
  <c r="M1177" i="2"/>
  <c r="M694" i="2"/>
  <c r="M893" i="2"/>
  <c r="M537" i="2"/>
  <c r="M1192" i="2"/>
  <c r="M811" i="2"/>
  <c r="M487" i="2"/>
  <c r="M559" i="2"/>
  <c r="M330" i="2"/>
  <c r="M137" i="2"/>
  <c r="M555" i="2"/>
  <c r="M880" i="2"/>
  <c r="M685" i="2"/>
  <c r="M996" i="2"/>
  <c r="M243" i="2"/>
  <c r="M1153" i="2"/>
  <c r="M1235" i="2"/>
  <c r="M419" i="2"/>
  <c r="M985" i="2"/>
  <c r="M118" i="2"/>
  <c r="M1230" i="2"/>
  <c r="M1182" i="2"/>
  <c r="M221" i="2"/>
  <c r="M709" i="2"/>
  <c r="M288" i="2"/>
  <c r="M894" i="2"/>
  <c r="M819" i="2"/>
  <c r="M1004" i="2"/>
  <c r="M1079" i="2"/>
  <c r="M407" i="2"/>
  <c r="M418" i="2"/>
  <c r="M484" i="2"/>
  <c r="M134" i="2"/>
  <c r="M1211" i="2"/>
  <c r="M956" i="2"/>
  <c r="M1183" i="2"/>
  <c r="M876" i="2"/>
  <c r="M882" i="2"/>
  <c r="M342" i="2"/>
  <c r="M1239" i="2"/>
  <c r="M1169" i="2"/>
  <c r="M596" i="2"/>
  <c r="M395" i="2"/>
  <c r="M1199" i="2"/>
  <c r="M124" i="2"/>
  <c r="M1089" i="2"/>
  <c r="M889" i="2"/>
  <c r="M1151" i="2"/>
  <c r="M152" i="2"/>
  <c r="M1179" i="2"/>
  <c r="M1205" i="2"/>
  <c r="M115" i="2"/>
  <c r="M661" i="2"/>
  <c r="M980" i="2"/>
  <c r="M887" i="2"/>
  <c r="M927" i="2"/>
  <c r="M982" i="2"/>
  <c r="M1137" i="2"/>
  <c r="M165" i="2"/>
  <c r="M1007" i="2"/>
  <c r="M1198" i="2"/>
  <c r="M114" i="2"/>
  <c r="M1241" i="2"/>
  <c r="M1165" i="2"/>
  <c r="M942" i="2"/>
  <c r="M936" i="2"/>
  <c r="M571" i="2"/>
  <c r="M1134" i="2"/>
  <c r="M197" i="2"/>
  <c r="M994" i="2"/>
  <c r="M698" i="2"/>
  <c r="M1146" i="2"/>
  <c r="M242" i="2"/>
  <c r="M1196" i="2"/>
  <c r="M180" i="2"/>
  <c r="M1000" i="2"/>
  <c r="M376" i="2"/>
  <c r="M10" i="2"/>
  <c r="M931" i="2"/>
  <c r="M899" i="2"/>
  <c r="M983" i="2"/>
  <c r="M94" i="2"/>
  <c r="M1147" i="2"/>
  <c r="M277" i="2"/>
  <c r="M800" i="2"/>
  <c r="M706" i="2"/>
  <c r="M1044" i="2"/>
  <c r="M200" i="2"/>
  <c r="M557" i="2"/>
  <c r="M441" i="2"/>
  <c r="M136" i="2"/>
  <c r="M917" i="2"/>
  <c r="M22" i="2"/>
  <c r="M143" i="2"/>
  <c r="M1002" i="2"/>
  <c r="M689" i="2"/>
  <c r="M680" i="2"/>
  <c r="M23" i="2"/>
  <c r="M241" i="2"/>
  <c r="M287" i="2"/>
  <c r="M1087" i="2"/>
  <c r="M424" i="2"/>
  <c r="M535" i="2"/>
  <c r="M306" i="2"/>
  <c r="M1117" i="2"/>
  <c r="M561" i="2"/>
  <c r="M619" i="2"/>
  <c r="M738" i="2"/>
  <c r="M583" i="2"/>
  <c r="M951" i="2"/>
  <c r="M341" i="2"/>
  <c r="M778" i="2"/>
  <c r="M1047" i="2"/>
  <c r="M495" i="2"/>
  <c r="M415" i="2"/>
  <c r="M952" i="2"/>
  <c r="M744" i="2"/>
  <c r="M1072" i="2"/>
  <c r="M1115" i="2"/>
  <c r="M125" i="2"/>
  <c r="M742" i="2"/>
  <c r="M900" i="2"/>
  <c r="M622" i="2"/>
  <c r="M1157" i="2"/>
  <c r="M589" i="2"/>
  <c r="M773" i="2"/>
  <c r="M905" i="2"/>
  <c r="M986" i="2"/>
  <c r="M1060" i="2"/>
  <c r="M691" i="2"/>
  <c r="M910" i="2"/>
  <c r="M990" i="2"/>
  <c r="M620" i="2"/>
  <c r="M126" i="2"/>
  <c r="M210" i="2"/>
  <c r="M693" i="2"/>
  <c r="M1154" i="2"/>
  <c r="M42" i="2"/>
  <c r="M245" i="2"/>
  <c r="M975" i="2"/>
  <c r="M705" i="2"/>
  <c r="M300" i="2"/>
  <c r="M1242" i="2"/>
  <c r="M667" i="2"/>
  <c r="M1073" i="2"/>
  <c r="M775" i="2"/>
  <c r="M922" i="2"/>
  <c r="M605" i="2"/>
  <c r="M852" i="2"/>
  <c r="M750" i="2"/>
  <c r="M828" i="2"/>
  <c r="M1090" i="2"/>
  <c r="M464" i="2"/>
  <c r="M319" i="2"/>
  <c r="M399" i="2"/>
  <c r="M1080" i="2"/>
  <c r="M771" i="2"/>
  <c r="M979" i="2"/>
  <c r="M558" i="2"/>
  <c r="M485" i="2"/>
  <c r="M588" i="2"/>
  <c r="M294" i="2"/>
  <c r="M960" i="2"/>
  <c r="M902" i="2"/>
  <c r="M1201" i="2"/>
  <c r="M808" i="2"/>
  <c r="M1098" i="2"/>
  <c r="M590" i="2"/>
  <c r="M820" i="2"/>
  <c r="M944" i="2"/>
  <c r="M896" i="2"/>
  <c r="M206" i="2"/>
  <c r="M803" i="2"/>
  <c r="M7" i="2"/>
  <c r="M191" i="2"/>
  <c r="M1019" i="2"/>
  <c r="M923" i="2"/>
  <c r="M932" i="2"/>
  <c r="M618" i="2"/>
  <c r="M993" i="2"/>
  <c r="M684" i="2"/>
  <c r="M838" i="2"/>
  <c r="M766" i="2"/>
  <c r="M1020" i="2"/>
  <c r="M1066" i="2"/>
  <c r="M303" i="2"/>
  <c r="M602" i="2"/>
  <c r="M314" i="2"/>
  <c r="M211" i="2"/>
  <c r="M323" i="2"/>
  <c r="M1092" i="2"/>
  <c r="M988" i="2"/>
  <c r="M1063" i="2"/>
  <c r="M906" i="2"/>
  <c r="M1008" i="2"/>
  <c r="M1168" i="2"/>
  <c r="M422" i="2"/>
  <c r="M562" i="2"/>
  <c r="M161" i="2"/>
  <c r="M223" i="2"/>
  <c r="M909" i="2"/>
  <c r="M1065" i="2"/>
  <c r="M111" i="2"/>
  <c r="M409" i="2"/>
  <c r="M1171" i="2"/>
  <c r="M884" i="2"/>
  <c r="M656" i="2"/>
  <c r="M786" i="2"/>
  <c r="M974" i="2"/>
  <c r="M1018" i="2"/>
  <c r="M316" i="2"/>
  <c r="M711" i="2"/>
  <c r="M400" i="2"/>
  <c r="M431" i="2"/>
  <c r="M169" i="2"/>
  <c r="M122" i="2"/>
  <c r="M226" i="2"/>
  <c r="M895" i="2"/>
  <c r="M192" i="2"/>
  <c r="M132" i="2"/>
  <c r="M928" i="2"/>
  <c r="M324" i="2"/>
  <c r="M445" i="2"/>
  <c r="M425" i="2"/>
  <c r="M361" i="2"/>
  <c r="M170" i="2"/>
  <c r="M123" i="2"/>
  <c r="M547" i="2"/>
  <c r="M901" i="2"/>
  <c r="M204" i="2"/>
  <c r="M806" i="2"/>
  <c r="M378" i="2"/>
  <c r="M354" i="2"/>
  <c r="M841" i="2"/>
  <c r="M120" i="2"/>
  <c r="M785" i="2"/>
  <c r="M225" i="2"/>
  <c r="M903" i="2"/>
  <c r="M892" i="2"/>
  <c r="M955" i="2"/>
  <c r="M187" i="2"/>
  <c r="M792" i="2"/>
  <c r="M696" i="2"/>
  <c r="M466" i="2"/>
  <c r="M847" i="2"/>
  <c r="M787" i="2"/>
  <c r="M224" i="2"/>
  <c r="M948" i="2"/>
  <c r="M943" i="2"/>
  <c r="M984" i="2"/>
  <c r="M1127" i="2"/>
  <c r="M855" i="2"/>
  <c r="M790" i="2"/>
  <c r="M388" i="2"/>
  <c r="M858" i="2"/>
  <c r="M255" i="2"/>
  <c r="M801" i="2"/>
  <c r="M121" i="2"/>
  <c r="M897" i="2"/>
  <c r="M898" i="2"/>
  <c r="M904" i="2"/>
  <c r="M92" i="2"/>
  <c r="M857" i="2"/>
  <c r="M253" i="2"/>
  <c r="M807" i="2"/>
  <c r="M794" i="2"/>
  <c r="M688" i="2"/>
  <c r="M1095" i="2"/>
  <c r="M352" i="2"/>
  <c r="M697" i="2"/>
  <c r="M879" i="2"/>
  <c r="M1070" i="2"/>
  <c r="M734" i="2"/>
  <c r="M722" i="2"/>
  <c r="M214" i="2"/>
  <c r="M702" i="2"/>
  <c r="M695" i="2"/>
  <c r="M305" i="2"/>
  <c r="M640" i="2"/>
  <c r="M450" i="2"/>
  <c r="M1263" i="2" l="1"/>
</calcChain>
</file>

<file path=xl/sharedStrings.xml><?xml version="1.0" encoding="utf-8"?>
<sst xmlns="http://schemas.openxmlformats.org/spreadsheetml/2006/main" count="7432" uniqueCount="2913">
  <si>
    <t>Référence</t>
  </si>
  <si>
    <t>Références</t>
  </si>
  <si>
    <t>Désignations</t>
  </si>
  <si>
    <t>Stock Initial</t>
  </si>
  <si>
    <t>Mouvements</t>
  </si>
  <si>
    <t>Stock Actuel</t>
  </si>
  <si>
    <t>Stock Mini</t>
  </si>
  <si>
    <t>Alerte</t>
  </si>
  <si>
    <t>A3LM10-UF</t>
  </si>
  <si>
    <t>A3M</t>
  </si>
  <si>
    <t>LECTEUR DE BADGES</t>
  </si>
  <si>
    <t>PROX125KM24102</t>
  </si>
  <si>
    <t>BADGE DE PROXIMITE</t>
  </si>
  <si>
    <t>PFA136</t>
  </si>
  <si>
    <t>SOCLE CAMERA</t>
  </si>
  <si>
    <t>PFA137</t>
  </si>
  <si>
    <t>PFB300C</t>
  </si>
  <si>
    <t>SUPPORT DE FIXATION</t>
  </si>
  <si>
    <t>PFM700-E</t>
  </si>
  <si>
    <t>EXTENSEUR HDMI</t>
  </si>
  <si>
    <t>PGTLTN</t>
  </si>
  <si>
    <t>AIPHONE</t>
  </si>
  <si>
    <t>FACADE LAITON</t>
  </si>
  <si>
    <t>RY-3DL</t>
  </si>
  <si>
    <t>YAZ-90-3W</t>
  </si>
  <si>
    <t xml:space="preserve">POSTE INTERPHONE </t>
  </si>
  <si>
    <t>JP-4MED</t>
  </si>
  <si>
    <t>MONITEUR MAITRE</t>
  </si>
  <si>
    <t xml:space="preserve">AIPHONE </t>
  </si>
  <si>
    <t>MONITEUR SECONDAIRE</t>
  </si>
  <si>
    <t>V470-0008-XX</t>
  </si>
  <si>
    <t>ALFIRA</t>
  </si>
  <si>
    <t xml:space="preserve">MULTIPOSTE </t>
  </si>
  <si>
    <t>ANDRIEU</t>
  </si>
  <si>
    <t>EXTINCTEUR CO² 2KG</t>
  </si>
  <si>
    <t>XVX-A6BZ-C</t>
  </si>
  <si>
    <t>XVX-P6BZ</t>
  </si>
  <si>
    <t>ATS2102</t>
  </si>
  <si>
    <t>ARITECH</t>
  </si>
  <si>
    <t>ATS4602</t>
  </si>
  <si>
    <t xml:space="preserve">CENTRALE INTRUSION </t>
  </si>
  <si>
    <t>ATS2699MBC</t>
  </si>
  <si>
    <t>CARTE PANNEAU DE CENTRALE</t>
  </si>
  <si>
    <t>RF-7220-07-1</t>
  </si>
  <si>
    <t>SIRENE</t>
  </si>
  <si>
    <t>ATS1201E</t>
  </si>
  <si>
    <t>TX-3011-03-1</t>
  </si>
  <si>
    <t>BOUTON COLLIER</t>
  </si>
  <si>
    <t>ATS1801</t>
  </si>
  <si>
    <t>ATS1210LE</t>
  </si>
  <si>
    <t xml:space="preserve">CARTE EXTENSION </t>
  </si>
  <si>
    <t>ATS7320</t>
  </si>
  <si>
    <t xml:space="preserve">MODULE GSM </t>
  </si>
  <si>
    <t>ATS8500</t>
  </si>
  <si>
    <t xml:space="preserve">CD DE CONFIGURATION </t>
  </si>
  <si>
    <t>ATS7310</t>
  </si>
  <si>
    <t>RF620I4-N</t>
  </si>
  <si>
    <t xml:space="preserve">DETECTEUR DE CHOC </t>
  </si>
  <si>
    <t>DD1012</t>
  </si>
  <si>
    <t>RXIEH00</t>
  </si>
  <si>
    <t xml:space="preserve">COFFRET POUR RECEPTEUR </t>
  </si>
  <si>
    <t>TX-2344-03-1-N</t>
  </si>
  <si>
    <t>DETECTEUR PIR CAM</t>
  </si>
  <si>
    <t>ATS1110</t>
  </si>
  <si>
    <t xml:space="preserve">CLAVIER </t>
  </si>
  <si>
    <t>MM201</t>
  </si>
  <si>
    <t xml:space="preserve">CONTACT MAGNETIQUE </t>
  </si>
  <si>
    <t>IM1640PSG</t>
  </si>
  <si>
    <t>SC2202SAAAB01</t>
  </si>
  <si>
    <t xml:space="preserve">MINI SABOT DE SOL </t>
  </si>
  <si>
    <t>RF425I4PI</t>
  </si>
  <si>
    <t xml:space="preserve">DETECTEUR INFRA ROUGE </t>
  </si>
  <si>
    <t>ES010</t>
  </si>
  <si>
    <t xml:space="preserve">BOITE DE RACCORDEMENT </t>
  </si>
  <si>
    <t>EP9031</t>
  </si>
  <si>
    <t xml:space="preserve">CARTE D' EXTENSION </t>
  </si>
  <si>
    <t>SB01</t>
  </si>
  <si>
    <t xml:space="preserve">SUPPORT DE MONTAGE </t>
  </si>
  <si>
    <t>320-014A</t>
  </si>
  <si>
    <t>AVIGILON</t>
  </si>
  <si>
    <t>DOME CAMERA</t>
  </si>
  <si>
    <t>BT7512</t>
  </si>
  <si>
    <t>B TECH</t>
  </si>
  <si>
    <t>SUPPORT ECRAN</t>
  </si>
  <si>
    <t>M3 5X35</t>
  </si>
  <si>
    <t>BERNE</t>
  </si>
  <si>
    <t xml:space="preserve">VIS NOIR </t>
  </si>
  <si>
    <t>398098-200</t>
  </si>
  <si>
    <t>DIN7504-M</t>
  </si>
  <si>
    <t>BIZ720110</t>
  </si>
  <si>
    <t>BIZLINE</t>
  </si>
  <si>
    <t>BIZ720111</t>
  </si>
  <si>
    <t>BIZ720061</t>
  </si>
  <si>
    <t>BIZ720115</t>
  </si>
  <si>
    <t>BIZ720092</t>
  </si>
  <si>
    <t>BIZ720093</t>
  </si>
  <si>
    <t>BIZ720095</t>
  </si>
  <si>
    <t>BIZ720096</t>
  </si>
  <si>
    <t>BIZ770117</t>
  </si>
  <si>
    <t>BIZ770116</t>
  </si>
  <si>
    <t>BIZ770020</t>
  </si>
  <si>
    <t>BIZ770021</t>
  </si>
  <si>
    <t>BIZ770110</t>
  </si>
  <si>
    <t>BIZ770070</t>
  </si>
  <si>
    <t>BIZ770071</t>
  </si>
  <si>
    <t>BIZ770010</t>
  </si>
  <si>
    <t>BIZ770008</t>
  </si>
  <si>
    <t>BIZ770018</t>
  </si>
  <si>
    <t>BIZ770024</t>
  </si>
  <si>
    <t>BIZ770023</t>
  </si>
  <si>
    <t>BIZ710098</t>
  </si>
  <si>
    <t xml:space="preserve">CHEVILLE A CLOISON </t>
  </si>
  <si>
    <t>VIS+ECROU</t>
  </si>
  <si>
    <t>BIZ710050</t>
  </si>
  <si>
    <t>ECROUS</t>
  </si>
  <si>
    <t>BIZ710854</t>
  </si>
  <si>
    <t>BASCULES</t>
  </si>
  <si>
    <t>BIZ235010</t>
  </si>
  <si>
    <t>BIZ235002</t>
  </si>
  <si>
    <t>RO2V3G.1,5</t>
  </si>
  <si>
    <t>CAE</t>
  </si>
  <si>
    <t>RO2V3G2.5</t>
  </si>
  <si>
    <t>2040B1</t>
  </si>
  <si>
    <t>CARDIN</t>
  </si>
  <si>
    <t xml:space="preserve">RECEPTEUR </t>
  </si>
  <si>
    <t>TRG4862PO</t>
  </si>
  <si>
    <t>TELECOMMANDE</t>
  </si>
  <si>
    <t>TRG4864PO</t>
  </si>
  <si>
    <t>TXG4864PO</t>
  </si>
  <si>
    <t>SELECT01</t>
  </si>
  <si>
    <t>BASE EN TOLE POTELET</t>
  </si>
  <si>
    <t>CASTEL</t>
  </si>
  <si>
    <t>INTERCOM SECURITE PORTIER</t>
  </si>
  <si>
    <t>VIRP20245048</t>
  </si>
  <si>
    <t>CDVI</t>
  </si>
  <si>
    <t>VENTOUSE</t>
  </si>
  <si>
    <t>VIRA20245048</t>
  </si>
  <si>
    <t>V3E35R</t>
  </si>
  <si>
    <t>VENTOUSE 300KG</t>
  </si>
  <si>
    <t>F0104000002</t>
  </si>
  <si>
    <t xml:space="preserve">CARTE DE PROXIMITE </t>
  </si>
  <si>
    <t>ECS5000</t>
  </si>
  <si>
    <t>VENTOUSE DE 300KG</t>
  </si>
  <si>
    <t>CDR842A</t>
  </si>
  <si>
    <t xml:space="preserve">PHOTO CELLULE + BOITIER ANTI VANDALE </t>
  </si>
  <si>
    <t>BFU6BP</t>
  </si>
  <si>
    <t>CEMBRE</t>
  </si>
  <si>
    <t>COSSE FOURCHE</t>
  </si>
  <si>
    <t>CHUBB</t>
  </si>
  <si>
    <t>DVAF SOLISTA ROUGE MUR SOCLE HAUT</t>
  </si>
  <si>
    <t>DIFFUSEUR SONORE ALARME FEU</t>
  </si>
  <si>
    <t>COR-112</t>
  </si>
  <si>
    <t>CORDIA</t>
  </si>
  <si>
    <t>BOITE A CLEF</t>
  </si>
  <si>
    <t>SICP0109</t>
  </si>
  <si>
    <t>PANNEAU SANS ISSUE 200X100MM</t>
  </si>
  <si>
    <t>SICP0112</t>
  </si>
  <si>
    <t>PANNEAU ALARME INCENDIE 200X100MM</t>
  </si>
  <si>
    <t>DAAF</t>
  </si>
  <si>
    <t>DETECTEUR AVERTISSEUR DE FUMEE</t>
  </si>
  <si>
    <t>VT02000A-C</t>
  </si>
  <si>
    <t>DAHUA</t>
  </si>
  <si>
    <t>CAMERA</t>
  </si>
  <si>
    <t>LUM16025</t>
  </si>
  <si>
    <t>EATON</t>
  </si>
  <si>
    <t>BLOC DE SECOURS BAES</t>
  </si>
  <si>
    <t>LUM10418</t>
  </si>
  <si>
    <t xml:space="preserve">GRILLE BLOC DE SECOURS </t>
  </si>
  <si>
    <t>LUM16125</t>
  </si>
  <si>
    <t>BLOCS DE SECOURS BAES</t>
  </si>
  <si>
    <t>FX1238</t>
  </si>
  <si>
    <t>ENERGY POWER</t>
  </si>
  <si>
    <t>EPW12V26AH</t>
  </si>
  <si>
    <t>ESSER</t>
  </si>
  <si>
    <t xml:space="preserve">PROTECTION POUR DETECTEUR IQ8 QUAD </t>
  </si>
  <si>
    <t>MD 4L CMSI/8000</t>
  </si>
  <si>
    <t>SOCLE POUR DECLANCHEUR MANUEL IQ8MCP</t>
  </si>
  <si>
    <t>DECLENCHEUR MANUELBADRESSABLE</t>
  </si>
  <si>
    <t>DECLENCHEUR MANUEL IQ8MCP BOITIER ROUGE</t>
  </si>
  <si>
    <t>DIFFUSEUR VISUEL ALARME FEU FLASH ROUGE BASE COURTE</t>
  </si>
  <si>
    <t>MODULE 4 FONCTIONS POUR CMSI 8000</t>
  </si>
  <si>
    <t>CARTE BUS CMSI 8000</t>
  </si>
  <si>
    <t>ADAPTATEUR DE MONTAGE POUR DECLENCHEUR MANUEL</t>
  </si>
  <si>
    <t>MICROMODULE ESSERBUS</t>
  </si>
  <si>
    <t>TRANNSPONDEUR ESSERBUS 4 ENTREES/2 SORTIES</t>
  </si>
  <si>
    <t>FINSECUR</t>
  </si>
  <si>
    <t>DISPOSITIF SONORE ALARME FEU</t>
  </si>
  <si>
    <t>BBGCO216</t>
  </si>
  <si>
    <t>DECLENCHEUR MANUEL ALARME CONV.TYPE A/EXTERIEUR</t>
  </si>
  <si>
    <t>YV2.6X3C-SA2 2L</t>
  </si>
  <si>
    <t>FUJIFILM</t>
  </si>
  <si>
    <t>OBJECTIF DE CAMERA</t>
  </si>
  <si>
    <t>GGVER10095</t>
  </si>
  <si>
    <t>GIGAMEDIA</t>
  </si>
  <si>
    <t>VIS ECROUS RONDELLE</t>
  </si>
  <si>
    <t>IDC5MIRP</t>
  </si>
  <si>
    <t>HONEYWELL</t>
  </si>
  <si>
    <t>LEG062560</t>
  </si>
  <si>
    <t>LEGRAND</t>
  </si>
  <si>
    <t>BAES+BAEH</t>
  </si>
  <si>
    <t>LEG062825</t>
  </si>
  <si>
    <t xml:space="preserve">LSC D EVACUATION </t>
  </si>
  <si>
    <t>LEG062525</t>
  </si>
  <si>
    <t xml:space="preserve">BAES D EVACUATION </t>
  </si>
  <si>
    <t>LEG401221</t>
  </si>
  <si>
    <t>LEG038006</t>
  </si>
  <si>
    <t>LEG038012</t>
  </si>
  <si>
    <t>LEG038017</t>
  </si>
  <si>
    <t>LEG038048</t>
  </si>
  <si>
    <t>LEG038097</t>
  </si>
  <si>
    <t>BOUTON POUSSOIR</t>
  </si>
  <si>
    <t>WAP-6110</t>
  </si>
  <si>
    <t>LEVELONE</t>
  </si>
  <si>
    <t>SBMa</t>
  </si>
  <si>
    <t>NEUTRONIC</t>
  </si>
  <si>
    <t>TT4PL-RF</t>
  </si>
  <si>
    <t>DETECTEUR PONCTUEL DE FUMEE OX-8</t>
  </si>
  <si>
    <t>SOCLE POUR DETECTEUR OX-8</t>
  </si>
  <si>
    <t>DECLENCHEUR MANUEL 1 CONTACT JAUNE</t>
  </si>
  <si>
    <t>DECLENCHEUR MANUEL 1 CONTACT ROUGE</t>
  </si>
  <si>
    <t>DECLENCHEUR MANUEL 1 CONTACT VERT</t>
  </si>
  <si>
    <t>DVAF</t>
  </si>
  <si>
    <t>PTA287</t>
  </si>
  <si>
    <t>NORALSY</t>
  </si>
  <si>
    <t xml:space="preserve">CLAVIER A CODES </t>
  </si>
  <si>
    <t>KCP6000</t>
  </si>
  <si>
    <t>BADGES ELECTROMA</t>
  </si>
  <si>
    <t>PGP2412-E</t>
  </si>
  <si>
    <t>NUG 31641</t>
  </si>
  <si>
    <t>NUGELEC</t>
  </si>
  <si>
    <t>SENSEA.CM.MODULE MD1 1 LIGNE</t>
  </si>
  <si>
    <t>NUG 38435</t>
  </si>
  <si>
    <t>MAINT.BAT.CN. 600mAh ECOSAFE</t>
  </si>
  <si>
    <t>NUG 32063</t>
  </si>
  <si>
    <t>NUG 34040</t>
  </si>
  <si>
    <t>NUG 31330</t>
  </si>
  <si>
    <t>DISPOSITIF ADAPTATEUR DE COMMANDE</t>
  </si>
  <si>
    <t>NUG 30194</t>
  </si>
  <si>
    <t>NUG 30155</t>
  </si>
  <si>
    <t>SIRENE CLASSIC C 105 Db</t>
  </si>
  <si>
    <t>NUG 30081</t>
  </si>
  <si>
    <t>CLAPET DE PROTECTION POUR DM3000</t>
  </si>
  <si>
    <t>NUG 31650</t>
  </si>
  <si>
    <t>NUG 30349</t>
  </si>
  <si>
    <t>MD VA3000</t>
  </si>
  <si>
    <t>NUG 30267</t>
  </si>
  <si>
    <t>DETECTEUR LINEAIRE DE FUMEE CONVENTIONNEL</t>
  </si>
  <si>
    <t>NUG 30450</t>
  </si>
  <si>
    <t>SIRENE DSB3000 CLASS B 90 Db</t>
  </si>
  <si>
    <t>NUG 30451</t>
  </si>
  <si>
    <t>SIRENE DSME 3000 MESSAGE ENREGISTRE</t>
  </si>
  <si>
    <t>DAGS 3000RL SONNE ET LUMINEUX</t>
  </si>
  <si>
    <t>NUG 30492</t>
  </si>
  <si>
    <t>NUG 30496</t>
  </si>
  <si>
    <t>SOLISTA DSB3000 LXS DIF SON LUM SOLISTA LX LED ROUGE</t>
  </si>
  <si>
    <t>NUG 31182</t>
  </si>
  <si>
    <t>BAAS Sa PLANETE</t>
  </si>
  <si>
    <t>NUG 31183</t>
  </si>
  <si>
    <t>BAAS Sa PLANETE AVEC FLASH</t>
  </si>
  <si>
    <t>NUG 31186</t>
  </si>
  <si>
    <t>AVERTISSEUR LUMINEUX AUTONOME PLANETE</t>
  </si>
  <si>
    <t>NUG 31305</t>
  </si>
  <si>
    <t>TABLEAU DE SYNTHESE INCENDIE</t>
  </si>
  <si>
    <t>NUG 31309</t>
  </si>
  <si>
    <t>TABLEAU REPORT 8 BOUCLES INCENDIE</t>
  </si>
  <si>
    <t>NUG 31312</t>
  </si>
  <si>
    <t>NUG 31272</t>
  </si>
  <si>
    <t>CMSI ET/MT CARTE CMSIB 8 BOUCLES</t>
  </si>
  <si>
    <t>NUG 31306</t>
  </si>
  <si>
    <t>TABLEAU REPORT DE POINT AFFICHEUR</t>
  </si>
  <si>
    <t>NUG 31263</t>
  </si>
  <si>
    <t>CMSI ET/MT CARTE US 8 LIGNES</t>
  </si>
  <si>
    <t>NUG 31261</t>
  </si>
  <si>
    <t>CMSI ET/MT CARTE 4 VOIES</t>
  </si>
  <si>
    <t>NUG 30286</t>
  </si>
  <si>
    <t>MC.SENSEA EC</t>
  </si>
  <si>
    <t>NUG 31530</t>
  </si>
  <si>
    <t>SENSEA. EC CARTE DE BOUCLES (V1,5.30)</t>
  </si>
  <si>
    <t>NUG 38224</t>
  </si>
  <si>
    <t>MAINT CARTE GESTION POUR TSM EVO</t>
  </si>
  <si>
    <t>NUG 38271</t>
  </si>
  <si>
    <t>CARTE ALIM. CMSI TSM ET CONSIGNAT</t>
  </si>
  <si>
    <t>NUG 30252</t>
  </si>
  <si>
    <t>DETECTEUR DE FUMEE ADRESSABLE</t>
  </si>
  <si>
    <t>NUG 30254 C</t>
  </si>
  <si>
    <t>DETECTEUR COMBINEE ADRESSABLE</t>
  </si>
  <si>
    <t>NUG 30253</t>
  </si>
  <si>
    <t>DETECTEUR THERMOVELOCIMETRIQUE</t>
  </si>
  <si>
    <t>NUG 30246</t>
  </si>
  <si>
    <t>DETECTEUR OPTIQUE DE FUMEE CONVENTIONNEL</t>
  </si>
  <si>
    <t>DETECTEUR COMBINE OPTIQUE THERMIQUE</t>
  </si>
  <si>
    <t>NUG 30255</t>
  </si>
  <si>
    <t>SOCLE DET. STD. S3000</t>
  </si>
  <si>
    <t>NUG 30256</t>
  </si>
  <si>
    <t>SOCLE DET. ADR. S3000</t>
  </si>
  <si>
    <t>NUG 30491</t>
  </si>
  <si>
    <t>EMBASE ETANCHE IP65 SOLISTA LX</t>
  </si>
  <si>
    <t>NUG 30312</t>
  </si>
  <si>
    <t>DM ETANCHE SANS VOYANT</t>
  </si>
  <si>
    <t>NUG 30316</t>
  </si>
  <si>
    <t>DM MEMBRANE SANS VOYANT</t>
  </si>
  <si>
    <t>NUG 30325</t>
  </si>
  <si>
    <t>DM MEMBRANE AVEC VOYANT</t>
  </si>
  <si>
    <t>NUG 30344</t>
  </si>
  <si>
    <t>COFFRET MEMBRANE DEFORMABLE</t>
  </si>
  <si>
    <t>NUG 30360</t>
  </si>
  <si>
    <t>IND. ACTION LUMINEUX SAILLIE</t>
  </si>
  <si>
    <t>DETECTEUR CHALEUR</t>
  </si>
  <si>
    <t>PAJ 30216</t>
  </si>
  <si>
    <t>DETECTEUR OPTIQUE ADRESSABLE</t>
  </si>
  <si>
    <t>PAJ 30213</t>
  </si>
  <si>
    <t>DETECTEUR OPTIQUE CONVENTIONNEL</t>
  </si>
  <si>
    <t>PAJ 31038</t>
  </si>
  <si>
    <t>TYPE1 TSM CARTE ADRESS</t>
  </si>
  <si>
    <t>PAJ 30316</t>
  </si>
  <si>
    <t xml:space="preserve">DM MEMBRANE DEFORMABLE SAILLIE </t>
  </si>
  <si>
    <t>PAJ 30025</t>
  </si>
  <si>
    <t>MEMBRANE DEFORMABLE SAILLIE AVEC VOYANT</t>
  </si>
  <si>
    <t>NUG 31270</t>
  </si>
  <si>
    <t>CMSI ET/MT CARTE 10 REL</t>
  </si>
  <si>
    <t>NUG 31273</t>
  </si>
  <si>
    <t>CMSI ET/MT O.D. AVEC CP</t>
  </si>
  <si>
    <t>PAJ 30247</t>
  </si>
  <si>
    <t>TH VELO STANDARD DTVS 3000</t>
  </si>
  <si>
    <t>PAJ 30225</t>
  </si>
  <si>
    <t>SOCLE ADRESSABLE PROFIL BAS</t>
  </si>
  <si>
    <t>PAJ 30227</t>
  </si>
  <si>
    <t>SOCLE ADRESSABLE ISOLATEUR COURT CIRCUIT</t>
  </si>
  <si>
    <t>PAJ 30200</t>
  </si>
  <si>
    <t>SOCLE CONVENTIONNEL PROFIL BAS</t>
  </si>
  <si>
    <t>NUG 38119</t>
  </si>
  <si>
    <t>MAINT.DET.S2000 OPTIQUE ADRESSABLE</t>
  </si>
  <si>
    <t>NUG 30065</t>
  </si>
  <si>
    <t>GRILLE PROTECTION POUR DETECTEUR INCENDIE</t>
  </si>
  <si>
    <t>SAMSUNG</t>
  </si>
  <si>
    <t>SBO-100B1</t>
  </si>
  <si>
    <t>SNO-L6083RP</t>
  </si>
  <si>
    <t>STB-225VW</t>
  </si>
  <si>
    <t>CCT57371</t>
  </si>
  <si>
    <t>SCHNEIDER</t>
  </si>
  <si>
    <t>TABLEAU ALARME TYPE 4 A PILE SONORE ET VISUEL</t>
  </si>
  <si>
    <t>OVA58000</t>
  </si>
  <si>
    <t>OVA58910</t>
  </si>
  <si>
    <t>DOF49</t>
  </si>
  <si>
    <t>SHD</t>
  </si>
  <si>
    <t>DETECTEUR DE FUMEE</t>
  </si>
  <si>
    <t>VD406NSNH-2LL</t>
  </si>
  <si>
    <t>SONY</t>
  </si>
  <si>
    <t>SONYCCBCOLOR21PCS</t>
  </si>
  <si>
    <t>AMD40VECT</t>
  </si>
  <si>
    <t>SOUS CAISSONIR</t>
  </si>
  <si>
    <t>SPIT</t>
  </si>
  <si>
    <t>SV</t>
  </si>
  <si>
    <t>TP12</t>
  </si>
  <si>
    <t>URA</t>
  </si>
  <si>
    <t>1750/4</t>
  </si>
  <si>
    <t>URMET</t>
  </si>
  <si>
    <t>FV2050</t>
  </si>
  <si>
    <t>PLATINE</t>
  </si>
  <si>
    <t>1740/40</t>
  </si>
  <si>
    <t>FV5094</t>
  </si>
  <si>
    <t>CENTRALE 4P</t>
  </si>
  <si>
    <t>FV1074</t>
  </si>
  <si>
    <t>FV1060</t>
  </si>
  <si>
    <t>1172/42</t>
  </si>
  <si>
    <t>POSTE</t>
  </si>
  <si>
    <t>1150/35</t>
  </si>
  <si>
    <t>1083/55</t>
  </si>
  <si>
    <t>DERIVATEUR</t>
  </si>
  <si>
    <t>T25VK3</t>
  </si>
  <si>
    <t>VIGIK</t>
  </si>
  <si>
    <t>T25VK2</t>
  </si>
  <si>
    <t>VIT25M</t>
  </si>
  <si>
    <t>KIT MICRO CENTRALE</t>
  </si>
  <si>
    <t>MEMOPROX</t>
  </si>
  <si>
    <t>BADGE VIGIK</t>
  </si>
  <si>
    <t>MEMOPROX/J</t>
  </si>
  <si>
    <t>MEMOPROX/V</t>
  </si>
  <si>
    <t>KIT CENTRALE</t>
  </si>
  <si>
    <t>ANT/868</t>
  </si>
  <si>
    <t>ANTENNE</t>
  </si>
  <si>
    <t xml:space="preserve">KCV 1083 </t>
  </si>
  <si>
    <t>ENCODEUR USB</t>
  </si>
  <si>
    <t>VE300/S</t>
  </si>
  <si>
    <t>1083/20A</t>
  </si>
  <si>
    <t>ALIMENTATION</t>
  </si>
  <si>
    <t>AL12/2DIN</t>
  </si>
  <si>
    <t>789/3</t>
  </si>
  <si>
    <t>1072/24</t>
  </si>
  <si>
    <t>ALIMENTATION-COUPLEUR</t>
  </si>
  <si>
    <t>1074/20</t>
  </si>
  <si>
    <t>9000/230</t>
  </si>
  <si>
    <t>955/40</t>
  </si>
  <si>
    <t>BOITIER REPARTITEUR</t>
  </si>
  <si>
    <t>10050/I</t>
  </si>
  <si>
    <t>BOITIER CONTACT PTT OU VIGIK</t>
  </si>
  <si>
    <t>LECTEUR VIGIK</t>
  </si>
  <si>
    <t>REC/868/2F</t>
  </si>
  <si>
    <t>RECEPTEUR RADIO</t>
  </si>
  <si>
    <t>PB19BBL3E-B12</t>
  </si>
  <si>
    <t>PBHI2</t>
  </si>
  <si>
    <t>BOITIER POUR BOUTON POUSSOIR</t>
  </si>
  <si>
    <t>PBHI1</t>
  </si>
  <si>
    <t>1750/92</t>
  </si>
  <si>
    <t>SUPPORT MONITEUR</t>
  </si>
  <si>
    <t>VHW-HWPS-C</t>
  </si>
  <si>
    <t>VERACITY</t>
  </si>
  <si>
    <t>VITA4548-230</t>
  </si>
  <si>
    <t>VERTIV</t>
  </si>
  <si>
    <t xml:space="preserve">LUMINAIRE EVACUATION ETANCHE </t>
  </si>
  <si>
    <t>INTERPHONE</t>
  </si>
  <si>
    <t>XND-6080RP</t>
  </si>
  <si>
    <t>WISSENET</t>
  </si>
  <si>
    <t>WURTH</t>
  </si>
  <si>
    <t>Y21-12FR</t>
  </si>
  <si>
    <t>YUCEL</t>
  </si>
  <si>
    <t>2060B1</t>
  </si>
  <si>
    <t>CABLE TRANXALARM 6X0,22 AE BLANC BOITE DE 100M</t>
  </si>
  <si>
    <t>ACCF</t>
  </si>
  <si>
    <t>ITESA</t>
  </si>
  <si>
    <t>REXEL</t>
  </si>
  <si>
    <t>SONEPAR</t>
  </si>
  <si>
    <t>TRENOIS SETIN</t>
  </si>
  <si>
    <t>Fournisseurs</t>
  </si>
  <si>
    <t>Date</t>
  </si>
  <si>
    <t>Entrée</t>
  </si>
  <si>
    <t>Sortie</t>
  </si>
  <si>
    <t>Technicien</t>
  </si>
  <si>
    <t>Client</t>
  </si>
  <si>
    <t>Mouvement</t>
  </si>
  <si>
    <t>?</t>
  </si>
  <si>
    <t>SYT120R1</t>
  </si>
  <si>
    <t>FRANCOFA EURODIS</t>
  </si>
  <si>
    <t>LUM16151</t>
  </si>
  <si>
    <t>Magasin</t>
  </si>
  <si>
    <t>XVX-P9BZ</t>
  </si>
  <si>
    <t>KCV 1S2</t>
  </si>
  <si>
    <t>BS Z90</t>
  </si>
  <si>
    <t>E/VGKP/2F</t>
  </si>
  <si>
    <t xml:space="preserve">EMBASE DE RACCORDEMENT </t>
  </si>
  <si>
    <t>CHEVILLE A FRAPPER 5X40mm</t>
  </si>
  <si>
    <t>COFFRET DRIVIA 18 MODULES 1 RANGEE IP30 IK05</t>
  </si>
  <si>
    <t>DECLENCHEUR MANUEL 90X90</t>
  </si>
  <si>
    <t>DECLENCHEUR MANUEL ROUGE</t>
  </si>
  <si>
    <t xml:space="preserve">BOUTON POUSSOIR 6A BLANC </t>
  </si>
  <si>
    <t>BOITIER DE CAMERA IR</t>
  </si>
  <si>
    <t>ALIMENTATION SUPPL VIDEO 18VCC/1,35A</t>
  </si>
  <si>
    <t>ALIMENTATION VIDEO BIBUS</t>
  </si>
  <si>
    <t>ALIMENTATION 12Vca 18Va 3 modules</t>
  </si>
  <si>
    <t xml:space="preserve">IP SUR COAX COTE CAMERA </t>
  </si>
  <si>
    <t>Désignation</t>
  </si>
  <si>
    <t>Ess</t>
  </si>
  <si>
    <t>Urm</t>
  </si>
  <si>
    <t>Biz</t>
  </si>
  <si>
    <t>Leg</t>
  </si>
  <si>
    <t>Schn</t>
  </si>
  <si>
    <t>Nor</t>
  </si>
  <si>
    <t>Aiph</t>
  </si>
  <si>
    <t>Card</t>
  </si>
  <si>
    <t>Tube IRO</t>
  </si>
  <si>
    <t>BAES</t>
  </si>
  <si>
    <t>LEG068141</t>
  </si>
  <si>
    <t>Plaque Mozaîc 2x2 modules-Blanc</t>
  </si>
  <si>
    <t>LEG078818</t>
  </si>
  <si>
    <t>Plaque Mozaîc 8 modules-Blanc</t>
  </si>
  <si>
    <t>LEG066631</t>
  </si>
  <si>
    <t>LEG080054</t>
  </si>
  <si>
    <t>LEG077011</t>
  </si>
  <si>
    <t>Inter ou Va et vient 10ax250v-Mozaïc 2 module-blanc</t>
  </si>
  <si>
    <t>LEG068112</t>
  </si>
  <si>
    <t>Enjoliveur Céliane pour prise de courant 2P+T standard - blanc</t>
  </si>
  <si>
    <t>LEG077143</t>
  </si>
  <si>
    <t>PC précâblée Mosaic - 3x2P+T à 45DEG - 6 modules - blanc</t>
  </si>
  <si>
    <t>LEG077153</t>
  </si>
  <si>
    <t>LEG077111</t>
  </si>
  <si>
    <t>LEG077152</t>
  </si>
  <si>
    <t>PC précâblée Mosaic - 2x2P+T à 45DEG - 4 modules -blanc</t>
  </si>
  <si>
    <t>LEG076565</t>
  </si>
  <si>
    <t>Prise RJ45 catégorie6 FTP Mosaic 2 modules - blanc</t>
  </si>
  <si>
    <t>LEG067181</t>
  </si>
  <si>
    <t>Sortie de cable Céliane livrée avec serre-câbles</t>
  </si>
  <si>
    <t>BIZ205116</t>
  </si>
  <si>
    <t>LEG080286</t>
  </si>
  <si>
    <t>LEG077550</t>
  </si>
  <si>
    <t>Sortie de câbles Mosaic avec serre-câbles - blanc - 2 modules</t>
  </si>
  <si>
    <t>LEG067124</t>
  </si>
  <si>
    <t>LEG068237</t>
  </si>
  <si>
    <t>GGMPL45IS</t>
  </si>
  <si>
    <t>PLASTRON INCL 1PORT 45X45 BLANC</t>
  </si>
  <si>
    <t>GGMPRJC6STL</t>
  </si>
  <si>
    <t>PFA130</t>
  </si>
  <si>
    <t>PFA122</t>
  </si>
  <si>
    <t>Support mural camera</t>
  </si>
  <si>
    <t>PFB203W</t>
  </si>
  <si>
    <t>GGMPL45DD</t>
  </si>
  <si>
    <t>PLASTRON INCL 2 PORTS 45X45 BLANC</t>
  </si>
  <si>
    <t>PLASTRON 45x45 POUR 1 MOTEUR BC</t>
  </si>
  <si>
    <t>MMC</t>
  </si>
  <si>
    <t>OSR094215</t>
  </si>
  <si>
    <t>OSRAM</t>
  </si>
  <si>
    <t>OSRAM HALOSTAR STARLITE 64425S AX 20W 12VG4</t>
  </si>
  <si>
    <t>OSRAM LUMILUX MINI T5 8W/840 G5</t>
  </si>
  <si>
    <t>OSR241623</t>
  </si>
  <si>
    <t>OSR516714</t>
  </si>
  <si>
    <t>OSRAM DECOSTAR PRO 48870 WFL 36DEG 50W 12V GU5.3</t>
  </si>
  <si>
    <t>Philips</t>
  </si>
  <si>
    <t>MASTER PL-S 5W/840/4P 2G7</t>
  </si>
  <si>
    <t>PHI260543</t>
  </si>
  <si>
    <t>PHI425409</t>
  </si>
  <si>
    <t>CUBISPOT</t>
  </si>
  <si>
    <t>CUB3473401</t>
  </si>
  <si>
    <t>1517-0031</t>
  </si>
  <si>
    <t>Luxna</t>
  </si>
  <si>
    <t>Yess Elec</t>
  </si>
  <si>
    <t>Lampe Halogène 50W 300Lm D:50 L:52</t>
  </si>
  <si>
    <t>Cordon RJ45 CAT6A SFTP 100 Ohms LSOH,  gris, L : 3m</t>
  </si>
  <si>
    <t>SOCAMONT</t>
  </si>
  <si>
    <t>Coude IP 40 de 20 Pour Tube IRL Gris</t>
  </si>
  <si>
    <t>IBOB20132</t>
  </si>
  <si>
    <t>IBOB20674</t>
  </si>
  <si>
    <t>Té Dérivation IP 40 de 16 Pour Tube IRL Gris</t>
  </si>
  <si>
    <t>IBOB20406</t>
  </si>
  <si>
    <t>Manchon IP 40 de 20 pour tube IRL Gris</t>
  </si>
  <si>
    <t>IBOB20408</t>
  </si>
  <si>
    <t>Manchon IP 40 de 25 Pour Tube IRL Gris</t>
  </si>
  <si>
    <t>IBOB20404</t>
  </si>
  <si>
    <t>Manchon IP 40 de 16 Pour Tube IRL Gris</t>
  </si>
  <si>
    <t>IBO08820</t>
  </si>
  <si>
    <t>IBO08821</t>
  </si>
  <si>
    <t>IBO08825</t>
  </si>
  <si>
    <t>Embout Moulure TM OPTIMA Blanc</t>
  </si>
  <si>
    <t>IBO08830</t>
  </si>
  <si>
    <t>IBO08832</t>
  </si>
  <si>
    <t>IBO08840</t>
  </si>
  <si>
    <t>IBO08841</t>
  </si>
  <si>
    <t>Angle Plat Moulure TM OPTIMA Blanc</t>
  </si>
  <si>
    <t>IBO08835</t>
  </si>
  <si>
    <t>IBO08861</t>
  </si>
  <si>
    <t>IBO08862</t>
  </si>
  <si>
    <t>IBO08865</t>
  </si>
  <si>
    <t>IBO08860</t>
  </si>
  <si>
    <t>IBO08842</t>
  </si>
  <si>
    <t>IBO08845</t>
  </si>
  <si>
    <t>ECORD6ASF02MSH</t>
  </si>
  <si>
    <t>CORDON U/FTP 4P 100OHMS CAT6A SH 2M GRIS</t>
  </si>
  <si>
    <t>CORDON U/FTP 4P 100OHMS CAT6A SH 3M GRIS</t>
  </si>
  <si>
    <t>ECORD6ASF03MSH</t>
  </si>
  <si>
    <t>ECORD6F03M</t>
  </si>
  <si>
    <t>CORDON F/UTP 100OHMS CAT6 GRIS - 3M</t>
  </si>
  <si>
    <t>ECORD6ASF05MSH</t>
  </si>
  <si>
    <t>ECORD6ASF01MSH</t>
  </si>
  <si>
    <t>CORDON U/FTP 4P 100OHMS CAT6A SH 1M GRIS</t>
  </si>
  <si>
    <t>Alarme Incendie type 4 radio  à diffuseur lumineux à piles</t>
  </si>
  <si>
    <t>Bouton poussoir</t>
  </si>
  <si>
    <t>BIZ710262</t>
  </si>
  <si>
    <t>HYWFG1625RFM</t>
  </si>
  <si>
    <t>Carte Externe UGA - 4 Lignes Sirènes</t>
  </si>
  <si>
    <t>NORASLY</t>
  </si>
  <si>
    <t>NPIB04-EHS</t>
  </si>
  <si>
    <t>VIGIX</t>
  </si>
  <si>
    <t>INTERLOGIX</t>
  </si>
  <si>
    <t>ATS1210E</t>
  </si>
  <si>
    <t>ISM20421</t>
  </si>
  <si>
    <t>LOT 20 PIONS 1/4 TOUR NOIR POUR 123CONECT</t>
  </si>
  <si>
    <t>GGM123CLIP20N</t>
  </si>
  <si>
    <t>Kit cordeau à tracer avec poudre de chantier bleu 120 g</t>
  </si>
  <si>
    <t>BIZ700037</t>
  </si>
  <si>
    <t>Manchette Alize D:125 avec joint</t>
  </si>
  <si>
    <t>ATS1135</t>
  </si>
  <si>
    <t>Clavier ATS 1135 Advisor Advanced Interlogix Aritech</t>
  </si>
  <si>
    <t>YESS ELEC</t>
  </si>
  <si>
    <t>SEAU 100 RAMCLIP GRIS SIMPLE 25 mm</t>
  </si>
  <si>
    <t>R.A.M</t>
  </si>
  <si>
    <t>LUM10320</t>
  </si>
  <si>
    <t>Détecteur infrarouge</t>
  </si>
  <si>
    <t>NRV780</t>
  </si>
  <si>
    <t>BIZ400036</t>
  </si>
  <si>
    <t>PC5001CP</t>
  </si>
  <si>
    <t>Coffret plastique Dsc PC5001CP</t>
  </si>
  <si>
    <t>ARDIS</t>
  </si>
  <si>
    <t>LEG036639</t>
  </si>
  <si>
    <t>AVS2000SIP</t>
  </si>
  <si>
    <t>MADICOB</t>
  </si>
  <si>
    <t>BS120N</t>
  </si>
  <si>
    <t>Batterie 12v 0,8Ah</t>
  </si>
  <si>
    <t>CSK20</t>
  </si>
  <si>
    <t>Commande désenfumage</t>
  </si>
  <si>
    <t>CE01</t>
  </si>
  <si>
    <t>Coffret ouverture seul (désenfumage)</t>
  </si>
  <si>
    <t>l36w 840</t>
  </si>
  <si>
    <t>Boitier de protection pour CSK20</t>
  </si>
  <si>
    <t>2400VAS</t>
  </si>
  <si>
    <t>RECEPTEUR</t>
  </si>
  <si>
    <t>BDO 4A2 16271/1</t>
  </si>
  <si>
    <t>19005-751</t>
  </si>
  <si>
    <t>Ban1</t>
  </si>
  <si>
    <t>Ban2</t>
  </si>
  <si>
    <t>Ban3</t>
  </si>
  <si>
    <t>Ban4</t>
  </si>
  <si>
    <t>Ban5</t>
  </si>
  <si>
    <t>Ban6</t>
  </si>
  <si>
    <t>Ban7</t>
  </si>
  <si>
    <t>Ban8</t>
  </si>
  <si>
    <t>Ban10</t>
  </si>
  <si>
    <t>Ban11</t>
  </si>
  <si>
    <t>Ban12</t>
  </si>
  <si>
    <t>Ban13</t>
  </si>
  <si>
    <t>Ban15</t>
  </si>
  <si>
    <t>Ban16</t>
  </si>
  <si>
    <t>Nug</t>
  </si>
  <si>
    <t>BLOC DE SECOURS BAEH</t>
  </si>
  <si>
    <t>Stock €</t>
  </si>
  <si>
    <t>Montant STOCK</t>
  </si>
  <si>
    <t>Recepteur</t>
  </si>
  <si>
    <t>??</t>
  </si>
  <si>
    <t>CHEVILLE CLOISONS M4 x 32</t>
  </si>
  <si>
    <t xml:space="preserve">CHEVILLE CLOISONS M5 x 36 </t>
  </si>
  <si>
    <t>CHEVILLE CLOISONS M6 x 36</t>
  </si>
  <si>
    <t>CHEVILLE CLOISONS M6 x 50</t>
  </si>
  <si>
    <t>VIS AUTOFOREUSE 3,5 x 9,5</t>
  </si>
  <si>
    <t>Détecteur  bris  vitre rond  encastré Couverture de 7,60m</t>
  </si>
  <si>
    <t>Angle Intérieur Moulure TM OPTIMA Blanc  22 12,5</t>
  </si>
  <si>
    <t>Angle Extérieur Moulure TM OPTIMA Blanc  22 12,5</t>
  </si>
  <si>
    <t>Embout Moulure TM OPTIMA Blanc  22 12,5</t>
  </si>
  <si>
    <t>Angle Intérieur Moulure TM OPTIMA Blanc 32 12,5</t>
  </si>
  <si>
    <t>Angle Plat Moulure TM OPTIMA Blanc  32 12,5</t>
  </si>
  <si>
    <t>Embout Moulure TM OPTIMA Blanc  32 12,5</t>
  </si>
  <si>
    <t>Angle Intérieur Moulure TM OPTIMA Blanc  34 16</t>
  </si>
  <si>
    <t>Angle Extérieur Moulure TM OPTIMA Blanc  34 16</t>
  </si>
  <si>
    <t>Angle Plat Moulure TM OPTIMA Blanc  34 16</t>
  </si>
  <si>
    <t>Embout Moulure TM OPTIMA Blanc  34 16</t>
  </si>
  <si>
    <t>Angle Intérieur Moulure TM OPTIMA Blanc  52 20</t>
  </si>
  <si>
    <t>Angle Extérieur Moulure TM OPTIMA Blanc  52 20</t>
  </si>
  <si>
    <t>EAD7854</t>
  </si>
  <si>
    <t>EAD7855</t>
  </si>
  <si>
    <t>LE27E</t>
  </si>
  <si>
    <t>Moniteur (ecran plat 27Pces)</t>
  </si>
  <si>
    <t>NEOVO</t>
  </si>
  <si>
    <t>BC6FSTL</t>
  </si>
  <si>
    <t>Connecteur pour RJ45</t>
  </si>
  <si>
    <t>R&amp;M</t>
  </si>
  <si>
    <t>PLAG6AFS</t>
  </si>
  <si>
    <t>LEG033246</t>
  </si>
  <si>
    <t>SO7SCM12</t>
  </si>
  <si>
    <t>ALC-0032SS</t>
  </si>
  <si>
    <t>Bandeau Téléphonique 36-45 50 Ports RJ45</t>
  </si>
  <si>
    <t>PANNEAU 24 PORTS VOLITION RJ45 ND ANTHRACITE</t>
  </si>
  <si>
    <t>POUVOLSPK24</t>
  </si>
  <si>
    <t>3MPOUYET</t>
  </si>
  <si>
    <t>BC PAN1U</t>
  </si>
  <si>
    <t>BIZ740122</t>
  </si>
  <si>
    <t>Plâtre à prise rapide 6 kg</t>
  </si>
  <si>
    <t>BIZ351050</t>
  </si>
  <si>
    <t>AC D125</t>
  </si>
  <si>
    <t>HILTI</t>
  </si>
  <si>
    <t>Disque à tronconner</t>
  </si>
  <si>
    <t>Clip plastique pour fixation câble/tube .boite de 100</t>
  </si>
  <si>
    <t>NPH300-BR</t>
  </si>
  <si>
    <t>Bobine de câble rigide RO2V 3G 1,5mm² </t>
  </si>
  <si>
    <t>Bobine de câble rigide RO2V 3G 2,5mm² </t>
  </si>
  <si>
    <t>Lecteur de clé de proximité</t>
  </si>
  <si>
    <t xml:space="preserve">Cheville Auto Foreuse+VIS BOITE DE 100 PIECES </t>
  </si>
  <si>
    <t>HDMI 4K PERFORM 20m (10,2 Gbps) - 2.0 Compatible  PVC noir</t>
  </si>
  <si>
    <t>???</t>
  </si>
  <si>
    <t>LUM17002</t>
  </si>
  <si>
    <t>LUM16005</t>
  </si>
  <si>
    <t>DIFFUSEUR SONORE  Type A-IP-21C</t>
  </si>
  <si>
    <t>DET0021</t>
  </si>
  <si>
    <t>ASL0014</t>
  </si>
  <si>
    <t>CST4405600</t>
  </si>
  <si>
    <t>RXM2CH</t>
  </si>
  <si>
    <t>CST4400600</t>
  </si>
  <si>
    <t>BA/OF/90LH</t>
  </si>
  <si>
    <t>BA/OF/90LH/OLD</t>
  </si>
  <si>
    <t>QNV-6070R</t>
  </si>
  <si>
    <t>JP-4HD</t>
  </si>
  <si>
    <t>NPIB02-EHS</t>
  </si>
  <si>
    <t>OX-8</t>
  </si>
  <si>
    <t>JAN582</t>
  </si>
  <si>
    <t>SPOT à encastrer Janus 12 volts avec lampe et verre + DIMM</t>
  </si>
  <si>
    <t>TR1640</t>
  </si>
  <si>
    <t>Transformateur 16 V 40 va - classe II</t>
  </si>
  <si>
    <t>Module d'extension 2 portes en coffret</t>
  </si>
  <si>
    <t>CAA470A</t>
  </si>
  <si>
    <t>Z3Z4Z5</t>
  </si>
  <si>
    <t>Équerre en Z pour contreplaque de ventouses 300 - 400 - 500 kg</t>
  </si>
  <si>
    <t>Transformateur 24V 75 va - classe II</t>
  </si>
  <si>
    <t>TR2475</t>
  </si>
  <si>
    <t>ECM5000</t>
  </si>
  <si>
    <t>CAA110P</t>
  </si>
  <si>
    <t>Module verrouillage</t>
  </si>
  <si>
    <t>L3L4</t>
  </si>
  <si>
    <t>Équerre en L pour ventouses 300 et 400 kg</t>
  </si>
  <si>
    <t>SCO 70</t>
  </si>
  <si>
    <t>Indicateur d’action pour détecteurs de série 2000, 3000</t>
  </si>
  <si>
    <t>018004</t>
  </si>
  <si>
    <t>Détecteur multicapteurs double optique thermique interactif</t>
  </si>
  <si>
    <t>Diffuseur sonore IQ8S RB classe A ou B</t>
  </si>
  <si>
    <t>IQ8S-RB</t>
  </si>
  <si>
    <t>Diffuseur sonore Sonos blanc base longue</t>
  </si>
  <si>
    <t xml:space="preserve">Diffuseur visuel d'Alarme Feu flash rouge base haute </t>
  </si>
  <si>
    <t>IQ8L-C</t>
  </si>
  <si>
    <t>Détecteur de fumée optique interactif IQ8Quad O</t>
  </si>
  <si>
    <t>802371F</t>
  </si>
  <si>
    <t>Embase Détecteur</t>
  </si>
  <si>
    <t>Micromodule réseaux essernet® 62.5kBd</t>
  </si>
  <si>
    <t>784840.10</t>
  </si>
  <si>
    <t>018006</t>
  </si>
  <si>
    <t>Interface série pour raccordement au réseau essernet</t>
  </si>
  <si>
    <t>Favert Bc 24/48 - Avertisseur Sonore Classe B 90DB</t>
  </si>
  <si>
    <t>FAVERT CC</t>
  </si>
  <si>
    <t>IQ8Wireless Transpondeur-organe intermédiaire radio</t>
  </si>
  <si>
    <t>80528.10</t>
  </si>
  <si>
    <t>80529.10</t>
  </si>
  <si>
    <t>Support pour étiquette pour socle IQ8Quad</t>
  </si>
  <si>
    <t>BBGAD211</t>
  </si>
  <si>
    <t xml:space="preserve"> DETCO103 - Détecteur optique conventionnel 12v CAP112 + Socle</t>
  </si>
  <si>
    <t>DETCO103</t>
  </si>
  <si>
    <t>ACCDM203</t>
  </si>
  <si>
    <t>Bloc autonome d’alarme sonore type Satellite</t>
  </si>
  <si>
    <t>BAAT3017</t>
  </si>
  <si>
    <t>Équipement de contrôle et de signalisation conventionnel</t>
  </si>
  <si>
    <t>KARA8UP</t>
  </si>
  <si>
    <t>YV10X5B-SA2L</t>
  </si>
  <si>
    <t>Caméra compacte réseau IR 2 Mpx</t>
  </si>
  <si>
    <t>XNO-6080 RP</t>
  </si>
  <si>
    <t>QNV-7080R caméra dôme 4 Megapixels - 2,8 - 12 mm</t>
  </si>
  <si>
    <t>QNV-7080 R</t>
  </si>
  <si>
    <t>Bat</t>
  </si>
  <si>
    <t>Cor</t>
  </si>
  <si>
    <t>Cdvi</t>
  </si>
  <si>
    <t>Giga</t>
  </si>
  <si>
    <t>Fin</t>
  </si>
  <si>
    <t>Chub</t>
  </si>
  <si>
    <t>Eat</t>
  </si>
  <si>
    <t>Aritech</t>
  </si>
  <si>
    <t>Inlogix</t>
  </si>
  <si>
    <t>Neutro</t>
  </si>
  <si>
    <t>Erard</t>
  </si>
  <si>
    <t>Acceso</t>
  </si>
  <si>
    <t>Sam</t>
  </si>
  <si>
    <t>Cast</t>
  </si>
  <si>
    <t>Video</t>
  </si>
  <si>
    <t>SUPPORT VENTOUSE RÉGLABLE DE 150 A 300 MM</t>
  </si>
  <si>
    <t>PFB200C</t>
  </si>
  <si>
    <t>PFB200C DAHUA- SUPPORT DE FIXATION PLAFOND ENCASTRÉ</t>
  </si>
  <si>
    <t>Obturateur Mosaic 2 modules - blanc</t>
  </si>
  <si>
    <t>LEG080280</t>
  </si>
  <si>
    <t>Boîte monoposte Ecobatibox - profondeur 40mm</t>
  </si>
  <si>
    <t>Ban30</t>
  </si>
  <si>
    <t>IBOB20105</t>
  </si>
  <si>
    <t>Ban31</t>
  </si>
  <si>
    <t>Equerre IP 40 de 25 Pour Tube IRL Gris</t>
  </si>
  <si>
    <t>Ban32</t>
  </si>
  <si>
    <t>Ban33</t>
  </si>
  <si>
    <t>Ban35</t>
  </si>
  <si>
    <t>Ban36</t>
  </si>
  <si>
    <t>Ban50</t>
  </si>
  <si>
    <t>Mureva, équerre pour tube 3321 - Gris - D=20 mm</t>
  </si>
  <si>
    <t>SEWOSY</t>
  </si>
  <si>
    <t>Ban38</t>
  </si>
  <si>
    <t>Ban39</t>
  </si>
  <si>
    <t>Ban40</t>
  </si>
  <si>
    <t>Ban41</t>
  </si>
  <si>
    <t>Ban42</t>
  </si>
  <si>
    <t>Cartouche CO² 120gr</t>
  </si>
  <si>
    <t>Ban43</t>
  </si>
  <si>
    <t>Cartouche CO² 150gr</t>
  </si>
  <si>
    <t>Cartouche CO² 100gr</t>
  </si>
  <si>
    <t>Ban44</t>
  </si>
  <si>
    <t>Ban45</t>
  </si>
  <si>
    <t>Ban46</t>
  </si>
  <si>
    <t>Cartouche CO² 40gr</t>
  </si>
  <si>
    <t>Cartouche CO² 80gr</t>
  </si>
  <si>
    <t>Cartouche CO² 60gr</t>
  </si>
  <si>
    <t>Cartouche CO² 300gr</t>
  </si>
  <si>
    <t>Ban47</t>
  </si>
  <si>
    <t>Ban48</t>
  </si>
  <si>
    <t>Ban49</t>
  </si>
  <si>
    <t>Ban51</t>
  </si>
  <si>
    <t>Ban52</t>
  </si>
  <si>
    <t>Cartouche CO² 160gr</t>
  </si>
  <si>
    <t>Cartouche CO² 200gr</t>
  </si>
  <si>
    <t>Cartouche CO² 20gr</t>
  </si>
  <si>
    <t>GCAC0020</t>
  </si>
  <si>
    <t>GCAC0040</t>
  </si>
  <si>
    <t>GCAC0060</t>
  </si>
  <si>
    <t>GCAC0080</t>
  </si>
  <si>
    <t>GCAC0200</t>
  </si>
  <si>
    <t>GCAC0300</t>
  </si>
  <si>
    <t>GCAC0160</t>
  </si>
  <si>
    <t>BIZ720094</t>
  </si>
  <si>
    <t>BIZ720117</t>
  </si>
  <si>
    <t>BIZ720122</t>
  </si>
  <si>
    <t>BIZ720114</t>
  </si>
  <si>
    <t>BIZ720062</t>
  </si>
  <si>
    <t>BIZ400044</t>
  </si>
  <si>
    <t>BIZ710248</t>
  </si>
  <si>
    <t>BIZ710247</t>
  </si>
  <si>
    <t>BIZ111809</t>
  </si>
  <si>
    <t>BIZ710226</t>
  </si>
  <si>
    <t>BIZ710231</t>
  </si>
  <si>
    <t>BIZ351090</t>
  </si>
  <si>
    <t>Ruban double accroche 2 m</t>
  </si>
  <si>
    <t>BIZ351040</t>
  </si>
  <si>
    <t>BIZ710263</t>
  </si>
  <si>
    <t>BIZ710267</t>
  </si>
  <si>
    <t>BIZ710259</t>
  </si>
  <si>
    <t>Colle néoprène translucide 300 ml</t>
  </si>
  <si>
    <t>BIZ710393</t>
  </si>
  <si>
    <t>BIZ750040</t>
  </si>
  <si>
    <t>Dégrippant multifonctions 500 ml</t>
  </si>
  <si>
    <t>BIZ710394</t>
  </si>
  <si>
    <t>BIZ700100</t>
  </si>
  <si>
    <t>Fil de soudure 500 g D= 2 mm</t>
  </si>
  <si>
    <t>090320840</t>
  </si>
  <si>
    <t>090320630</t>
  </si>
  <si>
    <t>RAM</t>
  </si>
  <si>
    <t>WAGO</t>
  </si>
  <si>
    <t>FID079431</t>
  </si>
  <si>
    <t>FINDER</t>
  </si>
  <si>
    <t>FID258911</t>
  </si>
  <si>
    <t>FID259109</t>
  </si>
  <si>
    <t>SUPPORT POUR 5534 A VIS ETRIER METAL (9474SMA)</t>
  </si>
  <si>
    <t>3MFRANCE</t>
  </si>
  <si>
    <t>TRM4016B</t>
  </si>
  <si>
    <t>Colle Contact</t>
  </si>
  <si>
    <t>IBOB02550</t>
  </si>
  <si>
    <t>IBOCO</t>
  </si>
  <si>
    <t>SINTOPEINTURE</t>
  </si>
  <si>
    <t>Aerosol peinture</t>
  </si>
  <si>
    <t>Peinture</t>
  </si>
  <si>
    <t>DAKSATURNEVO</t>
  </si>
  <si>
    <t xml:space="preserve">Serrure de véhicule "Daken Saturne Evo" </t>
  </si>
  <si>
    <t>Serrure Saturn</t>
  </si>
  <si>
    <t>Gaine</t>
  </si>
  <si>
    <t>Câble</t>
  </si>
  <si>
    <t>Wireless point d´accès N300 PoE</t>
  </si>
  <si>
    <t>EPW12V18AH</t>
  </si>
  <si>
    <t>Batterie energy power 12v 3.3ah en bac v0 Réf : 12V3.3AH</t>
  </si>
  <si>
    <t>Batterie energy power 12v 44ah en bac v0 Réf : 12V44AH</t>
  </si>
  <si>
    <t>BIZ300007</t>
  </si>
  <si>
    <t>BIZ300008</t>
  </si>
  <si>
    <t>Batterie étanche au plomb sans entretien  Réf: 12V2,2AH</t>
  </si>
  <si>
    <t>Batterie energy power 12v 26ah en bac v0 Réf : 12V2,6AH</t>
  </si>
  <si>
    <t>EPW12V2,2AH</t>
  </si>
  <si>
    <t>Clip pré-isolé femelle 0.5-1.5 mm² 6.3 x0.5 mm rouge (x 100)</t>
  </si>
  <si>
    <t>Clip pré-isolé femelle bleu 1.5-2.5 mm² 6.3 x 0.8 mm (x 100)</t>
  </si>
  <si>
    <r>
      <t xml:space="preserve">Collier de câblage PA 6.6 203 x 2.5 mm noir </t>
    </r>
    <r>
      <rPr>
        <b/>
        <sz val="11"/>
        <rFont val="Calibri"/>
        <family val="2"/>
        <scheme val="minor"/>
      </rPr>
      <t>Boite de 100</t>
    </r>
  </si>
  <si>
    <t>BIZ300015</t>
  </si>
  <si>
    <r>
      <t xml:space="preserve">Collier de câblage PA 6.6 300 x 4.8 mm noir </t>
    </r>
    <r>
      <rPr>
        <b/>
        <sz val="11"/>
        <rFont val="Calibri"/>
        <family val="2"/>
        <scheme val="minor"/>
      </rPr>
      <t>Boite de 100</t>
    </r>
  </si>
  <si>
    <r>
      <t xml:space="preserve">BIZCLIP plastique simple D= tube 20 mm </t>
    </r>
    <r>
      <rPr>
        <b/>
        <sz val="11"/>
        <color theme="1"/>
        <rFont val="Calibri"/>
        <family val="2"/>
        <scheme val="minor"/>
      </rPr>
      <t>(x 100)</t>
    </r>
  </si>
  <si>
    <r>
      <t xml:space="preserve">Collier isophonique simple 7 x 150 D= 22 mm </t>
    </r>
    <r>
      <rPr>
        <b/>
        <sz val="11"/>
        <color theme="1"/>
        <rFont val="Calibri"/>
        <family val="2"/>
        <scheme val="minor"/>
      </rPr>
      <t>(x 100)</t>
    </r>
  </si>
  <si>
    <r>
      <t xml:space="preserve">Patte à vis bois 7 x 150 longueur D= 6 x 40 mm </t>
    </r>
    <r>
      <rPr>
        <b/>
        <sz val="11"/>
        <color theme="1"/>
        <rFont val="Calibri"/>
        <family val="2"/>
        <scheme val="minor"/>
      </rPr>
      <t>(x 100)</t>
    </r>
  </si>
  <si>
    <r>
      <t xml:space="preserve">Manchon de raccordement D= 20 mm </t>
    </r>
    <r>
      <rPr>
        <b/>
        <sz val="11"/>
        <color theme="1"/>
        <rFont val="Calibri"/>
        <family val="2"/>
        <scheme val="minor"/>
      </rPr>
      <t>(x 50)</t>
    </r>
  </si>
  <si>
    <r>
      <t>Collier multi-diamètres fixe-tubes D= tube 16-32 mm</t>
    </r>
    <r>
      <rPr>
        <b/>
        <sz val="11"/>
        <color theme="1"/>
        <rFont val="Calibri"/>
        <family val="2"/>
        <scheme val="minor"/>
      </rPr>
      <t xml:space="preserve"> (x 100)</t>
    </r>
  </si>
  <si>
    <r>
      <t xml:space="preserve">Clip bord de tôle épaisseur 2-7 mm D= câble 15-21 mm </t>
    </r>
    <r>
      <rPr>
        <b/>
        <sz val="11"/>
        <color theme="1"/>
        <rFont val="Calibri"/>
        <family val="2"/>
        <scheme val="minor"/>
      </rPr>
      <t>(x 100)</t>
    </r>
  </si>
  <si>
    <r>
      <t xml:space="preserve">Clip bord de tôle épaisseur 2-7 mm D= câble 22-32 mm </t>
    </r>
    <r>
      <rPr>
        <b/>
        <sz val="11"/>
        <color theme="1"/>
        <rFont val="Calibri"/>
        <family val="2"/>
        <scheme val="minor"/>
      </rPr>
      <t>(x 100)</t>
    </r>
  </si>
  <si>
    <r>
      <t>Clip bord de tôle épaisseur 8-12 mm D= câble 22-32 mm</t>
    </r>
    <r>
      <rPr>
        <b/>
        <sz val="11"/>
        <color theme="1"/>
        <rFont val="Calibri"/>
        <family val="2"/>
        <scheme val="minor"/>
      </rPr>
      <t xml:space="preserve"> (x 100)</t>
    </r>
  </si>
  <si>
    <r>
      <t xml:space="preserve">Cheville universelle 6 x 30 mm D= vis 4-5 mm </t>
    </r>
    <r>
      <rPr>
        <b/>
        <sz val="11"/>
        <color theme="1"/>
        <rFont val="Calibri"/>
        <family val="2"/>
        <scheme val="minor"/>
      </rPr>
      <t>(x 200)</t>
    </r>
  </si>
  <si>
    <r>
      <t xml:space="preserve">Cheville universelle 8 x 40 mm D= vis 4.5-6 mm </t>
    </r>
    <r>
      <rPr>
        <b/>
        <sz val="11"/>
        <color theme="1"/>
        <rFont val="Calibri"/>
        <family val="2"/>
        <scheme val="minor"/>
      </rPr>
      <t>(x 100)</t>
    </r>
  </si>
  <si>
    <r>
      <t xml:space="preserve">Cheville cloison creuse tête de vis ronde M5x 50 </t>
    </r>
    <r>
      <rPr>
        <b/>
        <sz val="11"/>
        <rFont val="Calibri"/>
        <family val="2"/>
        <scheme val="minor"/>
      </rPr>
      <t>(x 50)</t>
    </r>
  </si>
  <si>
    <r>
      <t xml:space="preserve">Cheville à frapper 5 x 25 mm </t>
    </r>
    <r>
      <rPr>
        <b/>
        <sz val="11"/>
        <color theme="1"/>
        <rFont val="Calibri"/>
        <family val="2"/>
        <scheme val="minor"/>
      </rPr>
      <t>(x 200)</t>
    </r>
  </si>
  <si>
    <r>
      <t xml:space="preserve">Cheville à frapper 6 x 40 mm </t>
    </r>
    <r>
      <rPr>
        <b/>
        <sz val="11"/>
        <color theme="1"/>
        <rFont val="Calibri"/>
        <family val="2"/>
        <scheme val="minor"/>
      </rPr>
      <t>(x 100)</t>
    </r>
  </si>
  <si>
    <r>
      <t xml:space="preserve">Cheville à frapper 8 x 60 mm </t>
    </r>
    <r>
      <rPr>
        <b/>
        <sz val="11"/>
        <color theme="1"/>
        <rFont val="Calibri"/>
        <family val="2"/>
        <scheme val="minor"/>
      </rPr>
      <t>(x 50)</t>
    </r>
  </si>
  <si>
    <r>
      <t xml:space="preserve">Presse-étoupe plastique filetage M/ISO 16 </t>
    </r>
    <r>
      <rPr>
        <b/>
        <sz val="11"/>
        <color theme="1"/>
        <rFont val="Calibri"/>
        <family val="2"/>
        <scheme val="minor"/>
      </rPr>
      <t>(x 10)</t>
    </r>
  </si>
  <si>
    <t>DRIVA ???</t>
  </si>
  <si>
    <t>ERARD</t>
  </si>
  <si>
    <t>DISANO</t>
  </si>
  <si>
    <t>Batterie energy power 12v 18ah en bac v0  Réf : 12V18AH</t>
  </si>
  <si>
    <t>6602B</t>
  </si>
  <si>
    <t>COMELIT</t>
  </si>
  <si>
    <t>Moniteur icona vip boucle magnÉtique intÉgrÉe noir -</t>
  </si>
  <si>
    <t>BP04S</t>
  </si>
  <si>
    <t>BOITIER MONTAGE SAILLIE POUR BP BP204L FACADE 35X60MM</t>
  </si>
  <si>
    <t>BP204L</t>
  </si>
  <si>
    <t>Bouton poussoir inox lumineux no/nf facade 35x60mm braille</t>
  </si>
  <si>
    <t>6612A</t>
  </si>
  <si>
    <t>Base de table pour moniteur icona sbc et vip</t>
  </si>
  <si>
    <t>BP308L</t>
  </si>
  <si>
    <t>BP308L60</t>
  </si>
  <si>
    <t>BoÎtier inox saillie pour bp/08l</t>
  </si>
  <si>
    <t>Boîtier de base pour environnements humides</t>
  </si>
  <si>
    <t>SYSTEM SENSOR</t>
  </si>
  <si>
    <t>WB-1AP</t>
  </si>
  <si>
    <t>BITICINO</t>
  </si>
  <si>
    <t>Kit moteur de réarmement EHOP30s 24/48 Isone</t>
  </si>
  <si>
    <t>ALDES</t>
  </si>
  <si>
    <t> 11043284</t>
  </si>
  <si>
    <t>Aldes - 11043284 - ISONE+ FDP FTE70 D250 CFG</t>
  </si>
  <si>
    <t>TECFA</t>
  </si>
  <si>
    <t>GGM123PO1UN</t>
  </si>
  <si>
    <t>PANNEAU OBTURATEUR 1U NOIR</t>
  </si>
  <si>
    <t>Aldes</t>
  </si>
  <si>
    <t>GGM123PO15UN</t>
  </si>
  <si>
    <t>PANNEAU OBTURATEUR 1.5U NOIR</t>
  </si>
  <si>
    <t>GGM MSFPLX</t>
  </si>
  <si>
    <t>MODULE SFP 1000LX LC MONO 10KM</t>
  </si>
  <si>
    <t>GGM APGIC011A060</t>
  </si>
  <si>
    <t>INJECTEUR POE 60W INTERIEUR</t>
  </si>
  <si>
    <t>GGM CAT6S03M</t>
  </si>
  <si>
    <t>BNCFKX6</t>
  </si>
  <si>
    <t>BNCMKX6</t>
  </si>
  <si>
    <t>LOT DE 10 BNC MALE A SERT KX6A 75OHMS</t>
  </si>
  <si>
    <t>DS-7208HUHI-K2</t>
  </si>
  <si>
    <t>HIKVISION</t>
  </si>
  <si>
    <t>Enregistreur DVR Hikvision DS-7208HUHI-K2 8 Canaux</t>
  </si>
  <si>
    <t>DH-XVR5104H-4KL-X</t>
  </si>
  <si>
    <t>DH-XVR5216AN-4KL-X</t>
  </si>
  <si>
    <t>XVR5216AN-4KL-X ENREGISTREUR HDCVI</t>
  </si>
  <si>
    <t>DHI-NVR4208-8P-4KS2</t>
  </si>
  <si>
    <t>Enregistreur Vidéo Réseau Lite 8 Canaux 1U 8 ports PoE 4K et H.265</t>
  </si>
  <si>
    <t>DHI-NVR4216-4KS2</t>
  </si>
  <si>
    <t>NVR 16 DAHUA-DHI-NVR4216-4KS2</t>
  </si>
  <si>
    <t>DH-HAC-HUM3201B</t>
  </si>
  <si>
    <t>CAMÉRA ESPION STARLIGHT HDCVI 2MP</t>
  </si>
  <si>
    <t>DH-HAC-HUM1220GP-B-P</t>
  </si>
  <si>
    <t>Dahua DH-HAC-HUM1220GP-B-P 2.8mm</t>
  </si>
  <si>
    <t>SCORS</t>
  </si>
  <si>
    <t>RS Components</t>
  </si>
  <si>
    <t>Caméra MotionEye 2MP HDCVI dans un détecteur</t>
  </si>
  <si>
    <t>DH-HAC-HUM1220AP</t>
  </si>
  <si>
    <t>DH-PFS3110-8ET-96</t>
  </si>
  <si>
    <t>Switch 11 ports dont 8 PoE</t>
  </si>
  <si>
    <t>DH-IPC-HDBW2431EP-S-S2</t>
  </si>
  <si>
    <t>Caméra Réseau Mini-Dôme IR 4 mégapixels</t>
  </si>
  <si>
    <t>DH-IPC-HFW2431TP-ZS-S2</t>
  </si>
  <si>
    <t>Caméra réseau Bullet IR 4MP WDR</t>
  </si>
  <si>
    <t>DH-HAC-HFW2241TP-Z-POC</t>
  </si>
  <si>
    <t>CAMÉRA BULLET HDCVI EXTÉRIEURE DAHUA HAC-HFW2241TP-Z-A</t>
  </si>
  <si>
    <t>DH-HAC-HDBW1200RP-Z</t>
  </si>
  <si>
    <t>DOME 2 MEGA MOTORISEE REF DH-HAC-HDBW1200RP-Z</t>
  </si>
  <si>
    <t>DH-HAC-HFW2220SP</t>
  </si>
  <si>
    <t>POWER SUPPLY</t>
  </si>
  <si>
    <t>??????</t>
  </si>
  <si>
    <t>Powsup</t>
  </si>
  <si>
    <t>ADR1203R</t>
  </si>
  <si>
    <t>ADR1205R</t>
  </si>
  <si>
    <t>ALIMENTATION ÉLECTRIQUE SECOURUE</t>
  </si>
  <si>
    <t xml:space="preserve">BT7514-PRO/PB </t>
  </si>
  <si>
    <t>BTECH</t>
  </si>
  <si>
    <r>
      <t>Support mural BT7514 119,4 cm (47") Noir</t>
    </r>
    <r>
      <rPr>
        <sz val="9"/>
        <color rgb="FF000000"/>
        <rFont val="Arial"/>
        <family val="2"/>
      </rPr>
      <t> </t>
    </r>
  </si>
  <si>
    <t>SIMPL VOX V3</t>
  </si>
  <si>
    <t>ALTEC</t>
  </si>
  <si>
    <t>EPW12V7,2AH</t>
  </si>
  <si>
    <t>SI500</t>
  </si>
  <si>
    <t>ELMDENE</t>
  </si>
  <si>
    <t>Sirène intérieure 116dB - SI500</t>
  </si>
  <si>
    <t>RTX3</t>
  </si>
  <si>
    <t>MAGELLAN</t>
  </si>
  <si>
    <t>Recepteur radio bidirectionnel Paradox RTX3</t>
  </si>
  <si>
    <t>VOCALYS MX-GSM S</t>
  </si>
  <si>
    <t>ADETEC</t>
  </si>
  <si>
    <t>Transmetteur Vocalys MX GSM S</t>
  </si>
  <si>
    <t>000T06120</t>
  </si>
  <si>
    <t>Transmetteur Vocalys LITE</t>
  </si>
  <si>
    <t>AS700</t>
  </si>
  <si>
    <t>VISIO1000FR</t>
  </si>
  <si>
    <t>RSI</t>
  </si>
  <si>
    <t>GS2065</t>
  </si>
  <si>
    <t>DSC</t>
  </si>
  <si>
    <t>Transmetteur de SMS Dsc GS2065</t>
  </si>
  <si>
    <t>RF5108-433W</t>
  </si>
  <si>
    <t>Wireless receiver RF5108-433W</t>
  </si>
  <si>
    <t>RFK5500</t>
  </si>
  <si>
    <t>PK5500</t>
  </si>
  <si>
    <t>DSC Système d'alarme de sécurité – Pk5500 </t>
  </si>
  <si>
    <t>WS4945W</t>
  </si>
  <si>
    <t>WS4936EU</t>
  </si>
  <si>
    <t>Détecteur fumée optique</t>
  </si>
  <si>
    <t>PG8984P</t>
  </si>
  <si>
    <t>DÉTECTEUR DOUBLE TECHNOLOGIE PG8984P</t>
  </si>
  <si>
    <t>LC-104-PIMW NF</t>
  </si>
  <si>
    <t>DT8012F5</t>
  </si>
  <si>
    <t>Détecteur double technologie 12 x 17 m</t>
  </si>
  <si>
    <t>MB110</t>
  </si>
  <si>
    <t>Caméra Video Live extérieure</t>
  </si>
  <si>
    <t>RXI4N8</t>
  </si>
  <si>
    <t xml:space="preserve">NEXT MCW </t>
  </si>
  <si>
    <t>VISONIC</t>
  </si>
  <si>
    <t>Détecteur de mouvement </t>
  </si>
  <si>
    <t>XLPS-100</t>
  </si>
  <si>
    <t>Alimentation pour panneau série XL</t>
  </si>
  <si>
    <t>RSI Video Tech</t>
  </si>
  <si>
    <t>XMA210</t>
  </si>
  <si>
    <t>Clavier LCD radio bidirectionnel</t>
  </si>
  <si>
    <t>IDC200</t>
  </si>
  <si>
    <t>Détecteur d'ouverture RSI Videofied, NFA2P type 2</t>
  </si>
  <si>
    <t>OSX200</t>
  </si>
  <si>
    <t>Sirène extérieure radio + flash, 100dB</t>
  </si>
  <si>
    <t>VGLECT3 V1.2</t>
  </si>
  <si>
    <t>Comelit Immotec - VGLECT3 - Lecteur monobloc agree VIGIK -</t>
  </si>
  <si>
    <t>SAFT</t>
  </si>
  <si>
    <t>PILE LR14-1.5V</t>
  </si>
  <si>
    <t>PILE LR20/1</t>
  </si>
  <si>
    <t>PILE CR3032</t>
  </si>
  <si>
    <t>PILE LSH20/1</t>
  </si>
  <si>
    <t>PILE ALCALINE 6LR61 NX-POWER TECH 9V 0.68AH</t>
  </si>
  <si>
    <t>PILE ALCALINE LR14 - C NX-POWER TECH 1.5V 9.3AH</t>
  </si>
  <si>
    <t>DD400</t>
  </si>
  <si>
    <t>détecteur Aritech intrusion série DD400</t>
  </si>
  <si>
    <t>DB702</t>
  </si>
  <si>
    <t>Socle pour détecteur incendie série 700</t>
  </si>
  <si>
    <t>ATS1202</t>
  </si>
  <si>
    <t>EV1012PI</t>
  </si>
  <si>
    <t>Interlogix EV1012PI PIR Motion Sensor</t>
  </si>
  <si>
    <t>MM740</t>
  </si>
  <si>
    <t>Contact magnétique de sol</t>
  </si>
  <si>
    <t>WS4904P</t>
  </si>
  <si>
    <t>Détecteur de mouvement Dsc WS4904P</t>
  </si>
  <si>
    <t>GS620A</t>
  </si>
  <si>
    <t> Alarme Intrusion &gt; Détecteurs De Choc</t>
  </si>
  <si>
    <t>DHX75</t>
  </si>
  <si>
    <t>Coffret</t>
  </si>
  <si>
    <t>BZEMS-12</t>
  </si>
  <si>
    <t>VIA2S</t>
  </si>
  <si>
    <t>Buzzer 12v dc / 25 ma - 85 db / 30 cm</t>
  </si>
  <si>
    <t>PFA123</t>
  </si>
  <si>
    <t>2400VRS</t>
  </si>
  <si>
    <t>TOTAL SAFETY SOLUTION</t>
  </si>
  <si>
    <t>CMP-SWITCH91</t>
  </si>
  <si>
    <t>KONIG</t>
  </si>
  <si>
    <t>Konig CMP-SWITCH91 splitter VGA 2 ports</t>
  </si>
  <si>
    <t>EGS2110P</t>
  </si>
  <si>
    <t>ENGENIUS</t>
  </si>
  <si>
    <t>EnGenius EGS2110P Switch PoE 8 Ports Noir</t>
  </si>
  <si>
    <t>4KX2K</t>
  </si>
  <si>
    <t>CONVERTISSEUR SCALER VGA + AUDIO VERS HDMI 4KX2K</t>
  </si>
  <si>
    <t>HDMI 4K PERFORM 10m (10,2 Gbps) - 2.0 Compatible</t>
  </si>
  <si>
    <t>VDMI119S4/2</t>
  </si>
  <si>
    <t>BIZ350013</t>
  </si>
  <si>
    <t>GTRM0001</t>
  </si>
  <si>
    <t>TREUIL MECANIQUE NF DE DESENFUMAGE</t>
  </si>
  <si>
    <t>3040-16</t>
  </si>
  <si>
    <t>Treuil désenfumage</t>
  </si>
  <si>
    <t>GCAA2100</t>
  </si>
  <si>
    <t>Câble en acier – 100 m</t>
  </si>
  <si>
    <t>CABLE 7X7 GALVA</t>
  </si>
  <si>
    <t>Câble souple 7x7 en acier galvanisé</t>
  </si>
  <si>
    <t>ASD/2 controller</t>
  </si>
  <si>
    <t>DORLET</t>
  </si>
  <si>
    <t xml:space="preserve">D1221000 ASD/2 </t>
  </si>
  <si>
    <t>14361000F</t>
  </si>
  <si>
    <t>Lecteur mural (noir)</t>
  </si>
  <si>
    <t>EF300L</t>
  </si>
  <si>
    <t>Equerre L ajustable pour série EF300</t>
  </si>
  <si>
    <t>FERMAX</t>
  </si>
  <si>
    <t>BOÎTIER EN SAILLIE</t>
  </si>
  <si>
    <t>EF300SCP</t>
  </si>
  <si>
    <t>Support de pose pour contreplaque série EF300</t>
  </si>
  <si>
    <t>LEG046438</t>
  </si>
  <si>
    <t>2400VTS</t>
  </si>
  <si>
    <t>AUNYS</t>
  </si>
  <si>
    <t>N° ligne dans stock</t>
  </si>
  <si>
    <t>Bannettes</t>
  </si>
  <si>
    <t>Ban23</t>
  </si>
  <si>
    <t>EPW12V12AH</t>
  </si>
  <si>
    <t xml:space="preserve">Batterie energy power 12v 12HA </t>
  </si>
  <si>
    <t>Plaque Céliane Laqué 1 poste - finition Yesterday ( blanc )</t>
  </si>
  <si>
    <t>LEG092082</t>
  </si>
  <si>
    <t>GCAC0100</t>
  </si>
  <si>
    <t>GCAC0150</t>
  </si>
  <si>
    <t>GCAC0120</t>
  </si>
  <si>
    <t>UNITED TECHNOLOGIE</t>
  </si>
  <si>
    <t>Carte interface PC &amp; imprimante série,</t>
  </si>
  <si>
    <t>RXI4N8  Récepteur radio universel compatible RoHS 8</t>
  </si>
  <si>
    <t>Module Récepteur radio 433 Mhz</t>
  </si>
  <si>
    <t>RX48I4CA-PCB</t>
  </si>
  <si>
    <t>RF32014-N</t>
  </si>
  <si>
    <t>Contact de porte radio ou émetteur universel</t>
  </si>
  <si>
    <t>Détecteur double technologie IR portée 12 m</t>
  </si>
  <si>
    <t xml:space="preserve"> - Extincteur à eau pulvérisée 6 litres avec additif (AB) PLEIN</t>
  </si>
  <si>
    <t xml:space="preserve"> - Extincteur à poudre polyvalente 6 kilos (ABC) PLEIN</t>
  </si>
  <si>
    <t xml:space="preserve"> - Extincteur à poudre polyvalente 9 kilos (ABC) PLEIN</t>
  </si>
  <si>
    <t>Détecteur optique de fumée</t>
  </si>
  <si>
    <t>Kit de câblage LT DAS 8000</t>
  </si>
  <si>
    <t>Cadre saillie avec visière 3 modules</t>
  </si>
  <si>
    <t>AXCEO SYS</t>
  </si>
  <si>
    <t>Boîtier 3 relais, commande de gâches</t>
  </si>
  <si>
    <t>GDV</t>
  </si>
  <si>
    <t>CENTRALE VIGIK 2 PORTES</t>
  </si>
  <si>
    <t>CENTRALE VIGIK 4 PORTES</t>
  </si>
  <si>
    <t>URM-CV2</t>
  </si>
  <si>
    <t>1074/55</t>
  </si>
  <si>
    <t>Deriv. Audio Video Bibus 4S</t>
  </si>
  <si>
    <t>Def Bibus Video 8L Inox Clavier</t>
  </si>
  <si>
    <t>CV4IP</t>
  </si>
  <si>
    <t>centrale 4p seule ipsat</t>
  </si>
  <si>
    <t>SEW</t>
  </si>
  <si>
    <t>DGP, carte bus d'extension 8 zones / 8 sortie.</t>
  </si>
  <si>
    <t>Sirène extérieure, 110 dB, flash   ambre, boîtier blanc</t>
  </si>
  <si>
    <t>Boîte monoposte Batibox pour cloisons sèches D67mm - P 50mm</t>
  </si>
  <si>
    <t>Marque</t>
  </si>
  <si>
    <r>
      <t xml:space="preserve">Collier câblage  203 x 2.5 mm transparent </t>
    </r>
    <r>
      <rPr>
        <b/>
        <sz val="11"/>
        <rFont val="Calibri"/>
        <family val="2"/>
        <scheme val="minor"/>
      </rPr>
      <t>Boite de 100</t>
    </r>
  </si>
  <si>
    <t xml:space="preserve">Contact auxilliaire frontal 2NO+2NF pr contacteur AF09 </t>
  </si>
  <si>
    <t>TT4P-RF</t>
  </si>
  <si>
    <t>NEUTRONIC Alarme incendie type 4 radio TT4P-RF</t>
  </si>
  <si>
    <t>TT4DL-RF</t>
  </si>
  <si>
    <t>Dispositif lumineux d'alarme Feu Radio</t>
  </si>
  <si>
    <t>TT4DSL-RF</t>
  </si>
  <si>
    <t>Dispositif sonore et lumineux d'alarme feu Radio</t>
  </si>
  <si>
    <t>Batterie NI MH 6V 600MA</t>
  </si>
  <si>
    <t>LGM5770</t>
  </si>
  <si>
    <t>Lecteur de Badges 13,56Mhz anti vandale</t>
  </si>
  <si>
    <t>LGM5770BTPI3-2</t>
  </si>
  <si>
    <t>Electronique de contrôle IP pour LMG5770</t>
  </si>
  <si>
    <t>Mousse intum. coupe-feu CFS-F FX</t>
  </si>
  <si>
    <t>Mortier injection HIT-HY 170 500/2-EU</t>
  </si>
  <si>
    <t>Mortier injection HIT-HY 170 330/2-EU</t>
  </si>
  <si>
    <t>Kit 3 000 X-P 24 B3 Mx</t>
  </si>
  <si>
    <t>DSCLC104PIM</t>
  </si>
  <si>
    <t>DSCRF5132</t>
  </si>
  <si>
    <t>Recepteur radio 32 zones</t>
  </si>
  <si>
    <t>Alim 24Vcc / 5A</t>
  </si>
  <si>
    <t>????</t>
  </si>
  <si>
    <t>BIZ710250</t>
  </si>
  <si>
    <t>Embase à chevilles type standard D= perçage 8 mm (x 100)</t>
  </si>
  <si>
    <t>BIZ710212</t>
  </si>
  <si>
    <t>Mastic silicone 300 ml blanc</t>
  </si>
  <si>
    <t>PSV12089C</t>
  </si>
  <si>
    <t>ALIMENTATION COFFRET CHARGEUR CCTV 12V DC / 8A IZYX</t>
  </si>
  <si>
    <t>Brilliantline Brill 20W GU4 12V 30D 1CT/10X5F</t>
  </si>
  <si>
    <t>BLOC EVAC BAES FLUO IP42</t>
  </si>
  <si>
    <t>COMBINE SPRINT 2 FILS</t>
  </si>
  <si>
    <t>Poste intérieur vidéo Classe 100 V12B</t>
  </si>
  <si>
    <t>CIL 12V 50W GU 5.3 BLANC</t>
  </si>
  <si>
    <t>Ventouse 300k encastree NFS61637</t>
  </si>
  <si>
    <t>Osram L 36W 840 Lumilux | 120cm - Blanc Froid</t>
  </si>
  <si>
    <t xml:space="preserve">VDI PANN.PASSE FIL 2 AXES 1U </t>
  </si>
  <si>
    <t>DISPOSITIF DE COMMANDE A U</t>
  </si>
  <si>
    <t>Obj varifocale 5-50mm, 1/3', CS</t>
  </si>
  <si>
    <t>Badge MIFARE</t>
  </si>
  <si>
    <t>Carte MIFARE Ultralight</t>
  </si>
  <si>
    <t xml:space="preserve">Plastron droit 1 entrée Keystone 45x45 </t>
  </si>
  <si>
    <t>COP security 15–2400 VRS</t>
  </si>
  <si>
    <t>COP security 15–2400 VTS</t>
  </si>
  <si>
    <t xml:space="preserve">Kit de câblage LE8000 </t>
  </si>
  <si>
    <t xml:space="preserve">Kit de câblage LS8000 </t>
  </si>
  <si>
    <t xml:space="preserve">Déclencheur manuel adressable 12V - </t>
  </si>
  <si>
    <t xml:space="preserve">Panneau 19 1U 24 ports format type Keystone </t>
  </si>
  <si>
    <t>Collier d'installation polyamide  180 x 9 mm tête simple (x 100)</t>
  </si>
  <si>
    <t>Ruban de  chantier rouge/blanc 75 mm x 500 m x 0.3 mm</t>
  </si>
  <si>
    <t>Le MBGPH  poste secondaire d'interphonie platine murale.</t>
  </si>
  <si>
    <t xml:space="preserve">RELAIS embrochable 4RT 7A 12VDC bouton test </t>
  </si>
  <si>
    <t>78438.DO</t>
  </si>
  <si>
    <t>Micromodule esserbus</t>
  </si>
  <si>
    <t>80455F</t>
  </si>
  <si>
    <t>Diffuseur combiné sonore de classe B</t>
  </si>
  <si>
    <t>80401F</t>
  </si>
  <si>
    <t>CMSI SensES C8 en coffret 8 fonctions</t>
  </si>
  <si>
    <t>80545F</t>
  </si>
  <si>
    <t>Module de puissance diffuseurs sonores</t>
  </si>
  <si>
    <t>NEUTT3MAL</t>
  </si>
  <si>
    <t>SCF</t>
  </si>
  <si>
    <t xml:space="preserve">Bloc Autonome Alarme Sonore . </t>
  </si>
  <si>
    <t>4710J1</t>
  </si>
  <si>
    <t>4710R1</t>
  </si>
  <si>
    <t>4710V3</t>
  </si>
  <si>
    <t>CHEVILLE NYLON MASTER AVEC COL. 6x30 Bte de 100</t>
  </si>
  <si>
    <t>VIS AUTO FOREUSE Bte de 100</t>
  </si>
  <si>
    <t>CHEVILLE NYLON MASTER AVEC COL. 8X40 bte de 100</t>
  </si>
  <si>
    <t>Batterie energy power 12v 7.2ah en bac v0 Réf : 12V7,2AH</t>
  </si>
  <si>
    <t>Source</t>
  </si>
  <si>
    <r>
      <t xml:space="preserve">Cheville pour colliers multi-diamètres fixe-tubes  </t>
    </r>
    <r>
      <rPr>
        <b/>
        <sz val="11"/>
        <color theme="1"/>
        <rFont val="Calibri"/>
        <family val="2"/>
        <scheme val="minor"/>
      </rPr>
      <t>(x 100)</t>
    </r>
  </si>
  <si>
    <t xml:space="preserve">Enregistreur vidéo numérique compact </t>
  </si>
  <si>
    <t xml:space="preserve">Dahua HAC-HFW2220SP 2.4MP 1080P </t>
  </si>
  <si>
    <t xml:space="preserve"> 2 EQUERRES SUPPORT DALLE SOCLE </t>
  </si>
  <si>
    <t>Enjoliveur Céliane prise téléphone</t>
  </si>
  <si>
    <t xml:space="preserve">Détecteur Mouvement à Irp et à micro-ondes </t>
  </si>
  <si>
    <t>PC 2P+T Mosaic 2 modules</t>
  </si>
  <si>
    <t>Boîte multiposte Batibox cloisons sèches</t>
  </si>
  <si>
    <t xml:space="preserve">Cadre saillie prof 30mm Mosaic </t>
  </si>
  <si>
    <t>PC précâblée Mosaic - 2x2P+T à 45DEG -</t>
  </si>
  <si>
    <t>PC précâblée Mosaic - 3x2P+T à 45DEG -</t>
  </si>
  <si>
    <t xml:space="preserve">Cadre saillie prof.40Mosaic </t>
  </si>
  <si>
    <t>Cadre saillie prof.40Mosaic</t>
  </si>
  <si>
    <t>Prise de courant double 2P+T</t>
  </si>
  <si>
    <t>COFFRET BRISE GLACE COUP DE POING IP44</t>
  </si>
  <si>
    <t xml:space="preserve">Panneau brassage tel patch panel cat3 </t>
  </si>
  <si>
    <t>Bandeau PDU 19'' 1U, 9 prises FR sans interrupteur.</t>
  </si>
  <si>
    <t>Kit LC DAS 8000 pour raccordement  DAS   ligne  contrôle  position</t>
  </si>
  <si>
    <t>Kit  codification BUS 2 fils et numérique  kits vidéo  audio</t>
  </si>
  <si>
    <t>Couvercle plastic transparant pour déclencheur manuel</t>
  </si>
  <si>
    <t>membrane déformable pour déclencheur manuel IQ8MCP</t>
  </si>
  <si>
    <t xml:space="preserve">Module d’extension </t>
  </si>
  <si>
    <t>Borne  fil souple ou rigide  de 0,08 à 4mm²</t>
  </si>
  <si>
    <t>Borne  fil souple ou rigide  de 0,08 à 4mm</t>
  </si>
  <si>
    <t>Socle standard pour détecteurs  IQ8Quad et ES Detect</t>
  </si>
  <si>
    <t xml:space="preserve"> Tableau répétiteur d'exploitation REP LCD 3100</t>
  </si>
  <si>
    <t>Alimentaion de commutation dans boitier métalique</t>
  </si>
  <si>
    <t>BP sonore lumineux facade inox 100X100MM Braille encasté</t>
  </si>
  <si>
    <t>BP SONORE LUMINEUX FAÇADE INOX 100X10mm BRAILLE</t>
  </si>
  <si>
    <t xml:space="preserve">Vis plaque de plâtre tête trompette Phillips </t>
  </si>
  <si>
    <t xml:space="preserve">Vis bois agglomere tete fraisée pozidriv </t>
  </si>
  <si>
    <t xml:space="preserve">Vis bois agglomere tete fraisee pozidriv </t>
  </si>
  <si>
    <t xml:space="preserve"> VIS BOIS AGGLOMERE TETE FRAISEE POZIDRIV </t>
  </si>
  <si>
    <t xml:space="preserve">Vis bois aggloméré tête fraisée Pozidriv </t>
  </si>
  <si>
    <t>Vis tôle auto-perceuse tête fraisée Phillips</t>
  </si>
  <si>
    <t xml:space="preserve">VIS AUTO FOREUSE  </t>
  </si>
  <si>
    <t xml:space="preserve"> x200VIS AUTOFOREUSE </t>
  </si>
  <si>
    <t xml:space="preserve">Boîtier de jonction(Etanche) PFA122 blanc </t>
  </si>
  <si>
    <t>Boîtier de jonction PFA122 blanc</t>
  </si>
  <si>
    <t>SO9SCM12</t>
  </si>
  <si>
    <t>Panneau  brassage fibre opt duplex</t>
  </si>
  <si>
    <t xml:space="preserve">Tiroirs 1U coulissants 12 ports SC duplex </t>
  </si>
  <si>
    <t>Clavier pour centrale 2X16 caracteres</t>
  </si>
  <si>
    <t xml:space="preserve">DSC CONTACT DE PORTE/FENÊTRE </t>
  </si>
  <si>
    <t xml:space="preserve">Ruban  signalisation adhésif rouge/blanc </t>
  </si>
  <si>
    <t>NUG 30216</t>
  </si>
  <si>
    <t>EPW12V44AH</t>
  </si>
  <si>
    <t>EPW12V3.3AH</t>
  </si>
  <si>
    <t>EPW12V1,3S</t>
  </si>
  <si>
    <t xml:space="preserve">Mousse PU expansive standard manuelle </t>
  </si>
  <si>
    <t xml:space="preserve">Mousse PU expansive résistante feu manuelle </t>
  </si>
  <si>
    <t>Ruban mousse double face adhésif  Blanc, 19 mm x 13,7 m</t>
  </si>
  <si>
    <t>Bouton de sortieNO/NF temporisé , marquage Braille</t>
  </si>
  <si>
    <t>Boîtier infrarouge de programmation ADR CGLine</t>
  </si>
  <si>
    <t>Support pour 5534 bobine et contacts separe étrier métal</t>
  </si>
  <si>
    <t>Boitier vide de prises de base - 4 modules -</t>
  </si>
  <si>
    <t>Mureva, té pour tube 3321 - Gris - D=25 mm</t>
  </si>
  <si>
    <t>ENN44325</t>
  </si>
  <si>
    <t>Mureva, manchon pour Tube 3321 - Gris - D=20 mm</t>
  </si>
  <si>
    <t>ENN45125</t>
  </si>
  <si>
    <t>ENN45120</t>
  </si>
  <si>
    <t>VDI88240P</t>
  </si>
  <si>
    <t xml:space="preserve">Actassi - support non-adaptable 22,5x45mm </t>
  </si>
  <si>
    <t xml:space="preserve">Mureva FIX - Clip à tube standard pour conduits D=25 mm - </t>
  </si>
  <si>
    <t>Mureva FIX - Clip à tube standard pour conduits D=20 mm -</t>
  </si>
  <si>
    <t>Opale Mini - coffret de répartition en saillie - IP 30 - 4 modules</t>
  </si>
  <si>
    <t>A9N21205</t>
  </si>
  <si>
    <t> disj. différentiel 4,5kA 1P+N courbe C 32A - type AC 30mA</t>
  </si>
  <si>
    <t>VDI88140P</t>
  </si>
  <si>
    <t xml:space="preserve">Actassi - support non-adaptable 45x45mm </t>
  </si>
  <si>
    <t>Infraplus - Guide cable pr chassis</t>
  </si>
  <si>
    <t>VDI4510</t>
  </si>
  <si>
    <t>Cartouche industrielle cylindrique typegG 10x38mm sans voyant - 10A</t>
  </si>
  <si>
    <t>LEG013310</t>
  </si>
  <si>
    <t>LEG013301</t>
  </si>
  <si>
    <t>LEG013002</t>
  </si>
  <si>
    <t>LEG013306</t>
  </si>
  <si>
    <t>LEG013320</t>
  </si>
  <si>
    <t>LEG013316</t>
  </si>
  <si>
    <t>Cartouche industrielle cylindrique typegG 10x38mm sans voyant - 1A</t>
  </si>
  <si>
    <t>Cartouche industrielle cylindrique typeaM 10x38mm sans voyant - 2A</t>
  </si>
  <si>
    <t>Cartouche industrielle cylindrique typegG 10x38mm sans voyant - 6A</t>
  </si>
  <si>
    <t>Cartouche industrielle cylindrique typegG 10x38mm sans voyant - 20A</t>
  </si>
  <si>
    <t>Cartouche industrielle cylindrique typegG 10x38mm sans voyant - 16A</t>
  </si>
  <si>
    <t>SEXP1003</t>
  </si>
  <si>
    <t>SEXP1002</t>
  </si>
  <si>
    <t>SEXP1004</t>
  </si>
  <si>
    <t>SEXP2422</t>
  </si>
  <si>
    <t>SEXP2424</t>
  </si>
  <si>
    <t>ISUM1625</t>
  </si>
  <si>
    <t>ISUM1650</t>
  </si>
  <si>
    <t>Panneau extincteur ABC – L.100 x H.100 mm- Lot de 50</t>
  </si>
  <si>
    <t>Panneau extincteur AB – L.100 x H.100 mm - lot de 50</t>
  </si>
  <si>
    <t>Support magnétique pour extincteur 2kg CO2</t>
  </si>
  <si>
    <t>Support magnétique pour extincteur 6/9kg</t>
  </si>
  <si>
    <t>LEG080282</t>
  </si>
  <si>
    <t>Cadre saillie prof. 40mm Mosaic pour 5 ou 2x2 modules vertical et support 080252</t>
  </si>
  <si>
    <t>BIZ300009</t>
  </si>
  <si>
    <r>
      <t xml:space="preserve">Collier de câblage PA 6.6 203 x 3.6 mm noir  </t>
    </r>
    <r>
      <rPr>
        <b/>
        <sz val="11"/>
        <color theme="1"/>
        <rFont val="Calibri"/>
        <family val="2"/>
        <scheme val="minor"/>
      </rPr>
      <t>Boite de 100</t>
    </r>
  </si>
  <si>
    <t>KB330</t>
  </si>
  <si>
    <t>Aiguille de tirage- Verre KATI- BLITZ- cable 30 m</t>
  </si>
  <si>
    <t>Kati-Blitz</t>
  </si>
  <si>
    <t>TT4DS-RF</t>
  </si>
  <si>
    <t>Diffuseur sonore alarme feu radio - TT4DS-RF</t>
  </si>
  <si>
    <t>Convertisseur 12/24Vcc CONV12/24  (4 sorties fusiblées). </t>
  </si>
  <si>
    <t>Panneau de brassage ftp keystone 24 ports</t>
  </si>
  <si>
    <t>IBLG0001</t>
  </si>
  <si>
    <t>Bloc de gravure pour pince IPIP0001</t>
  </si>
  <si>
    <r>
      <t>IPIP0001</t>
    </r>
    <r>
      <rPr>
        <sz val="11"/>
        <color theme="1"/>
        <rFont val="Calibri"/>
        <family val="2"/>
        <scheme val="minor"/>
      </rPr>
      <t> </t>
    </r>
  </si>
  <si>
    <t>Pince à plomber TED</t>
  </si>
  <si>
    <t>ICHM0001</t>
  </si>
  <si>
    <t>Chevalet de maintenance</t>
  </si>
  <si>
    <t>Outillage</t>
  </si>
  <si>
    <t>AKCR0409</t>
  </si>
  <si>
    <t>NUG 30454</t>
  </si>
  <si>
    <t>B08800</t>
  </si>
  <si>
    <t>039598</t>
  </si>
  <si>
    <t>Stylo feutre indelebile</t>
  </si>
  <si>
    <t>3M</t>
  </si>
  <si>
    <t>Goulotte TM 22-1X12.5 W0 en 2M</t>
  </si>
  <si>
    <t>032023</t>
  </si>
  <si>
    <t>AAEP0027</t>
  </si>
  <si>
    <t>VIBNCS</t>
  </si>
  <si>
    <t>ALU553225B1</t>
  </si>
  <si>
    <t>Boitier ALU 5 Mozaïc 45x45 passage de cables</t>
  </si>
  <si>
    <t>ISSI0001</t>
  </si>
  <si>
    <t>Support seau</t>
  </si>
  <si>
    <t>Ecran de hall 17 pouces</t>
  </si>
  <si>
    <t>080252</t>
  </si>
  <si>
    <t>080253</t>
  </si>
  <si>
    <t>080251</t>
  </si>
  <si>
    <t>080281</t>
  </si>
  <si>
    <t>SUPPORT BATIBOX 2 POSTES/4-5M</t>
  </si>
  <si>
    <t>SUPPORT BATIBOX 3 POSTES/6-8M</t>
  </si>
  <si>
    <t>CADRE MOSAIC 2 MOD PROF40MM</t>
  </si>
  <si>
    <t>Connecteur RJ45 Jack Coccinelle Bte de 24</t>
  </si>
  <si>
    <t>LEG92002</t>
  </si>
  <si>
    <t xml:space="preserve">Boîte de dérivation ronde Plexo </t>
  </si>
  <si>
    <t>SEXV0009</t>
  </si>
  <si>
    <t>Etiquettes classe de feu ABF – lot de 10</t>
  </si>
  <si>
    <t>078802L</t>
  </si>
  <si>
    <t>M5007A-B300</t>
  </si>
  <si>
    <t>BOITE DERIVATION 80X80 PLEXO</t>
  </si>
  <si>
    <t>Plaque de finition Mosaic pour 2 modules blanc</t>
  </si>
  <si>
    <t>Cable</t>
  </si>
  <si>
    <t>Boîte de câble LAN Ethernet GIGABIT F/UTP cat.6 4P 300m</t>
  </si>
  <si>
    <t>092015</t>
  </si>
  <si>
    <t>JANO</t>
  </si>
  <si>
    <t>88915A3</t>
  </si>
  <si>
    <t>ACKERMANN</t>
  </si>
  <si>
    <t>Socle simple pour montage saillie</t>
  </si>
  <si>
    <t>74155C3</t>
  </si>
  <si>
    <t>Manipulateur étanche IP67 5 fonctions</t>
  </si>
  <si>
    <t>74199A</t>
  </si>
  <si>
    <t>Prise auto-éjectable</t>
  </si>
  <si>
    <t>P2-E 300</t>
  </si>
  <si>
    <t>Fumigènes</t>
  </si>
  <si>
    <t>Alimentation secourue 12V/2A C7 SB 230V 20W SLAT</t>
  </si>
  <si>
    <t>SLAT</t>
  </si>
  <si>
    <t>CBPCFC4</t>
  </si>
  <si>
    <t>Contact à bille</t>
  </si>
  <si>
    <t>BIZ35013</t>
  </si>
  <si>
    <t>BOITE D'EQUIPEMENT 130X130X74 IP66 COUVERCLE OPAQUE</t>
  </si>
  <si>
    <t>LEG031870</t>
  </si>
  <si>
    <t>Collier Colson gris  largeur 9mm et longueur 185mm</t>
  </si>
  <si>
    <t>NUG 30493</t>
  </si>
  <si>
    <t>DifLum LED rouge Solista Lx W Mural IP33</t>
  </si>
  <si>
    <t>Registre de sécurité incendie</t>
  </si>
  <si>
    <t>IRSI10080</t>
  </si>
  <si>
    <t>FT801</t>
  </si>
  <si>
    <t>PLANET</t>
  </si>
  <si>
    <t>Convertisseur média bridge 10/100Base-TX </t>
  </si>
  <si>
    <t>DR6024</t>
  </si>
  <si>
    <t>Alimentation à découpage, fermée</t>
  </si>
  <si>
    <t>PRIMO</t>
  </si>
  <si>
    <t>OPTSPANELMS</t>
  </si>
  <si>
    <t>031916</t>
  </si>
  <si>
    <t>Collier protégé ultraviolet Colson - denture extérieure(x100)</t>
  </si>
  <si>
    <t>Acome</t>
  </si>
  <si>
    <t>Piles LR3-AAA</t>
  </si>
  <si>
    <t>Collier NOIR 4.6X280 Boite de 100</t>
  </si>
  <si>
    <t xml:space="preserve"> GAINE DE PASSAGE 35MM</t>
  </si>
  <si>
    <t>BATTERIE 12V 2.1AH</t>
  </si>
  <si>
    <t>092025</t>
  </si>
  <si>
    <t>Tiroir vide sans façade + management</t>
  </si>
  <si>
    <t>COOPER</t>
  </si>
  <si>
    <t>B08822</t>
  </si>
  <si>
    <t>Iboco - B08822 - APM 22X12.5 W0</t>
  </si>
  <si>
    <t>HV300</t>
  </si>
  <si>
    <t>AURORA</t>
  </si>
  <si>
    <t>BOITE DE 300 FUSIBLES 5X20</t>
  </si>
  <si>
    <t>BLM</t>
  </si>
  <si>
    <t>BLM - 515309 - Btier OPT IP55 80x80x42</t>
  </si>
  <si>
    <t> BAEH - pose DUAL mur ou plafond </t>
  </si>
  <si>
    <t>JO-1FD</t>
  </si>
  <si>
    <t>Moniteur secondaire JO1FD écran 7" </t>
  </si>
  <si>
    <t>JOS-1FW</t>
  </si>
  <si>
    <t xml:space="preserve">Kit vidéo platine encastrée avec moniteur écran 7' </t>
  </si>
  <si>
    <t>HARMONIA</t>
  </si>
  <si>
    <t xml:space="preserve">Clavier LCD </t>
  </si>
  <si>
    <t>EXTINCTEUR CO² 5KG</t>
  </si>
  <si>
    <t>STA21</t>
  </si>
  <si>
    <t>Batterie Ni-CD 19.2V 1AH (pour porte automatique)</t>
  </si>
  <si>
    <t>EXA18-12FR</t>
  </si>
  <si>
    <t>EXA2.3-12FR</t>
  </si>
  <si>
    <t>Batterie plomb 12V 2.3AH</t>
  </si>
  <si>
    <t>EXA24-12FR</t>
  </si>
  <si>
    <t>Batterie plomb 12V 24AH</t>
  </si>
  <si>
    <t>BATIBOX ENERGY 3 POSTES 40MM</t>
  </si>
  <si>
    <t>BATT4PRO</t>
  </si>
  <si>
    <t>X</t>
  </si>
  <si>
    <t>ORB117541</t>
  </si>
  <si>
    <t>ORB117799</t>
  </si>
  <si>
    <t>Collier multi-diamètres fixe-tubes D= tube 16-32 mm (x 100)</t>
  </si>
  <si>
    <t>Kit de 9 clés de réarmement pour DM</t>
  </si>
  <si>
    <t>AL125</t>
  </si>
  <si>
    <t>Alimentation 12V 5A</t>
  </si>
  <si>
    <t>Alim</t>
  </si>
  <si>
    <t>Wag 221-413</t>
  </si>
  <si>
    <t>Wag 221-412</t>
  </si>
  <si>
    <t>Boîte de dérivation ronde Plexo</t>
  </si>
  <si>
    <t>Disj</t>
  </si>
  <si>
    <t>LEG080023</t>
  </si>
  <si>
    <t>LEG078806L</t>
  </si>
  <si>
    <t>Plaque de finition horizontale Mosaic pour 3x2 modules blanc</t>
  </si>
  <si>
    <t>Plaque Céliane Laqué 4 postes - finition Yesterday ( blanc )</t>
  </si>
  <si>
    <t>LEG066634</t>
  </si>
  <si>
    <t>Ban9</t>
  </si>
  <si>
    <t>Ban24</t>
  </si>
  <si>
    <t>Ban34</t>
  </si>
  <si>
    <t>LUM10634</t>
  </si>
  <si>
    <t xml:space="preserve">Cadre d'encastrement </t>
  </si>
  <si>
    <t>Ban21</t>
  </si>
  <si>
    <t>LEG080103</t>
  </si>
  <si>
    <t>Ban19</t>
  </si>
  <si>
    <t>Boîte multimatériaux Batibox 3 postes</t>
  </si>
  <si>
    <t>LEG090544</t>
  </si>
  <si>
    <t>Boîte à encastrer Batibox plaque de plâtre -</t>
  </si>
  <si>
    <t>B28950</t>
  </si>
  <si>
    <t>IRL 3321 Diam 16 Longueur 3m Tulipé Gris</t>
  </si>
  <si>
    <t>B28960</t>
  </si>
  <si>
    <t>IRL 3321 Diam 20 Longueur 3m Tulipé Gris</t>
  </si>
  <si>
    <t>2200B1</t>
  </si>
  <si>
    <t>TRANXALARM 20X0.22AE BLANC BOITE 100M</t>
  </si>
  <si>
    <t>Gants de manutention anti–coupure – lot de 1 paire</t>
  </si>
  <si>
    <t>Gants Latex</t>
  </si>
  <si>
    <t>Paire gants Latex</t>
  </si>
  <si>
    <t>Gilets</t>
  </si>
  <si>
    <t>Gilets "Réfléchissants"</t>
  </si>
  <si>
    <t>Lunettes</t>
  </si>
  <si>
    <t>ZENON Z12</t>
  </si>
  <si>
    <t>Lunettes de protection</t>
  </si>
  <si>
    <t>Lunettes B</t>
  </si>
  <si>
    <t>Clear vision</t>
  </si>
  <si>
    <t xml:space="preserve">Lunettes de protection. Bouton Optical. </t>
  </si>
  <si>
    <t>Protection</t>
  </si>
  <si>
    <t>Casques</t>
  </si>
  <si>
    <t>Evolite  CR2</t>
  </si>
  <si>
    <t xml:space="preserve">Casque de chantier blanc </t>
  </si>
  <si>
    <t>Cordon</t>
  </si>
  <si>
    <t>IBO08808</t>
  </si>
  <si>
    <t>Moulure 1 Compartiment TM OPTIMA Blanc 2M</t>
  </si>
  <si>
    <t>NUG 31220</t>
  </si>
  <si>
    <t>DifLum LED rouge Solista Lx C Plaf. IP33</t>
  </si>
  <si>
    <t>Alarme incendie Type 4 Planète 2 boucles</t>
  </si>
  <si>
    <t>XD-CPP6L</t>
  </si>
  <si>
    <t>Extincteur CPP MAX 6L</t>
  </si>
  <si>
    <t>IPCHFW2431TZS</t>
  </si>
  <si>
    <t>Caméra Réseau Bullet IR 4MP WDR</t>
  </si>
  <si>
    <t>HIK-311300878</t>
  </si>
  <si>
    <t>DS-2CD2143G0-I,Dôme Fixe IP,4MP,2.8mm, IR 30m,IP67,IK10</t>
  </si>
  <si>
    <t>AL24/1DIN</t>
  </si>
  <si>
    <t>ALIMENTATION24V/1DIN</t>
  </si>
  <si>
    <t>ALIMENTATION 12V2/DIN</t>
  </si>
  <si>
    <t>ORBITEC</t>
  </si>
  <si>
    <t xml:space="preserve"> Lampe BA15D 16x35 24V 3W Boite de 5</t>
  </si>
  <si>
    <t>Lampe BA15D 16x35 255V 5W Boite de 5</t>
  </si>
  <si>
    <t>NUG 31234</t>
  </si>
  <si>
    <t>CMSI B 4ET+EA2a ECB4008 8 Boucles de DM</t>
  </si>
  <si>
    <t>BATTERIE 3.6V BAES COOPER ECOSAFE 805883 SAFT</t>
  </si>
  <si>
    <t>MGN0423</t>
  </si>
  <si>
    <t>Enix - MGN0423 - Batterie eclairage secours 5x</t>
  </si>
  <si>
    <t>ENIX</t>
  </si>
  <si>
    <t>60AAH5BM</t>
  </si>
  <si>
    <t>NiMH</t>
  </si>
  <si>
    <t>BATTERIE 6V 600MAH NIMH POUR TABLEAU D'AFFICHAGE</t>
  </si>
  <si>
    <t>MGH00762</t>
  </si>
  <si>
    <t>Enix - MGH00762 - Batterie Nimh 6x AA 6S1P ST2 7</t>
  </si>
  <si>
    <t>Ura - 386001 - BATTERIE NICD, 12V - 0,6 AH</t>
  </si>
  <si>
    <t>BATTERIE SAFT 6V 800MAH 5VTAA COTE COTE 805704</t>
  </si>
  <si>
    <t>BATLI05</t>
  </si>
  <si>
    <t>PILE BATLI05 D'ORIGINE 3.6V 4AH LITHIUM POUR ALARME</t>
  </si>
  <si>
    <t>ATRAL</t>
  </si>
  <si>
    <t>Piles LR06-AA</t>
  </si>
  <si>
    <t>CHEVILLE ARPON 6X25 BOITE DE 100 PIECES</t>
  </si>
  <si>
    <t>CHEVILLE ARPON 8X30 BOITE DE 100 PIECES</t>
  </si>
  <si>
    <t>Legrand - 406774 - DNX3 1P+NG C16 4500A-6KA</t>
  </si>
  <si>
    <t>Kapriol - 28033 - GANTS DOTS 10</t>
  </si>
  <si>
    <t>Kapriol</t>
  </si>
  <si>
    <t>Legrand - 406782 - DNX3 1P+NG C10 4500A-6KA AUTO</t>
  </si>
  <si>
    <t>SICP0108</t>
  </si>
  <si>
    <t>SICP0118</t>
  </si>
  <si>
    <t>Panneau fermer le gaz – 200x100 mm</t>
  </si>
  <si>
    <t>Panneau porte coupe feu n°2 – 200x100 mm</t>
  </si>
  <si>
    <t>B08804</t>
  </si>
  <si>
    <t xml:space="preserve">Moulure 1 Compartiment TM OPTIMA Blanc </t>
  </si>
  <si>
    <t> 398529 - WD 40 LUB.S-SILICONE BBE 500ML</t>
  </si>
  <si>
    <t>Ban20</t>
  </si>
  <si>
    <t> 11881</t>
  </si>
  <si>
    <t>Planet Wattohm</t>
  </si>
  <si>
    <t>Moulure 32x12 mm en PVC couleur Brun RAL 8014</t>
  </si>
  <si>
    <t>LEG030015</t>
  </si>
  <si>
    <t>Moulure DLPlus 32x12,5mm 1 compartiment</t>
  </si>
  <si>
    <t>B08802 </t>
  </si>
  <si>
    <t>Iboco - B08802 - TM 32-1X12.5 W0</t>
  </si>
  <si>
    <t>Contact magnétique à poser en saillie</t>
  </si>
  <si>
    <t>B28970</t>
  </si>
  <si>
    <t>B28980</t>
  </si>
  <si>
    <t>B28990</t>
  </si>
  <si>
    <t>IRL 3321 Diam 25 Longueur 3m Tulipé Gris</t>
  </si>
  <si>
    <t>IRL 3321 Diam 32 Longueur 3m Tulipé Gris</t>
  </si>
  <si>
    <t>IRL 3321 Diam 40 Longueur 3m Tulipé Gris</t>
  </si>
  <si>
    <t>Boîte de dérivation rectangulaire Plexo 310x240x124</t>
  </si>
  <si>
    <t>Nature</t>
  </si>
  <si>
    <t>DETECTEUR DOUBLE TECH NFA2P 15X20M</t>
  </si>
  <si>
    <t>Batt</t>
  </si>
  <si>
    <t>Diffuseur sonore catégorie B</t>
  </si>
  <si>
    <t>Dispositif de commande manuelle Issue secours</t>
  </si>
  <si>
    <t xml:space="preserve">VOLETS TRANSPARENT PLOMBLABE POURCM </t>
  </si>
  <si>
    <t>Ventouse. ISSUE SECOURS</t>
  </si>
  <si>
    <t>Connecteurs</t>
  </si>
  <si>
    <t>Boitiers</t>
  </si>
  <si>
    <t>Moulures</t>
  </si>
  <si>
    <t>Moniteur SIGNO</t>
  </si>
  <si>
    <t>Moniteur BIBUS mains-libres</t>
  </si>
  <si>
    <t>SICI0101</t>
  </si>
  <si>
    <t>Étiquette de contrôle adhésive – lot de 100</t>
  </si>
  <si>
    <t>SICP0113</t>
  </si>
  <si>
    <t>Panneau colonne sèche – 200x100 mm</t>
  </si>
  <si>
    <t>IPEI0018</t>
  </si>
  <si>
    <t>Pelle incendie manche court</t>
  </si>
  <si>
    <t>NUG 30452</t>
  </si>
  <si>
    <t>SOLISTA MAXI DIF. LUMINEUX ROUGE HAUT</t>
  </si>
  <si>
    <t>NUG 31810</t>
  </si>
  <si>
    <t>Centrale SENSEA.CM adressable avec UGA et CMSI</t>
  </si>
  <si>
    <t>BIZ112609</t>
  </si>
  <si>
    <t>Collier d'installation polyamide technique 260 x 9 mm</t>
  </si>
  <si>
    <t>Boîte de dérivation carrée Plexo dimensions 65x65x40mm -</t>
  </si>
  <si>
    <t>Boîte de dérivation carrée Plexo dimensions 80x80x45mm</t>
  </si>
  <si>
    <t>Gaine ICTA JANOJET 25/100M GRIS ATF</t>
  </si>
  <si>
    <t>IPEI4871</t>
  </si>
  <si>
    <t>Pelle incendie manche télescopique</t>
  </si>
  <si>
    <t>PILELS14250</t>
  </si>
  <si>
    <t>Cordon RJ45 CAT6A SFTP 100 Ohms LSOH,  gris, L : 5m</t>
  </si>
  <si>
    <t>ISPI0001</t>
  </si>
  <si>
    <t>Support pelle</t>
  </si>
  <si>
    <t>0254</t>
  </si>
  <si>
    <t>ALERTIC</t>
  </si>
  <si>
    <t>Support mural pelle incendie</t>
  </si>
  <si>
    <t>0255</t>
  </si>
  <si>
    <t>Support fixation seau</t>
  </si>
  <si>
    <t>Mureva, manchon pour tube 3321 - Gris - D=16 mm</t>
  </si>
  <si>
    <t>Mureva, équerre pour tube 3321 - Gris - D=25 mm</t>
  </si>
  <si>
    <t>Mureva, manchon pour Tube 3321 - Gris - D=25 mm</t>
  </si>
  <si>
    <t>SCHIMT43320</t>
  </si>
  <si>
    <t>Mureva, coude pour tube GT 3321 - PVC - D=20 mm - Gris - IP40</t>
  </si>
  <si>
    <t>Cartouche Mastic acrylique Blanc</t>
  </si>
  <si>
    <t>BOSTIK</t>
  </si>
  <si>
    <t>Ban17</t>
  </si>
  <si>
    <t>LEG080044</t>
  </si>
  <si>
    <t>LEG090510</t>
  </si>
  <si>
    <t>Boîte à encastrer Ecobatibox profondeur 40mm </t>
  </si>
  <si>
    <t>Ban26</t>
  </si>
  <si>
    <t>Ban27</t>
  </si>
  <si>
    <t>Ban28</t>
  </si>
  <si>
    <t>Ban29</t>
  </si>
  <si>
    <t>IBO08822</t>
  </si>
  <si>
    <t>Ban56</t>
  </si>
  <si>
    <t>Ban57</t>
  </si>
  <si>
    <t>Ban59</t>
  </si>
  <si>
    <t>Ban61</t>
  </si>
  <si>
    <t>Ban62</t>
  </si>
  <si>
    <t>ACLR0207</t>
  </si>
  <si>
    <t>Clé de réarmement 2 – lot de 10</t>
  </si>
  <si>
    <t>ACLR0004</t>
  </si>
  <si>
    <t>Clés déclencheur manuel: Pqt 10 pièces</t>
  </si>
  <si>
    <t>ALAR.SPLE 4X0,22 BLC AE C100M</t>
  </si>
  <si>
    <t>Cheville à frapper 5 x 25 mm (x 200)</t>
  </si>
  <si>
    <t>Ban72</t>
  </si>
  <si>
    <t>Ban73</t>
  </si>
  <si>
    <t>Ban71</t>
  </si>
  <si>
    <t>Ban70</t>
  </si>
  <si>
    <t>Ban69</t>
  </si>
  <si>
    <t>Ban68</t>
  </si>
  <si>
    <t>Ban66</t>
  </si>
  <si>
    <t>Ban65</t>
  </si>
  <si>
    <t>GCAC0025</t>
  </si>
  <si>
    <t>Cartouche CO² 25gr</t>
  </si>
  <si>
    <t>Ban64</t>
  </si>
  <si>
    <t>HDMI1M</t>
  </si>
  <si>
    <t>806309D</t>
  </si>
  <si>
    <t>BATTERIE 6V 0.8Ah BAES COOPER ECOSAFE 805838 SAFT</t>
  </si>
  <si>
    <t>Ban53</t>
  </si>
  <si>
    <t>Traversée LC Duplex Multimode</t>
  </si>
  <si>
    <t>Alimentation RAIL DIN 7M230V AC/48V DC 2.1A</t>
  </si>
  <si>
    <t>Cordon RJ45 CAT6A SFTP 100 Ohms LSOH,  gris, L : 1m</t>
  </si>
  <si>
    <t>BIZ300001</t>
  </si>
  <si>
    <t>CORDON HDMI 1.4 HIGH SPEED ETHERNET MÂLE/MÂLE 1M</t>
  </si>
  <si>
    <t>CORDON HDMI 1.4 HIGH SPEED ETHERNET MÂLE/MÂLE 2m</t>
  </si>
  <si>
    <t>CORDON HDMI 1.4 HIGH SPEED ETHERNET MÂLE/MÂLE 5m</t>
  </si>
  <si>
    <t>PILE LR61-9V</t>
  </si>
  <si>
    <t>Ban67</t>
  </si>
  <si>
    <t>IZY-PSDX4801.4</t>
  </si>
  <si>
    <t>Alimentation RAIL DIN 7M230V AC/48V DC 1,4A</t>
  </si>
  <si>
    <t>Ban74</t>
  </si>
  <si>
    <t>Ban75</t>
  </si>
  <si>
    <t>HDMI5M</t>
  </si>
  <si>
    <t>VESTA10</t>
  </si>
  <si>
    <t>Ruban double face 3M 9589, 25,4 mm x 33 m</t>
  </si>
  <si>
    <t>Détecteur Avertisseur Autonome de Fumée</t>
  </si>
  <si>
    <t>NUG 30083</t>
  </si>
  <si>
    <t>Cles de réarmement DM S3000</t>
  </si>
  <si>
    <t>AP-220-MNT-W1W</t>
  </si>
  <si>
    <t>PFA130-E</t>
  </si>
  <si>
    <t>Support mural HPE Aruba W1W, blanc</t>
  </si>
  <si>
    <t>ARUBA</t>
  </si>
  <si>
    <t>Boîte de jonction IP66 Plafond pour Dome Caméra CCTV Dahua</t>
  </si>
  <si>
    <t>Water-proof Junction Box</t>
  </si>
  <si>
    <t>Boite de jonction dahua pfa123</t>
  </si>
  <si>
    <t>Pile CR123A</t>
  </si>
  <si>
    <t>CORDON RJ45 C6 S/FTP 3M GRIS</t>
  </si>
  <si>
    <t>Clé de réarmement pour déclencheur manuel Neutronic</t>
  </si>
  <si>
    <t>Ban76</t>
  </si>
  <si>
    <t>URA347001</t>
  </si>
  <si>
    <t>Ban77</t>
  </si>
  <si>
    <t>Ban78</t>
  </si>
  <si>
    <t>Ban79</t>
  </si>
  <si>
    <t xml:space="preserve">Adhésif d'isolation électrique 10m x 15mm </t>
  </si>
  <si>
    <t>Ban80</t>
  </si>
  <si>
    <t>Boîtier OPTIBOX IP55 1/4T.100x100x55 mm</t>
  </si>
  <si>
    <t>BLIS</t>
  </si>
  <si>
    <t>Catalogue</t>
  </si>
  <si>
    <t>Système d'alarme anti-intrusion</t>
  </si>
  <si>
    <t>Enjoliveur Céliane pour sortie de câble - Blanc</t>
  </si>
  <si>
    <t>STILIC</t>
  </si>
  <si>
    <t>Diffuseur sonore</t>
  </si>
  <si>
    <t xml:space="preserve"> ALIM À DÉCOUPAGE EN COFFRET SEWOSY 12V-5A</t>
  </si>
  <si>
    <t>Ban63</t>
  </si>
  <si>
    <t>Ban81</t>
  </si>
  <si>
    <t>IPPJ0001</t>
  </si>
  <si>
    <t>IPIP0001 </t>
  </si>
  <si>
    <t>Plomb plastique jaune – lot de 300</t>
  </si>
  <si>
    <t>077142L</t>
  </si>
  <si>
    <t>gaine</t>
  </si>
  <si>
    <t>DETECTEUR thermique Sécurité Intrinsèque</t>
  </si>
  <si>
    <t>Aerosol d'essai pour détecteurs de fumée</t>
  </si>
  <si>
    <t>COAX KX6 VERT C100</t>
  </si>
  <si>
    <t>351505 - SYT 3P9 AWG20 AE GRIS C100</t>
  </si>
  <si>
    <t>KX6 VERT</t>
  </si>
  <si>
    <t>gaine16</t>
  </si>
  <si>
    <t>gaine20</t>
  </si>
  <si>
    <t>gaine25</t>
  </si>
  <si>
    <t>gaine35</t>
  </si>
  <si>
    <t>tube20</t>
  </si>
  <si>
    <t>tube16</t>
  </si>
  <si>
    <t>tube25</t>
  </si>
  <si>
    <t>tube32</t>
  </si>
  <si>
    <t>tube40</t>
  </si>
  <si>
    <t>TXQ4492PO</t>
  </si>
  <si>
    <t>TT4P</t>
  </si>
  <si>
    <t>Alarme Incendie type 4 r à piles</t>
  </si>
  <si>
    <t>Tableau de synthèse incendie</t>
  </si>
  <si>
    <t>BOITIER DE SYNTHESE CMSI</t>
  </si>
  <si>
    <t>Ban82</t>
  </si>
  <si>
    <t>Ban83</t>
  </si>
  <si>
    <t>Ban84</t>
  </si>
  <si>
    <t>Ban85</t>
  </si>
  <si>
    <t>ACLR0008</t>
  </si>
  <si>
    <t>Clé de réarmement 5 – lot de 10</t>
  </si>
  <si>
    <t>Ban86</t>
  </si>
  <si>
    <t>Ban88</t>
  </si>
  <si>
    <t>Ban89</t>
  </si>
  <si>
    <t>LEG05720</t>
  </si>
  <si>
    <t>GAINE TurboGliss D=20mm pour courant faible avec tire-fils</t>
  </si>
  <si>
    <t>GD213A</t>
  </si>
  <si>
    <t>Coffret de distribution Gamma+ 13, 2 rangées, 26 M</t>
  </si>
  <si>
    <t>Wag 221-415</t>
  </si>
  <si>
    <t>Borne WAGO 221 Mini 5x4mm² à leviers souple &amp; rigide</t>
  </si>
  <si>
    <t>Ban87</t>
  </si>
  <si>
    <t xml:space="preserve">Bloc autonome d'alarme sonore </t>
  </si>
  <si>
    <t>coax</t>
  </si>
  <si>
    <t>RJ45C6A</t>
  </si>
  <si>
    <t>Adapter 90° Module RJ45 C6A</t>
  </si>
  <si>
    <t>Alim. Secourue CSN/PB 12 V - 4 A - 2,1 Ah</t>
  </si>
  <si>
    <t>Tableau d'Alarmes Techniques SAT - 5 Directions</t>
  </si>
  <si>
    <t>leg</t>
  </si>
  <si>
    <t>Cadre Sailli Pour Ba/Of/90Lh</t>
  </si>
  <si>
    <t>Moniteur</t>
  </si>
  <si>
    <t>c32</t>
  </si>
  <si>
    <t>PSU2A24</t>
  </si>
  <si>
    <t>BP08L</t>
  </si>
  <si>
    <t>CCE200-3,6</t>
  </si>
  <si>
    <t>CH8P</t>
  </si>
  <si>
    <t>CCI9-265</t>
  </si>
  <si>
    <t>CCE295-4,8</t>
  </si>
  <si>
    <t>Boite de raccordement 5 plots NF A2P TYPE3</t>
  </si>
  <si>
    <t>TRANSMETTEUR IP GSM 3G 2G -2E/2S - ALIMENTATION 12V</t>
  </si>
  <si>
    <t>COLLIER NOIR 200 x 3.6</t>
  </si>
  <si>
    <t> CH8P - CHEVILLE NOIRE P6 D8</t>
  </si>
  <si>
    <t>CCI9-265 - COLLIER NOIR 9 X 265</t>
  </si>
  <si>
    <t>Mecatraction</t>
  </si>
  <si>
    <t> CCE295-4,8 - COLLIER NOIR 295 x 4.8</t>
  </si>
  <si>
    <t>Ban90</t>
  </si>
  <si>
    <t>Ban91</t>
  </si>
  <si>
    <t>Ban92</t>
  </si>
  <si>
    <t>Collier de câblage PA 6.6 100 x 2.5 mm noir</t>
  </si>
  <si>
    <t>Ban93</t>
  </si>
  <si>
    <t>Y4-12FR</t>
  </si>
  <si>
    <t>BATTERIE 12V 4AH</t>
  </si>
  <si>
    <t>EXA12-12FR</t>
  </si>
  <si>
    <t>Batterie plomb 12V 12AH</t>
  </si>
  <si>
    <t>last move</t>
  </si>
  <si>
    <t>Nb Sortie</t>
  </si>
  <si>
    <t>BIZ770141</t>
  </si>
  <si>
    <t>Scorpion Control Unit Panel SCORP 8000</t>
  </si>
  <si>
    <t>LEG413002</t>
  </si>
  <si>
    <t>Module de brassage RJ45 catégorie6 FTP pour coffret de communication</t>
  </si>
  <si>
    <t>080021</t>
  </si>
  <si>
    <t>BATTERIE 12 V DC / 24 Ah capacity</t>
  </si>
  <si>
    <t>BATTERIE 12 V DC/7 Ah capacity</t>
  </si>
  <si>
    <t>tre</t>
  </si>
  <si>
    <t>LGM5620A-T-OC</t>
  </si>
  <si>
    <t>MIFARE</t>
  </si>
  <si>
    <t>Ban94</t>
  </si>
  <si>
    <t>Ban95</t>
  </si>
  <si>
    <t>SICP1108</t>
  </si>
  <si>
    <t>Panneau porte coupe feu n°2 – 150x50 mm</t>
  </si>
  <si>
    <t>AD2405R</t>
  </si>
  <si>
    <t>BS131NS3</t>
  </si>
  <si>
    <t>VE1012</t>
  </si>
  <si>
    <t>ATS1630</t>
  </si>
  <si>
    <t>ALIMENTATION À DÉCOUPAGE EN COFFRET SEWOSY 24V-5A</t>
  </si>
  <si>
    <t>Contre plaque articulée pour 30165 à 68</t>
  </si>
  <si>
    <t>Batterie 12V/18Ah  pour  centrales SIMPO/ARIS/MAG8 plus.</t>
  </si>
  <si>
    <t>Détecteur IRP 12m x 86°</t>
  </si>
  <si>
    <t>Câble  liaison PC RS232 vers centrale ATS  direct sur port J18</t>
  </si>
  <si>
    <t xml:space="preserve">Clé de réarmement Finsecur. </t>
  </si>
  <si>
    <t>LUM16101</t>
  </si>
  <si>
    <t>Cooper Securite - LUM16101 - ULTRALED JOUR II</t>
  </si>
  <si>
    <t>SETON</t>
  </si>
  <si>
    <t>BATTERIE PLOMB YUASA 12V 5AH NPH5-12</t>
  </si>
  <si>
    <t>NPH512</t>
  </si>
  <si>
    <t>YUASA</t>
  </si>
  <si>
    <t>ENROULEUR STANDARD PRO</t>
  </si>
  <si>
    <t>Enrouleur</t>
  </si>
  <si>
    <t xml:space="preserve">DEVE196-T </t>
  </si>
  <si>
    <t>TX-9001-03-1</t>
  </si>
  <si>
    <t>NITE-RF5-1100</t>
  </si>
  <si>
    <t>HDR-30-24</t>
  </si>
  <si>
    <t>VDIR380005</t>
  </si>
  <si>
    <t>LEG069651</t>
  </si>
  <si>
    <t>Ban97</t>
  </si>
  <si>
    <t xml:space="preserve">Boîtier étanche à embouts 1 poste </t>
  </si>
  <si>
    <t>LEG069621</t>
  </si>
  <si>
    <t>Prise de courant étanche 2P+T avec éclips Plexo</t>
  </si>
  <si>
    <t xml:space="preserve">Kit composé d'une centrale vigik EVE196 </t>
  </si>
  <si>
    <t>Répéteur radio 868MHz Gen2 pour ATS1235</t>
  </si>
  <si>
    <t>Commutateur Ethernet non géré TERZ NITE-RF5-</t>
  </si>
  <si>
    <t>TERZ</t>
  </si>
  <si>
    <t>Alimentation rail DIN AC/DC (PSU), ITE, ITE,</t>
  </si>
  <si>
    <t>Accessoire 1 Fix RJ45 vide pour connecteur RJ45 S-ONE</t>
  </si>
  <si>
    <t>Ban96</t>
  </si>
  <si>
    <t>12v24</t>
  </si>
  <si>
    <t>12v7</t>
  </si>
  <si>
    <t>6v800</t>
  </si>
  <si>
    <t>12v4</t>
  </si>
  <si>
    <t>12v2,1</t>
  </si>
  <si>
    <t>12v2,3</t>
  </si>
  <si>
    <t>12v18</t>
  </si>
  <si>
    <t>12v12</t>
  </si>
  <si>
    <t>12v1,2</t>
  </si>
  <si>
    <t>12v7,2</t>
  </si>
  <si>
    <t>12v5</t>
  </si>
  <si>
    <t>12v44</t>
  </si>
  <si>
    <t>12v3,3</t>
  </si>
  <si>
    <t>12v2,2</t>
  </si>
  <si>
    <t>19,2v1</t>
  </si>
  <si>
    <t>12v600</t>
  </si>
  <si>
    <t>GGM IP65BOX24FO</t>
  </si>
  <si>
    <t>Boîtier optique 24 FO à équiper pour 12 raccords SC</t>
  </si>
  <si>
    <t>Alim Open 26Vcc-12Vcc</t>
  </si>
  <si>
    <t>EBENOID</t>
  </si>
  <si>
    <t>BLOC 3X16A+T BLC SS CORD.</t>
  </si>
  <si>
    <t>8500/2</t>
  </si>
  <si>
    <t>Alim 12Vcc/1A Regulee 1 Module</t>
  </si>
  <si>
    <t>bouton poussoir inox plaque carré normes pmr Sewosy</t>
  </si>
  <si>
    <t>ELVOX</t>
  </si>
  <si>
    <t>Interphone</t>
  </si>
  <si>
    <t>ADD1260 </t>
  </si>
  <si>
    <t>alimentation sur rail din sewosy 12v-60w-5a</t>
  </si>
  <si>
    <t>EPWJS6012</t>
  </si>
  <si>
    <t>ALIMENTATION DIN 12VDC 5A 5 MODULES</t>
  </si>
  <si>
    <t>4x022</t>
  </si>
  <si>
    <t>20x022</t>
  </si>
  <si>
    <t>NORDDIS</t>
  </si>
  <si>
    <t>Adaptateur HDMI Mâle Vers VGA Femelle</t>
  </si>
  <si>
    <t xml:space="preserve"> Connecteur terrain RJ45, blindé à 360°,</t>
  </si>
  <si>
    <t>FID079424</t>
  </si>
  <si>
    <t xml:space="preserve">RELAIS embrochable 4RT 7A 24VDC bouton test </t>
  </si>
  <si>
    <t>NUG 31020</t>
  </si>
  <si>
    <t>Unité gestion alarmesType 1 ECA202 2 Boucles UGA</t>
  </si>
  <si>
    <t>Batterie plomb 18V 12AH</t>
  </si>
  <si>
    <t>Ban98</t>
  </si>
  <si>
    <t>12v38</t>
  </si>
  <si>
    <t>BATTERIE VRLA 12V 38 Ah FR UL94 V0 197 x 166 x 170 MM</t>
  </si>
  <si>
    <t>12v17</t>
  </si>
  <si>
    <t>PC16-F/16</t>
  </si>
  <si>
    <t>PATCHSEE</t>
  </si>
  <si>
    <t>ATLSIMAX</t>
  </si>
  <si>
    <t xml:space="preserve">IRENE EXTERIEURE AUTOALIMENTE FLASH 100/107DB </t>
  </si>
  <si>
    <t>SWITCHGSMIP3G12V</t>
  </si>
  <si>
    <t>Transmetteur vocal et digital 5 entrees boitier abs</t>
  </si>
  <si>
    <t xml:space="preserve">Bobine de chaine droite maille longue acier zingué </t>
  </si>
  <si>
    <t>chaine</t>
  </si>
  <si>
    <t>BBXBHCLCMM001</t>
  </si>
  <si>
    <t>SE200W</t>
  </si>
  <si>
    <t>Sirène intérieure SE200W</t>
  </si>
  <si>
    <t>AVER PRO</t>
  </si>
  <si>
    <t>Corne de brume à gaz</t>
  </si>
  <si>
    <t>AVERC PRO</t>
  </si>
  <si>
    <t>Recharge pour corne de brume à gaz</t>
  </si>
  <si>
    <t>SUPVRREG</t>
  </si>
  <si>
    <t>091931</t>
  </si>
  <si>
    <t>091930</t>
  </si>
  <si>
    <t>Presse-étoupe plastique- IP68- ISO 20</t>
  </si>
  <si>
    <t>Presse-étoupe plastique- IP68- ISO 16</t>
  </si>
  <si>
    <t>098005</t>
  </si>
  <si>
    <t>Ban103</t>
  </si>
  <si>
    <t>Presse-étoupe plastique - IP68 - ISO 25 - RAL 7001</t>
  </si>
  <si>
    <t>098001</t>
  </si>
  <si>
    <t>Presse-étoupe plastique - IP68 - ISO 16 - RAL 7001</t>
  </si>
  <si>
    <t>Ban102</t>
  </si>
  <si>
    <t>098023</t>
  </si>
  <si>
    <t>Ban104</t>
  </si>
  <si>
    <t>Ban101</t>
  </si>
  <si>
    <t>Presse-étoupe plastique - IP68 - PG 13 - RAL 7001</t>
  </si>
  <si>
    <t>098024</t>
  </si>
  <si>
    <t>Ban100</t>
  </si>
  <si>
    <t>Presse-étoupe plastique - IP68 - PG 16 - RAL 7001</t>
  </si>
  <si>
    <t>098022</t>
  </si>
  <si>
    <t>Presse-étoupe plastique - IP68 - PG 11 - RAL 7001</t>
  </si>
  <si>
    <t>Ban99</t>
  </si>
  <si>
    <t>PFM320D015</t>
  </si>
  <si>
    <t xml:space="preserve">ALIMENTATION 12V 1.5A bornier pour socles d'adaptation </t>
  </si>
  <si>
    <t>Eaton Protection Box 5 TEL@+TV FR</t>
  </si>
  <si>
    <t>UAP-AC-LITE</t>
  </si>
  <si>
    <t>POINT ACCÈS UBIQUITI UNIFI AC LITE</t>
  </si>
  <si>
    <t>INGRAM MICRO</t>
  </si>
  <si>
    <t>956661 </t>
  </si>
  <si>
    <t>956764 </t>
  </si>
  <si>
    <t> 956768 </t>
  </si>
  <si>
    <t>077040L</t>
  </si>
  <si>
    <t>CORDON RÉSEAU RJ45 PATCHSEE CAT 6A FTP 4.9M 10GBPS</t>
  </si>
  <si>
    <t>Pictogramme Universel</t>
  </si>
  <si>
    <t>Ban55</t>
  </si>
  <si>
    <t>077040</t>
  </si>
  <si>
    <t>Ban107</t>
  </si>
  <si>
    <t> poussoir ou inverseur 6a 2 modules evoled blanc</t>
  </si>
  <si>
    <t>- poussoir ou inverseur 6a 2 modules evoled blanc</t>
  </si>
  <si>
    <t>HIK-ST 1000</t>
  </si>
  <si>
    <t>Disque Dur 3,5 To</t>
  </si>
  <si>
    <t>Ban108</t>
  </si>
  <si>
    <t> Cordon Duplex SC-SC 9-125u 3m</t>
  </si>
  <si>
    <t>Ban105</t>
  </si>
  <si>
    <t>POUYET CORNING</t>
  </si>
  <si>
    <t>Ban54</t>
  </si>
  <si>
    <t>CORDON HDMI HIGH SPEED 3 MTS</t>
  </si>
  <si>
    <t>UNIFORMATIC</t>
  </si>
  <si>
    <t>Boîte de dérivation carrée Plexo 105x105x55</t>
  </si>
  <si>
    <t>092045</t>
  </si>
  <si>
    <t>BOITE DERIVATION 155X110 ERP</t>
  </si>
  <si>
    <t>Ban113</t>
  </si>
  <si>
    <t>Ban114</t>
  </si>
  <si>
    <t>Ban115</t>
  </si>
  <si>
    <t>BC45IC</t>
  </si>
  <si>
    <t>Ban116</t>
  </si>
  <si>
    <t>Ban117</t>
  </si>
  <si>
    <t>Ban118</t>
  </si>
  <si>
    <t>Unité de ventilateurs pour baie serveur,</t>
  </si>
  <si>
    <t>1758/40</t>
  </si>
  <si>
    <t>LEG092062</t>
  </si>
  <si>
    <t>Boîte de dérivation rectangulaire Plexo</t>
  </si>
  <si>
    <t>Module Camera Couleur</t>
  </si>
  <si>
    <t>FV5081</t>
  </si>
  <si>
    <t> Centrale 2P </t>
  </si>
  <si>
    <t>FV1011</t>
  </si>
  <si>
    <t>CENTRALE</t>
  </si>
  <si>
    <t>Ban119</t>
  </si>
  <si>
    <t> ISM71503 - PRESSE-ETOUPE M20</t>
  </si>
  <si>
    <t>Ban121</t>
  </si>
  <si>
    <t>BIZ770118</t>
  </si>
  <si>
    <t>Vis tôle auto-perceuse tête fraisée x200</t>
  </si>
  <si>
    <t>RPO007</t>
  </si>
  <si>
    <t>PLAQUE DE SIGNALISATION PVC 250 X 70 RACCORD ZAG</t>
  </si>
  <si>
    <t>BIZ206011</t>
  </si>
  <si>
    <t>Presse-étoupe plastique filetage PG 11 D= 5-10 mm</t>
  </si>
  <si>
    <t>sytrouge</t>
  </si>
  <si>
    <t>Ban122</t>
  </si>
  <si>
    <t>Ban125</t>
  </si>
  <si>
    <t>Ban126</t>
  </si>
  <si>
    <t>2x1,5</t>
  </si>
  <si>
    <t>Seau incendie à fond rond</t>
  </si>
  <si>
    <t>ISIF0102</t>
  </si>
  <si>
    <t>12404</t>
  </si>
  <si>
    <t>CORDON HDMI HIGH SPEED 1 MT</t>
  </si>
  <si>
    <t>Ban120</t>
  </si>
  <si>
    <t>BT346050</t>
  </si>
  <si>
    <t>Alimentation et adaptateur vidéo pour portier</t>
  </si>
  <si>
    <t>Ban123</t>
  </si>
  <si>
    <t>CONTOUR CONTPSI</t>
  </si>
  <si>
    <t xml:space="preserve">BOLLE SAFETY </t>
  </si>
  <si>
    <t>Ban124</t>
  </si>
  <si>
    <t>RADIOSAFE</t>
  </si>
  <si>
    <t xml:space="preserve">BATTERY PACK 3V LITHIUM POUR RADIOSAFE </t>
  </si>
  <si>
    <t>SYT220G1</t>
  </si>
  <si>
    <t>CRCT109C100</t>
  </si>
  <si>
    <t>CRCT209C100</t>
  </si>
  <si>
    <t>CRCA20150C100</t>
  </si>
  <si>
    <t>CR1/C1 Antifeu 2x1,5 NB 100M</t>
  </si>
  <si>
    <t>SYT 1P AWG20 ROUGE 100M</t>
  </si>
  <si>
    <t>SYT 2P AWG20 GRIS 100M</t>
  </si>
  <si>
    <t>CR1/C1 Antifeu 1P 9/10 Téléphone 100M</t>
  </si>
  <si>
    <t>CR1/C1 Antifeu 2P 9/10 Téléphone 100M</t>
  </si>
  <si>
    <t>daaf</t>
  </si>
  <si>
    <t>Vent incendie au sol à rupture 20 kg 24V DC - 50 kg 48 VDC - </t>
  </si>
  <si>
    <t>Vent incendie murale à rupture 20 kg 24V DC - 50 kg 48 VDC</t>
  </si>
  <si>
    <t>ep6</t>
  </si>
  <si>
    <t>pp6</t>
  </si>
  <si>
    <t>Alimentation 24V 6,25A</t>
  </si>
  <si>
    <t>AL24/6A</t>
  </si>
  <si>
    <t>Pile CR123</t>
  </si>
  <si>
    <t>PANASONIC</t>
  </si>
  <si>
    <t>DIA-A900</t>
  </si>
  <si>
    <t>Alimentation 12 Volt , 4,5 A 4 Modules</t>
  </si>
  <si>
    <t> Clapet pour Déclencheur Manuel DM IP40</t>
  </si>
  <si>
    <t>BIZ750002</t>
  </si>
  <si>
    <t>Dépoussiérant gaz sec 300 ml</t>
  </si>
  <si>
    <t>ISC-BPQ2-W12</t>
  </si>
  <si>
    <t>Détecteur IRP quad 12x12 m</t>
  </si>
  <si>
    <t>BOSCH</t>
  </si>
  <si>
    <t>CDBELED</t>
  </si>
  <si>
    <t>Boitier étage habitt collectif pour système  désenfumage </t>
  </si>
  <si>
    <t>XEEI730FW_FN</t>
  </si>
  <si>
    <t>Détecteur de fumée. DAAF pile lithium 10 ans</t>
  </si>
  <si>
    <t>GGMPL45DS</t>
  </si>
  <si>
    <t>Plastron droit 1 port 45x45 avec volet</t>
  </si>
  <si>
    <t>PILE CR1620</t>
  </si>
  <si>
    <t>PILE CR1620 BLI1</t>
  </si>
  <si>
    <t>Boite d'alimentation DC 12V/4A/5</t>
  </si>
  <si>
    <t>NUG 31314</t>
  </si>
  <si>
    <t>TR3100-Tableau de Report d'exploitation </t>
  </si>
  <si>
    <t>NUG 34164</t>
  </si>
  <si>
    <t>Alimentation AES Gamme SPSM- 24V - 60 W - 7 Ah</t>
  </si>
  <si>
    <t>Adhesif - Scotch 2000 Ruban 46m x 50mm</t>
  </si>
  <si>
    <t>Batterie pour sirène DSC Alexor WT 4911</t>
  </si>
  <si>
    <t>TRETI-PG62</t>
  </si>
  <si>
    <t>NGC66309</t>
  </si>
  <si>
    <t>ETAGERE 10" 1U P135 AJOUREE</t>
  </si>
  <si>
    <t>TRETI-S12048</t>
  </si>
  <si>
    <t>TI-S12048 Alimentation électrique 120 W Argent</t>
  </si>
  <si>
    <t> Commutateur industriel 6 ports Gigabit</t>
  </si>
  <si>
    <t>6X022</t>
  </si>
  <si>
    <t>182-8814</t>
  </si>
  <si>
    <t>XNV-6080</t>
  </si>
  <si>
    <t>Ban127</t>
  </si>
  <si>
    <t>Ban128</t>
  </si>
  <si>
    <t>Ban129</t>
  </si>
  <si>
    <t>Ban130</t>
  </si>
  <si>
    <t>Ban131</t>
  </si>
  <si>
    <t>Ban132</t>
  </si>
  <si>
    <t>031870</t>
  </si>
  <si>
    <t>Collier - 031870 - COLSON GRIS 9X185</t>
  </si>
  <si>
    <t>Uniformatic</t>
  </si>
  <si>
    <t> 93503 - SACH 100 RONDELLES6 x18 mm</t>
  </si>
  <si>
    <t>WNV-S6090</t>
  </si>
  <si>
    <t>Andrieu cartouche Zeon 60150</t>
  </si>
  <si>
    <t>W60150</t>
  </si>
  <si>
    <t>GCAC0500</t>
  </si>
  <si>
    <t>Andrieu cartouche Zeon 6090</t>
  </si>
  <si>
    <t>Cartouche CO² 500gr</t>
  </si>
  <si>
    <t>RS</t>
  </si>
  <si>
    <t>Câble HDMI RS PRO 50m</t>
  </si>
  <si>
    <t>HDMI50</t>
  </si>
  <si>
    <t>RS PRO</t>
  </si>
  <si>
    <t>Gants A/coupure</t>
  </si>
  <si>
    <t>NUG 31643</t>
  </si>
  <si>
    <t>Alarme et Détection Incendie MD4 SENSEA.</t>
  </si>
  <si>
    <t>BS122N</t>
  </si>
  <si>
    <t>Batterie au plomb 12 V / 1.9 Ah</t>
  </si>
  <si>
    <t>NEOVO LA-27</t>
  </si>
  <si>
    <t>écran LED - 27</t>
  </si>
  <si>
    <t>FTP46SHBLB</t>
  </si>
  <si>
    <t>Câble F/UTP 4P CAT6 blanc LSZH boite 305m</t>
  </si>
  <si>
    <t>Ban133</t>
  </si>
  <si>
    <t>FID081182</t>
  </si>
  <si>
    <t>Ban134</t>
  </si>
  <si>
    <t>Ban136</t>
  </si>
  <si>
    <t>Ban137</t>
  </si>
  <si>
    <t>Ban138</t>
  </si>
  <si>
    <t>080285</t>
  </si>
  <si>
    <t>0240040</t>
  </si>
  <si>
    <t>0120040</t>
  </si>
  <si>
    <t>Ban135</t>
  </si>
  <si>
    <t>Pile CR2 Panasonic Lithium 3V</t>
  </si>
  <si>
    <t>Ban139</t>
  </si>
  <si>
    <t>Ban140</t>
  </si>
  <si>
    <t>Ban142</t>
  </si>
  <si>
    <t>Ban143</t>
  </si>
  <si>
    <t>Ban145</t>
  </si>
  <si>
    <t>Ban147</t>
  </si>
  <si>
    <t>Ban148</t>
  </si>
  <si>
    <t>Ban149</t>
  </si>
  <si>
    <t>PILE BR2032</t>
  </si>
  <si>
    <t>Ban146</t>
  </si>
  <si>
    <t>Ban151</t>
  </si>
  <si>
    <t>Ban150</t>
  </si>
  <si>
    <t>Piles LR06-AA LgLife</t>
  </si>
  <si>
    <t>Piles ER14250</t>
  </si>
  <si>
    <t>Ban144</t>
  </si>
  <si>
    <t>Ban152</t>
  </si>
  <si>
    <t>Ban153</t>
  </si>
  <si>
    <t>Ban154</t>
  </si>
  <si>
    <t>Ban155</t>
  </si>
  <si>
    <t>Ban156</t>
  </si>
  <si>
    <t>Ban157</t>
  </si>
  <si>
    <t>Ban158</t>
  </si>
  <si>
    <t>Ban159</t>
  </si>
  <si>
    <t>Ban161</t>
  </si>
  <si>
    <t>Ban160</t>
  </si>
  <si>
    <t>Ban162</t>
  </si>
  <si>
    <t>LOCAL SSI</t>
  </si>
  <si>
    <t>Ban163</t>
  </si>
  <si>
    <t>Ban164</t>
  </si>
  <si>
    <t>Ban165</t>
  </si>
  <si>
    <t>Ban166</t>
  </si>
  <si>
    <t>SICP01107</t>
  </si>
  <si>
    <t>SICP0107</t>
  </si>
  <si>
    <t>Ban167</t>
  </si>
  <si>
    <t>Ban169</t>
  </si>
  <si>
    <t>Ban170</t>
  </si>
  <si>
    <t>Ban171</t>
  </si>
  <si>
    <t>Ban168</t>
  </si>
  <si>
    <t>Panneau porte coupe feu – 200x100 mm</t>
  </si>
  <si>
    <t>Ban172</t>
  </si>
  <si>
    <t>CONTACT D'OUVERTURE RADIO EXTRAPLAT</t>
  </si>
  <si>
    <t>WS4975W</t>
  </si>
  <si>
    <t>Ban173</t>
  </si>
  <si>
    <t>Ban175</t>
  </si>
  <si>
    <t>Ban174</t>
  </si>
  <si>
    <t>DH-PFM320D-015</t>
  </si>
  <si>
    <t>DH-PFM320D-015 Bloc d'alimentation DC12V1.5A</t>
  </si>
  <si>
    <t>LEG069582</t>
  </si>
  <si>
    <t>Adaptateur sans volet Plexo composable</t>
  </si>
  <si>
    <t>ATS1192</t>
  </si>
  <si>
    <t>Lecteur de carte intelligent et renforcé Hitag</t>
  </si>
  <si>
    <t>Ban176</t>
  </si>
  <si>
    <t xml:space="preserve"> ACCESSOIRE DE FIXATION CONTREPLAQUE 300 ET 400 KG</t>
  </si>
  <si>
    <t>Ban177</t>
  </si>
  <si>
    <t>Plastron droit 2 entrées Keystone 45x45</t>
  </si>
  <si>
    <t>EAD2426</t>
  </si>
  <si>
    <t>EAD2411</t>
  </si>
  <si>
    <t>Ban178</t>
  </si>
  <si>
    <t>CORDON USB 2.0 A M/M - 1m80</t>
  </si>
  <si>
    <t>RALLONGE USB 2.0 A M/F AMPLI - 10m</t>
  </si>
  <si>
    <t>EPW12V5AH</t>
  </si>
  <si>
    <t>Batterie energy power 12v 5ah en bac v0</t>
  </si>
  <si>
    <t>069651</t>
  </si>
  <si>
    <t>050632</t>
  </si>
  <si>
    <t>FMP 3X2P+T FR LATERALE BLANC</t>
  </si>
  <si>
    <t>Legrand - 069651 - BOITIER 1P GRIS COMPO.</t>
  </si>
  <si>
    <t>ATS608</t>
  </si>
  <si>
    <t>AS280</t>
  </si>
  <si>
    <t>NUG 31065</t>
  </si>
  <si>
    <t>co22</t>
  </si>
  <si>
    <t>co25</t>
  </si>
  <si>
    <t>pp9</t>
  </si>
  <si>
    <t>Collier- COLSON NOIR 9X357</t>
  </si>
  <si>
    <t>Noyau RJ45 CAT6 blindé STP sans outil</t>
  </si>
  <si>
    <t>3040-18</t>
  </si>
  <si>
    <t>TREUIL DÉSENFUMAGE TCN130 DAC MODULAIRE</t>
  </si>
  <si>
    <t>Ventouse Encastrée 300 Kg 12/24 V Dc + Signal - Nfs 61-937</t>
  </si>
  <si>
    <t>NBE-6502-AL</t>
  </si>
  <si>
    <t>Bullet 2MP HDR 2.8-12mm auto IP67 IK10</t>
  </si>
  <si>
    <t>1P9/10</t>
  </si>
  <si>
    <t>BIZ770122</t>
  </si>
  <si>
    <t>Vis tôle auto-perceuse tête hexagonale à embase Bte:150</t>
  </si>
  <si>
    <t>BATT6V600</t>
  </si>
  <si>
    <t>BATT12V600</t>
  </si>
  <si>
    <t>Batterie NI MH 12V 600MA</t>
  </si>
  <si>
    <t>DH-HAC-HDBW2501R-Z-DP</t>
  </si>
  <si>
    <t>Caméra dôme IR HDCVI Starlight 5 MP</t>
  </si>
  <si>
    <t>Obturateur blanc Keystone Platine Réseaux</t>
  </si>
  <si>
    <t>V3SR</t>
  </si>
  <si>
    <t>Cdvi - V3SR - Ventouse 300kg app signal NONF</t>
  </si>
  <si>
    <t>RCD2000</t>
  </si>
  <si>
    <t>SER1000</t>
  </si>
  <si>
    <t>Erard D3c - RCD2000 - Raccord BNC FF</t>
  </si>
  <si>
    <t>Erard D3c - SER1000 - Conn BNC M a sertir KX6 D 6mm</t>
  </si>
  <si>
    <t>NUG 31218</t>
  </si>
  <si>
    <t>Alarme incendie Type 4 Planète 1 boucle</t>
  </si>
  <si>
    <t>DHI-NVR4204-P-4KS2</t>
  </si>
  <si>
    <t xml:space="preserve">Enregistreur Vidéo Réseau Lite 4 Canaux 1U 4 ports </t>
  </si>
  <si>
    <t>Ban179</t>
  </si>
  <si>
    <t>Ban180</t>
  </si>
  <si>
    <t>Ban182</t>
  </si>
  <si>
    <t>Ban181</t>
  </si>
  <si>
    <t>Ban184</t>
  </si>
  <si>
    <t>NUG 31265</t>
  </si>
  <si>
    <t>GV22</t>
  </si>
  <si>
    <t>Moniteur Ipure 22'' - Vitre de protection</t>
  </si>
  <si>
    <t>IPURE</t>
  </si>
  <si>
    <t>Réglette salle d'eau</t>
  </si>
  <si>
    <t>ARIC</t>
  </si>
  <si>
    <t>ELDC</t>
  </si>
  <si>
    <t>Feu de signalisation clignotant 24 V</t>
  </si>
  <si>
    <t>NICE</t>
  </si>
  <si>
    <t>80452F</t>
  </si>
  <si>
    <t>63605 - MASTIC COLLE NEOPRENE 300 ml</t>
  </si>
  <si>
    <t> 63610 - MASTIC ACRYLIQUE BLANC 300 ml</t>
  </si>
  <si>
    <t xml:space="preserve">NUG 30254 </t>
  </si>
  <si>
    <t>CAP322100</t>
  </si>
  <si>
    <t>CONDUIT CAPRIPLAST ACIER ZINGUE REVETU PVC - TAILLE 21</t>
  </si>
  <si>
    <t>RXD 4CH</t>
  </si>
  <si>
    <t>Récepteur 24V 433 MHz 4 Canaux CARDIN Accessoires S449</t>
  </si>
  <si>
    <t>PLYULTI</t>
  </si>
  <si>
    <t>SAFETY</t>
  </si>
  <si>
    <t>Combinaison jetable </t>
  </si>
  <si>
    <t>HDD1TO VX NEW</t>
  </si>
  <si>
    <t>XC-ESDC2NU</t>
  </si>
  <si>
    <t>ES 2KG CO2+TROM S/CARTON S/SUP </t>
  </si>
  <si>
    <t>Cooper Securite - NUG31265 - CMSI ET-MT carte UGA</t>
  </si>
  <si>
    <t>PFS30098ET96</t>
  </si>
  <si>
    <t xml:space="preserve">Switch 9 Ports 8X10/100Mbps Poe Ports </t>
  </si>
  <si>
    <t>BIZ720097</t>
  </si>
  <si>
    <t>CHEVILLE CLOISONS M6 x 65</t>
  </si>
  <si>
    <t>ACT725-37</t>
  </si>
  <si>
    <t>NUG 31177</t>
  </si>
  <si>
    <t>BAAS de Type Pr - PLANETE - 4 Boucles</t>
  </si>
  <si>
    <t xml:space="preserve">Carte de proximité lecteurs ACI 740 755  760  </t>
  </si>
  <si>
    <t>098003</t>
  </si>
  <si>
    <t>Presse-étoupe plastique - IP68 - ISO 20 - RAL 7002</t>
  </si>
  <si>
    <t>ATS1477</t>
  </si>
  <si>
    <t>MM340</t>
  </si>
  <si>
    <t>Contacts magnétiques à encastrer</t>
  </si>
  <si>
    <t>JETON DE PROXIMITE</t>
  </si>
  <si>
    <t>TXQ4862PO</t>
  </si>
  <si>
    <t>TXQ4864PO</t>
  </si>
  <si>
    <t>DH-HAC-HDBW2501RP-Z</t>
  </si>
  <si>
    <t>DH-HAC-HDBW2501RP-Z-27135-S2</t>
  </si>
  <si>
    <t xml:space="preserve">Caméra dôme </t>
  </si>
  <si>
    <t>F0701000005</t>
  </si>
  <si>
    <t>SPE73</t>
  </si>
  <si>
    <t>Boîtier applique pour gamme bouton poussoir INOX</t>
  </si>
  <si>
    <t>Gâches électrique type SPE 73-12 Volts à rupture 12 Volts</t>
  </si>
  <si>
    <t>BIZ720020</t>
  </si>
  <si>
    <t>BOITE DE 500 VIS TOLE 4,2X13</t>
  </si>
  <si>
    <t>BIZ710245</t>
  </si>
  <si>
    <t xml:space="preserve">Disque dur 24/7 Seagate Skyhawk, 1To, SATA 6Gb/s, 64 Mo </t>
  </si>
  <si>
    <t>DH-PFM320D-EN</t>
  </si>
  <si>
    <t>Dahua DH-PFM320D série 12V 2A adaptateur secteur</t>
  </si>
  <si>
    <t>TVWM21BK</t>
  </si>
  <si>
    <t>Support Ecran</t>
  </si>
  <si>
    <t>EF300CTC</t>
  </si>
  <si>
    <t>HAC-HDBW1500RP-Z</t>
  </si>
  <si>
    <t>spit</t>
  </si>
  <si>
    <t>Ban185</t>
  </si>
  <si>
    <t>Ban186</t>
  </si>
  <si>
    <t>Erard - 6992 - HDMI 1 x 4 - 4K UHD 340MHz ESD</t>
  </si>
  <si>
    <t>NPIB02-E/SL</t>
  </si>
  <si>
    <t>Bouton De Sortie En Encastré Dans Pot Électr. 60 Mm</t>
  </si>
  <si>
    <t>GGM CAT6S2M</t>
  </si>
  <si>
    <t>Cordons de brassage CAT6 S/FTP PVC 2 m gris</t>
  </si>
  <si>
    <t>GGMVER3095</t>
  </si>
  <si>
    <t>Blister de 30 vis + écrous cage + rondelles</t>
  </si>
  <si>
    <t>Prix /HT</t>
  </si>
  <si>
    <t>2pgris</t>
  </si>
  <si>
    <t>1pgris</t>
  </si>
  <si>
    <t>3pgris</t>
  </si>
  <si>
    <t>5pgris</t>
  </si>
  <si>
    <t>2P9/10</t>
  </si>
  <si>
    <t>S590</t>
  </si>
  <si>
    <t>BOSTIK - Mastic bâtiment 4EN1 S590 cartouche 300ml noir</t>
  </si>
  <si>
    <t>NUG 31318</t>
  </si>
  <si>
    <t>B08802</t>
  </si>
  <si>
    <t>CCE200-3,6A</t>
  </si>
  <si>
    <t>077071</t>
  </si>
  <si>
    <t>COLLIER BLANC 200 x 3.6</t>
  </si>
  <si>
    <t>Tableau de Report de Confort (TRC) Replica Led</t>
  </si>
  <si>
    <t>NV-S60901</t>
  </si>
  <si>
    <t>CARTOUCHE ZEON 6090 X30 PU </t>
  </si>
  <si>
    <t>Sacs Poubelle</t>
  </si>
  <si>
    <t>Sacs poubelle 100L</t>
  </si>
  <si>
    <t>Ban187</t>
  </si>
  <si>
    <t xml:space="preserve"> BNC MALE A SERT KX6A 75 OHMS</t>
  </si>
  <si>
    <t xml:space="preserve"> BNC FEMELLE A SERT KX6A 75 OHMS</t>
  </si>
  <si>
    <t>Détecteur autonome averstisseur de fumée (DAAF)</t>
  </si>
  <si>
    <t>DETECTOMAT</t>
  </si>
  <si>
    <t>IQ8L-W</t>
  </si>
  <si>
    <t>Diffuseur visuel d'Alarme Feu flash rouge base courte.Mur</t>
  </si>
  <si>
    <t>Diffuseur visuel d'Alarme Feu flash rouge base courte.Plafond</t>
  </si>
  <si>
    <t>Cheville universelle grappe jaune  8 x 30 mm vis D= 4-7 mm (x 150)</t>
  </si>
  <si>
    <t>Cheville universelle grappe verte  6 x 23 mm vis D= 2-5 mm (x 200)</t>
  </si>
  <si>
    <t>LUM16051</t>
  </si>
  <si>
    <t>ULTRALED 8</t>
  </si>
  <si>
    <t>Boitier mural IP65 beige 12 SC simplex vide2 PE + PE/Jarretiére</t>
  </si>
  <si>
    <t>AFL HYPERSCALE</t>
  </si>
  <si>
    <t>VDI S4371</t>
  </si>
  <si>
    <t>NUG 31645</t>
  </si>
  <si>
    <t>NUG 31316</t>
  </si>
  <si>
    <t>NUG 31064</t>
  </si>
  <si>
    <t>NUG 31071</t>
  </si>
  <si>
    <t>LEG031916</t>
  </si>
  <si>
    <t>BIZ770111</t>
  </si>
  <si>
    <t>Vis tôle auto-perceuse tête fraisée Phillips D= 3.9 x 16 mm (x 200)</t>
  </si>
  <si>
    <t>12v26</t>
  </si>
  <si>
    <t>DD1012PI</t>
  </si>
  <si>
    <t>DDV1016</t>
  </si>
  <si>
    <t>Détecteur double technologie vectorielle, portée 16 m, 9 rideaux.</t>
  </si>
  <si>
    <t>NUG 34046</t>
  </si>
  <si>
    <t>Alim. Secourue CSN/PB 24 V - 2 A - 7 Ah</t>
  </si>
  <si>
    <t>NUG 31644</t>
  </si>
  <si>
    <t>SENSEA.CM Module MD4+</t>
  </si>
  <si>
    <t>NUG 38720</t>
  </si>
  <si>
    <t>Maintenance SENSEA.CM Carte 2 voies</t>
  </si>
  <si>
    <t>NUG 30163</t>
  </si>
  <si>
    <t>NUG 31125</t>
  </si>
  <si>
    <t>NUG 38445</t>
  </si>
  <si>
    <t>NUG 38443</t>
  </si>
  <si>
    <t>NUG 38444</t>
  </si>
  <si>
    <t>NUG 38440</t>
  </si>
  <si>
    <t>NUG 38441</t>
  </si>
  <si>
    <t>Batterie Plomb etanche 12 Vcc - 1,2 Ah</t>
  </si>
  <si>
    <t>Batterie Plomb etanche 12 Vcc - 2,1 Ah</t>
  </si>
  <si>
    <t>Batterie Plomb etanche 12 Vcc - 4,0 Ah</t>
  </si>
  <si>
    <t>Batterie Plomb etanche 12 Vcc - 7 Ah</t>
  </si>
  <si>
    <t>Batterie Plomb etanche 12 Vcc - 12,0 Ah</t>
  </si>
  <si>
    <t>NUG 313013</t>
  </si>
  <si>
    <t>AC-D SP DISQUE À TRONÇONNER ABRASIF FIN</t>
  </si>
  <si>
    <t>Clous en bande hautes performances pour le béton</t>
  </si>
  <si>
    <t>Stock Cooper</t>
  </si>
  <si>
    <t>NUG 30162</t>
  </si>
  <si>
    <t>Contre plaque standard pour 30165 à 68</t>
  </si>
  <si>
    <t>AMA3</t>
  </si>
  <si>
    <t>Ban188</t>
  </si>
  <si>
    <t>V3ER</t>
  </si>
  <si>
    <t>Y3,2-12FR</t>
  </si>
  <si>
    <t>BATTERIE 12V 3,2AH</t>
  </si>
  <si>
    <t>12v3,2</t>
  </si>
  <si>
    <t>VIS AUTOPERCEUSE TETE HEXAGONALE ZINGUEE 6,3x38 Bte x250</t>
  </si>
  <si>
    <t>Vis autoperceuse tete F 4,8x50,8 boite x250</t>
  </si>
  <si>
    <t>Vis autoperceuse tete F 6,3c50 boite x200</t>
  </si>
  <si>
    <t>Tableau Répétiteur d’exploitation REP LCD 8000</t>
  </si>
  <si>
    <t> 226701 </t>
  </si>
  <si>
    <t>Kaufel - 226701 - BRIO+ 60 L A</t>
  </si>
  <si>
    <t>KAUFEL</t>
  </si>
  <si>
    <t>LEG038003</t>
  </si>
  <si>
    <t>Coffret bris de glace coup de poing IP44 rouge - en saillie</t>
  </si>
  <si>
    <t>LEG052742</t>
  </si>
  <si>
    <t>Fiche mobile droite Hypra IP44 32A - 200V~ à 250V~ - 2P+T</t>
  </si>
  <si>
    <t>LEG030251</t>
  </si>
  <si>
    <t>Angle intér extér variable pour moulure DLPlus 32x12,5mm </t>
  </si>
  <si>
    <t>LEG038060</t>
  </si>
  <si>
    <t>Lot de 5 vitres de rechange pour coffrets bris de glace</t>
  </si>
  <si>
    <t>LEG094265</t>
  </si>
  <si>
    <t>Carillon 2 notes Tempo avec transfo 230V vers 12V intégré </t>
  </si>
  <si>
    <t>LEG037100</t>
  </si>
  <si>
    <t>Bloc jonc Viking3 à vis - 1 jonction/1 entrée/1 sortie </t>
  </si>
  <si>
    <t>LEG079346</t>
  </si>
  <si>
    <t>Triple prise de courant 2P+T précâblées Mosaic 3x2 modules</t>
  </si>
  <si>
    <t>LEG037510</t>
  </si>
  <si>
    <t>Butée de blocage pour bloc de jonction Viking3</t>
  </si>
  <si>
    <t>LEG060928</t>
  </si>
  <si>
    <t>Ampoule  E10 12V - 0,25A 3W -  bloc autonome éclairage  sécurité</t>
  </si>
  <si>
    <t>LEG038076</t>
  </si>
  <si>
    <t>Lot de 5 vitres de rechange </t>
  </si>
  <si>
    <t>Collier Colson noir protégé ultraviolet denture extérieure  x100</t>
  </si>
  <si>
    <t>SIRUS</t>
  </si>
  <si>
    <t>SIRENE EXTERIEUR AUTOALIMENTE FLASH 100/107DB POLYCARB</t>
  </si>
  <si>
    <t>SIREX F</t>
  </si>
  <si>
    <t>CAPT PLUS</t>
  </si>
  <si>
    <t>ANTENNE POUR SWITCHGSM + SUPPORT METALLIQUE</t>
  </si>
  <si>
    <t>1110-07-1</t>
  </si>
  <si>
    <t>CARRIER</t>
  </si>
  <si>
    <t>MICRO DWS LoNa</t>
  </si>
  <si>
    <t>Ban191</t>
  </si>
  <si>
    <t>Ban193</t>
  </si>
  <si>
    <t>CH9335BC1</t>
  </si>
  <si>
    <t>Ban194</t>
  </si>
  <si>
    <t>Capteur chocs +platine analyse</t>
  </si>
  <si>
    <t>Ban195</t>
  </si>
  <si>
    <t>75040OH4850</t>
  </si>
  <si>
    <t>WOOD</t>
  </si>
  <si>
    <t>THT10-63050</t>
  </si>
  <si>
    <t>THT10-63038</t>
  </si>
  <si>
    <t>VDIB1772XB12</t>
  </si>
  <si>
    <t>Actassi S-One connecteur RJ45 catégorie 6A blindé</t>
  </si>
  <si>
    <t>GV2ME08</t>
  </si>
  <si>
    <t>disj. moteur - 2,5..4A - 3P 3d - déclencheur magnéto-thermique</t>
  </si>
  <si>
    <t>GVAD1010</t>
  </si>
  <si>
    <t>TeSys GV - contact auxiliaire - 1F+1F (défaut)</t>
  </si>
  <si>
    <t>Y12-12FR</t>
  </si>
  <si>
    <t>BATTERIE 12V 12AH</t>
  </si>
  <si>
    <t>Batterie plomb rechargeable 12V 2.1Ah -</t>
  </si>
  <si>
    <t>INERGYX</t>
  </si>
  <si>
    <t>60AAAH10</t>
  </si>
  <si>
    <t>BATTERIE12V 600MAH NIMH POUR TABLEAU D'AFFICHAGE</t>
  </si>
  <si>
    <t>SB12-24</t>
  </si>
  <si>
    <t>SUNBATTERY</t>
  </si>
  <si>
    <t>Batterie 12-24</t>
  </si>
  <si>
    <t>Ban196</t>
  </si>
  <si>
    <t xml:space="preserve">  CONNECTeur RJ45 CAT6 FTP PACK 100</t>
  </si>
  <si>
    <t>Collier</t>
  </si>
  <si>
    <t>Chevilles</t>
  </si>
  <si>
    <t>Matériels</t>
  </si>
  <si>
    <t>CTV900ANB</t>
  </si>
  <si>
    <t>Ban190</t>
  </si>
  <si>
    <t>Centrale 2 Portes Sans Coffret</t>
  </si>
  <si>
    <t>LEG077143L</t>
  </si>
  <si>
    <t>Triple prise de courant 2P+T Surface </t>
  </si>
  <si>
    <t>LEG077144L</t>
  </si>
  <si>
    <t>Prise 4x2P+T Surface Mosaic Link à raccordement latéral 8 modules - blanc</t>
  </si>
  <si>
    <t>Ban197</t>
  </si>
  <si>
    <t>Ban198</t>
  </si>
  <si>
    <t>Ban199</t>
  </si>
  <si>
    <t xml:space="preserve">Boîte 2 postes ou 4 à 5 modules Batibox pour cloisons sèches </t>
  </si>
  <si>
    <t>LEG077111L</t>
  </si>
  <si>
    <t>Ban200</t>
  </si>
  <si>
    <t>Prise 2P+T Surface Mosaic 2 modules  connexion bornes automatiques </t>
  </si>
  <si>
    <t>LEG077001L</t>
  </si>
  <si>
    <t>Ban201</t>
  </si>
  <si>
    <t>Interrupteur ou va-et-vient 10AX 250V~ Mosaic Easy-Led 1 module - blanc</t>
  </si>
  <si>
    <t>LEG078782</t>
  </si>
  <si>
    <t>Prise télévision D=9,52mm mâle Mosaic 2 modules</t>
  </si>
  <si>
    <t>Ban202</t>
  </si>
  <si>
    <t>Carte de Gestion 16 voies</t>
  </si>
  <si>
    <t>Ban189</t>
  </si>
  <si>
    <t xml:space="preserve">Panneau extincteur B – L.200 x H.240 mm – </t>
  </si>
  <si>
    <t xml:space="preserve">Panneau extincteur AB – L.200 x H.240 mm – </t>
  </si>
  <si>
    <t xml:space="preserve">Panneau extincteur B – L.100 x H.100 mm – </t>
  </si>
  <si>
    <t>Gants TEK</t>
  </si>
  <si>
    <t>Ban203</t>
  </si>
  <si>
    <t>Gants À Usage général</t>
  </si>
  <si>
    <t>Ban206</t>
  </si>
  <si>
    <t>Ban205</t>
  </si>
  <si>
    <t>Ban204</t>
  </si>
  <si>
    <t>Ban208</t>
  </si>
  <si>
    <t>Ban207</t>
  </si>
  <si>
    <t>KF5</t>
  </si>
  <si>
    <t>Dégrippant Lubrifiant</t>
  </si>
  <si>
    <t>Ban209</t>
  </si>
  <si>
    <t>3 EN UN</t>
  </si>
  <si>
    <t>graisse universelle au lithium en cartouche 400g -</t>
  </si>
  <si>
    <t>FLI/50</t>
  </si>
  <si>
    <t>Flexible INOX 50CM</t>
  </si>
  <si>
    <t>Ban210</t>
  </si>
  <si>
    <t>AHDMIVGA03</t>
  </si>
  <si>
    <t>Câble adaptateur HDMI vers VGA</t>
  </si>
  <si>
    <t>Ban25</t>
  </si>
  <si>
    <t>Ban211</t>
  </si>
  <si>
    <t>GGMBNCFF75</t>
  </si>
  <si>
    <t>Prolongateur BNC Femelle/Femelle 75 Ohms</t>
  </si>
  <si>
    <t>Ban212</t>
  </si>
  <si>
    <t>PGBASE500</t>
  </si>
  <si>
    <t>Unité de programmation de télécommandes série S500.</t>
  </si>
  <si>
    <t>S449</t>
  </si>
  <si>
    <t>S486</t>
  </si>
  <si>
    <t>TELECOMMANDE CARDIN RXM 2CH</t>
  </si>
  <si>
    <t>TELECOMMANDE CARDIN RXD 4CH</t>
  </si>
  <si>
    <t>Boîtier mural verrouillable intérieur/extérieur W35 - jusqu'à 12 fibres</t>
  </si>
  <si>
    <t>IP RATED WALL Box</t>
  </si>
  <si>
    <t>NET230N/C</t>
  </si>
  <si>
    <t>DEA</t>
  </si>
  <si>
    <t>Platine de commande pour opérateurs DEA 230V</t>
  </si>
  <si>
    <t>TEG-MGBSX  </t>
  </si>
  <si>
    <t>Module SX multimode Mini</t>
  </si>
  <si>
    <t>AXONE-1V-DES-TRI 16.7A+IPDP</t>
  </si>
  <si>
    <t>AHD40VFCT</t>
  </si>
  <si>
    <t>CAMERA WITH IR</t>
  </si>
  <si>
    <t>TPE-TG160g</t>
  </si>
  <si>
    <t>Switch PoE+ Gigabit à 16 Ports</t>
  </si>
  <si>
    <t>TRENDnet</t>
  </si>
  <si>
    <t>AD24025R</t>
  </si>
  <si>
    <t xml:space="preserve"> ALIMENTATION A DECOUPAGE EN COFFRET SEWOSY 24V</t>
  </si>
  <si>
    <t>S18201-B0</t>
  </si>
  <si>
    <t>DEPORT HDMI RECEPTEUR COAX - HE01CR-2</t>
  </si>
  <si>
    <t>ELBac</t>
  </si>
  <si>
    <t>Spacial S3D</t>
  </si>
  <si>
    <t>Spacial S3D - H800xL600xP250 - porte pleine</t>
  </si>
  <si>
    <t>1099/551</t>
  </si>
  <si>
    <t>CAMERA Dôme IP 5M</t>
  </si>
  <si>
    <t>Vision</t>
  </si>
  <si>
    <t>Enregistreur NVR 4 voies 4 ports PoE 40Mbps 1 SATA</t>
  </si>
  <si>
    <t>DS-7208HQHI-SH/A</t>
  </si>
  <si>
    <t> Enregistreur tribride caméras analogique, HD-TVI et IP 2MP maxi</t>
  </si>
  <si>
    <t>DH XVR5108HS-4KL-I2</t>
  </si>
  <si>
    <t>Enregistreur vidéo numérique WizSense 8 canaux</t>
  </si>
  <si>
    <t>DH-IPC-HDBW8242E-Z4FR</t>
  </si>
  <si>
    <t>2MP IR Starlight Dome Network Camera</t>
  </si>
  <si>
    <t>ISM71503</t>
  </si>
  <si>
    <t>IARS0004</t>
  </si>
  <si>
    <t>FSNVR4P-G400</t>
  </si>
  <si>
    <t>PFM3405CH</t>
  </si>
  <si>
    <t>CEP1H159</t>
  </si>
  <si>
    <t>EI603TYC</t>
  </si>
  <si>
    <t>Detecteur</t>
  </si>
  <si>
    <t>vira</t>
  </si>
  <si>
    <t>virp</t>
  </si>
  <si>
    <t>cartouche</t>
  </si>
  <si>
    <t>CE20IM54</t>
  </si>
  <si>
    <t xml:space="preserve">Centrales ATS Advanced </t>
  </si>
  <si>
    <t>ATS4500A IP</t>
  </si>
  <si>
    <t>Centrale bus Advisor Advanced</t>
  </si>
  <si>
    <t>EP15002S3</t>
  </si>
  <si>
    <t>Alimentation déportée 2.4 a,  pouvant recevoir 2 batteries 12 v</t>
  </si>
  <si>
    <t>UTC FIRE</t>
  </si>
  <si>
    <t>1083/57</t>
  </si>
  <si>
    <t>SCHVDI3101</t>
  </si>
  <si>
    <t>Ban215</t>
  </si>
  <si>
    <t>Infraplus - Module y cad 8p cat3 b</t>
  </si>
  <si>
    <t>Carte de Cablage 2 Departs Sirenes</t>
  </si>
  <si>
    <t>Centrale d'alerte d'incendie</t>
  </si>
  <si>
    <t>ATS1236</t>
  </si>
  <si>
    <t>Récepteur DGP sans fil 433 MHz - 32 zones</t>
  </si>
  <si>
    <t>ATS1110A N</t>
  </si>
  <si>
    <t>Clavier LCD 2 lignes ATS Adv.</t>
  </si>
  <si>
    <t>SIMAX</t>
  </si>
  <si>
    <t>Ban216</t>
  </si>
  <si>
    <t>RFEV1012</t>
  </si>
  <si>
    <t>RF1110</t>
  </si>
  <si>
    <t>Contact ouverture</t>
  </si>
  <si>
    <t>Detecteur de mouvement</t>
  </si>
  <si>
    <t>Y7-12</t>
  </si>
  <si>
    <t>Y1,2-12</t>
  </si>
  <si>
    <t>BATTERIE Y7 12</t>
  </si>
  <si>
    <t>Batterie Y17-12I</t>
  </si>
  <si>
    <t>Batterie plomb AGM YUCEL Y1.2-12 12V 1.2Ah F4.8</t>
  </si>
  <si>
    <t>Y17-12I</t>
  </si>
  <si>
    <t xml:space="preserve">Sirene interieure autoalimentée 103/117db boitier metal </t>
  </si>
  <si>
    <t>ST4000 VX 007</t>
  </si>
  <si>
    <t>Disque dur 4To</t>
  </si>
  <si>
    <t>TSD2-CEN</t>
  </si>
  <si>
    <t>ACCDM211</t>
  </si>
  <si>
    <t>Capot De Protection Nemo</t>
  </si>
  <si>
    <t>Dérivateur vidéo 2Voice 8 sorties</t>
  </si>
  <si>
    <t>Clavier Code Pt25 Inox Microbille</t>
  </si>
  <si>
    <t>Transmetteur Tel. Vocal 4 entrées, 10 N°</t>
  </si>
  <si>
    <t>9040UK00</t>
  </si>
  <si>
    <t>Haut parleur / Sirène Intérieure</t>
  </si>
  <si>
    <t>USBINT-FR</t>
  </si>
  <si>
    <t>CONVERTISSEUR USB RS232 avec cable</t>
  </si>
  <si>
    <t>Ban217</t>
  </si>
  <si>
    <t>Sécurité Electronique &gt; Alarme Intrusion &gt; Carte Extension</t>
  </si>
  <si>
    <t>515309</t>
  </si>
  <si>
    <t>DX51308</t>
  </si>
  <si>
    <t>DX51232</t>
  </si>
  <si>
    <t>092012</t>
  </si>
  <si>
    <t>092022</t>
  </si>
  <si>
    <t>Gewiss - DX51308 - CHEVILLES DIAM. 8MM</t>
  </si>
  <si>
    <t>Gewiss</t>
  </si>
  <si>
    <t> DX51232 - COLLIER FIXATION 16-32</t>
  </si>
  <si>
    <t>Legrand - 092022 - BOITE DERIVATION 105X105 PLEXO</t>
  </si>
  <si>
    <t>Ban218</t>
  </si>
  <si>
    <t>Ban219</t>
  </si>
  <si>
    <t>Ban220</t>
  </si>
  <si>
    <t>Ban221</t>
  </si>
  <si>
    <t>Ban222</t>
  </si>
  <si>
    <t>092005</t>
  </si>
  <si>
    <t>CCGT85221GY05</t>
  </si>
  <si>
    <t> câble patch réseau à double blindage SF/UTP CAT6 Gigabit</t>
  </si>
  <si>
    <t>Ban223</t>
  </si>
  <si>
    <t>Ban18</t>
  </si>
  <si>
    <t>Ban14</t>
  </si>
  <si>
    <t>Embout - Pour goulotte Logix et Logix ZH 190x50mm -</t>
  </si>
  <si>
    <t>Ban224</t>
  </si>
  <si>
    <t>Ban225</t>
  </si>
  <si>
    <t>Embout - Pour goulotte Logix et Logix ZH 85x50mm -</t>
  </si>
  <si>
    <t>PILE CR2025</t>
  </si>
  <si>
    <t>Ban226</t>
  </si>
  <si>
    <t>Pile CR2025</t>
  </si>
  <si>
    <t>4B300</t>
  </si>
  <si>
    <t>Contact Encastre 4b300 Nfa2p</t>
  </si>
  <si>
    <t>Ban227</t>
  </si>
  <si>
    <t>Bouchons Oreilles</t>
  </si>
  <si>
    <t>MOLDEX</t>
  </si>
  <si>
    <t>Ban228</t>
  </si>
  <si>
    <t>IBOB04712</t>
  </si>
  <si>
    <t>Pedro coffret polyester étanche IP66 02 Porte pleine</t>
  </si>
  <si>
    <t> B04772</t>
  </si>
  <si>
    <t>Iboco - B04772 - PF PERFO QUICK 02 platine</t>
  </si>
  <si>
    <t>Support à vis pour Mosaic </t>
  </si>
  <si>
    <t>Ban230</t>
  </si>
  <si>
    <t>Ban229</t>
  </si>
  <si>
    <t>Disque Dur 1TD</t>
  </si>
  <si>
    <t>DH-PFM321D-EN</t>
  </si>
  <si>
    <t>Adaptateur secteur 12V 1A</t>
  </si>
  <si>
    <t>Gaine ICTA JANOJET 20-100M GRIS ATF</t>
  </si>
  <si>
    <t>Gaine - ICTA JANOJET 16/100M ATF</t>
  </si>
  <si>
    <t>HDMI 4K PERFORM 15m (10,2 Gbps) - 2.0 Compatible  PVC noir</t>
  </si>
  <si>
    <t>Flexible</t>
  </si>
  <si>
    <t>Pile</t>
  </si>
  <si>
    <t>rj451m</t>
  </si>
  <si>
    <t>rj453m</t>
  </si>
  <si>
    <t>rj455m</t>
  </si>
  <si>
    <t xml:space="preserve">Mouvements Matériel </t>
  </si>
  <si>
    <t>3x1,5</t>
  </si>
  <si>
    <t>3x2,5</t>
  </si>
  <si>
    <t xml:space="preserve">ENN41316 </t>
  </si>
  <si>
    <t>ENN41325</t>
  </si>
  <si>
    <t>ENN41320</t>
  </si>
  <si>
    <t>ENN42320</t>
  </si>
  <si>
    <t>ENN42325</t>
  </si>
  <si>
    <t>PILE LR3-AAA</t>
  </si>
  <si>
    <t>FTP46SHBL1</t>
  </si>
  <si>
    <t>CABLE F/UTP 4P CAT6 LSZH BLANC C100</t>
  </si>
  <si>
    <t>ALLIANCE.COM</t>
  </si>
  <si>
    <t>ultraled</t>
  </si>
  <si>
    <t>SIMPLVOX</t>
  </si>
  <si>
    <t>box305</t>
  </si>
  <si>
    <t>box300</t>
  </si>
  <si>
    <t>ftp46</t>
  </si>
  <si>
    <t>ultraled245</t>
  </si>
  <si>
    <t>ultraled45s</t>
  </si>
  <si>
    <t>ultraled28</t>
  </si>
  <si>
    <t>ECORD6ASF0,5MSH</t>
  </si>
  <si>
    <t>CORDON U/FTP 4P 100OHMS CAT6A SH 0,5M GRIS</t>
  </si>
  <si>
    <t>Ban231</t>
  </si>
  <si>
    <t>Tableau de Report d'Exploitation (TRE) Replica Touch</t>
  </si>
  <si>
    <t>SWITCH 3G IP 230</t>
  </si>
  <si>
    <t>INTERFACE SWITCH’GSM IP 3G 230V</t>
  </si>
  <si>
    <t>LEG038009</t>
  </si>
  <si>
    <t>LEG086006</t>
  </si>
  <si>
    <t>PB19BBL3-B12</t>
  </si>
  <si>
    <t>3070S</t>
  </si>
  <si>
    <t>MODULE D'APPEL À DÉFIL. DE NOMS SÉRIE VANDALCOM</t>
  </si>
  <si>
    <t>3188SB</t>
  </si>
  <si>
    <t>CLÉ ÉLECTRONIQUE SÉRIE VANDALCOM</t>
  </si>
  <si>
    <t>Plaque vidéo à défilement - Afficheur 2 lignes</t>
  </si>
  <si>
    <t>CV4</t>
  </si>
  <si>
    <t>1748/40</t>
  </si>
  <si>
    <t>Module caméra couleur</t>
  </si>
  <si>
    <t>1072/8</t>
  </si>
  <si>
    <t>Modules micro HP pour plaque à touche d'appel</t>
  </si>
  <si>
    <t>MLX220BZ</t>
  </si>
  <si>
    <t>Barre palpeuse</t>
  </si>
  <si>
    <t>DGLIMWLC</t>
  </si>
  <si>
    <t>Lecteur proximité inox Wiegand Mifare- Digiprox</t>
  </si>
  <si>
    <t>CBP</t>
  </si>
  <si>
    <t>BOUTON POUSSOIR CHOC</t>
  </si>
  <si>
    <t>PILOTE RF</t>
  </si>
  <si>
    <t>Pilote RF pour sirène radio ALTEC</t>
  </si>
  <si>
    <t>ATS624</t>
  </si>
  <si>
    <t>Extension 4 relais int. ATS Advanced</t>
  </si>
  <si>
    <t>000T06420</t>
  </si>
  <si>
    <t>Transmetteur Vocalys MX GSM L alim secteur</t>
  </si>
  <si>
    <t>NUG 31174</t>
  </si>
  <si>
    <t>Type 2B. BAAS PR Planète 4B</t>
  </si>
  <si>
    <t>LUM21722</t>
  </si>
  <si>
    <t>IMPRIMANTE ADR STD</t>
  </si>
  <si>
    <t>4711V3C</t>
  </si>
  <si>
    <t>DÉCLENCHEUR MANUEL A MEMBRANE DÉFORMABLE</t>
  </si>
  <si>
    <t>SEXTANT DSAF</t>
  </si>
  <si>
    <t>DIFFUSEUR SONORE D’ALARME FEU</t>
  </si>
  <si>
    <t>SEXTANT DOC</t>
  </si>
  <si>
    <t>DÉTECTEUR DE FUMÉE OPTIQUE CONVENTIONNEL </t>
  </si>
  <si>
    <t>NEMO112A</t>
  </si>
  <si>
    <t>Déclencheur manuel d’alarme adressable 12 Volts</t>
  </si>
  <si>
    <t>NEMO C</t>
  </si>
  <si>
    <t>Déclencheur manuel d’alarme conventionnel</t>
  </si>
  <si>
    <t>LEG040598</t>
  </si>
  <si>
    <t>Dispositif visuel d'alarme feu lumineux DVAF - IP65 IK07</t>
  </si>
  <si>
    <t>LEG060942</t>
  </si>
  <si>
    <t>Tube  fluoTL 4W haute luminosité bloc autonome  de sécurité</t>
  </si>
  <si>
    <t>LEG40685 </t>
  </si>
  <si>
    <t>VENTOUSE 20DAN 24V</t>
  </si>
  <si>
    <t>LEG037160</t>
  </si>
  <si>
    <t>Bloc jonc Viking3 à vis - 1 jonction/1 entrée/1 sortie - gris - pas 5</t>
  </si>
  <si>
    <t>pour détecteur IQ8Quad.</t>
  </si>
  <si>
    <t>BIZ710291</t>
  </si>
  <si>
    <t>Attache perforée renforcée 1 patte D 20 mm  acier zingué x100 </t>
  </si>
  <si>
    <t>060083</t>
  </si>
  <si>
    <t>DRIVA sans vis</t>
  </si>
  <si>
    <t>driva</t>
  </si>
  <si>
    <t>1719/1</t>
  </si>
  <si>
    <t>Moniteur vidéo couleur 7” 2VOICE MODO Blanc</t>
  </si>
  <si>
    <t>1148/20</t>
  </si>
  <si>
    <t>Module Sinthesi 2 pour micro-hp</t>
  </si>
  <si>
    <t>D83/AGLP/CH</t>
  </si>
  <si>
    <t>Plaque vidéo à défilement grand aff. champagne</t>
  </si>
  <si>
    <t>1723/71</t>
  </si>
  <si>
    <t>Kit vidéo Note 2 couleur 1 famille</t>
  </si>
  <si>
    <t>1723/73</t>
  </si>
  <si>
    <t>Moniteur supplémentaire pour kit NOTE 2 / Note 2 ERP</t>
  </si>
  <si>
    <t>PSD2404.2</t>
  </si>
  <si>
    <t>ALIMENTATIONS SUR RAIL DIN</t>
  </si>
  <si>
    <t>PSDX4802.1</t>
  </si>
  <si>
    <t>SENSEA.CM Module MD8R</t>
  </si>
  <si>
    <t>NUG38270 - Maint. Carte alim TSM evo CPD</t>
  </si>
  <si>
    <t>Cooper Securite - NUG38645 - Carte 5 connecteurs</t>
  </si>
  <si>
    <t>I-ON40H-EU</t>
  </si>
  <si>
    <t xml:space="preserve">Système d’alarme anti-intrusion hybride i-on40H </t>
  </si>
  <si>
    <t>737RFR01</t>
  </si>
  <si>
    <t>Détect. ouvert. radio</t>
  </si>
  <si>
    <t>IGSM02</t>
  </si>
  <si>
    <t>Carte trans enfich. GSM Vocal</t>
  </si>
  <si>
    <t>ISD02</t>
  </si>
  <si>
    <t>Transmetteur RTC enfichable pour I-ON10PACK, I-</t>
  </si>
  <si>
    <t>NUG 38270</t>
  </si>
  <si>
    <t>NUG 38274</t>
  </si>
  <si>
    <t>NUG 38645</t>
  </si>
  <si>
    <t>Ban192</t>
  </si>
  <si>
    <t>OT DE 12 PIGTAIL COULEUR SC MULTIMODE OM3 2 METRES</t>
  </si>
  <si>
    <t>Uniformatic </t>
  </si>
  <si>
    <t>SD200</t>
  </si>
  <si>
    <t>Détecteur de fumée SD</t>
  </si>
  <si>
    <t>LOD115</t>
  </si>
  <si>
    <t>Nettoyant vitres</t>
  </si>
  <si>
    <t>VEN REAR</t>
  </si>
  <si>
    <t>VEN-REAR Boîtier de réarmement de D.A.S</t>
  </si>
  <si>
    <t>Ban232</t>
  </si>
  <si>
    <t>PFS4218-16ET-240</t>
  </si>
  <si>
    <t>16-port 100 Mbps + 2-port Gigabit Managed PoE Switch</t>
  </si>
  <si>
    <t>DS-2CE16D0T-VFIR3F</t>
  </si>
  <si>
    <t>HD 1080p IR Bullet Camera</t>
  </si>
  <si>
    <t>Enregistreur vidéo 1U à 8/16 canaux Penta-brid 1080p</t>
  </si>
  <si>
    <t>DH-XVR5108H-4KL</t>
  </si>
  <si>
    <t xml:space="preserve">Enregistreur vidéo </t>
  </si>
  <si>
    <t>DH-XVR5108HS-X</t>
  </si>
  <si>
    <t>SC19E</t>
  </si>
  <si>
    <t>Ecran analogique Neovo 19 " Large 16/9 AHD TVI</t>
  </si>
  <si>
    <t>AP-GIC-011A-060</t>
  </si>
  <si>
    <t>Injecteur intérieur Vivotek</t>
  </si>
  <si>
    <t>DH-IPC-HDBW2431E-S-S2</t>
  </si>
  <si>
    <t>FXWCXXDXXX-35XX</t>
  </si>
  <si>
    <t>Ban233</t>
  </si>
  <si>
    <t>SYT120G1</t>
  </si>
  <si>
    <t>SYT 1P AWG20 GRIS C100</t>
  </si>
  <si>
    <t>SYT520G1</t>
  </si>
  <si>
    <t>SYT 5P AWG20 GRIS C100</t>
  </si>
  <si>
    <t>Y2.1-12</t>
  </si>
  <si>
    <t>LUDO</t>
  </si>
  <si>
    <t>MAGASIN</t>
  </si>
  <si>
    <t>ANAF</t>
  </si>
  <si>
    <t>ATS1500A IP MM</t>
  </si>
  <si>
    <t>CENTRALE 8-32 ZONES IP NATIF 4</t>
  </si>
  <si>
    <t>ATS1500A IP MM MK</t>
  </si>
  <si>
    <t>ATS1500A MM</t>
  </si>
  <si>
    <t>Centrale Advanced ATS1500-A</t>
  </si>
  <si>
    <t>CARTE EXTENTION 8 Z</t>
  </si>
  <si>
    <t>VV600S3PLUS</t>
  </si>
  <si>
    <t>VM600P</t>
  </si>
  <si>
    <t>Détecteur sismique pour Salle Forte et Coffre</t>
  </si>
  <si>
    <t xml:space="preserve">Plaque de fixation à visser pour VV600S3PLUS </t>
  </si>
  <si>
    <t>BTE P 200 VIS PLACO TT 3.5 X 45</t>
  </si>
  <si>
    <t>BTE P 200 VIS PLACO TT 3.5 X 35</t>
  </si>
  <si>
    <t>BTE P 200 VIS PLACO TT 3.5 X 25</t>
  </si>
  <si>
    <t>Retour chantier</t>
  </si>
  <si>
    <t>103111K </t>
  </si>
  <si>
    <t>PRIMEVO-Bloc evac. standard SATI - 100% LED </t>
  </si>
  <si>
    <t>MEMOPROX/B</t>
  </si>
  <si>
    <t>Cle De Proximite 13.56 Bleu</t>
  </si>
  <si>
    <t>HDMI2</t>
  </si>
  <si>
    <t>vocalys</t>
  </si>
  <si>
    <t>SYT320G1</t>
  </si>
  <si>
    <t>ATS7700</t>
  </si>
  <si>
    <t>Modules de communication Advisor</t>
  </si>
  <si>
    <t>BIZ720109</t>
  </si>
  <si>
    <t>BIZ300444</t>
  </si>
  <si>
    <t>Collier Colson noir protégé ultraviolet denture extérieure </t>
  </si>
  <si>
    <t>LUM22126 </t>
  </si>
  <si>
    <t>PLANETE 220/45 CG-S</t>
  </si>
  <si>
    <t>Mini cheville auto-foreuse PIGGY (x 200)</t>
  </si>
  <si>
    <t>Borne de connexion CHRISTA'L 4 entrées jaune (x 100)</t>
  </si>
  <si>
    <t>ALC-00032</t>
  </si>
  <si>
    <t>JEUX DE 50 VIS VIS ECROUS CAGE POUR BAIE 19 POUCES</t>
  </si>
  <si>
    <t>CBR-12</t>
  </si>
  <si>
    <t>Kit de résistance Nova série CBR-12</t>
  </si>
  <si>
    <t>WPOU/6 </t>
  </si>
  <si>
    <t>Poudre ABC 6kg</t>
  </si>
  <si>
    <t>ATS1012</t>
  </si>
  <si>
    <t>ATS Advanced 1012</t>
  </si>
  <si>
    <t>NUG 30247</t>
  </si>
  <si>
    <t>Dét. TH.VELO standard DTVS3000</t>
  </si>
  <si>
    <t>LEG401332</t>
  </si>
  <si>
    <t>Porte Drivia blanche IP40 IK07 pour coffret réference 401212 </t>
  </si>
  <si>
    <t>LEG401212</t>
  </si>
  <si>
    <t>Coffret Drivia 13 modules 2 rangées IP30 IK05 </t>
  </si>
  <si>
    <t>KAU660000</t>
  </si>
  <si>
    <t>BRIO+/ECO3/Porte-étiquette livré avec étiquettes running man &amp; flèche</t>
  </si>
  <si>
    <t>NUG 31317</t>
  </si>
  <si>
    <t>Tableau de Report de Confort (TRC) Replica Screen</t>
  </si>
  <si>
    <t>GRUD0001</t>
  </si>
  <si>
    <t>Raccord union droite </t>
  </si>
  <si>
    <t>BIZ710580</t>
  </si>
  <si>
    <t>EF30035ENC</t>
  </si>
  <si>
    <t> EF30035ENC VENTOUSE À ENCASTRER 300 DAN</t>
  </si>
  <si>
    <t>MASTIC SILICONE SANIT. BLANC 3</t>
  </si>
  <si>
    <t>031919</t>
  </si>
  <si>
    <t>031913</t>
  </si>
  <si>
    <t>080042</t>
  </si>
  <si>
    <t>080051</t>
  </si>
  <si>
    <t>ES007</t>
  </si>
  <si>
    <t>CDV CPE</t>
  </si>
  <si>
    <t>BATTERIE ENERGY POWER 12V 1.3AH EN</t>
  </si>
  <si>
    <t>Module Camera + Audio Serie Db</t>
  </si>
  <si>
    <t>6732A</t>
  </si>
  <si>
    <t>Base de table moniteur Mini ma</t>
  </si>
  <si>
    <t>4888C</t>
  </si>
  <si>
    <t> CENTRALE VIDeOSIMPLEBUS COUL</t>
  </si>
  <si>
    <t>DH-HAC-HFW2501T-Z-A</t>
  </si>
  <si>
    <t>Caméra compacte IR HDCVI Starlight 5 MP</t>
  </si>
  <si>
    <t>3201-0004 </t>
  </si>
  <si>
    <t>Boitier saillie 4G Mini argent</t>
  </si>
  <si>
    <t>PFS3005 5GT</t>
  </si>
  <si>
    <t>Switch 5 ports Gbit non manageable sans PoE</t>
  </si>
  <si>
    <t>KIT GILO2 XL</t>
  </si>
  <si>
    <t>KIT GILO2 L</t>
  </si>
  <si>
    <t>KIT GILJ2 </t>
  </si>
  <si>
    <t>KIT GILJ2 XL</t>
  </si>
  <si>
    <t>gilet de signalisation L JAUNE</t>
  </si>
  <si>
    <t>gilet de signalisation XL JAUNE</t>
  </si>
  <si>
    <t>gilet de signalisation L ORANGE</t>
  </si>
  <si>
    <t>gilet de signalisation XL ORANGE</t>
  </si>
  <si>
    <t>SGB41SH</t>
  </si>
  <si>
    <t>Câble CAT5e F/UTP 4 ou 2x4 paires LSZH</t>
  </si>
  <si>
    <t>Degrippant</t>
  </si>
  <si>
    <t>ECRAN LED 21,5 DAHUE RESOLUTION</t>
  </si>
  <si>
    <t>HDMI15</t>
  </si>
  <si>
    <t>HDMI10</t>
  </si>
  <si>
    <t>HDMI20</t>
  </si>
  <si>
    <t>Ban</t>
  </si>
  <si>
    <t>Ban234</t>
  </si>
  <si>
    <t>080261</t>
  </si>
  <si>
    <t>078804L</t>
  </si>
  <si>
    <t>CHDMI20120SF</t>
  </si>
  <si>
    <t>Support à griffes pour Mosaic</t>
  </si>
  <si>
    <t>PILE LR20</t>
  </si>
  <si>
    <t>EVERLAN</t>
  </si>
  <si>
    <t>CORDON HDMI 1,4 AWG26 20M</t>
  </si>
  <si>
    <t>CORDON DISPLAY 1,4 vers HDMI AWG30 5m</t>
  </si>
  <si>
    <t>2051367</t>
  </si>
  <si>
    <t>9990234</t>
  </si>
  <si>
    <t>MMCPF1U4CROG</t>
  </si>
  <si>
    <t>Panneau 19'' guide cordons avec 4 anneaux plastiques 1U</t>
  </si>
  <si>
    <t>C3M11</t>
  </si>
  <si>
    <t>Ventouse 300 kg - encastrée</t>
  </si>
  <si>
    <t>CLAVIER 2LIGNES 16 CAR+LECTEUR</t>
  </si>
  <si>
    <t>SIREXF</t>
  </si>
  <si>
    <t>FG6-F</t>
  </si>
  <si>
    <t>CS2-AB</t>
  </si>
  <si>
    <t>SGB</t>
  </si>
  <si>
    <t>Pitgail Easy strip SC ferule ceramique 50/125 0M4 2M</t>
  </si>
  <si>
    <t>Pitgail Easy strip LC ferule ceramique 50/125 0M4 2M</t>
  </si>
  <si>
    <t>ALLOPTPTOM4SC020</t>
  </si>
  <si>
    <t>ALLOPTPTOM4LC020</t>
  </si>
  <si>
    <t>CARTE PROXI 125MHZ</t>
  </si>
  <si>
    <t>Connecteurs HDMI moulés mâles – Contact Or</t>
  </si>
  <si>
    <t>jarretiere</t>
  </si>
  <si>
    <t>Ban58</t>
  </si>
  <si>
    <t>Ban60</t>
  </si>
  <si>
    <t>ATS3500A IP MM</t>
  </si>
  <si>
    <t>ATS7072</t>
  </si>
  <si>
    <t>Clavier</t>
  </si>
  <si>
    <t>239235</t>
  </si>
  <si>
    <t>Forum Batiment</t>
  </si>
  <si>
    <t>RCP C</t>
  </si>
  <si>
    <t>IZYX</t>
  </si>
  <si>
    <t>Déclencheurs manuels verts</t>
  </si>
  <si>
    <t>PSX100-1203</t>
  </si>
  <si>
    <t>Alimentations chargeurs coffret métal</t>
  </si>
  <si>
    <t>RCP300G</t>
  </si>
  <si>
    <t>Déclencheurs manuels verts 1 ou 3 contacts</t>
  </si>
  <si>
    <t>SSH200</t>
  </si>
  <si>
    <t>Boutons poussoirs dôme vert aluminium sur plaque</t>
  </si>
  <si>
    <t>SSH100</t>
  </si>
  <si>
    <t>765730</t>
  </si>
  <si>
    <t>Forum du Bt</t>
  </si>
  <si>
    <t>Disque dur 2TO</t>
  </si>
  <si>
    <t>SX</t>
  </si>
  <si>
    <t>Sirène d'alarme interieure Altec SX</t>
  </si>
  <si>
    <t>SI-BOX</t>
  </si>
  <si>
    <t>Sirène d'alarme intérieure en ABS</t>
  </si>
  <si>
    <t>PDM-IXE12</t>
  </si>
  <si>
    <t>Detect.IRP+HF 12m,miroirMAGIC</t>
  </si>
  <si>
    <t>VANDERBILT</t>
  </si>
  <si>
    <t>ONE E1S44TC</t>
  </si>
  <si>
    <t>BAES Evacuation </t>
  </si>
  <si>
    <t>BLOC TECH</t>
  </si>
  <si>
    <t>D5123000F</t>
  </si>
  <si>
    <t>GT-103HB</t>
  </si>
  <si>
    <t>ASD/4</t>
  </si>
  <si>
    <t> contrôleur intelligent ASD/4 </t>
  </si>
  <si>
    <t>ATS7340</t>
  </si>
  <si>
    <t>Transmetteur 4G/3G/2G pour ATSx500A</t>
  </si>
  <si>
    <t>DHI-LM22-V200</t>
  </si>
  <si>
    <t>PFA121</t>
  </si>
  <si>
    <t>Nouvelle Ref</t>
  </si>
  <si>
    <t>DS-2CD2343G2-I</t>
  </si>
  <si>
    <t>Caméra AcuSense micro intégré</t>
  </si>
  <si>
    <t>HIK VISION</t>
  </si>
  <si>
    <t>GGMCAT6S5M</t>
  </si>
  <si>
    <t>Cordons de brassage CAT6 S/FTP PVC 5 m gris</t>
  </si>
  <si>
    <t>Ban106</t>
  </si>
  <si>
    <t>BIZ201204</t>
  </si>
  <si>
    <t>Kit de 4 mini bloque-disjoncteurs</t>
  </si>
  <si>
    <t>BIZ230115</t>
  </si>
  <si>
    <t>Cadenas de consignation corps et anse nylon 38 mm rouge</t>
  </si>
  <si>
    <t>LEG089348</t>
  </si>
  <si>
    <t>Boîte batibox - cloison sèche -  prise 20 et 32 a - 1 poste - prof. 40</t>
  </si>
  <si>
    <t>Ban111</t>
  </si>
  <si>
    <t>ATS1238</t>
  </si>
  <si>
    <t>Kit d'extension pour Advisor Advanced PIRcam inclus</t>
  </si>
  <si>
    <t>EF300Z</t>
  </si>
  <si>
    <t>Kit Z ajustable series EF300/550Z</t>
  </si>
  <si>
    <t>ATS1136</t>
  </si>
  <si>
    <t>Clavier Advisor Advanced Mifare Secure</t>
  </si>
  <si>
    <t>UNITED T</t>
  </si>
  <si>
    <t>Arp625</t>
  </si>
  <si>
    <t>Arp830</t>
  </si>
  <si>
    <t>ATS1115AN</t>
  </si>
  <si>
    <t>dofs3000</t>
  </si>
  <si>
    <t>406775</t>
  </si>
  <si>
    <t>DNX3 1P+NG C20 4500A-6KA</t>
  </si>
  <si>
    <t>092001</t>
  </si>
  <si>
    <t>BIZ770016</t>
  </si>
  <si>
    <t>Vis bois aggloméré tête fraisée Pozidriv  5X35</t>
  </si>
  <si>
    <t>Relais enfichable 24 V/DC 7 A</t>
  </si>
  <si>
    <t>Relais enfichable 12 V/DC 7 A</t>
  </si>
  <si>
    <t>Relais embrochable 4rt 7a 48vdc </t>
  </si>
  <si>
    <t>PILE CR2032</t>
  </si>
  <si>
    <t>DP721RTA</t>
  </si>
  <si>
    <t>Détecteur De Fumée Photoélectrique Et De Chaleur</t>
  </si>
  <si>
    <t>Ban112</t>
  </si>
  <si>
    <t xml:space="preserve"> Cartouche Silicone transparent</t>
  </si>
  <si>
    <t>ADDITIF SC6</t>
  </si>
  <si>
    <t>Additif pour extincteurs</t>
  </si>
  <si>
    <t>Ban109</t>
  </si>
  <si>
    <t>09.870E.9001.01</t>
  </si>
  <si>
    <t>KIT ADDITIF DE RECHARGE FG6-FF/F</t>
  </si>
  <si>
    <t>KITADDITIF</t>
  </si>
  <si>
    <t>012172</t>
  </si>
  <si>
    <t>vis</t>
  </si>
  <si>
    <t>Degraissant</t>
  </si>
  <si>
    <t>ULTIMA</t>
  </si>
  <si>
    <t>Degraissant Industriel</t>
  </si>
  <si>
    <t>WDC002</t>
  </si>
  <si>
    <t>Lubrifiant WD-40 multifonctions</t>
  </si>
  <si>
    <t>Extension radio 32 zones r Advisor Advanced,compatible  émetteurs  868 MHz</t>
  </si>
  <si>
    <t>Mousse PU Expansive résistante au feu 750 ml</t>
  </si>
  <si>
    <t>WDC013</t>
  </si>
  <si>
    <t>Graisse au lithium 3 en 1 </t>
  </si>
  <si>
    <t>FX121,3</t>
  </si>
  <si>
    <t>BATTERIE 12 V DC FLAMME RETARDANTE IZYX</t>
  </si>
  <si>
    <t>12V1,3</t>
  </si>
  <si>
    <t>12V1,3S</t>
  </si>
  <si>
    <t>EF300ENC</t>
  </si>
  <si>
    <t>Ventouse électromagnétique à encastrer 300 daN 12-24V DC</t>
  </si>
  <si>
    <t>Ventouse électromagnétique 300 12/24V en applique</t>
  </si>
  <si>
    <t>EF300</t>
  </si>
  <si>
    <t>Sewosy - EF300 - Ventouse electromagnetique app</t>
  </si>
  <si>
    <t>BVM335N</t>
  </si>
  <si>
    <t>Ventouse 300kg NFS</t>
  </si>
  <si>
    <t>· BCE242/484</t>
  </si>
  <si>
    <t>Ventouse maintien de porte ouverte carrée à encastrer</t>
  </si>
  <si>
    <t>FEU LED MULTI TENSION ORANGE 2.5W</t>
  </si>
  <si>
    <t>NUG 31651</t>
  </si>
  <si>
    <t>Module de ligne CMSI ML3K9 par 5</t>
  </si>
  <si>
    <t>Module de ligne 2K2 pour MD4/MD4</t>
  </si>
  <si>
    <t>CS5-AB</t>
  </si>
  <si>
    <t>NUG 31176</t>
  </si>
  <si>
    <t>BAAS Pr Planète 2, 4, 8 Boucles</t>
  </si>
  <si>
    <t>GGM S3MLC2M</t>
  </si>
  <si>
    <t>Pigtail LC OS2 G652D 9/125 µm 2 m</t>
  </si>
  <si>
    <t>Ban214</t>
  </si>
  <si>
    <t>Ban213</t>
  </si>
  <si>
    <t>GGM 24FOTRAY</t>
  </si>
  <si>
    <t>CASSETTE OPTIQUE 24FO</t>
  </si>
  <si>
    <t>Ban22</t>
  </si>
  <si>
    <t>Tiroir optique OS2 équipé 12 raccords LC duplex</t>
  </si>
  <si>
    <t>GGM TIRRA12LC09</t>
  </si>
  <si>
    <t>RJP4/4</t>
  </si>
  <si>
    <t>PILE LR06-AA</t>
  </si>
  <si>
    <t>RF-DC101-K4</t>
  </si>
  <si>
    <t>Contact magnétique sans fil pour ZeroWire &amp; xGen, blanc</t>
  </si>
  <si>
    <t>CX64SH1</t>
  </si>
  <si>
    <t> CORDON CAT6A S-FTP 5M LSZH</t>
  </si>
  <si>
    <t>Câble CAT6 F/UTP 4 paires ou 2x4 paires gaine LSZH 350MHz</t>
  </si>
  <si>
    <t>Pile CR2</t>
  </si>
  <si>
    <t>Ban141</t>
  </si>
  <si>
    <t>OC-BRIDGE</t>
  </si>
  <si>
    <t>Module d'intégration radio pour systèmes câblés</t>
  </si>
  <si>
    <t>ER34615M</t>
  </si>
  <si>
    <t>PILE BR2032 Panasonic, 3V, 20mm</t>
  </si>
  <si>
    <t>PILE CR123 Panasonic Lithium 3V</t>
  </si>
  <si>
    <t>PILE alarme pour RSI Technologie SD200</t>
  </si>
  <si>
    <t>PILE SAFT LS14250 / 1/2AA - 3.6V</t>
  </si>
  <si>
    <t>PILE C / LR14 Energizer Alcaline Power</t>
  </si>
  <si>
    <t>PILE Lithium ER14250 3,6V  1,2AH</t>
  </si>
  <si>
    <t>PILE LONGLIFE AA (LR06) </t>
  </si>
  <si>
    <t>PILE BR3032</t>
  </si>
  <si>
    <t>PILE BR3032 Panasonic, 3V, 20mm</t>
  </si>
  <si>
    <t>PILELS26500</t>
  </si>
  <si>
    <t>PILE LS26500</t>
  </si>
  <si>
    <t>BATTERIE ARTS 6V 800MAH</t>
  </si>
  <si>
    <t>Module</t>
  </si>
  <si>
    <t>PILE LS14500</t>
  </si>
  <si>
    <t>PILE LSH20</t>
  </si>
  <si>
    <t>Piles LR14 </t>
  </si>
  <si>
    <t>DH-IPC-HUM8231-E1</t>
  </si>
  <si>
    <t>Caméra Réseau à Sténopé Discrète 2 Mpx - Bloc Principal</t>
  </si>
  <si>
    <t>IPC-HUM8231-L1</t>
  </si>
  <si>
    <t>2MP Covert Pinhole Network Camera-Lens Unit</t>
  </si>
  <si>
    <t>Centrale</t>
  </si>
  <si>
    <t>Contact</t>
  </si>
  <si>
    <t>Declencheur</t>
  </si>
  <si>
    <t>Diffuseur</t>
  </si>
  <si>
    <t>Enregistreur</t>
  </si>
  <si>
    <t>Lecteur</t>
  </si>
  <si>
    <t>Plastron</t>
  </si>
  <si>
    <t>Relai</t>
  </si>
  <si>
    <t>Sirene</t>
  </si>
  <si>
    <t>Socle</t>
  </si>
  <si>
    <t>Tableau</t>
  </si>
  <si>
    <t>Telecommande</t>
  </si>
  <si>
    <t>SWITCH</t>
  </si>
  <si>
    <t>CDVR125USB</t>
  </si>
  <si>
    <t>LECTEUR D'APPRENTISSAGE USB POUR ATRIUM ET TERENA</t>
  </si>
  <si>
    <t>Transmetteur</t>
  </si>
  <si>
    <t>Bouton</t>
  </si>
  <si>
    <t>Ventouse</t>
  </si>
  <si>
    <t>Antenne</t>
  </si>
  <si>
    <t>Casque</t>
  </si>
  <si>
    <t>Ecvran</t>
  </si>
  <si>
    <t>Convertisseur</t>
  </si>
  <si>
    <t>Gants</t>
  </si>
  <si>
    <t>EXALIUM</t>
  </si>
  <si>
    <t>Graisse</t>
  </si>
  <si>
    <t>FV1031</t>
  </si>
  <si>
    <t>2060b1</t>
  </si>
  <si>
    <t>406170240000</t>
  </si>
  <si>
    <t> Relais circuit imprime 1RT 16A 24V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</si>
</sst>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_(* #,##0.00_);_(* \(#,##0.00\);_(* &quot;-&quot;??_);_(@_)"/>
    <numFmt numFmtId="165" formatCode="#,##0.00\ &quot;€&quot;"/>
    <numFmt numFmtId="166" formatCode="d/m/yy;@"/>
  </numFmts>
  <fonts count="4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rgb="FFFF0000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4" tint="0.79998168889431442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11"/>
      <color theme="4" tint="0.79998168889431442"/>
      <name val="Calibri"/>
      <family val="2"/>
      <scheme val="minor"/>
    </font>
    <font>
      <b/>
      <sz val="12"/>
      <color theme="4" tint="0.79998168889431442"/>
      <name val="Calibri"/>
      <family val="2"/>
      <scheme val="minor"/>
    </font>
    <font>
      <sz val="9"/>
      <color rgb="FF333333"/>
      <name val="Arial"/>
      <family val="2"/>
    </font>
    <font>
      <b/>
      <sz val="11"/>
      <name val="Calibri"/>
      <family val="2"/>
      <scheme val="minor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sz val="11"/>
      <color rgb="FF54636C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theme="1"/>
      <name val="Courier New"/>
      <family val="3"/>
    </font>
    <font>
      <b/>
      <sz val="10"/>
      <color rgb="FFFF0000"/>
      <name val="Calibri"/>
      <family val="2"/>
      <scheme val="minor"/>
    </font>
    <font>
      <sz val="11"/>
      <color rgb="FF383846"/>
      <name val="Arial"/>
      <family val="2"/>
    </font>
    <font>
      <sz val="11"/>
      <color rgb="FF000000"/>
      <name val="Calibri"/>
      <family val="2"/>
    </font>
    <font>
      <b/>
      <sz val="10"/>
      <color rgb="FF535355"/>
      <name val="Arial"/>
      <family val="2"/>
    </font>
    <font>
      <sz val="9"/>
      <color theme="1"/>
      <name val="Calibri"/>
      <family val="2"/>
      <scheme val="minor"/>
    </font>
    <font>
      <sz val="11"/>
      <name val="Courier New"/>
      <family val="3"/>
    </font>
    <font>
      <sz val="9"/>
      <color rgb="FF333333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4" tint="0.79998168889431442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color theme="0"/>
      <name val="Calibri"/>
      <family val="2"/>
    </font>
    <font>
      <sz val="11"/>
      <color theme="1"/>
      <name val="Calibri"/>
      <family val="2"/>
    </font>
    <font>
      <sz val="11"/>
      <color theme="3" tint="0.79998168889431442"/>
      <name val="Calibri"/>
      <family val="2"/>
      <scheme val="minor"/>
    </font>
    <font>
      <b/>
      <sz val="11"/>
      <color theme="4" tint="0.39997558519241921"/>
      <name val="Calibri"/>
      <family val="2"/>
      <scheme val="minor"/>
    </font>
    <font>
      <i/>
      <sz val="8"/>
      <color theme="4" tint="0.79998168889431442"/>
      <name val="Calibri"/>
      <family val="2"/>
      <scheme val="minor"/>
    </font>
    <font>
      <sz val="6"/>
      <color theme="4" tint="0.79998168889431442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theme="4" tint="0.3999755851924192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double">
        <color rgb="FFFF0000"/>
      </left>
      <right/>
      <top/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Dashed">
        <color auto="1"/>
      </left>
      <right style="dashed">
        <color auto="1"/>
      </right>
      <top style="medium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Dashed">
        <color auto="1"/>
      </top>
      <bottom style="dashed">
        <color auto="1"/>
      </bottom>
      <diagonal/>
    </border>
    <border>
      <left style="dashed">
        <color auto="1"/>
      </left>
      <right style="mediumDashed">
        <color auto="1"/>
      </right>
      <top style="mediumDashed">
        <color auto="1"/>
      </top>
      <bottom style="dashed">
        <color auto="1"/>
      </bottom>
      <diagonal/>
    </border>
    <border>
      <left style="medium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Dashed">
        <color auto="1"/>
      </right>
      <top/>
      <bottom style="dashed">
        <color auto="1"/>
      </bottom>
      <diagonal/>
    </border>
    <border>
      <left style="medium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Dashed">
        <color auto="1"/>
      </right>
      <top style="dashed">
        <color auto="1"/>
      </top>
      <bottom style="medium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4" tint="0.39997558519241921"/>
      </bottom>
      <diagonal/>
    </border>
  </borders>
  <cellStyleXfs count="3">
    <xf numFmtId="0" fontId="0" fillId="0" borderId="0"/>
    <xf numFmtId="164" fontId="9" fillId="0" borderId="0" applyFont="0" applyFill="0" applyBorder="0" applyAlignment="0" applyProtection="0"/>
    <xf numFmtId="0" fontId="27" fillId="0" borderId="0"/>
  </cellStyleXfs>
  <cellXfs count="115">
    <xf numFmtId="0" fontId="0" fillId="0" borderId="0" xfId="0"/>
    <xf numFmtId="0" fontId="0" fillId="0" borderId="0" xfId="0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/>
    </xf>
    <xf numFmtId="166" fontId="0" fillId="0" borderId="0" xfId="0" applyNumberFormat="1" applyAlignment="1">
      <alignment horizontal="center"/>
    </xf>
    <xf numFmtId="0" fontId="1" fillId="6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0" fillId="0" borderId="0" xfId="0" applyFont="1"/>
    <xf numFmtId="166" fontId="1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5" borderId="0" xfId="0" applyFont="1" applyFill="1" applyAlignment="1">
      <alignment horizontal="center"/>
    </xf>
    <xf numFmtId="0" fontId="0" fillId="0" borderId="14" xfId="0" applyBorder="1" applyAlignment="1">
      <alignment horizontal="center"/>
    </xf>
    <xf numFmtId="165" fontId="0" fillId="0" borderId="0" xfId="0" applyNumberFormat="1"/>
    <xf numFmtId="165" fontId="0" fillId="0" borderId="0" xfId="0" applyNumberFormat="1" applyAlignment="1">
      <alignment horizontal="center"/>
    </xf>
    <xf numFmtId="165" fontId="3" fillId="3" borderId="7" xfId="0" applyNumberFormat="1" applyFont="1" applyFill="1" applyBorder="1" applyAlignment="1">
      <alignment horizontal="center"/>
    </xf>
    <xf numFmtId="0" fontId="15" fillId="5" borderId="0" xfId="0" applyFont="1" applyFill="1" applyAlignment="1">
      <alignment horizontal="center"/>
    </xf>
    <xf numFmtId="165" fontId="2" fillId="8" borderId="8" xfId="0" applyNumberFormat="1" applyFont="1" applyFill="1" applyBorder="1" applyAlignment="1">
      <alignment horizontal="center"/>
    </xf>
    <xf numFmtId="0" fontId="18" fillId="0" borderId="0" xfId="0" applyFont="1"/>
    <xf numFmtId="49" fontId="0" fillId="0" borderId="0" xfId="0" applyNumberFormat="1" applyAlignment="1">
      <alignment horizontal="center"/>
    </xf>
    <xf numFmtId="0" fontId="20" fillId="0" borderId="0" xfId="0" applyFont="1"/>
    <xf numFmtId="0" fontId="0" fillId="3" borderId="0" xfId="0" applyFill="1"/>
    <xf numFmtId="0" fontId="23" fillId="5" borderId="0" xfId="0" applyFont="1" applyFill="1" applyAlignment="1">
      <alignment horizontal="center"/>
    </xf>
    <xf numFmtId="0" fontId="0" fillId="0" borderId="13" xfId="0" applyBorder="1" applyAlignment="1">
      <alignment horizontal="center"/>
    </xf>
    <xf numFmtId="166" fontId="24" fillId="0" borderId="0" xfId="0" applyNumberFormat="1" applyFont="1" applyAlignment="1">
      <alignment horizontal="center"/>
    </xf>
    <xf numFmtId="0" fontId="24" fillId="0" borderId="0" xfId="0" applyFont="1" applyAlignment="1">
      <alignment horizontal="center"/>
    </xf>
    <xf numFmtId="0" fontId="0" fillId="8" borderId="0" xfId="0" applyFill="1" applyAlignment="1">
      <alignment horizontal="center"/>
    </xf>
    <xf numFmtId="0" fontId="8" fillId="0" borderId="0" xfId="0" applyFont="1" applyAlignment="1">
      <alignment horizontal="center"/>
    </xf>
    <xf numFmtId="0" fontId="26" fillId="0" borderId="0" xfId="0" applyFont="1"/>
    <xf numFmtId="0" fontId="0" fillId="3" borderId="0" xfId="0" applyFill="1" applyAlignment="1">
      <alignment horizontal="center"/>
    </xf>
    <xf numFmtId="0" fontId="28" fillId="0" borderId="0" xfId="0" applyFont="1"/>
    <xf numFmtId="0" fontId="22" fillId="0" borderId="0" xfId="0" applyFont="1" applyAlignment="1">
      <alignment vertical="center" wrapText="1"/>
    </xf>
    <xf numFmtId="0" fontId="8" fillId="0" borderId="16" xfId="0" applyFont="1" applyBorder="1" applyAlignment="1">
      <alignment horizontal="center"/>
    </xf>
    <xf numFmtId="0" fontId="0" fillId="8" borderId="0" xfId="0" applyFill="1"/>
    <xf numFmtId="165" fontId="0" fillId="8" borderId="0" xfId="0" applyNumberFormat="1" applyFill="1" applyAlignment="1">
      <alignment horizontal="center"/>
    </xf>
    <xf numFmtId="0" fontId="8" fillId="0" borderId="17" xfId="0" applyFont="1" applyBorder="1" applyAlignment="1">
      <alignment horizontal="center"/>
    </xf>
    <xf numFmtId="0" fontId="8" fillId="6" borderId="11" xfId="0" applyFont="1" applyFill="1" applyBorder="1" applyAlignment="1">
      <alignment horizontal="center"/>
    </xf>
    <xf numFmtId="8" fontId="0" fillId="0" borderId="0" xfId="0" applyNumberFormat="1" applyAlignment="1">
      <alignment horizontal="center"/>
    </xf>
    <xf numFmtId="0" fontId="2" fillId="0" borderId="7" xfId="0" applyFont="1" applyBorder="1" applyAlignment="1">
      <alignment horizontal="center"/>
    </xf>
    <xf numFmtId="0" fontId="25" fillId="5" borderId="0" xfId="0" applyFont="1" applyFill="1" applyAlignment="1">
      <alignment vertical="center" wrapText="1"/>
    </xf>
    <xf numFmtId="0" fontId="30" fillId="0" borderId="0" xfId="0" applyFont="1" applyAlignment="1">
      <alignment horizontal="center"/>
    </xf>
    <xf numFmtId="0" fontId="31" fillId="0" borderId="0" xfId="0" applyFont="1"/>
    <xf numFmtId="0" fontId="8" fillId="0" borderId="18" xfId="0" applyFont="1" applyBorder="1" applyAlignment="1">
      <alignment horizontal="center"/>
    </xf>
    <xf numFmtId="0" fontId="32" fillId="4" borderId="0" xfId="0" applyFont="1" applyFill="1" applyAlignment="1">
      <alignment horizontal="center"/>
    </xf>
    <xf numFmtId="166" fontId="8" fillId="0" borderId="0" xfId="0" applyNumberFormat="1" applyFont="1" applyAlignment="1">
      <alignment horizontal="center"/>
    </xf>
    <xf numFmtId="0" fontId="5" fillId="11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33" fillId="5" borderId="0" xfId="0" applyFont="1" applyFill="1" applyAlignment="1">
      <alignment horizontal="center"/>
    </xf>
    <xf numFmtId="0" fontId="8" fillId="11" borderId="16" xfId="0" applyFont="1" applyFill="1" applyBorder="1" applyAlignment="1">
      <alignment horizontal="center"/>
    </xf>
    <xf numFmtId="0" fontId="8" fillId="10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19" fillId="9" borderId="0" xfId="0" applyFont="1" applyFill="1" applyAlignment="1">
      <alignment horizontal="center" vertical="center"/>
    </xf>
    <xf numFmtId="0" fontId="35" fillId="2" borderId="9" xfId="0" applyFont="1" applyFill="1" applyBorder="1" applyAlignment="1">
      <alignment horizontal="left"/>
    </xf>
    <xf numFmtId="0" fontId="36" fillId="0" borderId="0" xfId="0" applyFont="1" applyAlignment="1">
      <alignment horizontal="left"/>
    </xf>
    <xf numFmtId="49" fontId="36" fillId="0" borderId="0" xfId="0" applyNumberFormat="1" applyFont="1" applyAlignment="1">
      <alignment horizontal="left"/>
    </xf>
    <xf numFmtId="0" fontId="36" fillId="0" borderId="13" xfId="0" applyFont="1" applyBorder="1" applyAlignment="1">
      <alignment horizontal="left"/>
    </xf>
    <xf numFmtId="49" fontId="36" fillId="0" borderId="13" xfId="0" applyNumberFormat="1" applyFont="1" applyBorder="1" applyAlignment="1">
      <alignment horizontal="left"/>
    </xf>
    <xf numFmtId="0" fontId="36" fillId="8" borderId="13" xfId="0" applyFont="1" applyFill="1" applyBorder="1" applyAlignment="1">
      <alignment horizontal="left"/>
    </xf>
    <xf numFmtId="0" fontId="36" fillId="0" borderId="13" xfId="0" applyFont="1" applyBorder="1"/>
    <xf numFmtId="0" fontId="36" fillId="0" borderId="19" xfId="0" applyFont="1" applyBorder="1" applyAlignment="1">
      <alignment horizontal="left"/>
    </xf>
    <xf numFmtId="0" fontId="5" fillId="4" borderId="20" xfId="0" applyFont="1" applyFill="1" applyBorder="1" applyAlignment="1">
      <alignment horizontal="center" vertical="center"/>
    </xf>
    <xf numFmtId="0" fontId="37" fillId="5" borderId="0" xfId="0" applyFont="1" applyFill="1" applyAlignment="1">
      <alignment horizontal="center"/>
    </xf>
    <xf numFmtId="49" fontId="0" fillId="0" borderId="13" xfId="0" applyNumberFormat="1" applyBorder="1" applyAlignment="1">
      <alignment horizontal="left"/>
    </xf>
    <xf numFmtId="49" fontId="0" fillId="0" borderId="13" xfId="0" applyNumberFormat="1" applyBorder="1"/>
    <xf numFmtId="0" fontId="34" fillId="10" borderId="0" xfId="0" applyFont="1" applyFill="1"/>
    <xf numFmtId="0" fontId="38" fillId="10" borderId="0" xfId="0" applyFont="1" applyFill="1"/>
    <xf numFmtId="0" fontId="29" fillId="0" borderId="0" xfId="0" applyFont="1" applyAlignment="1">
      <alignment horizontal="left"/>
    </xf>
    <xf numFmtId="0" fontId="36" fillId="0" borderId="0" xfId="0" applyFont="1" applyAlignment="1">
      <alignment horizontal="center"/>
    </xf>
    <xf numFmtId="0" fontId="36" fillId="7" borderId="13" xfId="0" applyFont="1" applyFill="1" applyBorder="1" applyAlignment="1">
      <alignment horizontal="left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11" borderId="23" xfId="0" applyFont="1" applyFill="1" applyBorder="1" applyAlignment="1">
      <alignment horizontal="center"/>
    </xf>
    <xf numFmtId="0" fontId="8" fillId="11" borderId="24" xfId="0" applyFont="1" applyFill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11" borderId="26" xfId="0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39" fillId="5" borderId="0" xfId="0" applyFont="1" applyFill="1" applyAlignment="1">
      <alignment horizontal="center"/>
    </xf>
    <xf numFmtId="0" fontId="40" fillId="5" borderId="21" xfId="0" applyFont="1" applyFill="1" applyBorder="1" applyAlignment="1">
      <alignment horizontal="center"/>
    </xf>
    <xf numFmtId="0" fontId="8" fillId="11" borderId="30" xfId="0" applyFont="1" applyFill="1" applyBorder="1" applyAlignment="1">
      <alignment horizontal="center"/>
    </xf>
    <xf numFmtId="0" fontId="8" fillId="11" borderId="29" xfId="0" applyFont="1" applyFill="1" applyBorder="1" applyAlignment="1">
      <alignment horizontal="center"/>
    </xf>
    <xf numFmtId="49" fontId="36" fillId="0" borderId="0" xfId="0" applyNumberFormat="1" applyFont="1" applyAlignment="1">
      <alignment horizontal="center"/>
    </xf>
    <xf numFmtId="0" fontId="36" fillId="0" borderId="14" xfId="0" applyFont="1" applyBorder="1" applyAlignment="1">
      <alignment horizontal="left"/>
    </xf>
    <xf numFmtId="0" fontId="0" fillId="0" borderId="13" xfId="0" applyBorder="1" applyAlignment="1">
      <alignment horizontal="left"/>
    </xf>
    <xf numFmtId="0" fontId="41" fillId="11" borderId="16" xfId="0" applyFont="1" applyFill="1" applyBorder="1" applyAlignment="1">
      <alignment horizontal="center"/>
    </xf>
    <xf numFmtId="49" fontId="36" fillId="0" borderId="19" xfId="0" applyNumberFormat="1" applyFont="1" applyBorder="1" applyAlignment="1">
      <alignment horizontal="left"/>
    </xf>
    <xf numFmtId="165" fontId="19" fillId="3" borderId="31" xfId="0" applyNumberFormat="1" applyFont="1" applyFill="1" applyBorder="1" applyAlignment="1">
      <alignment horizontal="center"/>
    </xf>
    <xf numFmtId="0" fontId="6" fillId="10" borderId="15" xfId="0" applyFont="1" applyFill="1" applyBorder="1" applyAlignment="1">
      <alignment horizontal="center" vertical="center"/>
    </xf>
    <xf numFmtId="0" fontId="6" fillId="10" borderId="0" xfId="0" applyFont="1" applyFill="1" applyAlignment="1">
      <alignment horizontal="center" vertical="center"/>
    </xf>
    <xf numFmtId="0" fontId="25" fillId="5" borderId="0" xfId="0" applyFont="1" applyFill="1" applyAlignment="1">
      <alignment horizontal="center" vertical="center" wrapText="1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11" fillId="5" borderId="0" xfId="0" applyFont="1" applyFill="1" applyAlignment="1">
      <alignment horizontal="center" vertical="center" wrapText="1"/>
    </xf>
    <xf numFmtId="0" fontId="16" fillId="5" borderId="0" xfId="0" applyFont="1" applyFill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12" fillId="5" borderId="2" xfId="0" applyFont="1" applyFill="1" applyBorder="1" applyAlignment="1">
      <alignment horizontal="center"/>
    </xf>
    <xf numFmtId="0" fontId="34" fillId="10" borderId="0" xfId="0" applyFont="1" applyFill="1" applyAlignment="1">
      <alignment horizontal="center"/>
    </xf>
    <xf numFmtId="0" fontId="0" fillId="5" borderId="0" xfId="0" applyFill="1" applyAlignment="1">
      <alignment horizontal="center" vertical="center"/>
    </xf>
    <xf numFmtId="165" fontId="0" fillId="3" borderId="10" xfId="0" applyNumberFormat="1" applyFill="1" applyBorder="1" applyAlignment="1">
      <alignment horizontal="center" vertical="center"/>
    </xf>
    <xf numFmtId="165" fontId="2" fillId="3" borderId="5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</cellXfs>
  <cellStyles count="3">
    <cellStyle name="Milliers 2" xfId="1" xr:uid="{2D2267B4-BE98-4421-A3B1-0FFDC89AA219}"/>
    <cellStyle name="Normal" xfId="0" builtinId="0"/>
    <cellStyle name="Normal 2" xfId="2" xr:uid="{0E2CF09D-E8F1-4D87-8D34-58315D4DF64B}"/>
  </cellStyles>
  <dxfs count="36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left style="thin">
          <color auto="1"/>
        </left>
        <top style="thin">
          <color auto="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none"/>
      </font>
      <fill>
        <patternFill patternType="solid">
          <fgColor indexed="64"/>
          <bgColor rgb="FF0070C0"/>
        </patternFill>
      </fill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#,##0.00\ &quot;€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urier New"/>
        <family val="3"/>
        <scheme val="none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d/m/yy;@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4" tint="0.79998168889431442"/>
      </font>
    </dxf>
    <dxf>
      <font>
        <color theme="4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10</xdr:row>
          <xdr:rowOff>19050</xdr:rowOff>
        </xdr:from>
        <xdr:to>
          <xdr:col>4</xdr:col>
          <xdr:colOff>571500</xdr:colOff>
          <xdr:row>12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238126</xdr:colOff>
      <xdr:row>9</xdr:row>
      <xdr:rowOff>111125</xdr:rowOff>
    </xdr:from>
    <xdr:to>
      <xdr:col>7</xdr:col>
      <xdr:colOff>611188</xdr:colOff>
      <xdr:row>10</xdr:row>
      <xdr:rowOff>119063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6632368" y="1813133"/>
          <a:ext cx="373062" cy="195315"/>
          <a:chOff x="6627814" y="1833563"/>
          <a:chExt cx="373062" cy="198438"/>
        </a:xfrm>
      </xdr:grpSpPr>
      <xdr:sp macro="[0]!StockMini_Plus" textlink="">
        <xdr:nvSpPr>
          <xdr:cNvPr id="7" name="Triangle isocèl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6627814" y="1833563"/>
            <a:ext cx="158750" cy="182563"/>
          </a:xfrm>
          <a:prstGeom prst="triangl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StockMini_Moins" textlink="">
        <xdr:nvSpPr>
          <xdr:cNvPr id="9" name="Triangle isocèl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10800000">
            <a:off x="6842126" y="1849438"/>
            <a:ext cx="158750" cy="182563"/>
          </a:xfrm>
          <a:prstGeom prst="triangle">
            <a:avLst/>
          </a:prstGeom>
          <a:solidFill>
            <a:schemeClr val="accent2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5</xdr:col>
      <xdr:colOff>373062</xdr:colOff>
      <xdr:row>9</xdr:row>
      <xdr:rowOff>111125</xdr:rowOff>
    </xdr:from>
    <xdr:to>
      <xdr:col>5</xdr:col>
      <xdr:colOff>746124</xdr:colOff>
      <xdr:row>10</xdr:row>
      <xdr:rowOff>119063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4612468" y="1813133"/>
          <a:ext cx="373062" cy="195315"/>
          <a:chOff x="9612313" y="4794250"/>
          <a:chExt cx="373062" cy="198438"/>
        </a:xfrm>
      </xdr:grpSpPr>
      <xdr:sp macro="[0]!StockActuel_Plus" textlink="">
        <xdr:nvSpPr>
          <xdr:cNvPr id="11" name="Triangle isocèle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>
            <a:off x="9612313" y="4794250"/>
            <a:ext cx="158750" cy="182563"/>
          </a:xfrm>
          <a:prstGeom prst="triangl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StockActuel_Moins" textlink="">
        <xdr:nvSpPr>
          <xdr:cNvPr id="12" name="Triangle isocèle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/>
        </xdr:nvSpPr>
        <xdr:spPr>
          <a:xfrm rot="10800000">
            <a:off x="9826625" y="4810125"/>
            <a:ext cx="158750" cy="182563"/>
          </a:xfrm>
          <a:prstGeom prst="triangle">
            <a:avLst/>
          </a:prstGeom>
          <a:solidFill>
            <a:schemeClr val="accent2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733425</xdr:colOff>
          <xdr:row>5</xdr:row>
          <xdr:rowOff>0</xdr:rowOff>
        </xdr:from>
        <xdr:to>
          <xdr:col>1</xdr:col>
          <xdr:colOff>1133475</xdr:colOff>
          <xdr:row>7</xdr:row>
          <xdr:rowOff>28575</xdr:rowOff>
        </xdr:to>
        <xdr:sp macro="" textlink="">
          <xdr:nvSpPr>
            <xdr:cNvPr id="32226" name="SpinButton1" hidden="1">
              <a:extLst>
                <a:ext uri="{63B3BB69-23CF-44E3-9099-C40C66FF867C}">
                  <a14:compatExt spid="_x0000_s32226"/>
                </a:ext>
                <a:ext uri="{FF2B5EF4-FFF2-40B4-BE49-F238E27FC236}">
                  <a16:creationId xmlns:a16="http://schemas.microsoft.com/office/drawing/2014/main" id="{00000000-0008-0000-0000-0000E27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7806</xdr:colOff>
      <xdr:row>11</xdr:row>
      <xdr:rowOff>187376</xdr:rowOff>
    </xdr:from>
    <xdr:to>
      <xdr:col>8</xdr:col>
      <xdr:colOff>554324</xdr:colOff>
      <xdr:row>20</xdr:row>
      <xdr:rowOff>148339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247212" y="2264138"/>
          <a:ext cx="3521128" cy="167077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Bonjour, je souhaiterais(à partir de ce formulaireet de la réf en "C14") pouvoir modifier la valeur</a:t>
          </a:r>
          <a:r>
            <a:rPr lang="fr-FR" sz="1600" baseline="0"/>
            <a:t> des cellules de la colonne "F" de la Feuil "Stock</a:t>
          </a:r>
          <a:r>
            <a:rPr lang="fr-FR" sz="1200" baseline="0"/>
            <a:t>" </a:t>
          </a:r>
          <a:r>
            <a:rPr lang="fr-FR" sz="1400" baseline="0"/>
            <a:t>correspondant à la Réf "C14"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8761BEB-4A74-4FD4-AAAF-CDAF2AC38495}" name="Tableau6" displayName="Tableau6" ref="B22:I39" totalsRowShown="0" headerRowDxfId="119">
  <autoFilter ref="B22:I39" xr:uid="{3747C4F6-B571-4CA9-89F1-C1CD2184FD4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00A741A-8D3E-477A-A548-125E61788810}" name="Date" totalsRowDxfId="118"/>
    <tableColumn id="2" xr3:uid="{EF59F9F0-96C2-45C2-8D1A-AF867AAF6593}" name="Référence" totalsRowDxfId="117"/>
    <tableColumn id="3" xr3:uid="{50890611-272D-429F-83EF-D102B0F210FF}" name="Technicien" totalsRowDxfId="116"/>
    <tableColumn id="4" xr3:uid="{80807AA2-7874-4E2E-835E-B4198C065D8C}" name="Client" dataDxfId="115" totalsRowDxfId="114"/>
    <tableColumn id="5" xr3:uid="{1DC02B9D-E407-408A-9BA6-FC3F7C23E796}" name="Entrée" totalsRowDxfId="113"/>
    <tableColumn id="6" xr3:uid="{51A6A561-41BA-4A88-BA45-97048826C7E9}" name="Sortie" totalsRowDxfId="112"/>
    <tableColumn id="7" xr3:uid="{9FAB2CEB-E0AB-4652-A2C0-C390D1C0F5B8}" name="Mouvement" dataDxfId="111">
      <calculatedColumnFormula>Tableau6[[#This Row],[Entrée]]-Tableau6[[#This Row],[Sortie]]</calculatedColumnFormula>
    </tableColumn>
    <tableColumn id="8" xr3:uid="{E12F7D84-93E7-4E81-871C-5FF38D24239D}" name="X" totalsRowDxfId="1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4BB95D-950A-432B-99A6-CAFABE6031D7}" name="Tableau1" displayName="Tableau1" ref="B3:O1262" totalsRowShown="0" headerRowDxfId="29" dataDxfId="28" tableBorderDxfId="27">
  <sortState xmlns:xlrd2="http://schemas.microsoft.com/office/spreadsheetml/2017/richdata2" ref="B4:O1262">
    <sortCondition ref="B1242:B1262"/>
  </sortState>
  <tableColumns count="14">
    <tableColumn id="1" xr3:uid="{4DC08B50-618A-4653-ABC6-092095E67CD5}" name="Références" dataDxfId="26"/>
    <tableColumn id="2" xr3:uid="{A1BC91D6-F549-4450-A2B6-91D27938FFED}" name="Marque" dataDxfId="25"/>
    <tableColumn id="9" xr3:uid="{3848910E-AB37-4E8F-84B3-032026783BAF}" name="Fournisseurs" dataDxfId="24"/>
    <tableColumn id="3" xr3:uid="{AB069831-942C-4F5A-BC1E-F8D8BFDA1BB4}" name="Désignations" dataDxfId="23"/>
    <tableColumn id="11" xr3:uid="{16134CB6-26B9-467B-824C-47C562B410D0}" name="Prix /HT" dataDxfId="22"/>
    <tableColumn id="4" xr3:uid="{7BB8D4B7-2874-4D5D-AC8D-094884FC844C}" name="Stock Initial" dataDxfId="21"/>
    <tableColumn id="5" xr3:uid="{98558CAC-BE81-43D9-80DF-643F323848C4}" name="Mouvements" dataDxfId="20">
      <calculatedColumnFormula>SUMIF(#REF!,Tableau1[[#This Row],[Références]],#REF!)</calculatedColumnFormula>
    </tableColumn>
    <tableColumn id="6" xr3:uid="{AEC8FAF4-D924-4DA0-AB4C-1FB7871CEDD0}" name="Stock Actuel" dataDxfId="19">
      <calculatedColumnFormula>SUM(G4:H4)</calculatedColumnFormula>
    </tableColumn>
    <tableColumn id="7" xr3:uid="{2FF31ECE-4FA8-4A68-9C2A-8E78352EA923}" name="Stock Mini" dataDxfId="18"/>
    <tableColumn id="8" xr3:uid="{BF31441C-2DCF-4F4E-99D0-C719490E9BE4}" name="Alerte">
      <calculatedColumnFormula>IF(I4&lt;=J4,"Commander","stock OK")</calculatedColumnFormula>
    </tableColumn>
    <tableColumn id="10" xr3:uid="{9641AAA8-30A0-4E31-906A-853A01C1B235}" name="Magasin" dataDxfId="17"/>
    <tableColumn id="12" xr3:uid="{DA2950C0-E064-408F-A21A-B9E246637275}" name="Stock €" dataDxfId="16">
      <calculatedColumnFormula>Tableau1[[#This Row],[Prix /HT]]*Tableau1[[#This Row],[Stock Actuel]]</calculatedColumnFormula>
    </tableColumn>
    <tableColumn id="13" xr3:uid="{6D1B1F52-2810-400F-AE61-0341FC8D2D92}" name="Nature" dataDxfId="15"/>
    <tableColumn id="14" xr3:uid="{EC62B804-B426-4738-8017-1F126A64E118}" name="X" dataDxfId="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433C32D-8840-484D-AEAA-F781C140DC53}" name="Tableau5" displayName="Tableau5" ref="A1:A1253" totalsRowShown="0" headerRowDxfId="13" dataDxfId="11" headerRowBorderDxfId="12" tableBorderDxfId="10" totalsRowBorderDxfId="9">
  <autoFilter ref="A1:A1253" xr:uid="{2694A326-5DF8-4562-8ACC-E992F5F6508F}"/>
  <sortState xmlns:xlrd2="http://schemas.microsoft.com/office/spreadsheetml/2017/richdata2" ref="A2:A1253">
    <sortCondition ref="A1240:A1253"/>
  </sortState>
  <tableColumns count="1">
    <tableColumn id="1" xr3:uid="{6D807755-9B65-4478-B18D-58F19CBFFF59}" name="Références" dataDxfId="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6D3ACB56-B226-4F92-88E6-CD90602126EC}" name="Tableau1822" displayName="Tableau1822" ref="Q1:Q17" totalsRowShown="0" headerRowDxfId="7" dataDxfId="5" headerRowBorderDxfId="6" tableBorderDxfId="4">
  <autoFilter ref="Q1:Q17" xr:uid="{6D3ACB56-B226-4F92-88E6-CD90602126EC}"/>
  <sortState xmlns:xlrd2="http://schemas.microsoft.com/office/spreadsheetml/2017/richdata2" ref="Q2:Q17">
    <sortCondition ref="Q4:Q19"/>
  </sortState>
  <tableColumns count="1">
    <tableColumn id="1" xr3:uid="{A6D470B0-2F83-4771-825E-7AA7A604691D}" name="Matériels" dataDxfId="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F4F0110-3FCC-44DB-BBCD-862190740DD7}" name="Tableau15" displayName="Tableau15" ref="S1:S4" totalsRowShown="0" headerRowDxfId="2" dataDxfId="1">
  <autoFilter ref="S1:S4" xr:uid="{2F4F0110-3FCC-44DB-BBCD-862190740DD7}"/>
  <tableColumns count="1">
    <tableColumn id="1" xr3:uid="{0D38AB99-6B58-402D-B249-A77E6621127B}" name="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10CF6-112F-483C-8212-B566285D7898}">
  <sheetPr codeName="Feuil4">
    <tabColor rgb="FFFFC000"/>
  </sheetPr>
  <dimension ref="B1:AD123"/>
  <sheetViews>
    <sheetView showGridLines="0" tabSelected="1" zoomScale="122" zoomScaleNormal="122" workbookViewId="0">
      <selection activeCell="V27" sqref="V27"/>
    </sheetView>
  </sheetViews>
  <sheetFormatPr baseColWidth="10" defaultRowHeight="15" x14ac:dyDescent="0.25"/>
  <cols>
    <col min="1" max="1" width="1.28515625" customWidth="1"/>
    <col min="2" max="2" width="17.5703125" bestFit="1" customWidth="1"/>
    <col min="3" max="3" width="19.5703125" bestFit="1" customWidth="1"/>
    <col min="4" max="4" width="11.42578125" customWidth="1"/>
    <col min="5" max="5" width="13.7109375" customWidth="1"/>
    <col min="6" max="6" width="15.7109375" customWidth="1"/>
    <col min="7" max="7" width="16.5703125" customWidth="1"/>
    <col min="8" max="8" width="12.28515625" bestFit="1" customWidth="1"/>
    <col min="9" max="9" width="11.42578125" bestFit="1" customWidth="1"/>
    <col min="10" max="10" width="2" customWidth="1"/>
    <col min="11" max="16" width="2.7109375" customWidth="1"/>
    <col min="17" max="33" width="3.5703125" customWidth="1"/>
    <col min="34" max="34" width="5.28515625" bestFit="1" customWidth="1"/>
    <col min="35" max="36" width="3.5703125" customWidth="1"/>
    <col min="37" max="46" width="1.7109375" customWidth="1"/>
  </cols>
  <sheetData>
    <row r="1" spans="2:30" ht="15" customHeight="1" x14ac:dyDescent="0.5">
      <c r="B1" s="107" t="s">
        <v>2476</v>
      </c>
      <c r="C1" s="107"/>
      <c r="D1" s="107"/>
      <c r="E1" s="107">
        <v>2022</v>
      </c>
      <c r="F1" s="70"/>
      <c r="G1" s="71">
        <v>1</v>
      </c>
      <c r="H1" s="70"/>
      <c r="I1" s="55"/>
      <c r="K1" s="93" t="s">
        <v>1054</v>
      </c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</row>
    <row r="2" spans="2:30" ht="15" customHeight="1" thickBot="1" x14ac:dyDescent="0.55000000000000004">
      <c r="B2" s="107"/>
      <c r="C2" s="107"/>
      <c r="D2" s="107"/>
      <c r="E2" s="107"/>
      <c r="F2" s="70"/>
      <c r="G2" s="70"/>
      <c r="H2" s="70"/>
      <c r="I2" s="56"/>
      <c r="K2" s="93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</row>
    <row r="3" spans="2:30" ht="15" customHeight="1" x14ac:dyDescent="0.25">
      <c r="B3" s="17"/>
      <c r="C3" s="28" t="s">
        <v>1053</v>
      </c>
      <c r="D3" s="28" t="s">
        <v>1162</v>
      </c>
      <c r="E3" s="28" t="s">
        <v>1604</v>
      </c>
      <c r="F3" s="22"/>
      <c r="G3" s="99"/>
      <c r="H3" s="100"/>
      <c r="I3" s="67"/>
      <c r="K3" s="75">
        <v>1</v>
      </c>
      <c r="L3" s="76">
        <v>16</v>
      </c>
      <c r="M3" s="76">
        <v>31</v>
      </c>
      <c r="N3" s="76">
        <v>46</v>
      </c>
      <c r="O3" s="76">
        <v>61</v>
      </c>
      <c r="P3" s="76">
        <v>76</v>
      </c>
      <c r="Q3" s="76">
        <v>91</v>
      </c>
      <c r="R3" s="38">
        <v>106</v>
      </c>
      <c r="S3" s="76">
        <v>121</v>
      </c>
      <c r="T3" s="76">
        <v>136</v>
      </c>
      <c r="U3" s="76">
        <v>151</v>
      </c>
      <c r="V3" s="76">
        <v>166</v>
      </c>
      <c r="W3" s="76">
        <v>181</v>
      </c>
      <c r="X3" s="76">
        <v>196</v>
      </c>
      <c r="Y3" s="76">
        <v>211</v>
      </c>
      <c r="Z3" s="76">
        <v>226</v>
      </c>
      <c r="AA3" s="77">
        <v>241</v>
      </c>
      <c r="AB3" s="77">
        <v>256</v>
      </c>
      <c r="AC3" s="77">
        <v>271</v>
      </c>
      <c r="AD3" s="78">
        <v>286</v>
      </c>
    </row>
    <row r="4" spans="2:30" ht="15" customHeight="1" x14ac:dyDescent="0.25">
      <c r="B4" s="17"/>
      <c r="C4" s="28">
        <f>F14</f>
        <v>587</v>
      </c>
      <c r="D4" s="28">
        <f>G14</f>
        <v>585</v>
      </c>
      <c r="E4" s="28" t="e">
        <f>H14</f>
        <v>#REF!</v>
      </c>
      <c r="F4" s="98"/>
      <c r="G4" s="98"/>
      <c r="H4" s="8"/>
      <c r="I4" s="8"/>
      <c r="K4" s="79">
        <v>2</v>
      </c>
      <c r="L4" s="38">
        <v>17</v>
      </c>
      <c r="M4" s="38">
        <v>32</v>
      </c>
      <c r="N4" s="38">
        <v>47</v>
      </c>
      <c r="O4" s="38">
        <v>62</v>
      </c>
      <c r="P4" s="38">
        <v>77</v>
      </c>
      <c r="Q4" s="38">
        <v>92</v>
      </c>
      <c r="R4" s="38">
        <v>107</v>
      </c>
      <c r="S4" s="38">
        <v>122</v>
      </c>
      <c r="T4" s="38">
        <v>137</v>
      </c>
      <c r="U4" s="38">
        <v>152</v>
      </c>
      <c r="V4" s="38">
        <v>167</v>
      </c>
      <c r="W4" s="38">
        <v>182</v>
      </c>
      <c r="X4" s="38">
        <v>197</v>
      </c>
      <c r="Y4" s="38">
        <v>212</v>
      </c>
      <c r="Z4" s="38">
        <v>227</v>
      </c>
      <c r="AA4" s="54">
        <v>242</v>
      </c>
      <c r="AB4" s="54">
        <v>257</v>
      </c>
      <c r="AC4" s="54">
        <v>272</v>
      </c>
      <c r="AD4" s="80">
        <v>287</v>
      </c>
    </row>
    <row r="5" spans="2:30" x14ac:dyDescent="0.25">
      <c r="B5" s="17"/>
      <c r="C5" s="7"/>
      <c r="D5" s="7"/>
      <c r="E5" s="8"/>
      <c r="F5" s="105" t="s">
        <v>450</v>
      </c>
      <c r="G5" s="105"/>
      <c r="H5" s="105"/>
      <c r="I5" s="8"/>
      <c r="K5" s="79">
        <v>3</v>
      </c>
      <c r="L5" s="38">
        <v>18</v>
      </c>
      <c r="M5" s="38">
        <v>33</v>
      </c>
      <c r="N5" s="38">
        <v>48</v>
      </c>
      <c r="O5" s="38">
        <v>63</v>
      </c>
      <c r="P5" s="38">
        <v>78</v>
      </c>
      <c r="Q5" s="38">
        <v>93</v>
      </c>
      <c r="R5" s="38">
        <v>108</v>
      </c>
      <c r="S5" s="38">
        <v>123</v>
      </c>
      <c r="T5" s="38">
        <v>138</v>
      </c>
      <c r="U5" s="38">
        <v>153</v>
      </c>
      <c r="V5" s="38">
        <v>168</v>
      </c>
      <c r="W5" s="54">
        <v>183</v>
      </c>
      <c r="X5" s="38">
        <v>198</v>
      </c>
      <c r="Y5" s="38">
        <v>213</v>
      </c>
      <c r="Z5" s="38">
        <v>228</v>
      </c>
      <c r="AA5" s="54">
        <v>243</v>
      </c>
      <c r="AB5" s="54">
        <v>258</v>
      </c>
      <c r="AC5" s="54">
        <v>273</v>
      </c>
      <c r="AD5" s="80">
        <v>288</v>
      </c>
    </row>
    <row r="6" spans="2:30" ht="15" customHeight="1" x14ac:dyDescent="0.25">
      <c r="B6" s="17"/>
      <c r="C6" s="6" t="s">
        <v>424</v>
      </c>
      <c r="D6" s="7"/>
      <c r="E6" s="108" t="str">
        <f>IFERROR(VLOOKUP(C14,Stock!B4:L1262,4,0),"")</f>
        <v>Batterie étanche au plomb sans entretien  Réf: 12V2,2AH</v>
      </c>
      <c r="F6" s="108"/>
      <c r="G6" s="108"/>
      <c r="H6" s="108"/>
      <c r="I6" s="108"/>
      <c r="K6" s="79">
        <v>4</v>
      </c>
      <c r="L6" s="38">
        <v>19</v>
      </c>
      <c r="M6" s="38">
        <v>34</v>
      </c>
      <c r="N6" s="38">
        <v>49</v>
      </c>
      <c r="O6" s="38">
        <v>64</v>
      </c>
      <c r="P6" s="38">
        <v>79</v>
      </c>
      <c r="Q6" s="38">
        <v>94</v>
      </c>
      <c r="R6" s="38">
        <v>109</v>
      </c>
      <c r="S6" s="38">
        <v>124</v>
      </c>
      <c r="T6" s="38">
        <v>139</v>
      </c>
      <c r="U6" s="38">
        <v>154</v>
      </c>
      <c r="V6" s="38">
        <v>169</v>
      </c>
      <c r="W6" s="38">
        <v>184</v>
      </c>
      <c r="X6" s="38">
        <v>199</v>
      </c>
      <c r="Y6" s="38">
        <v>214</v>
      </c>
      <c r="Z6" s="38">
        <v>229</v>
      </c>
      <c r="AA6" s="54">
        <v>244</v>
      </c>
      <c r="AB6" s="54">
        <v>259</v>
      </c>
      <c r="AC6" s="54">
        <v>274</v>
      </c>
      <c r="AD6" s="80">
        <v>289</v>
      </c>
    </row>
    <row r="7" spans="2:30" ht="15.75" thickBot="1" x14ac:dyDescent="0.3">
      <c r="B7" s="9"/>
      <c r="C7" s="10">
        <v>44834</v>
      </c>
      <c r="D7" s="7"/>
      <c r="E7" s="8"/>
      <c r="F7" s="6" t="s">
        <v>5</v>
      </c>
      <c r="G7" s="6" t="s">
        <v>434</v>
      </c>
      <c r="H7" s="6" t="s">
        <v>6</v>
      </c>
      <c r="I7" s="49" t="s">
        <v>1684</v>
      </c>
      <c r="K7" s="79">
        <v>5</v>
      </c>
      <c r="L7" s="38">
        <v>20</v>
      </c>
      <c r="M7" s="38">
        <v>35</v>
      </c>
      <c r="N7" s="38">
        <v>50</v>
      </c>
      <c r="O7" s="38">
        <v>65</v>
      </c>
      <c r="P7" s="38">
        <v>80</v>
      </c>
      <c r="Q7" s="38">
        <v>95</v>
      </c>
      <c r="R7" s="54">
        <v>110</v>
      </c>
      <c r="S7" s="38">
        <v>125</v>
      </c>
      <c r="T7" s="38">
        <v>140</v>
      </c>
      <c r="U7" s="38">
        <v>155</v>
      </c>
      <c r="V7" s="38">
        <v>170</v>
      </c>
      <c r="W7" s="38">
        <v>185</v>
      </c>
      <c r="X7" s="38">
        <v>200</v>
      </c>
      <c r="Y7" s="38">
        <v>215</v>
      </c>
      <c r="Z7" s="38">
        <v>230</v>
      </c>
      <c r="AA7" s="54">
        <v>245</v>
      </c>
      <c r="AB7" s="54">
        <v>260</v>
      </c>
      <c r="AC7" s="54">
        <v>275</v>
      </c>
      <c r="AD7" s="80">
        <v>290</v>
      </c>
    </row>
    <row r="8" spans="2:30" ht="15" customHeight="1" thickTop="1" x14ac:dyDescent="0.25">
      <c r="B8" s="9"/>
      <c r="C8" s="8"/>
      <c r="D8" s="7"/>
      <c r="E8" s="8"/>
      <c r="F8" s="103" t="e">
        <f>VLOOKUP(C14,Tableau1[],8,0)</f>
        <v>#REF!</v>
      </c>
      <c r="G8" s="101" t="str">
        <f>VLOOKUP(C14,Tableau1[],11,0)</f>
        <v>Bat</v>
      </c>
      <c r="H8" s="103">
        <f>VLOOKUP(C14,Tableau1[],9,0)</f>
        <v>-1</v>
      </c>
      <c r="I8" s="50" t="str">
        <f>IFERROR(INDEX(#REF!,MATCH(C14,#REF!,0)),"?")</f>
        <v>?</v>
      </c>
      <c r="K8" s="79">
        <v>6</v>
      </c>
      <c r="L8" s="38">
        <v>21</v>
      </c>
      <c r="M8" s="38">
        <v>36</v>
      </c>
      <c r="N8" s="38">
        <v>51</v>
      </c>
      <c r="O8" s="38">
        <v>66</v>
      </c>
      <c r="P8" s="38">
        <v>81</v>
      </c>
      <c r="Q8" s="38">
        <v>96</v>
      </c>
      <c r="R8" s="38">
        <v>111</v>
      </c>
      <c r="S8" s="38">
        <v>126</v>
      </c>
      <c r="T8" s="38">
        <v>141</v>
      </c>
      <c r="U8" s="38">
        <v>156</v>
      </c>
      <c r="V8" s="38">
        <v>171</v>
      </c>
      <c r="W8" s="38">
        <v>186</v>
      </c>
      <c r="X8" s="38">
        <v>201</v>
      </c>
      <c r="Y8" s="38">
        <v>216</v>
      </c>
      <c r="Z8" s="38">
        <v>231</v>
      </c>
      <c r="AA8" s="54">
        <v>246</v>
      </c>
      <c r="AB8" s="54">
        <v>261</v>
      </c>
      <c r="AC8" s="54">
        <v>276</v>
      </c>
      <c r="AD8" s="80">
        <v>291</v>
      </c>
    </row>
    <row r="9" spans="2:30" ht="15" customHeight="1" thickBot="1" x14ac:dyDescent="0.3">
      <c r="B9" s="6" t="s">
        <v>427</v>
      </c>
      <c r="C9" s="1"/>
      <c r="D9" s="7"/>
      <c r="E9" s="8"/>
      <c r="F9" s="104"/>
      <c r="G9" s="102"/>
      <c r="H9" s="104"/>
      <c r="I9" s="49" t="s">
        <v>1685</v>
      </c>
      <c r="K9" s="79">
        <v>7</v>
      </c>
      <c r="L9" s="38">
        <v>22</v>
      </c>
      <c r="M9" s="90">
        <v>37</v>
      </c>
      <c r="N9" s="38">
        <v>52</v>
      </c>
      <c r="O9" s="38">
        <v>67</v>
      </c>
      <c r="P9" s="38">
        <v>82</v>
      </c>
      <c r="Q9" s="38">
        <v>97</v>
      </c>
      <c r="R9" s="38">
        <v>112</v>
      </c>
      <c r="S9" s="38">
        <v>127</v>
      </c>
      <c r="T9" s="38">
        <v>142</v>
      </c>
      <c r="U9" s="38">
        <v>157</v>
      </c>
      <c r="V9" s="38">
        <v>172</v>
      </c>
      <c r="W9" s="38">
        <v>187</v>
      </c>
      <c r="X9" s="38">
        <v>202</v>
      </c>
      <c r="Y9" s="38">
        <v>217</v>
      </c>
      <c r="Z9" s="38">
        <v>232</v>
      </c>
      <c r="AA9" s="54">
        <v>247</v>
      </c>
      <c r="AB9" s="54">
        <v>262</v>
      </c>
      <c r="AC9" s="54">
        <v>277</v>
      </c>
      <c r="AD9" s="80">
        <v>292</v>
      </c>
    </row>
    <row r="10" spans="2:30" ht="15" customHeight="1" thickTop="1" thickBot="1" x14ac:dyDescent="0.3">
      <c r="B10" s="7"/>
      <c r="C10" s="7"/>
      <c r="D10" s="7"/>
      <c r="E10" s="8"/>
      <c r="F10" s="96"/>
      <c r="G10" s="42" t="str">
        <f>VLOOKUP(C14,Tableau1[],3,0)</f>
        <v>FRANCOFA EURODIS</v>
      </c>
      <c r="H10" s="96"/>
      <c r="I10" s="33" t="e">
        <f>SUMIFS(#REF!,#REF!,Mouvement!C14)</f>
        <v>#REF!</v>
      </c>
      <c r="K10" s="79">
        <v>8</v>
      </c>
      <c r="L10" s="38">
        <v>23</v>
      </c>
      <c r="M10" s="38">
        <v>38</v>
      </c>
      <c r="N10" s="38">
        <v>53</v>
      </c>
      <c r="O10" s="38">
        <v>68</v>
      </c>
      <c r="P10" s="38">
        <v>83</v>
      </c>
      <c r="Q10" s="38">
        <v>98</v>
      </c>
      <c r="R10" s="38">
        <v>113</v>
      </c>
      <c r="S10" s="38">
        <v>128</v>
      </c>
      <c r="T10" s="38">
        <v>143</v>
      </c>
      <c r="U10" s="38">
        <v>158</v>
      </c>
      <c r="V10" s="38">
        <v>173</v>
      </c>
      <c r="W10" s="38">
        <v>188</v>
      </c>
      <c r="X10" s="38">
        <v>203</v>
      </c>
      <c r="Y10" s="38">
        <v>218</v>
      </c>
      <c r="Z10" s="38">
        <v>233</v>
      </c>
      <c r="AA10" s="54">
        <v>248</v>
      </c>
      <c r="AB10" s="54">
        <v>263</v>
      </c>
      <c r="AC10" s="54">
        <v>278</v>
      </c>
      <c r="AD10" s="80">
        <v>293</v>
      </c>
    </row>
    <row r="11" spans="2:30" ht="15" customHeight="1" thickTop="1" thickBot="1" x14ac:dyDescent="0.3">
      <c r="B11" s="6" t="s">
        <v>428</v>
      </c>
      <c r="C11" s="1"/>
      <c r="D11" s="7"/>
      <c r="E11" s="17"/>
      <c r="F11" s="97"/>
      <c r="G11" s="41" t="str">
        <f>IFERROR(VLOOKUP(C14,Tableau1[],2,0),"")</f>
        <v>ENERGY POWER</v>
      </c>
      <c r="H11" s="97"/>
      <c r="I11" s="8"/>
      <c r="K11" s="79">
        <v>9</v>
      </c>
      <c r="L11" s="38">
        <v>24</v>
      </c>
      <c r="M11" s="38">
        <v>39</v>
      </c>
      <c r="N11" s="38">
        <v>54</v>
      </c>
      <c r="O11" s="38">
        <v>69</v>
      </c>
      <c r="P11" s="38">
        <v>84</v>
      </c>
      <c r="Q11" s="38">
        <v>99</v>
      </c>
      <c r="R11" s="38">
        <v>114</v>
      </c>
      <c r="S11" s="38">
        <v>129</v>
      </c>
      <c r="T11" s="38">
        <v>144</v>
      </c>
      <c r="U11" s="38">
        <v>159</v>
      </c>
      <c r="V11" s="38">
        <v>174</v>
      </c>
      <c r="W11" s="38">
        <v>189</v>
      </c>
      <c r="X11" s="38">
        <v>204</v>
      </c>
      <c r="Y11" s="38">
        <v>219</v>
      </c>
      <c r="Z11" s="38">
        <v>234</v>
      </c>
      <c r="AA11" s="54">
        <v>249</v>
      </c>
      <c r="AB11" s="54">
        <v>264</v>
      </c>
      <c r="AC11" s="54">
        <v>279</v>
      </c>
      <c r="AD11" s="80">
        <v>294</v>
      </c>
    </row>
    <row r="12" spans="2:30" ht="15" customHeight="1" thickTop="1" x14ac:dyDescent="0.25">
      <c r="B12" s="51" t="s">
        <v>1373</v>
      </c>
      <c r="C12" s="1"/>
      <c r="D12" s="7"/>
      <c r="E12" s="8"/>
      <c r="F12" s="106" t="e">
        <f>VLOOKUP(C14,#REF!,4,0)</f>
        <v>#REF!</v>
      </c>
      <c r="G12" s="106"/>
      <c r="H12" s="106"/>
      <c r="I12" s="8"/>
      <c r="K12" s="79">
        <v>10</v>
      </c>
      <c r="L12" s="38">
        <v>25</v>
      </c>
      <c r="M12" s="38">
        <v>40</v>
      </c>
      <c r="N12" s="38">
        <v>55</v>
      </c>
      <c r="O12" s="38">
        <v>70</v>
      </c>
      <c r="P12" s="38">
        <v>85</v>
      </c>
      <c r="Q12" s="48">
        <v>100</v>
      </c>
      <c r="R12" s="38">
        <v>115</v>
      </c>
      <c r="S12" s="38">
        <v>130</v>
      </c>
      <c r="T12" s="38">
        <v>145</v>
      </c>
      <c r="U12" s="38">
        <v>160</v>
      </c>
      <c r="V12" s="38">
        <v>175</v>
      </c>
      <c r="W12" s="38">
        <v>190</v>
      </c>
      <c r="X12" s="38">
        <v>205</v>
      </c>
      <c r="Y12" s="38">
        <v>220</v>
      </c>
      <c r="Z12" s="54">
        <v>235</v>
      </c>
      <c r="AA12" s="54">
        <v>250</v>
      </c>
      <c r="AB12" s="54">
        <v>265</v>
      </c>
      <c r="AC12" s="54">
        <v>280</v>
      </c>
      <c r="AD12" s="80">
        <v>295</v>
      </c>
    </row>
    <row r="13" spans="2:30" ht="15" customHeight="1" x14ac:dyDescent="0.25">
      <c r="B13" s="7"/>
      <c r="C13" s="7"/>
      <c r="D13" s="7"/>
      <c r="E13" s="8"/>
      <c r="F13" s="53" t="s">
        <v>1053</v>
      </c>
      <c r="G13" s="83" t="s">
        <v>1162</v>
      </c>
      <c r="H13" s="83" t="s">
        <v>1604</v>
      </c>
      <c r="I13" s="8"/>
      <c r="K13" s="79">
        <v>11</v>
      </c>
      <c r="L13" s="38">
        <v>26</v>
      </c>
      <c r="M13" s="38">
        <v>41</v>
      </c>
      <c r="N13" s="38">
        <v>56</v>
      </c>
      <c r="O13" s="38">
        <v>71</v>
      </c>
      <c r="P13" s="38">
        <v>86</v>
      </c>
      <c r="Q13" s="38">
        <v>101</v>
      </c>
      <c r="R13" s="38">
        <v>116</v>
      </c>
      <c r="S13" s="38">
        <v>131</v>
      </c>
      <c r="T13" s="38">
        <v>146</v>
      </c>
      <c r="U13" s="38">
        <v>161</v>
      </c>
      <c r="V13" s="38">
        <v>176</v>
      </c>
      <c r="W13" s="38">
        <v>191</v>
      </c>
      <c r="X13" s="38">
        <v>206</v>
      </c>
      <c r="Y13" s="38">
        <v>221</v>
      </c>
      <c r="Z13" s="54">
        <v>236</v>
      </c>
      <c r="AA13" s="54">
        <v>251</v>
      </c>
      <c r="AB13" s="54">
        <v>266</v>
      </c>
      <c r="AC13" s="54">
        <v>281</v>
      </c>
      <c r="AD13" s="80">
        <v>296</v>
      </c>
    </row>
    <row r="14" spans="2:30" ht="16.5" customHeight="1" x14ac:dyDescent="0.25">
      <c r="B14" s="57" t="s">
        <v>0</v>
      </c>
      <c r="C14" s="72" t="s">
        <v>845</v>
      </c>
      <c r="D14" s="8"/>
      <c r="E14" s="8"/>
      <c r="F14" s="83">
        <f>MATCH(C14,Stock!B:B,0)</f>
        <v>587</v>
      </c>
      <c r="G14" s="83">
        <f>MATCH(C14,Source!A:A,0)</f>
        <v>585</v>
      </c>
      <c r="H14" s="83" t="e">
        <f>MATCH(C14,#REF!,0)</f>
        <v>#REF!</v>
      </c>
      <c r="I14" s="8"/>
      <c r="K14" s="79">
        <v>12</v>
      </c>
      <c r="L14" s="38">
        <v>27</v>
      </c>
      <c r="M14" s="38">
        <v>42</v>
      </c>
      <c r="N14" s="38">
        <v>57</v>
      </c>
      <c r="O14" s="38">
        <v>72</v>
      </c>
      <c r="P14" s="38">
        <v>87</v>
      </c>
      <c r="Q14" s="38">
        <v>102</v>
      </c>
      <c r="R14" s="38">
        <v>117</v>
      </c>
      <c r="S14" s="38">
        <v>132</v>
      </c>
      <c r="T14" s="38">
        <v>147</v>
      </c>
      <c r="U14" s="38">
        <v>162</v>
      </c>
      <c r="V14" s="38">
        <v>177</v>
      </c>
      <c r="W14" s="38">
        <v>192</v>
      </c>
      <c r="X14" s="38">
        <v>207</v>
      </c>
      <c r="Y14" s="38">
        <v>222</v>
      </c>
      <c r="Z14" s="54">
        <v>237</v>
      </c>
      <c r="AA14" s="54">
        <v>252</v>
      </c>
      <c r="AB14" s="54">
        <v>267</v>
      </c>
      <c r="AC14" s="54">
        <v>282</v>
      </c>
      <c r="AD14" s="80">
        <v>297</v>
      </c>
    </row>
    <row r="15" spans="2:30" ht="15" customHeight="1" x14ac:dyDescent="0.25">
      <c r="B15" s="92" t="s">
        <v>2147</v>
      </c>
      <c r="C15" s="8">
        <f>VLOOKUP(C14,Tableau1[],5,0)</f>
        <v>7</v>
      </c>
      <c r="D15" s="7"/>
      <c r="E15" s="8"/>
      <c r="F15" s="53" t="s">
        <v>2702</v>
      </c>
      <c r="G15" s="22"/>
      <c r="H15" s="22"/>
      <c r="I15" s="8"/>
      <c r="K15" s="79">
        <v>13</v>
      </c>
      <c r="L15" s="38">
        <v>28</v>
      </c>
      <c r="M15" s="38">
        <v>43</v>
      </c>
      <c r="N15" s="38">
        <v>58</v>
      </c>
      <c r="O15" s="38">
        <v>73</v>
      </c>
      <c r="P15" s="38">
        <v>88</v>
      </c>
      <c r="Q15" s="38">
        <v>103</v>
      </c>
      <c r="R15" s="38">
        <v>118</v>
      </c>
      <c r="S15" s="38">
        <v>133</v>
      </c>
      <c r="T15" s="38">
        <v>148</v>
      </c>
      <c r="U15" s="38">
        <v>163</v>
      </c>
      <c r="V15" s="38">
        <v>178</v>
      </c>
      <c r="W15" s="38">
        <v>193</v>
      </c>
      <c r="X15" s="38">
        <v>208</v>
      </c>
      <c r="Y15" s="38">
        <v>223</v>
      </c>
      <c r="Z15" s="54">
        <v>238</v>
      </c>
      <c r="AA15" s="54">
        <v>253</v>
      </c>
      <c r="AB15" s="54">
        <v>268</v>
      </c>
      <c r="AC15" s="54">
        <v>283</v>
      </c>
      <c r="AD15" s="80">
        <v>298</v>
      </c>
    </row>
    <row r="16" spans="2:30" ht="15" customHeight="1" x14ac:dyDescent="0.25">
      <c r="B16" s="6" t="s">
        <v>425</v>
      </c>
      <c r="C16" s="8"/>
      <c r="D16" s="8"/>
      <c r="E16" s="8"/>
      <c r="F16" s="84" t="str">
        <f>IFERROR(INDEX(Stock!B:B,MATCH(Mouvement!C19,Stock!O:O,0)),"")</f>
        <v/>
      </c>
      <c r="G16" s="53" t="e">
        <f ca="1">INDIRECT(VLOOKUP($C$14,#REF!,2,0))</f>
        <v>#REF!</v>
      </c>
      <c r="H16" s="22"/>
      <c r="I16" s="8"/>
      <c r="K16" s="79">
        <v>14</v>
      </c>
      <c r="L16" s="38">
        <v>29</v>
      </c>
      <c r="M16" s="38">
        <v>44</v>
      </c>
      <c r="N16" s="38">
        <v>59</v>
      </c>
      <c r="O16" s="38">
        <v>74</v>
      </c>
      <c r="P16" s="38">
        <v>89</v>
      </c>
      <c r="Q16" s="38">
        <v>104</v>
      </c>
      <c r="R16" s="38">
        <v>119</v>
      </c>
      <c r="S16" s="38">
        <v>134</v>
      </c>
      <c r="T16" s="38">
        <v>149</v>
      </c>
      <c r="U16" s="38">
        <v>164</v>
      </c>
      <c r="V16" s="38">
        <v>179</v>
      </c>
      <c r="W16" s="38">
        <v>194</v>
      </c>
      <c r="X16" s="38">
        <v>209</v>
      </c>
      <c r="Y16" s="38">
        <v>224</v>
      </c>
      <c r="Z16" s="54">
        <v>239</v>
      </c>
      <c r="AA16" s="54">
        <v>254</v>
      </c>
      <c r="AB16" s="54">
        <v>269</v>
      </c>
      <c r="AC16" s="54">
        <v>284</v>
      </c>
      <c r="AD16" s="80">
        <v>299</v>
      </c>
    </row>
    <row r="17" spans="2:30" ht="15" customHeight="1" thickBot="1" x14ac:dyDescent="0.3">
      <c r="B17" s="11" t="s">
        <v>426</v>
      </c>
      <c r="C17" s="1">
        <v>0</v>
      </c>
      <c r="D17" s="8"/>
      <c r="E17" s="8"/>
      <c r="F17" s="8"/>
      <c r="G17" s="8"/>
      <c r="H17" s="8"/>
      <c r="I17" s="8"/>
      <c r="K17" s="81">
        <v>15</v>
      </c>
      <c r="L17" s="82">
        <v>30</v>
      </c>
      <c r="M17" s="82">
        <v>45</v>
      </c>
      <c r="N17" s="82">
        <v>60</v>
      </c>
      <c r="O17" s="82">
        <v>75</v>
      </c>
      <c r="P17" s="82">
        <v>90</v>
      </c>
      <c r="Q17" s="82">
        <v>105</v>
      </c>
      <c r="R17" s="82">
        <v>120</v>
      </c>
      <c r="S17" s="82">
        <v>135</v>
      </c>
      <c r="T17" s="82">
        <v>150</v>
      </c>
      <c r="U17" s="82">
        <v>165</v>
      </c>
      <c r="V17" s="82">
        <v>180</v>
      </c>
      <c r="W17" s="82">
        <v>195</v>
      </c>
      <c r="X17" s="82">
        <v>210</v>
      </c>
      <c r="Y17" s="82">
        <v>225</v>
      </c>
      <c r="Z17" s="85">
        <v>240</v>
      </c>
      <c r="AA17" s="85">
        <v>255</v>
      </c>
      <c r="AB17" s="85">
        <v>270</v>
      </c>
      <c r="AC17" s="85">
        <v>285</v>
      </c>
      <c r="AD17" s="86">
        <v>300</v>
      </c>
    </row>
    <row r="18" spans="2:30" ht="15" customHeight="1" x14ac:dyDescent="0.25">
      <c r="B18" s="95"/>
      <c r="C18" s="95"/>
      <c r="D18" s="95"/>
      <c r="E18" s="95"/>
      <c r="F18" s="8"/>
      <c r="G18" s="8"/>
      <c r="H18" s="8"/>
      <c r="I18" s="8"/>
    </row>
    <row r="19" spans="2:30" ht="15" customHeight="1" x14ac:dyDescent="0.25">
      <c r="B19" s="45"/>
      <c r="C19" s="45"/>
      <c r="D19" s="45"/>
      <c r="E19" s="45"/>
      <c r="F19" s="8"/>
      <c r="G19" s="8"/>
      <c r="H19" s="8"/>
      <c r="I19" s="8"/>
    </row>
    <row r="20" spans="2:30" ht="15" customHeight="1" x14ac:dyDescent="0.25">
      <c r="B20" s="45"/>
      <c r="C20" s="8"/>
      <c r="D20" s="8"/>
      <c r="E20" s="8"/>
      <c r="F20" s="8"/>
      <c r="G20" s="8"/>
      <c r="H20" s="8"/>
      <c r="I20" s="8"/>
    </row>
    <row r="21" spans="2:30" ht="15" customHeight="1" x14ac:dyDescent="0.25">
      <c r="B21" s="45"/>
      <c r="C21" s="45"/>
      <c r="D21" s="8"/>
      <c r="E21" s="8"/>
      <c r="F21" s="8"/>
      <c r="G21" s="8"/>
      <c r="H21" s="8"/>
      <c r="I21" s="53"/>
    </row>
    <row r="22" spans="2:30" ht="15" customHeight="1" x14ac:dyDescent="0.25">
      <c r="B22" s="15" t="s">
        <v>424</v>
      </c>
      <c r="C22" s="1" t="s">
        <v>0</v>
      </c>
      <c r="D22" s="13" t="s">
        <v>427</v>
      </c>
      <c r="E22" s="13" t="s">
        <v>428</v>
      </c>
      <c r="F22" s="13" t="s">
        <v>425</v>
      </c>
      <c r="G22" s="13" t="s">
        <v>426</v>
      </c>
      <c r="H22" s="13" t="s">
        <v>429</v>
      </c>
      <c r="I22" s="13" t="s">
        <v>1373</v>
      </c>
    </row>
    <row r="23" spans="2:30" x14ac:dyDescent="0.25">
      <c r="B23" s="30">
        <v>44834</v>
      </c>
      <c r="C23" s="31" t="s">
        <v>1030</v>
      </c>
      <c r="D23" s="31" t="s">
        <v>2612</v>
      </c>
      <c r="E23" s="46" t="s">
        <v>2613</v>
      </c>
      <c r="F23" s="31">
        <v>10</v>
      </c>
      <c r="G23" s="31">
        <v>0</v>
      </c>
      <c r="H23" s="31">
        <f>Tableau6[[#This Row],[Entrée]]-Tableau6[[#This Row],[Sortie]]</f>
        <v>10</v>
      </c>
      <c r="I23" s="52" t="s">
        <v>2628</v>
      </c>
    </row>
    <row r="24" spans="2:30" x14ac:dyDescent="0.25">
      <c r="B24" s="30">
        <v>44834</v>
      </c>
      <c r="C24" s="31" t="s">
        <v>253</v>
      </c>
      <c r="D24" s="31" t="s">
        <v>2612</v>
      </c>
      <c r="E24" s="46" t="s">
        <v>2613</v>
      </c>
      <c r="F24" s="31">
        <v>4</v>
      </c>
      <c r="G24" s="31">
        <v>0</v>
      </c>
      <c r="H24" s="31">
        <f>Tableau6[[#This Row],[Entrée]]-Tableau6[[#This Row],[Sortie]]</f>
        <v>4</v>
      </c>
      <c r="I24" s="52" t="s">
        <v>2628</v>
      </c>
    </row>
    <row r="25" spans="2:30" ht="14.25" customHeight="1" x14ac:dyDescent="0.25">
      <c r="B25" s="30">
        <v>44834</v>
      </c>
      <c r="C25" s="31" t="s">
        <v>2911</v>
      </c>
      <c r="D25" s="31" t="s">
        <v>2612</v>
      </c>
      <c r="E25" s="46" t="s">
        <v>2613</v>
      </c>
      <c r="F25" s="31">
        <v>10</v>
      </c>
      <c r="G25" s="31">
        <v>0</v>
      </c>
      <c r="H25" s="31">
        <f>Tableau6[[#This Row],[Entrée]]-Tableau6[[#This Row],[Sortie]]</f>
        <v>10</v>
      </c>
      <c r="I25" s="52" t="s">
        <v>2768</v>
      </c>
    </row>
    <row r="26" spans="2:30" x14ac:dyDescent="0.25">
      <c r="B26" s="30">
        <v>44837</v>
      </c>
      <c r="C26" s="31" t="s">
        <v>1664</v>
      </c>
      <c r="D26" s="31" t="s">
        <v>2612</v>
      </c>
      <c r="E26" s="46" t="s">
        <v>2613</v>
      </c>
      <c r="F26" s="31">
        <v>5</v>
      </c>
      <c r="G26" s="31">
        <v>0</v>
      </c>
      <c r="H26" s="31">
        <f>Tableau6[[#This Row],[Entrée]]-Tableau6[[#This Row],[Sortie]]</f>
        <v>5</v>
      </c>
      <c r="I26" s="52"/>
    </row>
    <row r="27" spans="2:30" x14ac:dyDescent="0.25">
      <c r="B27" s="30">
        <v>44837</v>
      </c>
      <c r="C27" s="31" t="s">
        <v>1279</v>
      </c>
      <c r="D27" s="31" t="s">
        <v>2612</v>
      </c>
      <c r="E27" s="46" t="s">
        <v>2613</v>
      </c>
      <c r="F27" s="31">
        <v>15</v>
      </c>
      <c r="G27" s="31">
        <v>0</v>
      </c>
      <c r="H27" s="31">
        <f>Tableau6[[#This Row],[Entrée]]-Tableau6[[#This Row],[Sortie]]</f>
        <v>15</v>
      </c>
      <c r="I27" s="52"/>
    </row>
    <row r="28" spans="2:30" x14ac:dyDescent="0.25">
      <c r="B28" s="30">
        <v>44837</v>
      </c>
      <c r="C28" s="31" t="s">
        <v>825</v>
      </c>
      <c r="D28" s="31" t="s">
        <v>2612</v>
      </c>
      <c r="E28" s="46" t="s">
        <v>2613</v>
      </c>
      <c r="F28" s="31">
        <v>3</v>
      </c>
      <c r="G28" s="31">
        <v>0</v>
      </c>
      <c r="H28" s="31">
        <f>Tableau6[[#This Row],[Entrée]]-Tableau6[[#This Row],[Sortie]]</f>
        <v>3</v>
      </c>
      <c r="I28" s="52"/>
    </row>
    <row r="29" spans="2:30" x14ac:dyDescent="0.25">
      <c r="B29" s="30">
        <v>44837</v>
      </c>
      <c r="C29" s="31" t="s">
        <v>1030</v>
      </c>
      <c r="D29" s="31" t="s">
        <v>2612</v>
      </c>
      <c r="E29" s="46" t="s">
        <v>2613</v>
      </c>
      <c r="F29" s="31">
        <v>50</v>
      </c>
      <c r="G29" s="31">
        <v>0</v>
      </c>
      <c r="H29" s="31">
        <f>Tableau6[[#This Row],[Entrée]]-Tableau6[[#This Row],[Sortie]]</f>
        <v>50</v>
      </c>
      <c r="I29" s="52"/>
    </row>
    <row r="30" spans="2:30" x14ac:dyDescent="0.25">
      <c r="B30" s="30">
        <v>44837</v>
      </c>
      <c r="C30" s="31" t="s">
        <v>2427</v>
      </c>
      <c r="D30" s="31" t="s">
        <v>2612</v>
      </c>
      <c r="E30" s="46" t="s">
        <v>2613</v>
      </c>
      <c r="F30" s="31">
        <v>5</v>
      </c>
      <c r="G30" s="31">
        <v>0</v>
      </c>
      <c r="H30" s="31">
        <f>Tableau6[[#This Row],[Entrée]]-Tableau6[[#This Row],[Sortie]]</f>
        <v>5</v>
      </c>
      <c r="I30" s="52"/>
    </row>
    <row r="31" spans="2:30" x14ac:dyDescent="0.25">
      <c r="B31" s="30">
        <v>44837</v>
      </c>
      <c r="C31" s="31" t="s">
        <v>2426</v>
      </c>
      <c r="D31" s="31" t="s">
        <v>2612</v>
      </c>
      <c r="E31" s="46" t="s">
        <v>2613</v>
      </c>
      <c r="F31" s="31">
        <v>6</v>
      </c>
      <c r="G31" s="31">
        <v>0</v>
      </c>
      <c r="H31" s="31">
        <f>Tableau6[[#This Row],[Entrée]]-Tableau6[[#This Row],[Sortie]]</f>
        <v>6</v>
      </c>
      <c r="I31" s="52"/>
    </row>
    <row r="32" spans="2:30" x14ac:dyDescent="0.25">
      <c r="B32" s="30">
        <v>44837</v>
      </c>
      <c r="C32" s="31" t="s">
        <v>1667</v>
      </c>
      <c r="D32" s="31" t="s">
        <v>2612</v>
      </c>
      <c r="E32" s="46" t="s">
        <v>2613</v>
      </c>
      <c r="F32" s="31">
        <v>5</v>
      </c>
      <c r="G32" s="31">
        <v>0</v>
      </c>
      <c r="H32" s="31">
        <f>Tableau6[[#This Row],[Entrée]]-Tableau6[[#This Row],[Sortie]]</f>
        <v>5</v>
      </c>
      <c r="I32" s="52"/>
    </row>
    <row r="33" spans="2:9" x14ac:dyDescent="0.25">
      <c r="B33" s="30">
        <v>44837</v>
      </c>
      <c r="C33" s="31" t="s">
        <v>1283</v>
      </c>
      <c r="D33" s="31" t="s">
        <v>2612</v>
      </c>
      <c r="E33" s="46" t="s">
        <v>2613</v>
      </c>
      <c r="F33" s="31">
        <v>3</v>
      </c>
      <c r="G33" s="31">
        <v>0</v>
      </c>
      <c r="H33" s="31">
        <f>Tableau6[[#This Row],[Entrée]]-Tableau6[[#This Row],[Sortie]]</f>
        <v>3</v>
      </c>
      <c r="I33" s="52"/>
    </row>
    <row r="34" spans="2:9" x14ac:dyDescent="0.25">
      <c r="B34" s="30">
        <v>44837</v>
      </c>
      <c r="C34" s="31">
        <v>198160</v>
      </c>
      <c r="D34" s="31" t="s">
        <v>2612</v>
      </c>
      <c r="E34" s="46" t="s">
        <v>2613</v>
      </c>
      <c r="F34" s="31">
        <v>3</v>
      </c>
      <c r="G34" s="31">
        <v>0</v>
      </c>
      <c r="H34" s="31">
        <f>Tableau6[[#This Row],[Entrée]]-Tableau6[[#This Row],[Sortie]]</f>
        <v>3</v>
      </c>
      <c r="I34" s="52"/>
    </row>
    <row r="35" spans="2:9" x14ac:dyDescent="0.25">
      <c r="B35" s="30">
        <v>44837</v>
      </c>
      <c r="C35" s="31">
        <v>198180</v>
      </c>
      <c r="D35" s="31" t="s">
        <v>2612</v>
      </c>
      <c r="E35" s="46" t="s">
        <v>2613</v>
      </c>
      <c r="F35" s="31">
        <v>3</v>
      </c>
      <c r="G35" s="31">
        <v>0</v>
      </c>
      <c r="H35" s="31">
        <f>Tableau6[[#This Row],[Entrée]]-Tableau6[[#This Row],[Sortie]]</f>
        <v>3</v>
      </c>
      <c r="I35" s="52"/>
    </row>
    <row r="36" spans="2:9" x14ac:dyDescent="0.25">
      <c r="B36" s="30">
        <v>44837</v>
      </c>
      <c r="C36" s="31">
        <v>23114</v>
      </c>
      <c r="D36" s="31" t="s">
        <v>2612</v>
      </c>
      <c r="E36" s="46" t="s">
        <v>2613</v>
      </c>
      <c r="F36" s="31">
        <v>3</v>
      </c>
      <c r="G36" s="31">
        <v>0</v>
      </c>
      <c r="H36" s="31">
        <f>Tableau6[[#This Row],[Entrée]]-Tableau6[[#This Row],[Sortie]]</f>
        <v>3</v>
      </c>
      <c r="I36" s="52"/>
    </row>
    <row r="37" spans="2:9" x14ac:dyDescent="0.25">
      <c r="B37" s="30">
        <v>44837</v>
      </c>
      <c r="C37" s="31">
        <v>23112</v>
      </c>
      <c r="D37" s="31" t="s">
        <v>2612</v>
      </c>
      <c r="E37" s="46" t="s">
        <v>2613</v>
      </c>
      <c r="F37" s="31">
        <v>3</v>
      </c>
      <c r="G37" s="31">
        <v>0</v>
      </c>
      <c r="H37" s="31">
        <f>Tableau6[[#This Row],[Entrée]]-Tableau6[[#This Row],[Sortie]]</f>
        <v>3</v>
      </c>
      <c r="I37" s="52"/>
    </row>
    <row r="38" spans="2:9" x14ac:dyDescent="0.25">
      <c r="B38" s="30">
        <v>44834</v>
      </c>
      <c r="C38" s="31" t="s">
        <v>2910</v>
      </c>
      <c r="D38" s="31" t="s">
        <v>2612</v>
      </c>
      <c r="E38" s="46" t="s">
        <v>2613</v>
      </c>
      <c r="F38" s="31">
        <v>5</v>
      </c>
      <c r="G38" s="31">
        <v>0</v>
      </c>
      <c r="H38" s="31">
        <f>Tableau6[[#This Row],[Entrée]]-Tableau6[[#This Row],[Sortie]]</f>
        <v>5</v>
      </c>
      <c r="I38" s="52"/>
    </row>
    <row r="39" spans="2:9" x14ac:dyDescent="0.25">
      <c r="B39" s="30">
        <v>44834</v>
      </c>
      <c r="C39" s="31" t="s">
        <v>550</v>
      </c>
      <c r="D39" s="31" t="s">
        <v>2612</v>
      </c>
      <c r="E39" s="46" t="s">
        <v>2613</v>
      </c>
      <c r="F39" s="31">
        <v>20</v>
      </c>
      <c r="G39" s="31">
        <v>0</v>
      </c>
      <c r="H39" s="31">
        <f>Tableau6[[#This Row],[Entrée]]-Tableau6[[#This Row],[Sortie]]</f>
        <v>20</v>
      </c>
      <c r="I39" s="52"/>
    </row>
    <row r="64" spans="2:7" x14ac:dyDescent="0.25">
      <c r="B64" s="12"/>
      <c r="C64" s="1"/>
      <c r="D64" s="1"/>
      <c r="E64" s="1"/>
      <c r="F64" s="1"/>
      <c r="G64" s="13"/>
    </row>
    <row r="65" spans="2:7" x14ac:dyDescent="0.25">
      <c r="B65" s="12"/>
      <c r="C65" s="1"/>
      <c r="D65" s="1"/>
      <c r="E65" s="1"/>
      <c r="F65" s="1"/>
      <c r="G65" s="13"/>
    </row>
    <row r="68" spans="2:7" x14ac:dyDescent="0.25">
      <c r="B68" s="12"/>
      <c r="C68" s="1"/>
      <c r="D68" s="1"/>
      <c r="E68" s="1"/>
      <c r="F68" s="1"/>
      <c r="G68" s="13"/>
    </row>
    <row r="80" spans="2:7" x14ac:dyDescent="0.25">
      <c r="B80" s="12"/>
      <c r="C80" s="1"/>
      <c r="D80" s="1"/>
      <c r="E80" s="1"/>
      <c r="F80" s="1"/>
      <c r="G80" s="13"/>
    </row>
    <row r="81" spans="2:7" x14ac:dyDescent="0.25">
      <c r="B81" s="12"/>
      <c r="C81" s="1"/>
      <c r="D81" s="1"/>
      <c r="E81" s="1"/>
      <c r="F81" s="1"/>
      <c r="G81" s="13"/>
    </row>
    <row r="82" spans="2:7" x14ac:dyDescent="0.25">
      <c r="B82" s="12"/>
      <c r="C82" s="1"/>
      <c r="D82" s="1"/>
      <c r="E82" s="1"/>
      <c r="F82" s="1"/>
      <c r="G82" s="13"/>
    </row>
    <row r="83" spans="2:7" x14ac:dyDescent="0.25">
      <c r="B83" s="12"/>
      <c r="C83" s="1"/>
      <c r="D83" s="1"/>
      <c r="E83" s="1"/>
      <c r="F83" s="1"/>
      <c r="G83" s="13"/>
    </row>
    <row r="84" spans="2:7" x14ac:dyDescent="0.25">
      <c r="B84" s="12"/>
      <c r="C84" s="1"/>
      <c r="D84" s="1"/>
      <c r="E84" s="1"/>
      <c r="F84" s="1"/>
      <c r="G84" s="13"/>
    </row>
    <row r="85" spans="2:7" x14ac:dyDescent="0.25">
      <c r="B85" s="12"/>
      <c r="C85" s="1"/>
      <c r="D85" s="1"/>
      <c r="E85" s="1"/>
      <c r="F85" s="1"/>
      <c r="G85" s="13"/>
    </row>
    <row r="86" spans="2:7" x14ac:dyDescent="0.25">
      <c r="B86" s="12"/>
      <c r="C86" s="1"/>
      <c r="D86" s="1"/>
      <c r="E86" s="1"/>
      <c r="F86" s="1"/>
      <c r="G86" s="13"/>
    </row>
    <row r="87" spans="2:7" x14ac:dyDescent="0.25">
      <c r="C87" s="1"/>
      <c r="D87" s="1"/>
      <c r="E87" s="1"/>
      <c r="F87" s="1"/>
      <c r="G87" s="13"/>
    </row>
    <row r="88" spans="2:7" x14ac:dyDescent="0.25">
      <c r="C88" s="1"/>
      <c r="D88" s="1"/>
      <c r="E88" s="1"/>
      <c r="F88" s="1"/>
      <c r="G88" s="13"/>
    </row>
    <row r="89" spans="2:7" x14ac:dyDescent="0.25">
      <c r="C89" s="1"/>
      <c r="D89" s="1"/>
      <c r="E89" s="1"/>
      <c r="F89" s="1"/>
      <c r="G89" s="13"/>
    </row>
    <row r="90" spans="2:7" x14ac:dyDescent="0.25">
      <c r="C90" s="1"/>
      <c r="D90" s="1"/>
      <c r="E90" s="1"/>
      <c r="F90" s="1"/>
      <c r="G90" s="13"/>
    </row>
    <row r="91" spans="2:7" x14ac:dyDescent="0.25">
      <c r="C91" s="1"/>
      <c r="D91" s="1"/>
      <c r="E91" s="1"/>
      <c r="F91" s="1"/>
      <c r="G91" s="13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</sheetData>
  <mergeCells count="14">
    <mergeCell ref="K1:AD2"/>
    <mergeCell ref="B18:E18"/>
    <mergeCell ref="F10:F11"/>
    <mergeCell ref="H10:H11"/>
    <mergeCell ref="F4:G4"/>
    <mergeCell ref="G3:H3"/>
    <mergeCell ref="G8:G9"/>
    <mergeCell ref="H8:H9"/>
    <mergeCell ref="F5:H5"/>
    <mergeCell ref="F8:F9"/>
    <mergeCell ref="F12:H12"/>
    <mergeCell ref="B1:D2"/>
    <mergeCell ref="E1:E2"/>
    <mergeCell ref="E6:I6"/>
  </mergeCells>
  <phoneticPr fontId="13" type="noConversion"/>
  <conditionalFormatting sqref="F4">
    <cfRule type="expression" dxfId="368" priority="587">
      <formula>IF($F$3,"Commander")</formula>
    </cfRule>
  </conditionalFormatting>
  <conditionalFormatting sqref="F4:G4">
    <cfRule type="containsText" dxfId="367" priority="586" operator="containsText" text="mini">
      <formula>NOT(ISERROR(SEARCH("mini",F4)))</formula>
    </cfRule>
  </conditionalFormatting>
  <conditionalFormatting sqref="B18">
    <cfRule type="cellIs" dxfId="366" priority="361" operator="equal">
      <formula>0</formula>
    </cfRule>
    <cfRule type="cellIs" dxfId="365" priority="362" operator="lessThan">
      <formula>1</formula>
    </cfRule>
  </conditionalFormatting>
  <conditionalFormatting sqref="K7">
    <cfRule type="expression" dxfId="364" priority="351">
      <formula>$G$8="Ban5"</formula>
    </cfRule>
  </conditionalFormatting>
  <conditionalFormatting sqref="K4">
    <cfRule type="expression" dxfId="363" priority="350">
      <formula>$G$8="Ban2"</formula>
    </cfRule>
  </conditionalFormatting>
  <conditionalFormatting sqref="K3">
    <cfRule type="expression" dxfId="362" priority="349">
      <formula>$G$8="Ban1"</formula>
    </cfRule>
  </conditionalFormatting>
  <conditionalFormatting sqref="K8">
    <cfRule type="expression" dxfId="361" priority="348">
      <formula>$G$8="Ban6"</formula>
    </cfRule>
  </conditionalFormatting>
  <conditionalFormatting sqref="K9">
    <cfRule type="expression" dxfId="360" priority="347">
      <formula>$G$8="Ban7"</formula>
    </cfRule>
  </conditionalFormatting>
  <conditionalFormatting sqref="K10">
    <cfRule type="expression" dxfId="359" priority="346">
      <formula>$G$8="Ban8"</formula>
    </cfRule>
  </conditionalFormatting>
  <conditionalFormatting sqref="K10">
    <cfRule type="expression" dxfId="358" priority="345">
      <formula>$G$8="Ban8"</formula>
    </cfRule>
  </conditionalFormatting>
  <conditionalFormatting sqref="K11">
    <cfRule type="expression" dxfId="357" priority="344">
      <formula>$G$8="Ban9"</formula>
    </cfRule>
  </conditionalFormatting>
  <conditionalFormatting sqref="K12">
    <cfRule type="expression" dxfId="356" priority="343">
      <formula>$G$8="Ban10"</formula>
    </cfRule>
  </conditionalFormatting>
  <conditionalFormatting sqref="K13">
    <cfRule type="expression" dxfId="355" priority="342">
      <formula>$G$8="Ban11"</formula>
    </cfRule>
  </conditionalFormatting>
  <conditionalFormatting sqref="K15">
    <cfRule type="expression" dxfId="354" priority="338">
      <formula>$G$8="Ban13"</formula>
    </cfRule>
  </conditionalFormatting>
  <conditionalFormatting sqref="K14">
    <cfRule type="expression" dxfId="353" priority="337">
      <formula>$G$8="Ban12"</formula>
    </cfRule>
  </conditionalFormatting>
  <conditionalFormatting sqref="K16">
    <cfRule type="expression" dxfId="352" priority="329">
      <formula>$G$8="Ban14"</formula>
    </cfRule>
  </conditionalFormatting>
  <conditionalFormatting sqref="K17">
    <cfRule type="expression" dxfId="351" priority="328">
      <formula>$G$8="Ban15"</formula>
    </cfRule>
  </conditionalFormatting>
  <conditionalFormatting sqref="L3">
    <cfRule type="expression" dxfId="350" priority="327">
      <formula>$G$8="Ban16"</formula>
    </cfRule>
  </conditionalFormatting>
  <conditionalFormatting sqref="L4">
    <cfRule type="expression" dxfId="349" priority="326">
      <formula>$G$8="Ban17"</formula>
    </cfRule>
  </conditionalFormatting>
  <conditionalFormatting sqref="L5">
    <cfRule type="expression" dxfId="348" priority="325">
      <formula>$G$8="Ban18"</formula>
    </cfRule>
  </conditionalFormatting>
  <conditionalFormatting sqref="L6">
    <cfRule type="expression" dxfId="347" priority="324">
      <formula>$G$8="Ban19"</formula>
    </cfRule>
  </conditionalFormatting>
  <conditionalFormatting sqref="L7">
    <cfRule type="expression" dxfId="346" priority="323">
      <formula>$G$8="Ban20"</formula>
    </cfRule>
  </conditionalFormatting>
  <conditionalFormatting sqref="L8">
    <cfRule type="expression" dxfId="345" priority="322">
      <formula>$G$8="Ban21"</formula>
    </cfRule>
  </conditionalFormatting>
  <conditionalFormatting sqref="L11">
    <cfRule type="expression" dxfId="344" priority="321">
      <formula>$G$8="Ban24"</formula>
    </cfRule>
  </conditionalFormatting>
  <conditionalFormatting sqref="L10">
    <cfRule type="expression" dxfId="343" priority="320">
      <formula>$G$8="Ban23"</formula>
    </cfRule>
  </conditionalFormatting>
  <conditionalFormatting sqref="M5">
    <cfRule type="expression" dxfId="342" priority="319">
      <formula>$G$8="Ban33"</formula>
    </cfRule>
  </conditionalFormatting>
  <conditionalFormatting sqref="L12">
    <cfRule type="expression" dxfId="341" priority="318">
      <formula>$G$8="Ban25"</formula>
    </cfRule>
  </conditionalFormatting>
  <conditionalFormatting sqref="L13">
    <cfRule type="expression" dxfId="340" priority="317">
      <formula>$G$8="Ban26"</formula>
    </cfRule>
  </conditionalFormatting>
  <conditionalFormatting sqref="L14">
    <cfRule type="expression" dxfId="339" priority="316">
      <formula>$G$8="Ban27"</formula>
    </cfRule>
  </conditionalFormatting>
  <conditionalFormatting sqref="L15">
    <cfRule type="expression" dxfId="338" priority="315">
      <formula>$G$8="Ban28"</formula>
    </cfRule>
  </conditionalFormatting>
  <conditionalFormatting sqref="L16">
    <cfRule type="expression" dxfId="337" priority="314">
      <formula>$G$8="Ban29"</formula>
    </cfRule>
  </conditionalFormatting>
  <conditionalFormatting sqref="L17">
    <cfRule type="expression" dxfId="336" priority="313">
      <formula>$G$8="Ban30"</formula>
    </cfRule>
  </conditionalFormatting>
  <conditionalFormatting sqref="M3">
    <cfRule type="expression" dxfId="335" priority="312">
      <formula>$G$8="Ban31"</formula>
    </cfRule>
  </conditionalFormatting>
  <conditionalFormatting sqref="M4">
    <cfRule type="expression" dxfId="334" priority="311">
      <formula>$G$8="Ban32"</formula>
    </cfRule>
  </conditionalFormatting>
  <conditionalFormatting sqref="M7">
    <cfRule type="expression" dxfId="333" priority="310">
      <formula>$G$8="Ban35"</formula>
    </cfRule>
  </conditionalFormatting>
  <conditionalFormatting sqref="M6">
    <cfRule type="expression" dxfId="332" priority="309">
      <formula>$G$8="Ban34"</formula>
    </cfRule>
  </conditionalFormatting>
  <conditionalFormatting sqref="M16">
    <cfRule type="expression" dxfId="331" priority="308">
      <formula>$G$8="Ban44"</formula>
    </cfRule>
  </conditionalFormatting>
  <conditionalFormatting sqref="M8">
    <cfRule type="expression" dxfId="330" priority="307">
      <formula>$G$8="Ban36"</formula>
    </cfRule>
  </conditionalFormatting>
  <conditionalFormatting sqref="M9">
    <cfRule type="expression" dxfId="329" priority="306">
      <formula>$G$8="Ban37"</formula>
    </cfRule>
  </conditionalFormatting>
  <conditionalFormatting sqref="M10">
    <cfRule type="expression" dxfId="328" priority="305">
      <formula>$G$8="Ban38"</formula>
    </cfRule>
  </conditionalFormatting>
  <conditionalFormatting sqref="M11">
    <cfRule type="expression" dxfId="327" priority="304">
      <formula>$G$8="Ban39"</formula>
    </cfRule>
  </conditionalFormatting>
  <conditionalFormatting sqref="M12">
    <cfRule type="expression" dxfId="326" priority="303">
      <formula>$G$8="Ban40"</formula>
    </cfRule>
  </conditionalFormatting>
  <conditionalFormatting sqref="M13">
    <cfRule type="expression" dxfId="325" priority="302">
      <formula>$G$8="Ban41"</formula>
    </cfRule>
  </conditionalFormatting>
  <conditionalFormatting sqref="M14">
    <cfRule type="expression" dxfId="324" priority="301">
      <formula>$G$8="Ban42"</formula>
    </cfRule>
  </conditionalFormatting>
  <conditionalFormatting sqref="M15">
    <cfRule type="expression" dxfId="323" priority="300">
      <formula>$G$8="Ban43"</formula>
    </cfRule>
  </conditionalFormatting>
  <conditionalFormatting sqref="N3">
    <cfRule type="expression" dxfId="322" priority="299">
      <formula>$G$8="Ban46"</formula>
    </cfRule>
  </conditionalFormatting>
  <conditionalFormatting sqref="M17">
    <cfRule type="expression" dxfId="321" priority="298">
      <formula>$G$8="Ban45"</formula>
    </cfRule>
  </conditionalFormatting>
  <conditionalFormatting sqref="N4">
    <cfRule type="expression" dxfId="320" priority="296">
      <formula>$G$8="Ban47"</formula>
    </cfRule>
  </conditionalFormatting>
  <conditionalFormatting sqref="N5">
    <cfRule type="expression" dxfId="319" priority="295">
      <formula>$G$8="Ban48"</formula>
    </cfRule>
  </conditionalFormatting>
  <conditionalFormatting sqref="N6">
    <cfRule type="expression" dxfId="318" priority="294">
      <formula>$G$8="Ban49"</formula>
    </cfRule>
  </conditionalFormatting>
  <conditionalFormatting sqref="N7">
    <cfRule type="expression" dxfId="317" priority="293">
      <formula>$G$8="Ban50"</formula>
    </cfRule>
  </conditionalFormatting>
  <conditionalFormatting sqref="N8">
    <cfRule type="expression" dxfId="316" priority="292">
      <formula>$G$8="Ban51"</formula>
    </cfRule>
  </conditionalFormatting>
  <conditionalFormatting sqref="N9">
    <cfRule type="expression" dxfId="315" priority="291">
      <formula>$G$8="Ban52"</formula>
    </cfRule>
  </conditionalFormatting>
  <conditionalFormatting sqref="N10">
    <cfRule type="expression" dxfId="314" priority="290">
      <formula>$G$8="Ban53"</formula>
    </cfRule>
  </conditionalFormatting>
  <conditionalFormatting sqref="N14">
    <cfRule type="expression" dxfId="313" priority="288">
      <formula>$G$8="Ban57"</formula>
    </cfRule>
  </conditionalFormatting>
  <conditionalFormatting sqref="N13">
    <cfRule type="expression" dxfId="312" priority="287">
      <formula>$G$8="Ban56"</formula>
    </cfRule>
  </conditionalFormatting>
  <conditionalFormatting sqref="O8">
    <cfRule type="expression" dxfId="311" priority="286">
      <formula>$G$8="Ban66"</formula>
    </cfRule>
  </conditionalFormatting>
  <conditionalFormatting sqref="N16">
    <cfRule type="expression" dxfId="310" priority="284">
      <formula>$G$8="Ban59"</formula>
    </cfRule>
  </conditionalFormatting>
  <conditionalFormatting sqref="O3">
    <cfRule type="expression" dxfId="309" priority="282">
      <formula>$G$8="Ban61"</formula>
    </cfRule>
  </conditionalFormatting>
  <conditionalFormatting sqref="O4">
    <cfRule type="expression" dxfId="308" priority="281">
      <formula>$G$8="Ban62"</formula>
    </cfRule>
  </conditionalFormatting>
  <conditionalFormatting sqref="O5">
    <cfRule type="expression" dxfId="307" priority="280">
      <formula>$G$8="Ban63"</formula>
    </cfRule>
  </conditionalFormatting>
  <conditionalFormatting sqref="O6">
    <cfRule type="expression" dxfId="306" priority="279">
      <formula>$G$8="Ban64"</formula>
    </cfRule>
  </conditionalFormatting>
  <conditionalFormatting sqref="O7">
    <cfRule type="expression" dxfId="305" priority="278">
      <formula>$G$8="Ban65"</formula>
    </cfRule>
  </conditionalFormatting>
  <conditionalFormatting sqref="H8:H9">
    <cfRule type="cellIs" dxfId="304" priority="276" operator="lessThan">
      <formula>0</formula>
    </cfRule>
    <cfRule type="expression" dxfId="303" priority="277">
      <formula>$H$8&gt;=$F$8</formula>
    </cfRule>
  </conditionalFormatting>
  <conditionalFormatting sqref="O10">
    <cfRule type="expression" dxfId="302" priority="275">
      <formula>$G$8="Ban57"</formula>
    </cfRule>
  </conditionalFormatting>
  <conditionalFormatting sqref="O15">
    <cfRule type="expression" dxfId="301" priority="264">
      <formula>$G$8="Ban73"</formula>
    </cfRule>
  </conditionalFormatting>
  <conditionalFormatting sqref="O14">
    <cfRule type="expression" dxfId="300" priority="263">
      <formula>$G$8="Ban72"</formula>
    </cfRule>
  </conditionalFormatting>
  <conditionalFormatting sqref="O13">
    <cfRule type="expression" dxfId="299" priority="262" stopIfTrue="1">
      <formula>$G$8="Ban71"</formula>
    </cfRule>
  </conditionalFormatting>
  <conditionalFormatting sqref="O12">
    <cfRule type="expression" dxfId="298" priority="259">
      <formula>$G$8="Ban70"</formula>
    </cfRule>
  </conditionalFormatting>
  <conditionalFormatting sqref="O11">
    <cfRule type="expression" dxfId="297" priority="258">
      <formula>$G$8="Ban69"</formula>
    </cfRule>
  </conditionalFormatting>
  <conditionalFormatting sqref="O10">
    <cfRule type="expression" dxfId="296" priority="257">
      <formula>$G$8="Ban68"</formula>
    </cfRule>
  </conditionalFormatting>
  <conditionalFormatting sqref="O9">
    <cfRule type="expression" dxfId="295" priority="246">
      <formula>$G$8=("Ban67")</formula>
    </cfRule>
  </conditionalFormatting>
  <conditionalFormatting sqref="O15">
    <cfRule type="expression" dxfId="294" priority="243">
      <formula>$G$8=("Ban1,2")</formula>
    </cfRule>
  </conditionalFormatting>
  <conditionalFormatting sqref="O17">
    <cfRule type="expression" dxfId="293" priority="238">
      <formula>$G$8=("Ban75")</formula>
    </cfRule>
  </conditionalFormatting>
  <conditionalFormatting sqref="P4">
    <cfRule type="expression" dxfId="292" priority="236">
      <formula>$G$8=("Ban77")</formula>
    </cfRule>
  </conditionalFormatting>
  <conditionalFormatting sqref="P3">
    <cfRule type="expression" dxfId="291" priority="234">
      <formula>$G$8=("Ban76")</formula>
    </cfRule>
  </conditionalFormatting>
  <conditionalFormatting sqref="P5">
    <cfRule type="expression" dxfId="290" priority="233">
      <formula>$G$8=("Ban78")</formula>
    </cfRule>
  </conditionalFormatting>
  <conditionalFormatting sqref="P6">
    <cfRule type="expression" dxfId="289" priority="232">
      <formula>$G$8=("Ban79")</formula>
    </cfRule>
  </conditionalFormatting>
  <conditionalFormatting sqref="P7">
    <cfRule type="expression" dxfId="288" priority="230">
      <formula>$G$8=("Ban80")</formula>
    </cfRule>
  </conditionalFormatting>
  <conditionalFormatting sqref="P8">
    <cfRule type="expression" dxfId="287" priority="229">
      <formula>$G$8=("Ban81")</formula>
    </cfRule>
  </conditionalFormatting>
  <conditionalFormatting sqref="O16">
    <cfRule type="expression" dxfId="286" priority="228">
      <formula>$G$8=("Ban74")</formula>
    </cfRule>
  </conditionalFormatting>
  <conditionalFormatting sqref="P9">
    <cfRule type="expression" dxfId="285" priority="217">
      <formula>$G$8=("BAN82")</formula>
    </cfRule>
  </conditionalFormatting>
  <conditionalFormatting sqref="P10">
    <cfRule type="expression" dxfId="284" priority="216">
      <formula>$G$8=("Ban83")</formula>
    </cfRule>
  </conditionalFormatting>
  <conditionalFormatting sqref="P11">
    <cfRule type="expression" dxfId="283" priority="215">
      <formula>$G$8=("Ban84")</formula>
    </cfRule>
  </conditionalFormatting>
  <conditionalFormatting sqref="P12">
    <cfRule type="expression" dxfId="282" priority="213">
      <formula>$G$8=("Ban85")</formula>
    </cfRule>
  </conditionalFormatting>
  <conditionalFormatting sqref="P13">
    <cfRule type="expression" dxfId="281" priority="211">
      <formula>$G$8=("Ban86")</formula>
    </cfRule>
  </conditionalFormatting>
  <conditionalFormatting sqref="P14">
    <cfRule type="expression" dxfId="280" priority="210">
      <formula>$G$8=("Ban87")</formula>
    </cfRule>
  </conditionalFormatting>
  <conditionalFormatting sqref="P15">
    <cfRule type="expression" dxfId="279" priority="209">
      <formula>$G$8=("Ban88")</formula>
    </cfRule>
  </conditionalFormatting>
  <conditionalFormatting sqref="P16">
    <cfRule type="expression" dxfId="278" priority="208">
      <formula>$G$8=("Ban89")</formula>
    </cfRule>
  </conditionalFormatting>
  <conditionalFormatting sqref="P17">
    <cfRule type="expression" dxfId="277" priority="192">
      <formula>$G$8=("Ban90")</formula>
    </cfRule>
  </conditionalFormatting>
  <conditionalFormatting sqref="Q3">
    <cfRule type="expression" dxfId="276" priority="191">
      <formula>$G$8=("Ban91")</formula>
    </cfRule>
  </conditionalFormatting>
  <conditionalFormatting sqref="Q4">
    <cfRule type="expression" dxfId="275" priority="190">
      <formula>$G$8=("Ban92")</formula>
    </cfRule>
  </conditionalFormatting>
  <conditionalFormatting sqref="K5">
    <cfRule type="expression" dxfId="274" priority="188">
      <formula>$G$8=("Ban3")</formula>
    </cfRule>
  </conditionalFormatting>
  <conditionalFormatting sqref="K6">
    <cfRule type="expression" dxfId="273" priority="187">
      <formula>$G$8=("Ban4")</formula>
    </cfRule>
  </conditionalFormatting>
  <conditionalFormatting sqref="Q6">
    <cfRule type="expression" dxfId="272" priority="183">
      <formula>$G$8=("Ban94")</formula>
    </cfRule>
  </conditionalFormatting>
  <conditionalFormatting sqref="Q7">
    <cfRule type="expression" dxfId="271" priority="182">
      <formula>$G$8=("Ban95")</formula>
    </cfRule>
  </conditionalFormatting>
  <conditionalFormatting sqref="Q8">
    <cfRule type="expression" dxfId="270" priority="181">
      <formula>$G$8=("Ban96")</formula>
    </cfRule>
  </conditionalFormatting>
  <conditionalFormatting sqref="Q9">
    <cfRule type="expression" dxfId="269" priority="180">
      <formula>$G$8=("Ban97")</formula>
    </cfRule>
  </conditionalFormatting>
  <conditionalFormatting sqref="Q10">
    <cfRule type="expression" dxfId="268" priority="179">
      <formula>$G$8=("Ban98")</formula>
    </cfRule>
  </conditionalFormatting>
  <conditionalFormatting sqref="Q11">
    <cfRule type="expression" dxfId="267" priority="175">
      <formula>$G$8=("Ban99")</formula>
    </cfRule>
  </conditionalFormatting>
  <conditionalFormatting sqref="Q12">
    <cfRule type="expression" dxfId="266" priority="172">
      <formula>$G$8=("Ban100")</formula>
    </cfRule>
  </conditionalFormatting>
  <conditionalFormatting sqref="Q13">
    <cfRule type="expression" dxfId="265" priority="170">
      <formula>$G$8=("Ban101")</formula>
    </cfRule>
  </conditionalFormatting>
  <conditionalFormatting sqref="Q14">
    <cfRule type="expression" dxfId="264" priority="169">
      <formula>$G$8=("Ban102")</formula>
    </cfRule>
  </conditionalFormatting>
  <conditionalFormatting sqref="Q15">
    <cfRule type="expression" dxfId="263" priority="168">
      <formula>$G$8=("Ban103")</formula>
    </cfRule>
  </conditionalFormatting>
  <conditionalFormatting sqref="Q16">
    <cfRule type="expression" dxfId="262" priority="167">
      <formula>$G$8=("Ban104")</formula>
    </cfRule>
  </conditionalFormatting>
  <conditionalFormatting sqref="N12">
    <cfRule type="expression" dxfId="261" priority="164">
      <formula>$G$8="Ban55"</formula>
    </cfRule>
  </conditionalFormatting>
  <conditionalFormatting sqref="R4">
    <cfRule type="expression" dxfId="260" priority="162">
      <formula>$G$8=("Ban107")</formula>
    </cfRule>
  </conditionalFormatting>
  <conditionalFormatting sqref="R5">
    <cfRule type="expression" dxfId="259" priority="159">
      <formula>$G$8=("Ban108")</formula>
    </cfRule>
  </conditionalFormatting>
  <conditionalFormatting sqref="R7">
    <cfRule type="expression" dxfId="258" priority="157">
      <formula>$G$8=("Ban110")</formula>
    </cfRule>
  </conditionalFormatting>
  <conditionalFormatting sqref="Q17">
    <cfRule type="expression" dxfId="257" priority="155">
      <formula>$G$8=("Ban105")</formula>
    </cfRule>
  </conditionalFormatting>
  <conditionalFormatting sqref="R10">
    <cfRule type="expression" dxfId="256" priority="154">
      <formula>$G$8=("Ban113")</formula>
    </cfRule>
  </conditionalFormatting>
  <conditionalFormatting sqref="R11">
    <cfRule type="expression" dxfId="255" priority="153">
      <formula>$G$8=("Ban114")</formula>
    </cfRule>
  </conditionalFormatting>
  <conditionalFormatting sqref="R12">
    <cfRule type="expression" dxfId="254" priority="152">
      <formula>$G$8=("Ban115")</formula>
    </cfRule>
  </conditionalFormatting>
  <conditionalFormatting sqref="R13">
    <cfRule type="expression" dxfId="253" priority="151">
      <formula>$G$8=("Ban116")</formula>
    </cfRule>
  </conditionalFormatting>
  <conditionalFormatting sqref="R14">
    <cfRule type="expression" dxfId="252" priority="149">
      <formula>$G$8=("Ban117")</formula>
    </cfRule>
  </conditionalFormatting>
  <conditionalFormatting sqref="R15">
    <cfRule type="expression" dxfId="251" priority="148">
      <formula>$G$8=("Ban118")</formula>
    </cfRule>
  </conditionalFormatting>
  <conditionalFormatting sqref="R16">
    <cfRule type="expression" dxfId="250" priority="147">
      <formula>$G$8=("Ban119")</formula>
    </cfRule>
  </conditionalFormatting>
  <conditionalFormatting sqref="S3">
    <cfRule type="expression" dxfId="249" priority="146">
      <formula>$G$8=("Ban121")</formula>
    </cfRule>
  </conditionalFormatting>
  <conditionalFormatting sqref="N11">
    <cfRule type="expression" dxfId="248" priority="144">
      <formula>$G$8="Ban54"</formula>
    </cfRule>
  </conditionalFormatting>
  <conditionalFormatting sqref="S7">
    <cfRule type="expression" dxfId="247" priority="143">
      <formula>$G$8=("Ban125")</formula>
    </cfRule>
  </conditionalFormatting>
  <conditionalFormatting sqref="R17">
    <cfRule type="expression" dxfId="246" priority="142">
      <formula>$G$8=("Ban120")</formula>
    </cfRule>
  </conditionalFormatting>
  <conditionalFormatting sqref="S8">
    <cfRule type="expression" dxfId="245" priority="141">
      <formula>$G$8=("Ban126")</formula>
    </cfRule>
  </conditionalFormatting>
  <conditionalFormatting sqref="S4">
    <cfRule type="expression" dxfId="244" priority="140">
      <formula>$G$8=("Ban122")</formula>
    </cfRule>
  </conditionalFormatting>
  <conditionalFormatting sqref="S5">
    <cfRule type="expression" dxfId="243" priority="139">
      <formula>$G$8=("Ban123")</formula>
    </cfRule>
  </conditionalFormatting>
  <conditionalFormatting sqref="S6">
    <cfRule type="expression" dxfId="242" priority="138">
      <formula>$G$8=("Ban124")</formula>
    </cfRule>
  </conditionalFormatting>
  <conditionalFormatting sqref="B12">
    <cfRule type="expression" dxfId="241" priority="10">
      <formula>$C$12="Nouvelle Ref"</formula>
    </cfRule>
    <cfRule type="expression" dxfId="240" priority="137">
      <formula>$C$12=""</formula>
    </cfRule>
  </conditionalFormatting>
  <conditionalFormatting sqref="S9">
    <cfRule type="expression" dxfId="239" priority="136">
      <formula>$G$8=("Ban127")</formula>
    </cfRule>
  </conditionalFormatting>
  <conditionalFormatting sqref="S10">
    <cfRule type="expression" dxfId="238" priority="135">
      <formula>$G$8=("Ban128")</formula>
    </cfRule>
  </conditionalFormatting>
  <conditionalFormatting sqref="S11">
    <cfRule type="expression" dxfId="237" priority="134">
      <formula>$G$8=("Ban129")</formula>
    </cfRule>
  </conditionalFormatting>
  <conditionalFormatting sqref="S12">
    <cfRule type="expression" dxfId="236" priority="133">
      <formula>$G$8=("Ban130")</formula>
    </cfRule>
  </conditionalFormatting>
  <conditionalFormatting sqref="S13">
    <cfRule type="expression" dxfId="235" priority="132">
      <formula>$G$8=("Ban131")</formula>
    </cfRule>
  </conditionalFormatting>
  <conditionalFormatting sqref="S14">
    <cfRule type="expression" dxfId="234" priority="131">
      <formula>$G$8=("Ban132")</formula>
    </cfRule>
  </conditionalFormatting>
  <conditionalFormatting sqref="S15">
    <cfRule type="expression" dxfId="233" priority="130">
      <formula>$G$8=("Ban133")</formula>
    </cfRule>
  </conditionalFormatting>
  <conditionalFormatting sqref="S16">
    <cfRule type="expression" dxfId="232" priority="129">
      <formula>$G$8=("Ban134")</formula>
    </cfRule>
  </conditionalFormatting>
  <conditionalFormatting sqref="T3">
    <cfRule type="expression" dxfId="231" priority="128">
      <formula>$G$8=("Ban136")</formula>
    </cfRule>
  </conditionalFormatting>
  <conditionalFormatting sqref="T4">
    <cfRule type="expression" dxfId="230" priority="127">
      <formula>$G$8=("Ban137")</formula>
    </cfRule>
  </conditionalFormatting>
  <conditionalFormatting sqref="T5">
    <cfRule type="expression" dxfId="229" priority="125">
      <formula>$G$8=("Ban138")</formula>
    </cfRule>
  </conditionalFormatting>
  <conditionalFormatting sqref="S17">
    <cfRule type="expression" dxfId="228" priority="123">
      <formula>$G$8=("Ban135")</formula>
    </cfRule>
  </conditionalFormatting>
  <conditionalFormatting sqref="T6">
    <cfRule type="expression" dxfId="227" priority="122">
      <formula>$G$8=("Ban139")</formula>
    </cfRule>
  </conditionalFormatting>
  <conditionalFormatting sqref="T7">
    <cfRule type="expression" dxfId="226" priority="121">
      <formula>$G$8=("Ban140")</formula>
    </cfRule>
  </conditionalFormatting>
  <conditionalFormatting sqref="T8">
    <cfRule type="expression" dxfId="225" priority="120">
      <formula>$G$8=("Ban141")</formula>
    </cfRule>
  </conditionalFormatting>
  <conditionalFormatting sqref="T9">
    <cfRule type="expression" dxfId="224" priority="119">
      <formula>$G$8=("Ban142")</formula>
    </cfRule>
  </conditionalFormatting>
  <conditionalFormatting sqref="T10">
    <cfRule type="expression" dxfId="223" priority="118">
      <formula>$G$8=("Ban143")</formula>
    </cfRule>
  </conditionalFormatting>
  <conditionalFormatting sqref="T11">
    <cfRule type="expression" dxfId="222" priority="117">
      <formula>$G$8=("Ban144")</formula>
    </cfRule>
  </conditionalFormatting>
  <conditionalFormatting sqref="T12">
    <cfRule type="expression" dxfId="221" priority="116">
      <formula>$G$8=("Ban145")</formula>
    </cfRule>
  </conditionalFormatting>
  <conditionalFormatting sqref="T13">
    <cfRule type="expression" dxfId="220" priority="115">
      <formula>$G$8=("Ban146")</formula>
    </cfRule>
  </conditionalFormatting>
  <conditionalFormatting sqref="T14">
    <cfRule type="expression" dxfId="219" priority="114">
      <formula>$G$8=("Ban147")</formula>
    </cfRule>
  </conditionalFormatting>
  <conditionalFormatting sqref="T15">
    <cfRule type="expression" dxfId="218" priority="113">
      <formula>$G$8=("Ban148")</formula>
    </cfRule>
  </conditionalFormatting>
  <conditionalFormatting sqref="T16">
    <cfRule type="expression" dxfId="217" priority="112">
      <formula>$G$8=("Ban149")</formula>
    </cfRule>
  </conditionalFormatting>
  <conditionalFormatting sqref="T17">
    <cfRule type="expression" dxfId="216" priority="111">
      <formula>$G$8=("Ban150")</formula>
    </cfRule>
  </conditionalFormatting>
  <conditionalFormatting sqref="U3">
    <cfRule type="expression" dxfId="215" priority="110">
      <formula>$G$8=("Ban151")</formula>
    </cfRule>
  </conditionalFormatting>
  <conditionalFormatting sqref="U4">
    <cfRule type="expression" dxfId="214" priority="108">
      <formula>$G$8=("Ban152")</formula>
    </cfRule>
  </conditionalFormatting>
  <conditionalFormatting sqref="U5">
    <cfRule type="expression" dxfId="213" priority="107">
      <formula>$G$8=("Ban153")</formula>
    </cfRule>
  </conditionalFormatting>
  <conditionalFormatting sqref="U6">
    <cfRule type="expression" dxfId="212" priority="106">
      <formula>$G$8=("Ban154")</formula>
    </cfRule>
  </conditionalFormatting>
  <conditionalFormatting sqref="U7">
    <cfRule type="expression" dxfId="211" priority="105">
      <formula>$G$8=("Ban155")</formula>
    </cfRule>
  </conditionalFormatting>
  <conditionalFormatting sqref="U8">
    <cfRule type="expression" dxfId="210" priority="104">
      <formula>$G$8=("Ban156")</formula>
    </cfRule>
  </conditionalFormatting>
  <conditionalFormatting sqref="U9">
    <cfRule type="expression" dxfId="209" priority="103">
      <formula>$G$8=("Ban157")</formula>
    </cfRule>
  </conditionalFormatting>
  <conditionalFormatting sqref="U10">
    <cfRule type="expression" dxfId="208" priority="102">
      <formula>$G$8=("Ban158")</formula>
    </cfRule>
  </conditionalFormatting>
  <conditionalFormatting sqref="U11">
    <cfRule type="expression" dxfId="207" priority="101">
      <formula>$G$8=("Ban159")</formula>
    </cfRule>
  </conditionalFormatting>
  <conditionalFormatting sqref="U12">
    <cfRule type="expression" dxfId="206" priority="100">
      <formula>$G$8=("Ban160")</formula>
    </cfRule>
  </conditionalFormatting>
  <conditionalFormatting sqref="U13">
    <cfRule type="expression" dxfId="205" priority="99">
      <formula>$G$8=("Ban161")</formula>
    </cfRule>
  </conditionalFormatting>
  <conditionalFormatting sqref="U14">
    <cfRule type="expression" dxfId="204" priority="98">
      <formula>$G$8=("Ban162")</formula>
    </cfRule>
  </conditionalFormatting>
  <conditionalFormatting sqref="U15">
    <cfRule type="expression" dxfId="203" priority="97">
      <formula>$G$8=("Ban163")</formula>
    </cfRule>
  </conditionalFormatting>
  <conditionalFormatting sqref="U16">
    <cfRule type="expression" dxfId="202" priority="96">
      <formula>$G$8=("Ban164")</formula>
    </cfRule>
  </conditionalFormatting>
  <conditionalFormatting sqref="U17">
    <cfRule type="expression" dxfId="201" priority="95">
      <formula>$G$8=("Ban165")</formula>
    </cfRule>
  </conditionalFormatting>
  <conditionalFormatting sqref="V3">
    <cfRule type="expression" dxfId="200" priority="94">
      <formula>$G$8=("Ban166")</formula>
    </cfRule>
  </conditionalFormatting>
  <conditionalFormatting sqref="V4">
    <cfRule type="expression" dxfId="199" priority="93">
      <formula>$G$8=("Ban167")</formula>
    </cfRule>
  </conditionalFormatting>
  <conditionalFormatting sqref="V5">
    <cfRule type="expression" dxfId="198" priority="92">
      <formula>$G$8=("Ban168")</formula>
    </cfRule>
  </conditionalFormatting>
  <conditionalFormatting sqref="V6">
    <cfRule type="expression" dxfId="197" priority="91">
      <formula>$G$8=("Ban169")</formula>
    </cfRule>
  </conditionalFormatting>
  <conditionalFormatting sqref="V7">
    <cfRule type="expression" dxfId="196" priority="90">
      <formula>$G$8=("Ban170")</formula>
    </cfRule>
  </conditionalFormatting>
  <conditionalFormatting sqref="V8">
    <cfRule type="expression" dxfId="195" priority="89">
      <formula>$G$8=("Ban171")</formula>
    </cfRule>
  </conditionalFormatting>
  <conditionalFormatting sqref="V9">
    <cfRule type="expression" dxfId="194" priority="88">
      <formula>$G$8=("Ban172")</formula>
    </cfRule>
  </conditionalFormatting>
  <conditionalFormatting sqref="V10">
    <cfRule type="expression" dxfId="193" priority="87">
      <formula>$G$8=("Ban173")</formula>
    </cfRule>
  </conditionalFormatting>
  <conditionalFormatting sqref="V11">
    <cfRule type="expression" dxfId="192" priority="86">
      <formula>$G$8=("Ban174")</formula>
    </cfRule>
  </conditionalFormatting>
  <conditionalFormatting sqref="V12">
    <cfRule type="expression" dxfId="191" priority="85">
      <formula>$G$8=("Ban175")</formula>
    </cfRule>
  </conditionalFormatting>
  <conditionalFormatting sqref="V13">
    <cfRule type="expression" dxfId="190" priority="84">
      <formula>$G$8=("Ban176")</formula>
    </cfRule>
  </conditionalFormatting>
  <conditionalFormatting sqref="V14">
    <cfRule type="expression" dxfId="189" priority="83">
      <formula>$G$8=("Ban177")</formula>
    </cfRule>
  </conditionalFormatting>
  <conditionalFormatting sqref="V15">
    <cfRule type="expression" dxfId="188" priority="82">
      <formula>$G$8=("Ban178")</formula>
    </cfRule>
  </conditionalFormatting>
  <conditionalFormatting sqref="V16">
    <cfRule type="expression" dxfId="187" priority="79">
      <formula>$G$8=("Ban179")</formula>
    </cfRule>
  </conditionalFormatting>
  <conditionalFormatting sqref="V17">
    <cfRule type="expression" dxfId="186" priority="78">
      <formula>$G$8=("Ban180")</formula>
    </cfRule>
  </conditionalFormatting>
  <conditionalFormatting sqref="W3">
    <cfRule type="expression" dxfId="185" priority="77">
      <formula>$G$8=("Ban181")</formula>
    </cfRule>
  </conditionalFormatting>
  <conditionalFormatting sqref="W4">
    <cfRule type="expression" dxfId="184" priority="76">
      <formula>$G$8=("Ban182")</formula>
    </cfRule>
  </conditionalFormatting>
  <conditionalFormatting sqref="W6">
    <cfRule type="expression" dxfId="183" priority="74">
      <formula>$G$8=("Ban184")</formula>
    </cfRule>
  </conditionalFormatting>
  <conditionalFormatting sqref="W7">
    <cfRule type="expression" dxfId="182" priority="72">
      <formula>$G$8=("Ban185")</formula>
    </cfRule>
  </conditionalFormatting>
  <conditionalFormatting sqref="W8">
    <cfRule type="expression" dxfId="181" priority="71">
      <formula>$G$8=("Ban186")</formula>
    </cfRule>
  </conditionalFormatting>
  <conditionalFormatting sqref="W9">
    <cfRule type="expression" dxfId="180" priority="70">
      <formula>$G$8=("Ban187")</formula>
    </cfRule>
  </conditionalFormatting>
  <conditionalFormatting sqref="W10">
    <cfRule type="expression" dxfId="179" priority="69">
      <formula>$G$8=("Ban188")</formula>
    </cfRule>
  </conditionalFormatting>
  <conditionalFormatting sqref="W11">
    <cfRule type="expression" dxfId="178" priority="68">
      <formula>$G$8=("Ban189")</formula>
    </cfRule>
  </conditionalFormatting>
  <conditionalFormatting sqref="W12">
    <cfRule type="expression" dxfId="177" priority="67">
      <formula>$G$8=("Ban190")</formula>
    </cfRule>
  </conditionalFormatting>
  <conditionalFormatting sqref="W13">
    <cfRule type="expression" dxfId="176" priority="66">
      <formula>$G$8=("Ban191")</formula>
    </cfRule>
  </conditionalFormatting>
  <conditionalFormatting sqref="W14">
    <cfRule type="expression" dxfId="175" priority="65">
      <formula>$G$8=("Ban192")</formula>
    </cfRule>
  </conditionalFormatting>
  <conditionalFormatting sqref="W15">
    <cfRule type="expression" dxfId="174" priority="64">
      <formula>$G$8=("Ban193")</formula>
    </cfRule>
  </conditionalFormatting>
  <conditionalFormatting sqref="W16">
    <cfRule type="expression" dxfId="173" priority="63">
      <formula>$G$8=("Ban194")</formula>
    </cfRule>
  </conditionalFormatting>
  <conditionalFormatting sqref="W17">
    <cfRule type="expression" dxfId="172" priority="62">
      <formula>$G$8=("Ban195")</formula>
    </cfRule>
  </conditionalFormatting>
  <conditionalFormatting sqref="X3">
    <cfRule type="expression" dxfId="171" priority="61">
      <formula>$G$8=("Ban196")</formula>
    </cfRule>
  </conditionalFormatting>
  <conditionalFormatting sqref="X4">
    <cfRule type="expression" dxfId="170" priority="60">
      <formula>$G$8=("Ban197")</formula>
    </cfRule>
  </conditionalFormatting>
  <conditionalFormatting sqref="X5">
    <cfRule type="expression" dxfId="169" priority="59">
      <formula>$G$8=("Ban198")</formula>
    </cfRule>
  </conditionalFormatting>
  <conditionalFormatting sqref="X6">
    <cfRule type="expression" dxfId="168" priority="58">
      <formula>$G$8=("Ban199")</formula>
    </cfRule>
  </conditionalFormatting>
  <conditionalFormatting sqref="X7">
    <cfRule type="expression" dxfId="167" priority="57">
      <formula>$G$8=("Ban200")</formula>
    </cfRule>
  </conditionalFormatting>
  <conditionalFormatting sqref="X8">
    <cfRule type="expression" dxfId="166" priority="56">
      <formula>$G$8=("Ban201")</formula>
    </cfRule>
  </conditionalFormatting>
  <conditionalFormatting sqref="X9">
    <cfRule type="expression" dxfId="165" priority="55">
      <formula>$G$8=("Ban202")</formula>
    </cfRule>
  </conditionalFormatting>
  <conditionalFormatting sqref="X10">
    <cfRule type="expression" dxfId="164" priority="54">
      <formula>$G$8=("Ban203")</formula>
    </cfRule>
  </conditionalFormatting>
  <conditionalFormatting sqref="X11">
    <cfRule type="expression" dxfId="163" priority="53">
      <formula>$G$8=("Ban204")</formula>
    </cfRule>
  </conditionalFormatting>
  <conditionalFormatting sqref="X12">
    <cfRule type="expression" dxfId="162" priority="52">
      <formula>$G$8=("Ban205")</formula>
    </cfRule>
  </conditionalFormatting>
  <conditionalFormatting sqref="X13">
    <cfRule type="expression" dxfId="161" priority="51">
      <formula>$G$8=("Ban206")</formula>
    </cfRule>
  </conditionalFormatting>
  <conditionalFormatting sqref="X14">
    <cfRule type="expression" dxfId="160" priority="50">
      <formula>$G$8=("Ban207")</formula>
    </cfRule>
  </conditionalFormatting>
  <conditionalFormatting sqref="X15">
    <cfRule type="expression" dxfId="159" priority="49">
      <formula>$G$8=("Ban208")</formula>
    </cfRule>
  </conditionalFormatting>
  <conditionalFormatting sqref="X16">
    <cfRule type="expression" dxfId="158" priority="48">
      <formula>$G$8=("Ban209")</formula>
    </cfRule>
  </conditionalFormatting>
  <conditionalFormatting sqref="X17">
    <cfRule type="expression" dxfId="157" priority="47">
      <formula>$G$8=("Ban210")</formula>
    </cfRule>
  </conditionalFormatting>
  <conditionalFormatting sqref="Y3">
    <cfRule type="expression" dxfId="156" priority="46">
      <formula>$G$8=("Ban211")</formula>
    </cfRule>
  </conditionalFormatting>
  <conditionalFormatting sqref="Y4">
    <cfRule type="expression" dxfId="155" priority="45">
      <formula>$G$8=("Ban212")</formula>
    </cfRule>
  </conditionalFormatting>
  <conditionalFormatting sqref="Y5">
    <cfRule type="expression" dxfId="154" priority="44">
      <formula>$G$8=("Ban213")</formula>
    </cfRule>
  </conditionalFormatting>
  <conditionalFormatting sqref="Y7">
    <cfRule type="expression" dxfId="153" priority="39">
      <formula>$G$8=("Ban215")</formula>
    </cfRule>
  </conditionalFormatting>
  <conditionalFormatting sqref="Y8">
    <cfRule type="expression" dxfId="152" priority="38">
      <formula>$G$8=("Ban216")</formula>
    </cfRule>
  </conditionalFormatting>
  <conditionalFormatting sqref="Y9">
    <cfRule type="expression" dxfId="151" priority="37">
      <formula>$G$8=("Ban217")</formula>
    </cfRule>
  </conditionalFormatting>
  <conditionalFormatting sqref="Y10">
    <cfRule type="expression" dxfId="150" priority="36">
      <formula>$G$8=("Ban218")</formula>
    </cfRule>
  </conditionalFormatting>
  <conditionalFormatting sqref="Y11">
    <cfRule type="expression" dxfId="149" priority="35">
      <formula>$G$8=("Ban219")</formula>
    </cfRule>
  </conditionalFormatting>
  <conditionalFormatting sqref="Y12">
    <cfRule type="expression" dxfId="148" priority="34">
      <formula>$G$8=("Ban220")</formula>
    </cfRule>
  </conditionalFormatting>
  <conditionalFormatting sqref="Y13">
    <cfRule type="expression" dxfId="147" priority="33">
      <formula>$G$8=("Ban221")</formula>
    </cfRule>
  </conditionalFormatting>
  <conditionalFormatting sqref="Y14">
    <cfRule type="expression" dxfId="146" priority="32">
      <formula>$G$8=("Ban222")</formula>
    </cfRule>
  </conditionalFormatting>
  <conditionalFormatting sqref="Y15">
    <cfRule type="expression" dxfId="145" priority="31">
      <formula>$G$8=("Ban223")</formula>
    </cfRule>
  </conditionalFormatting>
  <conditionalFormatting sqref="Y16">
    <cfRule type="expression" dxfId="144" priority="30">
      <formula>$G$8=("Ban224")</formula>
    </cfRule>
  </conditionalFormatting>
  <conditionalFormatting sqref="Y17">
    <cfRule type="expression" dxfId="143" priority="29">
      <formula>$G$8=("Ban225")</formula>
    </cfRule>
  </conditionalFormatting>
  <conditionalFormatting sqref="Z3">
    <cfRule type="expression" dxfId="142" priority="28">
      <formula>$G$8=("Ban226")</formula>
    </cfRule>
  </conditionalFormatting>
  <conditionalFormatting sqref="Z4">
    <cfRule type="expression" dxfId="141" priority="27">
      <formula>$G$8=("Ban227")</formula>
    </cfRule>
  </conditionalFormatting>
  <conditionalFormatting sqref="Z5">
    <cfRule type="expression" dxfId="140" priority="26">
      <formula>$G$8=("Ban228")</formula>
    </cfRule>
  </conditionalFormatting>
  <conditionalFormatting sqref="Z6">
    <cfRule type="expression" dxfId="139" priority="25">
      <formula>$G$8=("Ban229")</formula>
    </cfRule>
  </conditionalFormatting>
  <conditionalFormatting sqref="Z7">
    <cfRule type="expression" dxfId="138" priority="24">
      <formula>$G$8=("Ban230")</formula>
    </cfRule>
  </conditionalFormatting>
  <conditionalFormatting sqref="Z8">
    <cfRule type="expression" dxfId="137" priority="22">
      <formula>$G$8=("Ban231")</formula>
    </cfRule>
  </conditionalFormatting>
  <conditionalFormatting sqref="Z9">
    <cfRule type="expression" dxfId="136" priority="21">
      <formula>$G$8=("Ban232")</formula>
    </cfRule>
  </conditionalFormatting>
  <conditionalFormatting sqref="Z10">
    <cfRule type="expression" dxfId="135" priority="20">
      <formula>$G$8=("Ban233")</formula>
    </cfRule>
  </conditionalFormatting>
  <conditionalFormatting sqref="Q5">
    <cfRule type="expression" dxfId="134" priority="19">
      <formula>$G$8=("Ban93")</formula>
    </cfRule>
  </conditionalFormatting>
  <conditionalFormatting sqref="D19">
    <cfRule type="expression" dxfId="133" priority="16">
      <formula>AND(ROW()=CELL("ligne"),COLUMN()=CELL("colonne"))</formula>
    </cfRule>
  </conditionalFormatting>
  <conditionalFormatting sqref="Z11">
    <cfRule type="expression" dxfId="132" priority="15">
      <formula>$G$8=("Ban234")</formula>
    </cfRule>
  </conditionalFormatting>
  <conditionalFormatting sqref="N15">
    <cfRule type="expression" dxfId="131" priority="13">
      <formula>$G$8="Ban58"</formula>
    </cfRule>
  </conditionalFormatting>
  <conditionalFormatting sqref="N17">
    <cfRule type="expression" dxfId="130" priority="12">
      <formula>$G$8="Ban60"</formula>
    </cfRule>
  </conditionalFormatting>
  <conditionalFormatting sqref="R3">
    <cfRule type="expression" dxfId="129" priority="9">
      <formula>$G$8=("Ban106")</formula>
    </cfRule>
  </conditionalFormatting>
  <conditionalFormatting sqref="R8">
    <cfRule type="expression" dxfId="128" priority="8">
      <formula>$G$8=("Ban111")</formula>
    </cfRule>
  </conditionalFormatting>
  <conditionalFormatting sqref="R9">
    <cfRule type="expression" dxfId="127" priority="7">
      <formula>$G$8=("Ban112")</formula>
    </cfRule>
  </conditionalFormatting>
  <conditionalFormatting sqref="R6">
    <cfRule type="expression" dxfId="126" priority="6">
      <formula>$G$8=("Ban109")</formula>
    </cfRule>
  </conditionalFormatting>
  <conditionalFormatting sqref="Y6">
    <cfRule type="expression" dxfId="125" priority="5">
      <formula>$G$8=("Ban214")</formula>
    </cfRule>
  </conditionalFormatting>
  <conditionalFormatting sqref="L9">
    <cfRule type="expression" dxfId="124" priority="4">
      <formula>$G$8=("Ban22")</formula>
    </cfRule>
  </conditionalFormatting>
  <conditionalFormatting sqref="F8:F9">
    <cfRule type="cellIs" dxfId="123" priority="2" operator="lessThan">
      <formula>0</formula>
    </cfRule>
    <cfRule type="expression" dxfId="122" priority="3">
      <formula>$H$8&gt;=$F$8</formula>
    </cfRule>
  </conditionalFormatting>
  <conditionalFormatting sqref="B15">
    <cfRule type="cellIs" dxfId="121" priority="1" operator="equal">
      <formula>0</formula>
    </cfRule>
  </conditionalFormatting>
  <dataValidations count="2">
    <dataValidation type="list" allowBlank="1" showInputMessage="1" showErrorMessage="1" sqref="F105:F107" xr:uid="{EE3AFBE1-0BA5-4575-BDD1-3E4C10B3BF03}">
      <formula1>$G$3:$G$7</formula1>
    </dataValidation>
    <dataValidation type="list" allowBlank="1" showInputMessage="1" showErrorMessage="1" sqref="B105:C107 E105:E107" xr:uid="{79F38338-F4C0-413D-AADF-141138F92768}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2226" r:id="rId4" name="SpinButton1">
          <controlPr defaultSize="0" autoLine="0" r:id="rId5">
            <anchor moveWithCells="1">
              <from>
                <xdr:col>1</xdr:col>
                <xdr:colOff>733425</xdr:colOff>
                <xdr:row>5</xdr:row>
                <xdr:rowOff>0</xdr:rowOff>
              </from>
              <to>
                <xdr:col>1</xdr:col>
                <xdr:colOff>1133475</xdr:colOff>
                <xdr:row>7</xdr:row>
                <xdr:rowOff>28575</xdr:rowOff>
              </to>
            </anchor>
          </controlPr>
        </control>
      </mc:Choice>
      <mc:Fallback>
        <control shapeId="32226" r:id="rId4" name="Spin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mouv">
            <anchor moveWithCells="1" sizeWithCells="1">
              <from>
                <xdr:col>3</xdr:col>
                <xdr:colOff>228600</xdr:colOff>
                <xdr:row>10</xdr:row>
                <xdr:rowOff>19050</xdr:rowOff>
              </from>
              <to>
                <xdr:col>4</xdr:col>
                <xdr:colOff>571500</xdr:colOff>
                <xdr:row>12</xdr:row>
                <xdr:rowOff>85725</xdr:rowOff>
              </to>
            </anchor>
          </controlPr>
        </control>
      </mc:Choice>
    </mc:AlternateContent>
  </controls>
  <tableParts count="1">
    <tablePart r:id="rId7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76" id="{9C033DA4-E8E4-4511-B40D-CFABE3278357}">
            <xm:f>(COUNTIF(Stock!K9:K864,"Commander")&gt;=1)</xm:f>
            <x14:dxf>
              <font>
                <color rgb="FFFF0000"/>
              </font>
            </x14:dxf>
          </x14:cfRule>
          <xm:sqref>G3:H3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2E064DE-634F-45CF-99E6-A6BFD209EBA8}">
          <x14:formula1>
            <xm:f>Source!$S$2:$S$4</xm:f>
          </x14:formula1>
          <xm:sqref>C12</xm:sqref>
        </x14:dataValidation>
        <x14:dataValidation type="list" allowBlank="1" showInputMessage="1" showErrorMessage="1" xr:uid="{7C99647D-62D7-4056-8044-728E6DCCE8EA}">
          <x14:formula1>
            <xm:f>Source!$A$2:$A$1253</xm:f>
          </x14:formula1>
          <xm:sqref>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E62F6-5281-4881-97FA-B0B5688AF85E}">
  <sheetPr codeName="Feuil1">
    <tabColor theme="4"/>
  </sheetPr>
  <dimension ref="B1:O1265"/>
  <sheetViews>
    <sheetView zoomScale="80" zoomScaleNormal="80" workbookViewId="0">
      <selection activeCell="F3" sqref="F3"/>
    </sheetView>
  </sheetViews>
  <sheetFormatPr baseColWidth="10" defaultRowHeight="15" x14ac:dyDescent="0.25"/>
  <cols>
    <col min="1" max="1" width="1.85546875" customWidth="1"/>
    <col min="2" max="2" width="32" bestFit="1" customWidth="1"/>
    <col min="3" max="3" width="15.7109375" style="1" bestFit="1" customWidth="1"/>
    <col min="4" max="4" width="23" style="1" bestFit="1" customWidth="1"/>
    <col min="5" max="5" width="57.5703125" customWidth="1"/>
    <col min="6" max="6" width="15.5703125" style="20" bestFit="1" customWidth="1"/>
    <col min="7" max="7" width="16.42578125" style="1" customWidth="1"/>
    <col min="8" max="8" width="18.28515625" style="1" customWidth="1"/>
    <col min="9" max="9" width="17.28515625" style="1" customWidth="1"/>
    <col min="10" max="10" width="15.140625" style="1" customWidth="1"/>
    <col min="11" max="11" width="11.85546875" bestFit="1" customWidth="1"/>
    <col min="12" max="12" width="11.42578125" customWidth="1"/>
    <col min="13" max="13" width="15.85546875" style="19" bestFit="1" customWidth="1"/>
    <col min="14" max="14" width="14.28515625" bestFit="1" customWidth="1"/>
    <col min="15" max="15" width="13" bestFit="1" customWidth="1"/>
    <col min="16" max="16" width="18.42578125" customWidth="1"/>
  </cols>
  <sheetData>
    <row r="1" spans="2:15" ht="7.5" customHeight="1" x14ac:dyDescent="0.25"/>
    <row r="2" spans="2:15" ht="6.75" customHeight="1" x14ac:dyDescent="0.25"/>
    <row r="3" spans="2:15" ht="18.75" x14ac:dyDescent="0.3">
      <c r="B3" s="2" t="s">
        <v>1</v>
      </c>
      <c r="C3" s="3" t="s">
        <v>1092</v>
      </c>
      <c r="D3" s="4" t="s">
        <v>423</v>
      </c>
      <c r="E3" s="3" t="s">
        <v>2</v>
      </c>
      <c r="F3" s="21" t="s">
        <v>2147</v>
      </c>
      <c r="G3" s="3" t="s">
        <v>3</v>
      </c>
      <c r="H3" s="3" t="s">
        <v>4</v>
      </c>
      <c r="I3" s="3" t="s">
        <v>5</v>
      </c>
      <c r="J3" s="44" t="s">
        <v>6</v>
      </c>
      <c r="K3" s="5" t="s">
        <v>7</v>
      </c>
      <c r="L3" s="4" t="s">
        <v>434</v>
      </c>
      <c r="M3" s="23" t="s">
        <v>611</v>
      </c>
      <c r="N3" s="3" t="s">
        <v>1486</v>
      </c>
      <c r="O3" s="3" t="s">
        <v>1373</v>
      </c>
    </row>
    <row r="4" spans="2:15" x14ac:dyDescent="0.25">
      <c r="B4" s="1" t="s">
        <v>1519</v>
      </c>
      <c r="D4" s="1" t="s">
        <v>1520</v>
      </c>
      <c r="E4" t="s">
        <v>1521</v>
      </c>
      <c r="F4" s="20">
        <v>7</v>
      </c>
      <c r="G4" s="1">
        <v>2</v>
      </c>
      <c r="H4" s="1" t="e">
        <f>SUMIF(#REF!,Tableau1[[#This Row],[Références]],#REF!)</f>
        <v>#REF!</v>
      </c>
      <c r="I4" s="1" t="e">
        <f t="shared" ref="I4:I67" si="0">SUM(G4:H4)</f>
        <v>#REF!</v>
      </c>
      <c r="J4" s="1">
        <v>-1</v>
      </c>
      <c r="K4" t="e">
        <f t="shared" ref="K4:K67" si="1">IF(I4&lt;=J4,"Commander","stock OK")</f>
        <v>#REF!</v>
      </c>
      <c r="L4" s="35" t="s">
        <v>2000</v>
      </c>
      <c r="M4" s="20" t="e">
        <f>Tableau1[[#This Row],[Prix /HT]]*Tableau1[[#This Row],[Stock Actuel]]</f>
        <v>#REF!</v>
      </c>
      <c r="N4" s="1"/>
      <c r="O4" s="35">
        <v>161</v>
      </c>
    </row>
    <row r="5" spans="2:15" x14ac:dyDescent="0.25">
      <c r="B5" s="1" t="s">
        <v>1522</v>
      </c>
      <c r="D5" s="1" t="s">
        <v>1520</v>
      </c>
      <c r="E5" t="s">
        <v>1523</v>
      </c>
      <c r="F5" s="20">
        <v>7.5</v>
      </c>
      <c r="G5" s="1">
        <v>1</v>
      </c>
      <c r="H5" s="1" t="e">
        <f>SUMIF(#REF!,Tableau1[[#This Row],[Références]],#REF!)</f>
        <v>#REF!</v>
      </c>
      <c r="I5" s="1" t="e">
        <f t="shared" si="0"/>
        <v>#REF!</v>
      </c>
      <c r="J5" s="1">
        <v>-1</v>
      </c>
      <c r="K5" t="e">
        <f t="shared" si="1"/>
        <v>#REF!</v>
      </c>
      <c r="L5" s="35" t="s">
        <v>1999</v>
      </c>
      <c r="M5" s="20" t="e">
        <f>Tableau1[[#This Row],[Prix /HT]]*Tableau1[[#This Row],[Stock Actuel]]</f>
        <v>#REF!</v>
      </c>
      <c r="N5" s="1"/>
      <c r="O5" s="35">
        <v>159</v>
      </c>
    </row>
    <row r="6" spans="2:15" x14ac:dyDescent="0.25">
      <c r="B6" s="1">
        <v>2210</v>
      </c>
      <c r="C6" s="1" t="s">
        <v>516</v>
      </c>
      <c r="D6" s="1" t="s">
        <v>516</v>
      </c>
      <c r="E6" t="s">
        <v>1568</v>
      </c>
      <c r="F6" s="20">
        <v>0</v>
      </c>
      <c r="G6" s="1">
        <v>0</v>
      </c>
      <c r="H6" s="1" t="e">
        <f>SUMIF(#REF!,Tableau1[[#This Row],[Références]],#REF!)</f>
        <v>#REF!</v>
      </c>
      <c r="I6" s="1" t="e">
        <f t="shared" si="0"/>
        <v>#REF!</v>
      </c>
      <c r="J6" s="1">
        <v>-1</v>
      </c>
      <c r="K6" t="e">
        <f t="shared" si="1"/>
        <v>#REF!</v>
      </c>
      <c r="L6" s="1" t="s">
        <v>430</v>
      </c>
      <c r="M6" s="20" t="e">
        <f>Tableau1[[#This Row],[Prix /HT]]*Tableau1[[#This Row],[Stock Actuel]]</f>
        <v>#REF!</v>
      </c>
      <c r="N6" s="1" t="s">
        <v>1422</v>
      </c>
      <c r="O6" s="1" t="s">
        <v>2473</v>
      </c>
    </row>
    <row r="7" spans="2:15" x14ac:dyDescent="0.25">
      <c r="B7" s="1">
        <v>2220</v>
      </c>
      <c r="C7" s="1" t="s">
        <v>516</v>
      </c>
      <c r="D7" s="1" t="s">
        <v>516</v>
      </c>
      <c r="E7" t="s">
        <v>515</v>
      </c>
      <c r="F7" s="20">
        <v>3.9525000000000001</v>
      </c>
      <c r="G7" s="1">
        <v>184</v>
      </c>
      <c r="H7" s="1" t="e">
        <f>SUMIF(#REF!,Tableau1[[#This Row],[Références]],#REF!)</f>
        <v>#REF!</v>
      </c>
      <c r="I7" s="1" t="e">
        <f t="shared" si="0"/>
        <v>#REF!</v>
      </c>
      <c r="J7" s="1">
        <v>-1</v>
      </c>
      <c r="K7" t="e">
        <f t="shared" si="1"/>
        <v>#REF!</v>
      </c>
      <c r="L7" s="1" t="s">
        <v>430</v>
      </c>
      <c r="M7" s="20" t="e">
        <f>Tableau1[[#This Row],[Prix /HT]]*Tableau1[[#This Row],[Stock Actuel]]</f>
        <v>#REF!</v>
      </c>
      <c r="N7" s="1" t="s">
        <v>1422</v>
      </c>
      <c r="O7" s="1" t="s">
        <v>2474</v>
      </c>
    </row>
    <row r="8" spans="2:15" x14ac:dyDescent="0.25">
      <c r="B8" s="1">
        <v>2225</v>
      </c>
      <c r="C8" s="1" t="s">
        <v>516</v>
      </c>
      <c r="D8" s="1" t="s">
        <v>516</v>
      </c>
      <c r="E8" t="s">
        <v>1516</v>
      </c>
      <c r="F8" s="20">
        <v>0</v>
      </c>
      <c r="G8" s="1">
        <v>0</v>
      </c>
      <c r="H8" s="1" t="e">
        <f>SUMIF(#REF!,Tableau1[[#This Row],[Références]],#REF!)</f>
        <v>#REF!</v>
      </c>
      <c r="I8" s="1" t="e">
        <f t="shared" si="0"/>
        <v>#REF!</v>
      </c>
      <c r="J8" s="1">
        <v>-1</v>
      </c>
      <c r="K8" t="e">
        <f t="shared" si="1"/>
        <v>#REF!</v>
      </c>
      <c r="L8" s="1" t="s">
        <v>430</v>
      </c>
      <c r="M8" s="20" t="e">
        <f>Tableau1[[#This Row],[Prix /HT]]*Tableau1[[#This Row],[Stock Actuel]]</f>
        <v>#REF!</v>
      </c>
      <c r="N8" s="1" t="s">
        <v>1422</v>
      </c>
      <c r="O8" s="1" t="s">
        <v>2475</v>
      </c>
    </row>
    <row r="9" spans="2:15" x14ac:dyDescent="0.25">
      <c r="B9" s="1">
        <v>2281</v>
      </c>
      <c r="C9" s="1" t="s">
        <v>1361</v>
      </c>
      <c r="D9" s="1" t="s">
        <v>1114</v>
      </c>
      <c r="E9" t="s">
        <v>1362</v>
      </c>
      <c r="F9" s="20">
        <v>193</v>
      </c>
      <c r="G9" s="1">
        <v>5</v>
      </c>
      <c r="H9" s="1" t="e">
        <f>SUMIF(#REF!,Tableau1[[#This Row],[Références]],#REF!)</f>
        <v>#REF!</v>
      </c>
      <c r="I9" s="1" t="e">
        <f t="shared" si="0"/>
        <v>#REF!</v>
      </c>
      <c r="J9" s="1">
        <v>-1</v>
      </c>
      <c r="K9" t="e">
        <f t="shared" si="1"/>
        <v>#REF!</v>
      </c>
      <c r="L9" s="1" t="s">
        <v>430</v>
      </c>
      <c r="M9" s="20" t="e">
        <f>Tableau1[[#This Row],[Prix /HT]]*Tableau1[[#This Row],[Stock Actuel]]</f>
        <v>#REF!</v>
      </c>
      <c r="N9" s="1" t="s">
        <v>2734</v>
      </c>
      <c r="O9" s="1"/>
    </row>
    <row r="10" spans="2:15" x14ac:dyDescent="0.25">
      <c r="B10" s="1">
        <v>3985</v>
      </c>
      <c r="C10" s="1" t="s">
        <v>582</v>
      </c>
      <c r="D10" s="1" t="s">
        <v>582</v>
      </c>
      <c r="E10" t="s">
        <v>590</v>
      </c>
      <c r="F10" s="20">
        <v>61.72</v>
      </c>
      <c r="G10" s="1">
        <v>3</v>
      </c>
      <c r="H10" s="1" t="e">
        <f>SUMIF(#REF!,Tableau1[[#This Row],[Références]],#REF!)</f>
        <v>#REF!</v>
      </c>
      <c r="I10" s="1" t="e">
        <f t="shared" si="0"/>
        <v>#REF!</v>
      </c>
      <c r="J10" s="1">
        <v>-1</v>
      </c>
      <c r="K10" t="e">
        <f t="shared" si="1"/>
        <v>#REF!</v>
      </c>
      <c r="L10" s="1" t="s">
        <v>430</v>
      </c>
      <c r="M10" s="20" t="e">
        <f>Tableau1[[#This Row],[Prix /HT]]*Tableau1[[#This Row],[Stock Actuel]]</f>
        <v>#REF!</v>
      </c>
      <c r="N10" s="1"/>
      <c r="O10" s="1"/>
    </row>
    <row r="11" spans="2:15" x14ac:dyDescent="0.25">
      <c r="B11" s="1">
        <v>5837</v>
      </c>
      <c r="C11" s="1" t="s">
        <v>1310</v>
      </c>
      <c r="D11" s="1" t="s">
        <v>421</v>
      </c>
      <c r="E11" t="s">
        <v>2469</v>
      </c>
      <c r="F11" s="20">
        <v>36.42</v>
      </c>
      <c r="G11" s="1">
        <v>4</v>
      </c>
      <c r="H11" s="1" t="e">
        <f>SUMIF(#REF!,Tableau1[[#This Row],[Références]],#REF!)</f>
        <v>#REF!</v>
      </c>
      <c r="I11" s="1" t="e">
        <f t="shared" si="0"/>
        <v>#REF!</v>
      </c>
      <c r="J11" s="1">
        <v>-1</v>
      </c>
      <c r="K11" t="e">
        <f t="shared" si="1"/>
        <v>#REF!</v>
      </c>
      <c r="L11" s="1" t="s">
        <v>430</v>
      </c>
      <c r="M11" s="20" t="e">
        <f>Tableau1[[#This Row],[Prix /HT]]*Tableau1[[#This Row],[Stock Actuel]]</f>
        <v>#REF!</v>
      </c>
      <c r="N11" s="1" t="s">
        <v>1616</v>
      </c>
      <c r="O11" s="1" t="s">
        <v>1622</v>
      </c>
    </row>
    <row r="12" spans="2:15" x14ac:dyDescent="0.25">
      <c r="B12" s="1">
        <v>5861</v>
      </c>
      <c r="C12" s="1" t="s">
        <v>198</v>
      </c>
      <c r="D12" s="1" t="s">
        <v>421</v>
      </c>
      <c r="E12" t="s">
        <v>2468</v>
      </c>
      <c r="F12" s="20">
        <v>35.47</v>
      </c>
      <c r="G12" s="1">
        <v>3</v>
      </c>
      <c r="H12" s="1" t="e">
        <f>SUMIF(#REF!,Tableau1[[#This Row],[Références]],#REF!)</f>
        <v>#REF!</v>
      </c>
      <c r="I12" s="1" t="e">
        <f t="shared" si="0"/>
        <v>#REF!</v>
      </c>
      <c r="J12" s="1">
        <v>-1</v>
      </c>
      <c r="K12" t="e">
        <f t="shared" si="1"/>
        <v>#REF!</v>
      </c>
      <c r="L12" s="1" t="s">
        <v>430</v>
      </c>
      <c r="M12" s="20" t="e">
        <f>Tableau1[[#This Row],[Prix /HT]]*Tableau1[[#This Row],[Stock Actuel]]</f>
        <v>#REF!</v>
      </c>
      <c r="N12" s="1" t="s">
        <v>1616</v>
      </c>
      <c r="O12" s="1" t="s">
        <v>1623</v>
      </c>
    </row>
    <row r="13" spans="2:15" x14ac:dyDescent="0.25">
      <c r="B13" s="1">
        <v>5862</v>
      </c>
      <c r="C13" s="1" t="s">
        <v>1310</v>
      </c>
      <c r="D13" s="1" t="s">
        <v>421</v>
      </c>
      <c r="E13" t="s">
        <v>1512</v>
      </c>
      <c r="F13" s="20">
        <v>60.66</v>
      </c>
      <c r="G13" s="1">
        <v>3</v>
      </c>
      <c r="H13" s="1" t="e">
        <f>SUMIF(#REF!,Tableau1[[#This Row],[Références]],#REF!)</f>
        <v>#REF!</v>
      </c>
      <c r="I13" s="1" t="e">
        <f t="shared" si="0"/>
        <v>#REF!</v>
      </c>
      <c r="J13" s="1">
        <v>-1</v>
      </c>
      <c r="K13" t="e">
        <f t="shared" si="1"/>
        <v>#REF!</v>
      </c>
      <c r="L13" s="1" t="s">
        <v>430</v>
      </c>
      <c r="M13" s="20" t="e">
        <f>Tableau1[[#This Row],[Prix /HT]]*Tableau1[[#This Row],[Stock Actuel]]</f>
        <v>#REF!</v>
      </c>
      <c r="N13" s="1" t="s">
        <v>1616</v>
      </c>
      <c r="O13" s="1" t="s">
        <v>1624</v>
      </c>
    </row>
    <row r="14" spans="2:15" x14ac:dyDescent="0.25">
      <c r="B14" s="1">
        <v>6992</v>
      </c>
      <c r="C14" s="1" t="s">
        <v>867</v>
      </c>
      <c r="D14" s="1" t="s">
        <v>421</v>
      </c>
      <c r="E14" t="s">
        <v>2140</v>
      </c>
      <c r="F14" s="20">
        <v>122.59</v>
      </c>
      <c r="G14" s="1">
        <v>1</v>
      </c>
      <c r="H14" s="1" t="e">
        <f>SUMIF(#REF!,Tableau1[[#This Row],[Références]],#REF!)</f>
        <v>#REF!</v>
      </c>
      <c r="I14" s="1" t="e">
        <f t="shared" si="0"/>
        <v>#REF!</v>
      </c>
      <c r="J14" s="1">
        <v>-1</v>
      </c>
      <c r="K14" t="e">
        <f t="shared" si="1"/>
        <v>#REF!</v>
      </c>
      <c r="L14" s="1" t="s">
        <v>430</v>
      </c>
      <c r="M14" s="20" t="e">
        <f>Tableau1[[#This Row],[Prix /HT]]*Tableau1[[#This Row],[Stock Actuel]]</f>
        <v>#REF!</v>
      </c>
      <c r="N14" s="1"/>
      <c r="O14" s="1"/>
    </row>
    <row r="15" spans="2:15" x14ac:dyDescent="0.25">
      <c r="B15" s="1">
        <v>7061</v>
      </c>
      <c r="C15" s="1" t="s">
        <v>1046</v>
      </c>
      <c r="D15" s="1" t="s">
        <v>1046</v>
      </c>
      <c r="E15" t="s">
        <v>1047</v>
      </c>
      <c r="F15" s="20">
        <v>15</v>
      </c>
      <c r="G15" s="1">
        <v>1</v>
      </c>
      <c r="H15" s="1" t="e">
        <f>SUMIF(#REF!,Tableau1[[#This Row],[Références]],#REF!)</f>
        <v>#REF!</v>
      </c>
      <c r="I15" s="1" t="e">
        <f t="shared" si="0"/>
        <v>#REF!</v>
      </c>
      <c r="J15" s="1">
        <v>-1</v>
      </c>
      <c r="K15" t="e">
        <f t="shared" si="1"/>
        <v>#REF!</v>
      </c>
      <c r="L15" s="1" t="s">
        <v>430</v>
      </c>
      <c r="M15" s="20" t="e">
        <f>Tableau1[[#This Row],[Prix /HT]]*Tableau1[[#This Row],[Stock Actuel]]</f>
        <v>#REF!</v>
      </c>
      <c r="N15" s="1"/>
      <c r="O15" s="1"/>
    </row>
    <row r="16" spans="2:15" x14ac:dyDescent="0.25">
      <c r="B16" s="1">
        <v>8870</v>
      </c>
      <c r="C16" s="1" t="s">
        <v>1759</v>
      </c>
      <c r="E16" t="s">
        <v>1760</v>
      </c>
      <c r="F16" s="20">
        <v>0</v>
      </c>
      <c r="G16" s="1">
        <v>3</v>
      </c>
      <c r="H16" s="1" t="e">
        <f>SUMIF(#REF!,Tableau1[[#This Row],[Références]],#REF!)</f>
        <v>#REF!</v>
      </c>
      <c r="I16" s="1" t="e">
        <f t="shared" si="0"/>
        <v>#REF!</v>
      </c>
      <c r="J16" s="1">
        <v>-1</v>
      </c>
      <c r="K16" t="e">
        <f t="shared" si="1"/>
        <v>#REF!</v>
      </c>
      <c r="L16" s="1" t="s">
        <v>430</v>
      </c>
      <c r="M16" s="20" t="e">
        <f>Tableau1[[#This Row],[Prix /HT]]*Tableau1[[#This Row],[Stock Actuel]]</f>
        <v>#REF!</v>
      </c>
      <c r="N16" s="1"/>
      <c r="O16" s="1"/>
    </row>
    <row r="17" spans="2:15" x14ac:dyDescent="0.25">
      <c r="B17" s="25">
        <v>11090</v>
      </c>
      <c r="C17" s="1" t="s">
        <v>1754</v>
      </c>
      <c r="E17" t="s">
        <v>1755</v>
      </c>
      <c r="F17" s="20">
        <v>8</v>
      </c>
      <c r="G17" s="1">
        <v>1</v>
      </c>
      <c r="H17" s="1" t="e">
        <f>SUMIF(#REF!,Tableau1[[#This Row],[Références]],#REF!)</f>
        <v>#REF!</v>
      </c>
      <c r="I17" s="1" t="e">
        <f t="shared" si="0"/>
        <v>#REF!</v>
      </c>
      <c r="J17" s="1">
        <v>-1</v>
      </c>
      <c r="K17" t="e">
        <f t="shared" si="1"/>
        <v>#REF!</v>
      </c>
      <c r="L17" s="1" t="s">
        <v>430</v>
      </c>
      <c r="M17" s="20" t="e">
        <f>Tableau1[[#This Row],[Prix /HT]]*Tableau1[[#This Row],[Stock Actuel]]</f>
        <v>#REF!</v>
      </c>
      <c r="N17" s="1"/>
      <c r="O17" s="25"/>
    </row>
    <row r="18" spans="2:15" x14ac:dyDescent="0.25">
      <c r="B18" s="1" t="s">
        <v>2812</v>
      </c>
      <c r="E18" t="s">
        <v>2836</v>
      </c>
      <c r="F18" s="20">
        <v>16.02</v>
      </c>
      <c r="G18" s="1">
        <v>0</v>
      </c>
      <c r="H18" s="1" t="e">
        <f>SUMIF(#REF!,Tableau1[[#This Row],[Références]],#REF!)</f>
        <v>#REF!</v>
      </c>
      <c r="I18" s="1" t="e">
        <f t="shared" si="0"/>
        <v>#REF!</v>
      </c>
      <c r="J18" s="1">
        <v>-1</v>
      </c>
      <c r="K18" t="e">
        <f t="shared" si="1"/>
        <v>#REF!</v>
      </c>
      <c r="L18" s="1"/>
      <c r="M18" s="20" t="e">
        <f>Tableau1[[#This Row],[Prix /HT]]*Tableau1[[#This Row],[Stock Actuel]]</f>
        <v>#REF!</v>
      </c>
      <c r="N18" s="1"/>
      <c r="O18" s="1"/>
    </row>
    <row r="19" spans="2:15" x14ac:dyDescent="0.25">
      <c r="B19" s="25" t="s">
        <v>1876</v>
      </c>
      <c r="C19" s="1" t="s">
        <v>1840</v>
      </c>
      <c r="D19" s="1" t="s">
        <v>421</v>
      </c>
      <c r="E19" t="s">
        <v>1877</v>
      </c>
      <c r="F19" s="20">
        <v>3.15</v>
      </c>
      <c r="G19" s="1">
        <v>8</v>
      </c>
      <c r="H19" s="1" t="e">
        <f>SUMIF(#REF!,Tableau1[[#This Row],[Références]],#REF!)</f>
        <v>#REF!</v>
      </c>
      <c r="I19" s="1" t="e">
        <f t="shared" si="0"/>
        <v>#REF!</v>
      </c>
      <c r="J19" s="1">
        <v>-1</v>
      </c>
      <c r="K19" t="e">
        <f t="shared" si="1"/>
        <v>#REF!</v>
      </c>
      <c r="L19" s="35" t="s">
        <v>1878</v>
      </c>
      <c r="M19" s="20" t="e">
        <f>Tableau1[[#This Row],[Prix /HT]]*Tableau1[[#This Row],[Stock Actuel]]</f>
        <v>#REF!</v>
      </c>
      <c r="N19" s="1" t="s">
        <v>1422</v>
      </c>
      <c r="O19" s="35">
        <v>120</v>
      </c>
    </row>
    <row r="20" spans="2:15" x14ac:dyDescent="0.25">
      <c r="B20" s="25">
        <v>12408</v>
      </c>
      <c r="C20" s="1" t="s">
        <v>1840</v>
      </c>
      <c r="D20" s="1" t="s">
        <v>421</v>
      </c>
      <c r="E20" t="s">
        <v>1839</v>
      </c>
      <c r="F20" s="20">
        <v>4.4400000000000004</v>
      </c>
      <c r="G20" s="1">
        <v>13</v>
      </c>
      <c r="H20" s="1" t="e">
        <f>SUMIF(#REF!,Tableau1[[#This Row],[Références]],#REF!)</f>
        <v>#REF!</v>
      </c>
      <c r="I20" s="1" t="e">
        <f t="shared" si="0"/>
        <v>#REF!</v>
      </c>
      <c r="J20" s="1">
        <v>-1</v>
      </c>
      <c r="K20" t="e">
        <f t="shared" si="1"/>
        <v>#REF!</v>
      </c>
      <c r="L20" s="35" t="s">
        <v>1838</v>
      </c>
      <c r="M20" s="20" t="e">
        <f>Tableau1[[#This Row],[Prix /HT]]*Tableau1[[#This Row],[Stock Actuel]]</f>
        <v>#REF!</v>
      </c>
      <c r="N20" s="1" t="s">
        <v>1422</v>
      </c>
      <c r="O20" s="35">
        <v>54</v>
      </c>
    </row>
    <row r="21" spans="2:15" x14ac:dyDescent="0.25">
      <c r="B21" s="1">
        <v>13394</v>
      </c>
      <c r="C21" s="1" t="s">
        <v>339</v>
      </c>
      <c r="D21" s="1" t="s">
        <v>420</v>
      </c>
      <c r="E21" t="s">
        <v>1228</v>
      </c>
      <c r="F21" s="20">
        <v>5.58</v>
      </c>
      <c r="G21" s="1">
        <v>2</v>
      </c>
      <c r="H21" s="1" t="e">
        <f>SUMIF(#REF!,Tableau1[[#This Row],[Références]],#REF!)</f>
        <v>#REF!</v>
      </c>
      <c r="I21" s="1" t="e">
        <f t="shared" si="0"/>
        <v>#REF!</v>
      </c>
      <c r="J21" s="1">
        <v>-1</v>
      </c>
      <c r="K21" t="e">
        <f t="shared" si="1"/>
        <v>#REF!</v>
      </c>
      <c r="L21" s="1" t="s">
        <v>455</v>
      </c>
      <c r="M21" s="20" t="e">
        <f>Tableau1[[#This Row],[Prix /HT]]*Tableau1[[#This Row],[Stock Actuel]]</f>
        <v>#REF!</v>
      </c>
      <c r="N21" s="1"/>
      <c r="O21" s="1"/>
    </row>
    <row r="22" spans="2:15" x14ac:dyDescent="0.25">
      <c r="B22" s="25" t="s">
        <v>695</v>
      </c>
      <c r="C22" s="1" t="s">
        <v>173</v>
      </c>
      <c r="D22" s="1" t="s">
        <v>890</v>
      </c>
      <c r="E22" t="s">
        <v>1692</v>
      </c>
      <c r="F22" s="20">
        <v>28.84</v>
      </c>
      <c r="G22" s="1">
        <v>2</v>
      </c>
      <c r="H22" s="1" t="e">
        <f>SUMIF(#REF!,Tableau1[[#This Row],[Références]],#REF!)</f>
        <v>#REF!</v>
      </c>
      <c r="I22" s="1" t="e">
        <f t="shared" si="0"/>
        <v>#REF!</v>
      </c>
      <c r="J22" s="1">
        <v>-1</v>
      </c>
      <c r="K22" t="e">
        <f t="shared" si="1"/>
        <v>#REF!</v>
      </c>
      <c r="L22" s="1" t="s">
        <v>728</v>
      </c>
      <c r="M22" s="20" t="e">
        <f>Tableau1[[#This Row],[Prix /HT]]*Tableau1[[#This Row],[Stock Actuel]]</f>
        <v>#REF!</v>
      </c>
      <c r="N22" s="1" t="s">
        <v>1488</v>
      </c>
      <c r="O22" s="1"/>
    </row>
    <row r="23" spans="2:15" x14ac:dyDescent="0.25">
      <c r="B23" s="25" t="s">
        <v>707</v>
      </c>
      <c r="C23" s="1" t="s">
        <v>173</v>
      </c>
      <c r="D23" s="1" t="s">
        <v>890</v>
      </c>
      <c r="E23" t="s">
        <v>1691</v>
      </c>
      <c r="F23" s="20">
        <v>89.4</v>
      </c>
      <c r="G23" s="1">
        <v>0</v>
      </c>
      <c r="H23" s="1" t="e">
        <f>SUMIF(#REF!,Tableau1[[#This Row],[Références]],#REF!)</f>
        <v>#REF!</v>
      </c>
      <c r="I23" s="1" t="e">
        <f t="shared" si="0"/>
        <v>#REF!</v>
      </c>
      <c r="J23" s="1">
        <v>-1</v>
      </c>
      <c r="K23" t="e">
        <f t="shared" si="1"/>
        <v>#REF!</v>
      </c>
      <c r="L23" s="1" t="s">
        <v>728</v>
      </c>
      <c r="M23" s="20" t="e">
        <f>Tableau1[[#This Row],[Prix /HT]]*Tableau1[[#This Row],[Stock Actuel]]</f>
        <v>#REF!</v>
      </c>
      <c r="N23" s="1" t="s">
        <v>1488</v>
      </c>
      <c r="O23" s="1"/>
    </row>
    <row r="24" spans="2:15" x14ac:dyDescent="0.25">
      <c r="B24" s="1">
        <v>21603</v>
      </c>
      <c r="C24" s="1" t="s">
        <v>1281</v>
      </c>
      <c r="D24" s="1" t="s">
        <v>421</v>
      </c>
      <c r="E24" t="s">
        <v>1581</v>
      </c>
      <c r="F24" s="20">
        <v>13.94</v>
      </c>
      <c r="G24" s="1">
        <v>10</v>
      </c>
      <c r="H24" s="1" t="e">
        <f>SUMIF(#REF!,Tableau1[[#This Row],[Références]],#REF!)</f>
        <v>#REF!</v>
      </c>
      <c r="I24" s="1" t="e">
        <f t="shared" si="0"/>
        <v>#REF!</v>
      </c>
      <c r="J24" s="1">
        <v>-1</v>
      </c>
      <c r="K24" t="e">
        <f t="shared" si="1"/>
        <v>#REF!</v>
      </c>
      <c r="L24" s="1" t="s">
        <v>430</v>
      </c>
      <c r="M24" s="20" t="e">
        <f>Tableau1[[#This Row],[Prix /HT]]*Tableau1[[#This Row],[Stock Actuel]]</f>
        <v>#REF!</v>
      </c>
      <c r="N24" s="1"/>
      <c r="O24" s="1"/>
    </row>
    <row r="25" spans="2:15" x14ac:dyDescent="0.25">
      <c r="B25" s="1">
        <v>23112</v>
      </c>
      <c r="C25" s="1" t="s">
        <v>817</v>
      </c>
      <c r="D25" s="1" t="s">
        <v>421</v>
      </c>
      <c r="E25" t="s">
        <v>2627</v>
      </c>
      <c r="F25" s="20">
        <v>6.38</v>
      </c>
      <c r="G25" s="1">
        <v>8</v>
      </c>
      <c r="H25" s="1" t="e">
        <f>SUMIF(#REF!,Tableau1[[#This Row],[Références]],#REF!)</f>
        <v>#REF!</v>
      </c>
      <c r="I25" s="1" t="e">
        <f t="shared" si="0"/>
        <v>#REF!</v>
      </c>
      <c r="J25" s="1">
        <v>-1</v>
      </c>
      <c r="K25" t="e">
        <f t="shared" si="1"/>
        <v>#REF!</v>
      </c>
      <c r="L25" s="1" t="s">
        <v>430</v>
      </c>
      <c r="M25" s="20" t="e">
        <f>Tableau1[[#This Row],[Prix /HT]]*Tableau1[[#This Row],[Stock Actuel]]</f>
        <v>#REF!</v>
      </c>
      <c r="N25" s="1"/>
      <c r="O25" s="1"/>
    </row>
    <row r="26" spans="2:15" x14ac:dyDescent="0.25">
      <c r="B26" s="1">
        <v>23114</v>
      </c>
      <c r="C26" s="1" t="s">
        <v>817</v>
      </c>
      <c r="D26" s="1" t="s">
        <v>421</v>
      </c>
      <c r="E26" t="s">
        <v>2626</v>
      </c>
      <c r="F26" s="20">
        <v>8.7799999999999994</v>
      </c>
      <c r="G26" s="1">
        <v>0</v>
      </c>
      <c r="H26" s="1" t="e">
        <f>SUMIF(#REF!,Tableau1[[#This Row],[Références]],#REF!)</f>
        <v>#REF!</v>
      </c>
      <c r="I26" s="1" t="e">
        <f t="shared" si="0"/>
        <v>#REF!</v>
      </c>
      <c r="J26" s="1">
        <v>-1</v>
      </c>
      <c r="K26" t="e">
        <f t="shared" si="1"/>
        <v>#REF!</v>
      </c>
      <c r="L26" s="1"/>
      <c r="M26" s="20" t="e">
        <f>Tableau1[[#This Row],[Prix /HT]]*Tableau1[[#This Row],[Stock Actuel]]</f>
        <v>#REF!</v>
      </c>
      <c r="N26" s="1"/>
      <c r="O26" s="1"/>
    </row>
    <row r="27" spans="2:15" x14ac:dyDescent="0.25">
      <c r="B27" s="1">
        <v>23116</v>
      </c>
      <c r="C27" s="1" t="s">
        <v>817</v>
      </c>
      <c r="D27" s="1" t="s">
        <v>421</v>
      </c>
      <c r="E27" t="s">
        <v>2625</v>
      </c>
      <c r="F27" s="20">
        <v>15.71</v>
      </c>
      <c r="G27" s="1">
        <v>0</v>
      </c>
      <c r="H27" s="1" t="e">
        <f>SUMIF(#REF!,Tableau1[[#This Row],[Références]],#REF!)</f>
        <v>#REF!</v>
      </c>
      <c r="I27" s="1" t="e">
        <f t="shared" si="0"/>
        <v>#REF!</v>
      </c>
      <c r="J27" s="1">
        <v>-1</v>
      </c>
      <c r="K27" t="e">
        <f t="shared" si="1"/>
        <v>#REF!</v>
      </c>
      <c r="L27" s="1"/>
      <c r="M27" s="20" t="e">
        <f>Tableau1[[#This Row],[Prix /HT]]*Tableau1[[#This Row],[Stock Actuel]]</f>
        <v>#REF!</v>
      </c>
      <c r="N27" s="1"/>
      <c r="O27" s="1"/>
    </row>
    <row r="28" spans="2:15" x14ac:dyDescent="0.25">
      <c r="B28" s="1">
        <v>25153</v>
      </c>
      <c r="C28" s="1" t="s">
        <v>1945</v>
      </c>
      <c r="D28" s="1" t="s">
        <v>421</v>
      </c>
      <c r="E28" t="s">
        <v>2283</v>
      </c>
      <c r="F28" s="20">
        <v>0.4869</v>
      </c>
      <c r="G28" s="1">
        <v>191</v>
      </c>
      <c r="H28" s="1" t="e">
        <f>SUMIF(#REF!,Tableau1[[#This Row],[Références]],#REF!)</f>
        <v>#REF!</v>
      </c>
      <c r="I28" s="1" t="e">
        <f t="shared" si="0"/>
        <v>#REF!</v>
      </c>
      <c r="J28" s="1">
        <v>-1</v>
      </c>
      <c r="K28" t="e">
        <f t="shared" si="1"/>
        <v>#REF!</v>
      </c>
      <c r="L28" s="35" t="s">
        <v>1849</v>
      </c>
      <c r="M28" s="20" t="e">
        <f>Tableau1[[#This Row],[Prix /HT]]*Tableau1[[#This Row],[Stock Actuel]]</f>
        <v>#REF!</v>
      </c>
      <c r="N28" s="1" t="s">
        <v>1493</v>
      </c>
      <c r="O28" s="35">
        <v>117</v>
      </c>
    </row>
    <row r="29" spans="2:15" x14ac:dyDescent="0.25">
      <c r="B29" s="1">
        <v>25732</v>
      </c>
      <c r="C29" s="1" t="s">
        <v>2584</v>
      </c>
      <c r="D29" s="1" t="s">
        <v>421</v>
      </c>
      <c r="E29" t="s">
        <v>2583</v>
      </c>
      <c r="F29" s="20">
        <v>40.840000000000003</v>
      </c>
      <c r="G29" s="1">
        <v>8</v>
      </c>
      <c r="H29" s="1" t="e">
        <f>SUMIF(#REF!,Tableau1[[#This Row],[Références]],#REF!)</f>
        <v>#REF!</v>
      </c>
      <c r="I29" s="1" t="e">
        <f t="shared" si="0"/>
        <v>#REF!</v>
      </c>
      <c r="J29" s="1">
        <v>-1</v>
      </c>
      <c r="K29" t="e">
        <f t="shared" si="1"/>
        <v>#REF!</v>
      </c>
      <c r="L29" s="35" t="s">
        <v>2582</v>
      </c>
      <c r="M29" s="20" t="e">
        <f>Tableau1[[#This Row],[Prix /HT]]*Tableau1[[#This Row],[Stock Actuel]]</f>
        <v>#REF!</v>
      </c>
      <c r="N29" s="1"/>
      <c r="O29" s="35">
        <v>192</v>
      </c>
    </row>
    <row r="30" spans="2:15" x14ac:dyDescent="0.25">
      <c r="B30" s="1">
        <v>28033</v>
      </c>
      <c r="C30" s="1" t="s">
        <v>1461</v>
      </c>
      <c r="D30" s="1" t="s">
        <v>421</v>
      </c>
      <c r="E30" t="s">
        <v>1460</v>
      </c>
      <c r="F30" s="20">
        <v>2.86</v>
      </c>
      <c r="G30" s="1">
        <v>3</v>
      </c>
      <c r="H30" s="1" t="e">
        <f>SUMIF(#REF!,Tableau1[[#This Row],[Références]],#REF!)</f>
        <v>#REF!</v>
      </c>
      <c r="I30" s="1" t="e">
        <f t="shared" si="0"/>
        <v>#REF!</v>
      </c>
      <c r="J30" s="1">
        <v>-1</v>
      </c>
      <c r="K30" t="e">
        <f t="shared" si="1"/>
        <v>#REF!</v>
      </c>
      <c r="L30" s="35" t="s">
        <v>1870</v>
      </c>
      <c r="M30" s="20" t="e">
        <f>Tableau1[[#This Row],[Prix /HT]]*Tableau1[[#This Row],[Stock Actuel]]</f>
        <v>#REF!</v>
      </c>
      <c r="N30" s="1"/>
      <c r="O30" s="35">
        <v>122</v>
      </c>
    </row>
    <row r="31" spans="2:15" x14ac:dyDescent="0.25">
      <c r="B31" s="25" t="s">
        <v>1943</v>
      </c>
      <c r="C31" s="1" t="s">
        <v>198</v>
      </c>
      <c r="D31" s="1" t="s">
        <v>421</v>
      </c>
      <c r="E31" t="s">
        <v>1944</v>
      </c>
      <c r="F31" s="20">
        <v>15.61</v>
      </c>
      <c r="G31" s="1">
        <v>1</v>
      </c>
      <c r="H31" s="1" t="e">
        <f>SUMIF(#REF!,Tableau1[[#This Row],[Références]],#REF!)</f>
        <v>#REF!</v>
      </c>
      <c r="I31" s="1" t="e">
        <f t="shared" si="0"/>
        <v>#REF!</v>
      </c>
      <c r="J31" s="1">
        <v>-1</v>
      </c>
      <c r="K31" t="e">
        <f t="shared" si="1"/>
        <v>#REF!</v>
      </c>
      <c r="L31" s="1" t="s">
        <v>430</v>
      </c>
      <c r="M31" s="20" t="e">
        <f>Tableau1[[#This Row],[Prix /HT]]*Tableau1[[#This Row],[Stock Actuel]]</f>
        <v>#REF!</v>
      </c>
      <c r="N31" s="1" t="s">
        <v>2284</v>
      </c>
      <c r="O31" s="1"/>
    </row>
    <row r="32" spans="2:15" x14ac:dyDescent="0.25">
      <c r="B32" s="25" t="s">
        <v>2670</v>
      </c>
      <c r="C32" s="1" t="s">
        <v>198</v>
      </c>
      <c r="D32" s="1" t="s">
        <v>421</v>
      </c>
      <c r="E32" t="s">
        <v>2640</v>
      </c>
      <c r="F32" s="20">
        <v>15.878</v>
      </c>
      <c r="G32" s="1">
        <v>1</v>
      </c>
      <c r="H32" s="1" t="e">
        <f>SUMIF(#REF!,Tableau1[[#This Row],[Références]],#REF!)</f>
        <v>#REF!</v>
      </c>
      <c r="I32" s="1" t="e">
        <f t="shared" si="0"/>
        <v>#REF!</v>
      </c>
      <c r="J32" s="1">
        <v>-1</v>
      </c>
      <c r="K32" t="e">
        <f t="shared" si="1"/>
        <v>#REF!</v>
      </c>
      <c r="L32" s="1" t="s">
        <v>1658</v>
      </c>
      <c r="M32" s="20" t="e">
        <f>Tableau1[[#This Row],[Prix /HT]]*Tableau1[[#This Row],[Stock Actuel]]</f>
        <v>#REF!</v>
      </c>
      <c r="N32" s="1" t="s">
        <v>2284</v>
      </c>
      <c r="O32" s="1"/>
    </row>
    <row r="33" spans="2:15" x14ac:dyDescent="0.25">
      <c r="B33" s="25" t="s">
        <v>1339</v>
      </c>
      <c r="C33" s="1" t="s">
        <v>198</v>
      </c>
      <c r="D33" s="1" t="s">
        <v>421</v>
      </c>
      <c r="E33" t="s">
        <v>1340</v>
      </c>
      <c r="F33" s="20">
        <v>17.8</v>
      </c>
      <c r="G33" s="1">
        <v>16</v>
      </c>
      <c r="H33" s="1" t="e">
        <f>SUMIF(#REF!,Tableau1[[#This Row],[Références]],#REF!)</f>
        <v>#REF!</v>
      </c>
      <c r="I33" s="1" t="e">
        <f t="shared" si="0"/>
        <v>#REF!</v>
      </c>
      <c r="J33" s="1">
        <v>-1</v>
      </c>
      <c r="K33" t="e">
        <f t="shared" si="1"/>
        <v>#REF!</v>
      </c>
      <c r="L33" s="1" t="s">
        <v>430</v>
      </c>
      <c r="M33" s="20" t="e">
        <f>Tableau1[[#This Row],[Prix /HT]]*Tableau1[[#This Row],[Stock Actuel]]</f>
        <v>#REF!</v>
      </c>
      <c r="N33" s="1" t="s">
        <v>2284</v>
      </c>
      <c r="O33" s="25"/>
    </row>
    <row r="34" spans="2:15" x14ac:dyDescent="0.25">
      <c r="B34" s="1" t="s">
        <v>2669</v>
      </c>
      <c r="C34" s="1" t="s">
        <v>198</v>
      </c>
      <c r="D34" s="1" t="s">
        <v>421</v>
      </c>
      <c r="E34" t="s">
        <v>2049</v>
      </c>
      <c r="F34" s="20">
        <v>19.82</v>
      </c>
      <c r="G34" s="1">
        <v>4</v>
      </c>
      <c r="H34" s="1" t="e">
        <f>SUMIF(#REF!,Tableau1[[#This Row],[Références]],#REF!)</f>
        <v>#REF!</v>
      </c>
      <c r="I34" s="1" t="e">
        <f t="shared" si="0"/>
        <v>#REF!</v>
      </c>
      <c r="J34" s="1">
        <v>-1</v>
      </c>
      <c r="K34" t="e">
        <f t="shared" si="1"/>
        <v>#REF!</v>
      </c>
      <c r="L34" s="1" t="s">
        <v>430</v>
      </c>
      <c r="M34" s="20" t="e">
        <f>Tableau1[[#This Row],[Prix /HT]]*Tableau1[[#This Row],[Stock Actuel]]</f>
        <v>#REF!</v>
      </c>
      <c r="N34" s="1" t="s">
        <v>2284</v>
      </c>
      <c r="O34" s="25"/>
    </row>
    <row r="35" spans="2:15" x14ac:dyDescent="0.25">
      <c r="B35" s="25" t="s">
        <v>1283</v>
      </c>
      <c r="C35" s="1" t="s">
        <v>198</v>
      </c>
      <c r="D35" s="1" t="s">
        <v>421</v>
      </c>
      <c r="E35" t="s">
        <v>1343</v>
      </c>
      <c r="F35" s="20">
        <v>28</v>
      </c>
      <c r="G35" s="1">
        <v>4</v>
      </c>
      <c r="H35" s="1" t="e">
        <f>SUMIF(#REF!,Tableau1[[#This Row],[Références]],#REF!)</f>
        <v>#REF!</v>
      </c>
      <c r="I35" s="1" t="e">
        <f t="shared" si="0"/>
        <v>#REF!</v>
      </c>
      <c r="J35" s="1">
        <v>-1</v>
      </c>
      <c r="K35" t="e">
        <f t="shared" si="1"/>
        <v>#REF!</v>
      </c>
      <c r="L35" s="1" t="s">
        <v>430</v>
      </c>
      <c r="M35" s="20" t="e">
        <f>Tableau1[[#This Row],[Prix /HT]]*Tableau1[[#This Row],[Stock Actuel]]</f>
        <v>#REF!</v>
      </c>
      <c r="N35" s="1" t="s">
        <v>2284</v>
      </c>
      <c r="O35" s="25"/>
    </row>
    <row r="36" spans="2:15" x14ac:dyDescent="0.25">
      <c r="B36" s="1">
        <v>32787</v>
      </c>
      <c r="C36" s="1" t="s">
        <v>2169</v>
      </c>
      <c r="D36" s="1" t="s">
        <v>614</v>
      </c>
      <c r="E36" t="s">
        <v>2168</v>
      </c>
      <c r="F36" s="20">
        <v>0</v>
      </c>
      <c r="G36" s="1">
        <v>2</v>
      </c>
      <c r="H36" s="1" t="e">
        <f>SUMIF(#REF!,Tableau1[[#This Row],[Références]],#REF!)</f>
        <v>#REF!</v>
      </c>
      <c r="I36" s="1" t="e">
        <f t="shared" si="0"/>
        <v>#REF!</v>
      </c>
      <c r="J36" s="1">
        <v>-1</v>
      </c>
      <c r="K36" t="e">
        <f t="shared" si="1"/>
        <v>#REF!</v>
      </c>
      <c r="L36" s="1" t="s">
        <v>430</v>
      </c>
      <c r="M36" s="20" t="e">
        <f>Tableau1[[#This Row],[Prix /HT]]*Tableau1[[#This Row],[Stock Actuel]]</f>
        <v>#REF!</v>
      </c>
      <c r="N36" s="1" t="s">
        <v>2377</v>
      </c>
      <c r="O36" s="35"/>
    </row>
    <row r="37" spans="2:15" x14ac:dyDescent="0.25">
      <c r="B37" s="25" t="s">
        <v>1279</v>
      </c>
      <c r="C37" s="1" t="s">
        <v>198</v>
      </c>
      <c r="D37" s="1" t="s">
        <v>421</v>
      </c>
      <c r="E37" t="s">
        <v>1280</v>
      </c>
      <c r="F37" s="20">
        <v>4.8099999999999996</v>
      </c>
      <c r="G37" s="1">
        <v>13</v>
      </c>
      <c r="H37" s="1" t="e">
        <f>SUMIF(#REF!,Tableau1[[#This Row],[Références]],#REF!)</f>
        <v>#REF!</v>
      </c>
      <c r="I37" s="1" t="e">
        <f t="shared" si="0"/>
        <v>#REF!</v>
      </c>
      <c r="J37" s="1">
        <v>-1</v>
      </c>
      <c r="K37" t="e">
        <f t="shared" si="1"/>
        <v>#REF!</v>
      </c>
      <c r="L37" s="35" t="s">
        <v>1848</v>
      </c>
      <c r="M37" s="20" t="e">
        <f>Tableau1[[#This Row],[Prix /HT]]*Tableau1[[#This Row],[Stock Actuel]]</f>
        <v>#REF!</v>
      </c>
      <c r="N37" s="1"/>
      <c r="O37" s="35">
        <v>116</v>
      </c>
    </row>
    <row r="38" spans="2:15" x14ac:dyDescent="0.25">
      <c r="B38" s="25">
        <v>48005</v>
      </c>
      <c r="C38" s="1" t="s">
        <v>1472</v>
      </c>
      <c r="D38" s="1" t="s">
        <v>421</v>
      </c>
      <c r="E38" t="s">
        <v>2448</v>
      </c>
      <c r="F38" s="20">
        <v>4.5</v>
      </c>
      <c r="G38" s="1">
        <v>4</v>
      </c>
      <c r="H38" s="1" t="e">
        <f>SUMIF(#REF!,Tableau1[[#This Row],[Références]],#REF!)</f>
        <v>#REF!</v>
      </c>
      <c r="I38" s="1" t="e">
        <f t="shared" si="0"/>
        <v>#REF!</v>
      </c>
      <c r="J38" s="1">
        <v>-1</v>
      </c>
      <c r="K38" t="e">
        <f t="shared" si="1"/>
        <v>#REF!</v>
      </c>
      <c r="L38" s="35" t="s">
        <v>2447</v>
      </c>
      <c r="M38" s="20" t="e">
        <f>Tableau1[[#This Row],[Prix /HT]]*Tableau1[[#This Row],[Stock Actuel]]</f>
        <v>#REF!</v>
      </c>
      <c r="N38" s="1"/>
      <c r="O38" s="35">
        <v>225</v>
      </c>
    </row>
    <row r="39" spans="2:15" ht="15" customHeight="1" x14ac:dyDescent="0.25">
      <c r="B39" s="25">
        <v>48021</v>
      </c>
      <c r="C39" s="1" t="s">
        <v>1472</v>
      </c>
      <c r="D39" s="1" t="s">
        <v>421</v>
      </c>
      <c r="E39" t="s">
        <v>2445</v>
      </c>
      <c r="F39" s="20">
        <v>7.21</v>
      </c>
      <c r="G39" s="1">
        <v>15</v>
      </c>
      <c r="H39" s="1" t="e">
        <f>SUMIF(#REF!,Tableau1[[#This Row],[Références]],#REF!)</f>
        <v>#REF!</v>
      </c>
      <c r="I39" s="1" t="e">
        <f t="shared" si="0"/>
        <v>#REF!</v>
      </c>
      <c r="J39" s="1">
        <v>-1</v>
      </c>
      <c r="K39" t="e">
        <f t="shared" si="1"/>
        <v>#REF!</v>
      </c>
      <c r="L39" s="35" t="s">
        <v>2446</v>
      </c>
      <c r="M39" s="20" t="e">
        <f>Tableau1[[#This Row],[Prix /HT]]*Tableau1[[#This Row],[Stock Actuel]]</f>
        <v>#REF!</v>
      </c>
      <c r="N39" s="1"/>
      <c r="O39" s="35">
        <v>224</v>
      </c>
    </row>
    <row r="40" spans="2:15" ht="15" customHeight="1" x14ac:dyDescent="0.25">
      <c r="B40" s="25" t="s">
        <v>2040</v>
      </c>
      <c r="C40" s="1" t="s">
        <v>198</v>
      </c>
      <c r="D40" s="1" t="s">
        <v>421</v>
      </c>
      <c r="E40" t="s">
        <v>2041</v>
      </c>
      <c r="F40" s="20">
        <v>3.22</v>
      </c>
      <c r="G40" s="1">
        <v>2</v>
      </c>
      <c r="H40" s="1" t="e">
        <f>SUMIF(#REF!,Tableau1[[#This Row],[Références]],#REF!)</f>
        <v>#REF!</v>
      </c>
      <c r="I40" s="1" t="e">
        <f t="shared" si="0"/>
        <v>#REF!</v>
      </c>
      <c r="J40" s="1">
        <v>-1</v>
      </c>
      <c r="K40" t="e">
        <f t="shared" si="1"/>
        <v>#REF!</v>
      </c>
      <c r="L40" s="1" t="s">
        <v>430</v>
      </c>
      <c r="M40" s="20" t="e">
        <f>Tableau1[[#This Row],[Prix /HT]]*Tableau1[[#This Row],[Stock Actuel]]</f>
        <v>#REF!</v>
      </c>
      <c r="N40" s="1"/>
      <c r="O40" s="1"/>
    </row>
    <row r="41" spans="2:15" ht="15" customHeight="1" x14ac:dyDescent="0.25">
      <c r="B41" s="25">
        <v>53044</v>
      </c>
      <c r="C41" s="1" t="s">
        <v>2085</v>
      </c>
      <c r="D41" s="1" t="s">
        <v>421</v>
      </c>
      <c r="E41" t="s">
        <v>2084</v>
      </c>
      <c r="F41" s="20">
        <v>27.06</v>
      </c>
      <c r="G41" s="1">
        <v>1</v>
      </c>
      <c r="H41" s="1" t="e">
        <f>SUMIF(#REF!,Tableau1[[#This Row],[Références]],#REF!)</f>
        <v>#REF!</v>
      </c>
      <c r="I41" s="1" t="e">
        <f t="shared" si="0"/>
        <v>#REF!</v>
      </c>
      <c r="J41" s="1">
        <v>-1</v>
      </c>
      <c r="K41" t="e">
        <f t="shared" si="1"/>
        <v>#REF!</v>
      </c>
      <c r="L41" s="1" t="s">
        <v>430</v>
      </c>
      <c r="M41" s="20" t="e">
        <f>Tableau1[[#This Row],[Prix /HT]]*Tableau1[[#This Row],[Stock Actuel]]</f>
        <v>#REF!</v>
      </c>
      <c r="N41" s="1"/>
      <c r="O41" s="1"/>
    </row>
    <row r="42" spans="2:15" ht="15" customHeight="1" x14ac:dyDescent="0.25">
      <c r="B42" s="1">
        <v>55825</v>
      </c>
      <c r="C42" s="1" t="s">
        <v>572</v>
      </c>
      <c r="D42" s="1" t="s">
        <v>570</v>
      </c>
      <c r="E42" t="s">
        <v>571</v>
      </c>
      <c r="F42" s="20">
        <v>0</v>
      </c>
      <c r="G42" s="1">
        <v>1</v>
      </c>
      <c r="H42" s="1" t="e">
        <f>SUMIF(#REF!,Tableau1[[#This Row],[Références]],#REF!)</f>
        <v>#REF!</v>
      </c>
      <c r="I42" s="1" t="e">
        <f t="shared" si="0"/>
        <v>#REF!</v>
      </c>
      <c r="J42" s="1">
        <v>-1</v>
      </c>
      <c r="K42" t="e">
        <f t="shared" si="1"/>
        <v>#REF!</v>
      </c>
      <c r="L42" s="1" t="s">
        <v>430</v>
      </c>
      <c r="M42" s="20" t="e">
        <f>Tableau1[[#This Row],[Prix /HT]]*Tableau1[[#This Row],[Stock Actuel]]</f>
        <v>#REF!</v>
      </c>
      <c r="N42" s="1"/>
      <c r="O42" s="1"/>
    </row>
    <row r="43" spans="2:15" x14ac:dyDescent="0.25">
      <c r="B43" s="73" t="s">
        <v>2552</v>
      </c>
      <c r="D43" s="1" t="s">
        <v>420</v>
      </c>
      <c r="E43" t="s">
        <v>2553</v>
      </c>
      <c r="F43" s="20">
        <v>33.619999999999997</v>
      </c>
      <c r="G43" s="1">
        <v>2</v>
      </c>
      <c r="H43" s="1" t="e">
        <f>SUMIF(#REF!,Tableau1[[#This Row],[Références]],#REF!)</f>
        <v>#REF!</v>
      </c>
      <c r="I43" s="1" t="e">
        <f t="shared" si="0"/>
        <v>#REF!</v>
      </c>
      <c r="J43" s="1">
        <v>-1</v>
      </c>
      <c r="K43" t="e">
        <f t="shared" si="1"/>
        <v>#REF!</v>
      </c>
      <c r="L43" s="1"/>
      <c r="M43" s="20" t="e">
        <f>Tableau1[[#This Row],[Prix /HT]]*Tableau1[[#This Row],[Stock Actuel]]</f>
        <v>#REF!</v>
      </c>
      <c r="N43" s="1"/>
      <c r="O43" s="1" t="s">
        <v>2554</v>
      </c>
    </row>
    <row r="44" spans="2:15" x14ac:dyDescent="0.25">
      <c r="B44" s="1">
        <v>63605</v>
      </c>
      <c r="C44" s="1" t="s">
        <v>817</v>
      </c>
      <c r="D44" s="1" t="s">
        <v>421</v>
      </c>
      <c r="E44" t="s">
        <v>2090</v>
      </c>
      <c r="F44" s="20">
        <v>4.04</v>
      </c>
      <c r="G44" s="1">
        <v>4</v>
      </c>
      <c r="H44" s="1" t="e">
        <f>SUMIF(#REF!,Tableau1[[#This Row],[Références]],#REF!)</f>
        <v>#REF!</v>
      </c>
      <c r="I44" s="1" t="e">
        <f t="shared" si="0"/>
        <v>#REF!</v>
      </c>
      <c r="J44" s="1">
        <v>-1</v>
      </c>
      <c r="K44" t="e">
        <f t="shared" si="1"/>
        <v>#REF!</v>
      </c>
      <c r="L44" s="35" t="s">
        <v>2317</v>
      </c>
      <c r="M44" s="20" t="e">
        <f>Tableau1[[#This Row],[Prix /HT]]*Tableau1[[#This Row],[Stock Actuel]]</f>
        <v>#REF!</v>
      </c>
      <c r="N44" s="1"/>
      <c r="O44" s="35">
        <v>204</v>
      </c>
    </row>
    <row r="45" spans="2:15" x14ac:dyDescent="0.25">
      <c r="B45" s="1">
        <v>63610</v>
      </c>
      <c r="C45" s="1" t="s">
        <v>817</v>
      </c>
      <c r="D45" s="1" t="s">
        <v>421</v>
      </c>
      <c r="E45" t="s">
        <v>2091</v>
      </c>
      <c r="F45" s="20">
        <v>3.74</v>
      </c>
      <c r="G45" s="1">
        <v>5</v>
      </c>
      <c r="H45" s="1" t="e">
        <f>SUMIF(#REF!,Tableau1[[#This Row],[Références]],#REF!)</f>
        <v>#REF!</v>
      </c>
      <c r="I45" s="1" t="e">
        <f t="shared" si="0"/>
        <v>#REF!</v>
      </c>
      <c r="J45" s="1">
        <v>-1</v>
      </c>
      <c r="K45" t="e">
        <f t="shared" si="1"/>
        <v>#REF!</v>
      </c>
      <c r="L45" s="35" t="s">
        <v>2316</v>
      </c>
      <c r="M45" s="20" t="e">
        <f>Tableau1[[#This Row],[Prix /HT]]*Tableau1[[#This Row],[Stock Actuel]]</f>
        <v>#REF!</v>
      </c>
      <c r="N45" s="1"/>
      <c r="O45" s="35">
        <v>205</v>
      </c>
    </row>
    <row r="46" spans="2:15" x14ac:dyDescent="0.25">
      <c r="B46" s="1">
        <v>63620</v>
      </c>
      <c r="D46" s="1" t="s">
        <v>421</v>
      </c>
      <c r="E46" t="s">
        <v>2668</v>
      </c>
      <c r="F46" s="20">
        <v>8.42</v>
      </c>
      <c r="G46" s="1">
        <v>0</v>
      </c>
      <c r="H46" s="1" t="e">
        <f>SUMIF(#REF!,Tableau1[[#This Row],[Références]],#REF!)</f>
        <v>#REF!</v>
      </c>
      <c r="I46" s="1" t="e">
        <f t="shared" si="0"/>
        <v>#REF!</v>
      </c>
      <c r="J46" s="1">
        <v>-1</v>
      </c>
      <c r="K46" t="e">
        <f t="shared" si="1"/>
        <v>#REF!</v>
      </c>
      <c r="L46" s="1"/>
      <c r="M46" s="20" t="e">
        <f>Tableau1[[#This Row],[Prix /HT]]*Tableau1[[#This Row],[Stock Actuel]]</f>
        <v>#REF!</v>
      </c>
      <c r="N46" s="1"/>
      <c r="O46" s="1"/>
    </row>
    <row r="47" spans="2:15" x14ac:dyDescent="0.25">
      <c r="B47" s="1">
        <v>63621</v>
      </c>
      <c r="E47" t="s">
        <v>2805</v>
      </c>
      <c r="F47" s="20">
        <v>0</v>
      </c>
      <c r="G47" s="1">
        <v>-3</v>
      </c>
      <c r="H47" s="1" t="e">
        <f>SUMIF(#REF!,Tableau1[[#This Row],[Références]],#REF!)</f>
        <v>#REF!</v>
      </c>
      <c r="I47" s="1" t="e">
        <f t="shared" si="0"/>
        <v>#REF!</v>
      </c>
      <c r="J47" s="1">
        <v>-1</v>
      </c>
      <c r="K47" t="e">
        <f t="shared" si="1"/>
        <v>#REF!</v>
      </c>
      <c r="L47" s="35" t="s">
        <v>2804</v>
      </c>
      <c r="M47" s="20" t="e">
        <f>Tableau1[[#This Row],[Prix /HT]]*Tableau1[[#This Row],[Stock Actuel]]</f>
        <v>#REF!</v>
      </c>
      <c r="N47" s="1"/>
      <c r="O47" s="35">
        <v>112</v>
      </c>
    </row>
    <row r="48" spans="2:15" x14ac:dyDescent="0.25">
      <c r="B48" s="1">
        <v>66934</v>
      </c>
      <c r="C48" s="1" t="s">
        <v>164</v>
      </c>
      <c r="D48" s="1" t="s">
        <v>420</v>
      </c>
      <c r="E48" t="s">
        <v>1817</v>
      </c>
      <c r="F48" s="20">
        <v>34</v>
      </c>
      <c r="G48" s="1">
        <v>1</v>
      </c>
      <c r="H48" s="1" t="e">
        <f>SUMIF(#REF!,Tableau1[[#This Row],[Références]],#REF!)</f>
        <v>#REF!</v>
      </c>
      <c r="I48" s="1" t="e">
        <f t="shared" si="0"/>
        <v>#REF!</v>
      </c>
      <c r="J48" s="1">
        <v>-1</v>
      </c>
      <c r="K48" t="e">
        <f t="shared" si="1"/>
        <v>#REF!</v>
      </c>
      <c r="L48" s="1" t="s">
        <v>430</v>
      </c>
      <c r="M48" s="20" t="e">
        <f>Tableau1[[#This Row],[Prix /HT]]*Tableau1[[#This Row],[Stock Actuel]]</f>
        <v>#REF!</v>
      </c>
      <c r="N48" s="1"/>
      <c r="O48" s="1"/>
    </row>
    <row r="49" spans="2:15" x14ac:dyDescent="0.25">
      <c r="B49" s="1" t="s">
        <v>2039</v>
      </c>
      <c r="C49" s="1" t="s">
        <v>198</v>
      </c>
      <c r="D49" s="1" t="s">
        <v>421</v>
      </c>
      <c r="E49" t="s">
        <v>2042</v>
      </c>
      <c r="F49" s="20">
        <v>1.92</v>
      </c>
      <c r="G49" s="1">
        <v>9</v>
      </c>
      <c r="H49" s="1" t="e">
        <f>SUMIF(#REF!,Tableau1[[#This Row],[Références]],#REF!)</f>
        <v>#REF!</v>
      </c>
      <c r="I49" s="1" t="e">
        <f t="shared" si="0"/>
        <v>#REF!</v>
      </c>
      <c r="J49" s="1">
        <v>-1</v>
      </c>
      <c r="K49" t="e">
        <f t="shared" si="1"/>
        <v>#REF!</v>
      </c>
      <c r="L49" s="1" t="s">
        <v>430</v>
      </c>
      <c r="M49" s="20" t="e">
        <f>Tableau1[[#This Row],[Prix /HT]]*Tableau1[[#This Row],[Stock Actuel]]</f>
        <v>#REF!</v>
      </c>
      <c r="N49" s="1"/>
      <c r="O49" s="1"/>
    </row>
    <row r="50" spans="2:15" x14ac:dyDescent="0.25">
      <c r="B50" s="1">
        <v>70095</v>
      </c>
      <c r="C50" s="1" t="s">
        <v>1530</v>
      </c>
      <c r="D50" s="1" t="s">
        <v>663</v>
      </c>
      <c r="E50" t="s">
        <v>1529</v>
      </c>
      <c r="F50" s="20">
        <v>0</v>
      </c>
      <c r="G50" s="1">
        <v>3</v>
      </c>
      <c r="H50" s="1" t="e">
        <f>SUMIF(#REF!,Tableau1[[#This Row],[Références]],#REF!)</f>
        <v>#REF!</v>
      </c>
      <c r="I50" s="1" t="e">
        <f t="shared" si="0"/>
        <v>#REF!</v>
      </c>
      <c r="J50" s="1">
        <v>-1</v>
      </c>
      <c r="K50" t="e">
        <f t="shared" si="1"/>
        <v>#REF!</v>
      </c>
      <c r="L50" s="1" t="s">
        <v>430</v>
      </c>
      <c r="M50" s="20" t="e">
        <f>Tableau1[[#This Row],[Prix /HT]]*Tableau1[[#This Row],[Stock Actuel]]</f>
        <v>#REF!</v>
      </c>
      <c r="N50" s="1"/>
      <c r="O50" s="1"/>
    </row>
    <row r="51" spans="2:15" x14ac:dyDescent="0.25">
      <c r="B51" s="1">
        <v>71000</v>
      </c>
      <c r="D51" s="1" t="s">
        <v>516</v>
      </c>
      <c r="E51" t="s">
        <v>1178</v>
      </c>
      <c r="F51" s="20">
        <v>0</v>
      </c>
      <c r="G51" s="1">
        <v>1</v>
      </c>
      <c r="H51" s="1" t="e">
        <f>SUMIF(#REF!,Tableau1[[#This Row],[Références]],#REF!)</f>
        <v>#REF!</v>
      </c>
      <c r="I51" s="1" t="e">
        <f t="shared" si="0"/>
        <v>#REF!</v>
      </c>
      <c r="J51" s="1">
        <v>-1</v>
      </c>
      <c r="K51" t="e">
        <f t="shared" si="1"/>
        <v>#REF!</v>
      </c>
      <c r="L51" s="1" t="s">
        <v>430</v>
      </c>
      <c r="M51" s="20" t="e">
        <f>Tableau1[[#This Row],[Prix /HT]]*Tableau1[[#This Row],[Stock Actuel]]</f>
        <v>#REF!</v>
      </c>
      <c r="N51" s="1"/>
      <c r="O51" s="1"/>
    </row>
    <row r="52" spans="2:15" x14ac:dyDescent="0.25">
      <c r="B52" s="1">
        <v>71007</v>
      </c>
      <c r="D52" s="1" t="s">
        <v>516</v>
      </c>
      <c r="E52" t="s">
        <v>1268</v>
      </c>
      <c r="F52" s="20">
        <v>20.74</v>
      </c>
      <c r="G52" s="1">
        <v>0</v>
      </c>
      <c r="H52" s="1" t="e">
        <f>SUMIF(#REF!,Tableau1[[#This Row],[Références]],#REF!)</f>
        <v>#REF!</v>
      </c>
      <c r="I52" s="1" t="e">
        <f t="shared" si="0"/>
        <v>#REF!</v>
      </c>
      <c r="J52" s="1">
        <v>-1</v>
      </c>
      <c r="K52" t="e">
        <f t="shared" si="1"/>
        <v>#REF!</v>
      </c>
      <c r="L52" s="1" t="s">
        <v>430</v>
      </c>
      <c r="M52" s="20" t="e">
        <f>Tableau1[[#This Row],[Prix /HT]]*Tableau1[[#This Row],[Stock Actuel]]</f>
        <v>#REF!</v>
      </c>
      <c r="N52" s="1"/>
      <c r="O52" s="1"/>
    </row>
    <row r="53" spans="2:15" x14ac:dyDescent="0.25">
      <c r="B53" s="1">
        <v>71009</v>
      </c>
      <c r="D53" s="1" t="s">
        <v>516</v>
      </c>
      <c r="E53" t="s">
        <v>1298</v>
      </c>
      <c r="F53" s="20">
        <v>2.9055</v>
      </c>
      <c r="G53" s="1">
        <v>157</v>
      </c>
      <c r="H53" s="1" t="e">
        <f>SUMIF(#REF!,Tableau1[[#This Row],[Références]],#REF!)</f>
        <v>#REF!</v>
      </c>
      <c r="I53" s="1" t="e">
        <f t="shared" si="0"/>
        <v>#REF!</v>
      </c>
      <c r="J53" s="1">
        <v>-1</v>
      </c>
      <c r="K53" t="e">
        <f t="shared" si="1"/>
        <v>#REF!</v>
      </c>
      <c r="L53" s="35" t="s">
        <v>1844</v>
      </c>
      <c r="M53" s="20" t="e">
        <f>Tableau1[[#This Row],[Prix /HT]]*Tableau1[[#This Row],[Stock Actuel]]</f>
        <v>#REF!</v>
      </c>
      <c r="N53" s="1" t="s">
        <v>1493</v>
      </c>
      <c r="O53" s="35">
        <v>113</v>
      </c>
    </row>
    <row r="54" spans="2:15" x14ac:dyDescent="0.25">
      <c r="B54" s="18">
        <v>71160</v>
      </c>
      <c r="D54" s="1" t="s">
        <v>516</v>
      </c>
      <c r="E54" t="s">
        <v>2064</v>
      </c>
      <c r="F54" s="20">
        <v>0</v>
      </c>
      <c r="G54" s="1">
        <v>93</v>
      </c>
      <c r="H54" s="1" t="e">
        <f>SUMIF(#REF!,Tableau1[[#This Row],[Références]],#REF!)</f>
        <v>#REF!</v>
      </c>
      <c r="I54" s="1" t="e">
        <f t="shared" si="0"/>
        <v>#REF!</v>
      </c>
      <c r="J54" s="1">
        <v>-1</v>
      </c>
      <c r="K54" t="e">
        <f t="shared" si="1"/>
        <v>#REF!</v>
      </c>
      <c r="L54" s="35" t="s">
        <v>2077</v>
      </c>
      <c r="M54" s="20" t="e">
        <f>Tableau1[[#This Row],[Prix /HT]]*Tableau1[[#This Row],[Stock Actuel]]</f>
        <v>#REF!</v>
      </c>
      <c r="N54" s="1"/>
      <c r="O54" s="35">
        <v>182</v>
      </c>
    </row>
    <row r="55" spans="2:15" x14ac:dyDescent="0.25">
      <c r="B55" s="1">
        <v>71284</v>
      </c>
      <c r="D55" s="1" t="s">
        <v>516</v>
      </c>
      <c r="E55" t="s">
        <v>1179</v>
      </c>
      <c r="F55" s="20">
        <v>28.585000000000001</v>
      </c>
      <c r="G55" s="1">
        <v>0</v>
      </c>
      <c r="H55" s="1" t="e">
        <f>SUMIF(#REF!,Tableau1[[#This Row],[Références]],#REF!)</f>
        <v>#REF!</v>
      </c>
      <c r="I55" s="1" t="e">
        <f t="shared" si="0"/>
        <v>#REF!</v>
      </c>
      <c r="J55" s="1">
        <v>-1</v>
      </c>
      <c r="K55" t="e">
        <f t="shared" si="1"/>
        <v>#REF!</v>
      </c>
      <c r="L55" s="1" t="s">
        <v>430</v>
      </c>
      <c r="M55" s="20" t="e">
        <f>Tableau1[[#This Row],[Prix /HT]]*Tableau1[[#This Row],[Stock Actuel]]</f>
        <v>#REF!</v>
      </c>
      <c r="N55" s="1"/>
      <c r="O55" s="1"/>
    </row>
    <row r="56" spans="2:15" x14ac:dyDescent="0.25">
      <c r="B56" s="1">
        <v>71303</v>
      </c>
      <c r="D56" s="1" t="s">
        <v>516</v>
      </c>
      <c r="E56" t="s">
        <v>1851</v>
      </c>
      <c r="F56" s="20">
        <v>0</v>
      </c>
      <c r="G56" s="1">
        <v>5</v>
      </c>
      <c r="H56" s="1" t="e">
        <f>SUMIF(#REF!,Tableau1[[#This Row],[Références]],#REF!)</f>
        <v>#REF!</v>
      </c>
      <c r="I56" s="1" t="e">
        <f t="shared" si="0"/>
        <v>#REF!</v>
      </c>
      <c r="J56" s="1">
        <v>-1</v>
      </c>
      <c r="K56" t="e">
        <f t="shared" si="1"/>
        <v>#REF!</v>
      </c>
      <c r="L56" s="1" t="s">
        <v>430</v>
      </c>
      <c r="M56" s="20" t="e">
        <f>Tableau1[[#This Row],[Prix /HT]]*Tableau1[[#This Row],[Stock Actuel]]</f>
        <v>#REF!</v>
      </c>
      <c r="N56" s="1"/>
      <c r="O56" s="1"/>
    </row>
    <row r="57" spans="2:15" x14ac:dyDescent="0.25">
      <c r="B57" s="1">
        <v>71522</v>
      </c>
      <c r="D57" s="1" t="s">
        <v>516</v>
      </c>
      <c r="E57" t="s">
        <v>1133</v>
      </c>
      <c r="F57" s="20">
        <v>0.60450000000000004</v>
      </c>
      <c r="G57" s="1">
        <v>194</v>
      </c>
      <c r="H57" s="1" t="e">
        <f>SUMIF(#REF!,Tableau1[[#This Row],[Références]],#REF!)</f>
        <v>#REF!</v>
      </c>
      <c r="I57" s="1" t="e">
        <f t="shared" si="0"/>
        <v>#REF!</v>
      </c>
      <c r="J57" s="1">
        <v>-1</v>
      </c>
      <c r="K57" t="e">
        <f t="shared" si="1"/>
        <v>#REF!</v>
      </c>
      <c r="L57" s="35" t="s">
        <v>1845</v>
      </c>
      <c r="M57" s="20" t="e">
        <f>Tableau1[[#This Row],[Prix /HT]]*Tableau1[[#This Row],[Stock Actuel]]</f>
        <v>#REF!</v>
      </c>
      <c r="N57" s="1" t="s">
        <v>2890</v>
      </c>
      <c r="O57" s="35">
        <v>114</v>
      </c>
    </row>
    <row r="58" spans="2:15" x14ac:dyDescent="0.25">
      <c r="B58" s="1">
        <v>71523</v>
      </c>
      <c r="D58" s="1" t="s">
        <v>516</v>
      </c>
      <c r="E58" t="s">
        <v>2031</v>
      </c>
      <c r="F58" s="20">
        <v>0.72</v>
      </c>
      <c r="G58" s="1">
        <v>30</v>
      </c>
      <c r="H58" s="1" t="e">
        <f>SUMIF(#REF!,Tableau1[[#This Row],[Références]],#REF!)</f>
        <v>#REF!</v>
      </c>
      <c r="I58" s="1" t="e">
        <f t="shared" si="0"/>
        <v>#REF!</v>
      </c>
      <c r="J58" s="1">
        <v>-1</v>
      </c>
      <c r="K58" t="e">
        <f t="shared" si="1"/>
        <v>#REF!</v>
      </c>
      <c r="L58" s="35" t="s">
        <v>2030</v>
      </c>
      <c r="M58" s="20" t="e">
        <f>Tableau1[[#This Row],[Prix /HT]]*Tableau1[[#This Row],[Stock Actuel]]</f>
        <v>#REF!</v>
      </c>
      <c r="N58" s="1" t="s">
        <v>2890</v>
      </c>
      <c r="O58" s="35">
        <v>177</v>
      </c>
    </row>
    <row r="59" spans="2:15" x14ac:dyDescent="0.25">
      <c r="B59" s="1" t="s">
        <v>1828</v>
      </c>
      <c r="C59" s="1" t="s">
        <v>198</v>
      </c>
      <c r="D59" s="1" t="s">
        <v>421</v>
      </c>
      <c r="E59" t="s">
        <v>1831</v>
      </c>
      <c r="F59" s="20">
        <v>7.44</v>
      </c>
      <c r="G59" s="1">
        <v>6</v>
      </c>
      <c r="H59" s="1" t="e">
        <f>SUMIF(#REF!,Tableau1[[#This Row],[Références]],#REF!)</f>
        <v>#REF!</v>
      </c>
      <c r="I59" s="1" t="e">
        <f t="shared" si="0"/>
        <v>#REF!</v>
      </c>
      <c r="J59" s="1">
        <v>-1</v>
      </c>
      <c r="K59" t="e">
        <f t="shared" si="1"/>
        <v>#REF!</v>
      </c>
      <c r="L59" s="35" t="s">
        <v>600</v>
      </c>
      <c r="M59" s="20" t="e">
        <f>Tableau1[[#This Row],[Prix /HT]]*Tableau1[[#This Row],[Stock Actuel]]</f>
        <v>#REF!</v>
      </c>
      <c r="N59" s="1"/>
      <c r="O59" s="35">
        <v>6</v>
      </c>
    </row>
    <row r="60" spans="2:15" x14ac:dyDescent="0.25">
      <c r="B60" s="25" t="s">
        <v>2158</v>
      </c>
      <c r="C60" s="1" t="s">
        <v>198</v>
      </c>
      <c r="D60" s="1" t="s">
        <v>421</v>
      </c>
      <c r="E60" t="s">
        <v>746</v>
      </c>
      <c r="F60" s="20">
        <v>1.88</v>
      </c>
      <c r="G60" s="1">
        <v>7</v>
      </c>
      <c r="H60" s="1" t="e">
        <f>SUMIF(#REF!,Tableau1[[#This Row],[Références]],#REF!)</f>
        <v>#REF!</v>
      </c>
      <c r="I60" s="1" t="e">
        <f t="shared" si="0"/>
        <v>#REF!</v>
      </c>
      <c r="J60" s="1">
        <v>-1</v>
      </c>
      <c r="K60" t="e">
        <f t="shared" si="1"/>
        <v>#REF!</v>
      </c>
      <c r="L60" s="35" t="s">
        <v>596</v>
      </c>
      <c r="M60" s="20" t="e">
        <f>Tableau1[[#This Row],[Prix /HT]]*Tableau1[[#This Row],[Stock Actuel]]</f>
        <v>#REF!</v>
      </c>
      <c r="N60" s="1"/>
      <c r="O60" s="35">
        <v>2</v>
      </c>
    </row>
    <row r="61" spans="2:15" x14ac:dyDescent="0.25">
      <c r="B61" s="25" t="s">
        <v>1690</v>
      </c>
      <c r="C61" s="1" t="s">
        <v>198</v>
      </c>
      <c r="D61" s="1" t="s">
        <v>421</v>
      </c>
      <c r="E61" t="s">
        <v>748</v>
      </c>
      <c r="F61" s="20">
        <v>0.76</v>
      </c>
      <c r="G61" s="1">
        <v>23</v>
      </c>
      <c r="H61" s="1" t="e">
        <f>SUMIF(#REF!,Tableau1[[#This Row],[Références]],#REF!)</f>
        <v>#REF!</v>
      </c>
      <c r="I61" s="1" t="e">
        <f t="shared" si="0"/>
        <v>#REF!</v>
      </c>
      <c r="J61" s="1">
        <v>-1</v>
      </c>
      <c r="K61" t="e">
        <f t="shared" si="1"/>
        <v>#REF!</v>
      </c>
      <c r="L61" s="1" t="s">
        <v>430</v>
      </c>
      <c r="M61" s="20" t="e">
        <f>Tableau1[[#This Row],[Prix /HT]]*Tableau1[[#This Row],[Stock Actuel]]</f>
        <v>#REF!</v>
      </c>
      <c r="N61" s="1" t="s">
        <v>1494</v>
      </c>
      <c r="O61" s="1"/>
    </row>
    <row r="62" spans="2:15" x14ac:dyDescent="0.25">
      <c r="B62" s="25" t="s">
        <v>2671</v>
      </c>
      <c r="C62" s="1" t="s">
        <v>198</v>
      </c>
      <c r="D62" s="1" t="s">
        <v>421</v>
      </c>
      <c r="E62" t="s">
        <v>2297</v>
      </c>
      <c r="G62" s="1">
        <v>0</v>
      </c>
      <c r="H62" s="1" t="e">
        <f>SUMIF(#REF!,Tableau1[[#This Row],[Références]],#REF!)</f>
        <v>#REF!</v>
      </c>
      <c r="I62" s="1" t="e">
        <f t="shared" si="0"/>
        <v>#REF!</v>
      </c>
      <c r="J62" s="1">
        <v>-1</v>
      </c>
      <c r="K62" t="e">
        <f t="shared" si="1"/>
        <v>#REF!</v>
      </c>
      <c r="L62" s="35" t="s">
        <v>2296</v>
      </c>
      <c r="M62" s="20" t="e">
        <f>Tableau1[[#This Row],[Prix /HT]]*Tableau1[[#This Row],[Stock Actuel]]</f>
        <v>#REF!</v>
      </c>
      <c r="N62" s="1" t="s">
        <v>1494</v>
      </c>
      <c r="O62" s="35">
        <v>199</v>
      </c>
    </row>
    <row r="63" spans="2:15" x14ac:dyDescent="0.25">
      <c r="B63" s="1" t="s">
        <v>2672</v>
      </c>
      <c r="C63" s="1" t="s">
        <v>198</v>
      </c>
      <c r="D63" s="1" t="s">
        <v>421</v>
      </c>
      <c r="E63" t="s">
        <v>1091</v>
      </c>
      <c r="F63" s="20">
        <v>0.73</v>
      </c>
      <c r="G63" s="1">
        <v>12</v>
      </c>
      <c r="H63" s="1" t="e">
        <f>SUMIF(#REF!,Tableau1[[#This Row],[Références]],#REF!)</f>
        <v>#REF!</v>
      </c>
      <c r="I63" s="1" t="e">
        <f t="shared" si="0"/>
        <v>#REF!</v>
      </c>
      <c r="J63" s="1">
        <v>-1</v>
      </c>
      <c r="K63" t="e">
        <f t="shared" si="1"/>
        <v>#REF!</v>
      </c>
      <c r="L63" s="35" t="s">
        <v>2294</v>
      </c>
      <c r="M63" s="20" t="e">
        <f>Tableau1[[#This Row],[Prix /HT]]*Tableau1[[#This Row],[Stock Actuel]]</f>
        <v>#REF!</v>
      </c>
      <c r="N63" s="1" t="s">
        <v>1494</v>
      </c>
      <c r="O63" s="35">
        <v>197</v>
      </c>
    </row>
    <row r="64" spans="2:15" x14ac:dyDescent="0.25">
      <c r="B64" s="1" t="s">
        <v>1293</v>
      </c>
      <c r="C64" s="1" t="s">
        <v>198</v>
      </c>
      <c r="D64" s="1" t="s">
        <v>421</v>
      </c>
      <c r="E64" t="s">
        <v>2462</v>
      </c>
      <c r="F64" s="20">
        <v>1.35</v>
      </c>
      <c r="G64" s="1">
        <v>0</v>
      </c>
      <c r="H64" s="1" t="e">
        <f>SUMIF(#REF!,Tableau1[[#This Row],[Références]],#REF!)</f>
        <v>#REF!</v>
      </c>
      <c r="I64" s="1" t="e">
        <f t="shared" si="0"/>
        <v>#REF!</v>
      </c>
      <c r="J64" s="1">
        <v>-1</v>
      </c>
      <c r="K64" t="e">
        <f t="shared" si="1"/>
        <v>#REF!</v>
      </c>
      <c r="L64" s="35" t="s">
        <v>2464</v>
      </c>
      <c r="M64" s="20" t="e">
        <f>Tableau1[[#This Row],[Prix /HT]]*Tableau1[[#This Row],[Stock Actuel]]</f>
        <v>#REF!</v>
      </c>
      <c r="N64" s="1"/>
      <c r="O64" s="35">
        <v>229</v>
      </c>
    </row>
    <row r="65" spans="2:15" x14ac:dyDescent="0.25">
      <c r="B65" s="25" t="s">
        <v>1291</v>
      </c>
      <c r="C65" s="1" t="s">
        <v>198</v>
      </c>
      <c r="D65" s="1" t="s">
        <v>421</v>
      </c>
      <c r="E65" t="s">
        <v>1295</v>
      </c>
      <c r="F65" s="20">
        <v>2.61</v>
      </c>
      <c r="G65" s="1">
        <v>22</v>
      </c>
      <c r="H65" s="1" t="e">
        <f>SUMIF(#REF!,Tableau1[[#This Row],[Références]],#REF!)</f>
        <v>#REF!</v>
      </c>
      <c r="I65" s="1" t="e">
        <f t="shared" si="0"/>
        <v>#REF!</v>
      </c>
      <c r="J65" s="1">
        <v>-1</v>
      </c>
      <c r="K65" t="e">
        <f t="shared" si="1"/>
        <v>#REF!</v>
      </c>
      <c r="L65" s="35" t="s">
        <v>605</v>
      </c>
      <c r="M65" s="20" t="e">
        <f>Tableau1[[#This Row],[Prix /HT]]*Tableau1[[#This Row],[Stock Actuel]]</f>
        <v>#REF!</v>
      </c>
      <c r="N65" s="1"/>
      <c r="O65" s="35">
        <v>12</v>
      </c>
    </row>
    <row r="66" spans="2:15" x14ac:dyDescent="0.25">
      <c r="B66" s="25" t="s">
        <v>1292</v>
      </c>
      <c r="C66" s="1" t="s">
        <v>198</v>
      </c>
      <c r="D66" s="1" t="s">
        <v>421</v>
      </c>
      <c r="E66" t="s">
        <v>1296</v>
      </c>
      <c r="F66" s="20">
        <v>5.35</v>
      </c>
      <c r="G66" s="1">
        <v>0</v>
      </c>
      <c r="H66" s="1" t="e">
        <f>SUMIF(#REF!,Tableau1[[#This Row],[Références]],#REF!)</f>
        <v>#REF!</v>
      </c>
      <c r="I66" s="1" t="e">
        <f t="shared" si="0"/>
        <v>#REF!</v>
      </c>
      <c r="J66" s="1">
        <v>-1</v>
      </c>
      <c r="K66" t="e">
        <f t="shared" si="1"/>
        <v>#REF!</v>
      </c>
      <c r="L66" s="35" t="s">
        <v>606</v>
      </c>
      <c r="M66" s="20" t="e">
        <f>Tableau1[[#This Row],[Prix /HT]]*Tableau1[[#This Row],[Stock Actuel]]</f>
        <v>#REF!</v>
      </c>
      <c r="N66" s="1"/>
      <c r="O66" s="35">
        <v>13</v>
      </c>
    </row>
    <row r="67" spans="2:15" x14ac:dyDescent="0.25">
      <c r="B67" s="1" t="s">
        <v>2704</v>
      </c>
      <c r="C67" s="1" t="s">
        <v>198</v>
      </c>
      <c r="D67" s="1" t="s">
        <v>421</v>
      </c>
      <c r="E67" t="s">
        <v>2707</v>
      </c>
      <c r="F67" s="20">
        <v>3</v>
      </c>
      <c r="G67" s="1">
        <v>0</v>
      </c>
      <c r="H67" s="1" t="e">
        <f>SUMIF(#REF!,Tableau1[[#This Row],[Références]],#REF!)</f>
        <v>#REF!</v>
      </c>
      <c r="I67" s="1" t="e">
        <f t="shared" si="0"/>
        <v>#REF!</v>
      </c>
      <c r="J67" s="1">
        <v>-1</v>
      </c>
      <c r="K67" t="e">
        <f t="shared" si="1"/>
        <v>#REF!</v>
      </c>
      <c r="L67" s="1"/>
      <c r="M67" s="20" t="e">
        <f>Tableau1[[#This Row],[Prix /HT]]*Tableau1[[#This Row],[Stock Actuel]]</f>
        <v>#REF!</v>
      </c>
      <c r="N67" s="1"/>
      <c r="O67" s="1"/>
    </row>
    <row r="68" spans="2:15" x14ac:dyDescent="0.25">
      <c r="B68" s="25" t="s">
        <v>1294</v>
      </c>
      <c r="C68" s="1" t="s">
        <v>198</v>
      </c>
      <c r="D68" s="1" t="s">
        <v>421</v>
      </c>
      <c r="E68" t="s">
        <v>1297</v>
      </c>
      <c r="F68" s="20">
        <v>2.4500000000000002</v>
      </c>
      <c r="G68" s="1">
        <v>7</v>
      </c>
      <c r="H68" s="1" t="e">
        <f>SUMIF(#REF!,Tableau1[[#This Row],[Références]],#REF!)</f>
        <v>#REF!</v>
      </c>
      <c r="I68" s="1" t="e">
        <f t="shared" ref="I68:I131" si="2">SUM(G68:H68)</f>
        <v>#REF!</v>
      </c>
      <c r="J68" s="1">
        <v>-1</v>
      </c>
      <c r="K68" t="e">
        <f t="shared" ref="K68:K131" si="3">IF(I68&lt;=J68,"Commander","stock OK")</f>
        <v>#REF!</v>
      </c>
      <c r="L68" s="35" t="s">
        <v>607</v>
      </c>
      <c r="M68" s="20" t="e">
        <f>Tableau1[[#This Row],[Prix /HT]]*Tableau1[[#This Row],[Stock Actuel]]</f>
        <v>#REF!</v>
      </c>
      <c r="N68" s="1"/>
      <c r="O68" s="35">
        <v>15</v>
      </c>
    </row>
    <row r="69" spans="2:15" x14ac:dyDescent="0.25">
      <c r="B69" s="25" t="s">
        <v>1972</v>
      </c>
      <c r="C69" s="1" t="s">
        <v>198</v>
      </c>
      <c r="D69" s="1" t="s">
        <v>421</v>
      </c>
      <c r="E69" t="s">
        <v>1174</v>
      </c>
      <c r="F69" s="20">
        <v>4.3099999999999996</v>
      </c>
      <c r="G69" s="1">
        <v>26</v>
      </c>
      <c r="H69" s="1" t="e">
        <f>SUMIF(#REF!,Tableau1[[#This Row],[Références]],#REF!)</f>
        <v>#REF!</v>
      </c>
      <c r="I69" s="1" t="e">
        <f t="shared" si="2"/>
        <v>#REF!</v>
      </c>
      <c r="J69" s="1">
        <v>-1</v>
      </c>
      <c r="K69" t="e">
        <f t="shared" si="3"/>
        <v>#REF!</v>
      </c>
      <c r="L69" s="35" t="s">
        <v>1531</v>
      </c>
      <c r="M69" s="20" t="e">
        <f>Tableau1[[#This Row],[Prix /HT]]*Tableau1[[#This Row],[Stock Actuel]]</f>
        <v>#REF!</v>
      </c>
      <c r="N69" s="1"/>
      <c r="O69" s="35">
        <v>17</v>
      </c>
    </row>
    <row r="70" spans="2:15" x14ac:dyDescent="0.25">
      <c r="B70" s="1">
        <v>80528</v>
      </c>
      <c r="C70" s="1" t="s">
        <v>173</v>
      </c>
      <c r="D70" s="1" t="s">
        <v>890</v>
      </c>
      <c r="E70" s="24" t="s">
        <v>1075</v>
      </c>
      <c r="F70" s="20">
        <v>102.78</v>
      </c>
      <c r="G70" s="1">
        <v>0</v>
      </c>
      <c r="H70" s="1" t="e">
        <f>SUMIF(#REF!,Tableau1[[#This Row],[Références]],#REF!)</f>
        <v>#REF!</v>
      </c>
      <c r="I70" s="1" t="e">
        <f t="shared" si="2"/>
        <v>#REF!</v>
      </c>
      <c r="J70" s="1">
        <v>-1</v>
      </c>
      <c r="K70" t="e">
        <f t="shared" si="3"/>
        <v>#REF!</v>
      </c>
      <c r="L70" s="1" t="s">
        <v>430</v>
      </c>
      <c r="M70" s="20" t="e">
        <f>Tableau1[[#This Row],[Prix /HT]]*Tableau1[[#This Row],[Stock Actuel]]</f>
        <v>#REF!</v>
      </c>
      <c r="N70" s="1"/>
      <c r="O70" s="1"/>
    </row>
    <row r="71" spans="2:15" x14ac:dyDescent="0.25">
      <c r="B71" s="1">
        <v>80529</v>
      </c>
      <c r="C71" s="1" t="s">
        <v>173</v>
      </c>
      <c r="D71" s="1" t="s">
        <v>890</v>
      </c>
      <c r="E71" s="24" t="s">
        <v>1180</v>
      </c>
      <c r="F71" s="20">
        <v>104.86</v>
      </c>
      <c r="G71" s="1">
        <v>0</v>
      </c>
      <c r="H71" s="1" t="e">
        <f>SUMIF(#REF!,Tableau1[[#This Row],[Références]],#REF!)</f>
        <v>#REF!</v>
      </c>
      <c r="I71" s="1" t="e">
        <f t="shared" si="2"/>
        <v>#REF!</v>
      </c>
      <c r="J71" s="1">
        <v>-1</v>
      </c>
      <c r="K71" t="e">
        <f t="shared" si="3"/>
        <v>#REF!</v>
      </c>
      <c r="L71" s="1" t="s">
        <v>430</v>
      </c>
      <c r="M71" s="20" t="e">
        <f>Tableau1[[#This Row],[Prix /HT]]*Tableau1[[#This Row],[Stock Actuel]]</f>
        <v>#REF!</v>
      </c>
      <c r="N71" s="1"/>
      <c r="O71" s="1"/>
    </row>
    <row r="72" spans="2:15" x14ac:dyDescent="0.25">
      <c r="B72" s="1">
        <v>80536</v>
      </c>
      <c r="C72" s="1" t="s">
        <v>1281</v>
      </c>
      <c r="D72" s="1" t="s">
        <v>421</v>
      </c>
      <c r="E72" t="s">
        <v>1926</v>
      </c>
      <c r="F72" s="20">
        <v>6</v>
      </c>
      <c r="G72" s="1">
        <v>2</v>
      </c>
      <c r="H72" s="1" t="e">
        <f>SUMIF(#REF!,Tableau1[[#This Row],[Références]],#REF!)</f>
        <v>#REF!</v>
      </c>
      <c r="I72" s="1" t="e">
        <f t="shared" si="2"/>
        <v>#REF!</v>
      </c>
      <c r="J72" s="1">
        <v>-1</v>
      </c>
      <c r="K72" t="e">
        <f t="shared" si="3"/>
        <v>#REF!</v>
      </c>
      <c r="L72" s="35" t="s">
        <v>1937</v>
      </c>
      <c r="M72" s="20" t="e">
        <f>Tableau1[[#This Row],[Prix /HT]]*Tableau1[[#This Row],[Stock Actuel]]</f>
        <v>#REF!</v>
      </c>
      <c r="N72" s="1"/>
      <c r="O72" s="35">
        <v>127</v>
      </c>
    </row>
    <row r="73" spans="2:15" x14ac:dyDescent="0.25">
      <c r="B73" s="25">
        <v>90657</v>
      </c>
      <c r="C73" s="1" t="s">
        <v>887</v>
      </c>
      <c r="D73" s="1" t="s">
        <v>421</v>
      </c>
      <c r="E73" t="s">
        <v>2348</v>
      </c>
      <c r="F73" s="20">
        <v>1142.48</v>
      </c>
      <c r="G73" s="1">
        <v>2</v>
      </c>
      <c r="H73" s="1" t="e">
        <f>SUMIF(#REF!,Tableau1[[#This Row],[Références]],#REF!)</f>
        <v>#REF!</v>
      </c>
      <c r="I73" s="1" t="e">
        <f t="shared" si="2"/>
        <v>#REF!</v>
      </c>
      <c r="J73" s="1">
        <v>-1</v>
      </c>
      <c r="K73" t="e">
        <f t="shared" si="3"/>
        <v>#REF!</v>
      </c>
      <c r="L73" s="1"/>
      <c r="M73" s="20" t="e">
        <f>Tableau1[[#This Row],[Prix /HT]]*Tableau1[[#This Row],[Stock Actuel]]</f>
        <v>#REF!</v>
      </c>
      <c r="N73" s="1"/>
      <c r="O73" s="1"/>
    </row>
    <row r="74" spans="2:15" x14ac:dyDescent="0.25">
      <c r="B74" s="1" t="s">
        <v>1796</v>
      </c>
      <c r="C74" s="1" t="s">
        <v>198</v>
      </c>
      <c r="D74" s="1" t="s">
        <v>421</v>
      </c>
      <c r="E74" s="47" t="s">
        <v>1798</v>
      </c>
      <c r="F74" s="20">
        <v>1.4</v>
      </c>
      <c r="G74" s="1">
        <v>23</v>
      </c>
      <c r="H74" s="1" t="e">
        <f>SUMIF(#REF!,Tableau1[[#This Row],[Références]],#REF!)</f>
        <v>#REF!</v>
      </c>
      <c r="I74" s="1" t="e">
        <f t="shared" si="2"/>
        <v>#REF!</v>
      </c>
      <c r="J74" s="1">
        <v>-1</v>
      </c>
      <c r="K74" t="e">
        <f t="shared" si="3"/>
        <v>#REF!</v>
      </c>
      <c r="L74" s="1" t="s">
        <v>430</v>
      </c>
      <c r="M74" s="20" t="e">
        <f>Tableau1[[#This Row],[Prix /HT]]*Tableau1[[#This Row],[Stock Actuel]]</f>
        <v>#REF!</v>
      </c>
      <c r="N74" s="1"/>
      <c r="O74" s="1"/>
    </row>
    <row r="75" spans="2:15" x14ac:dyDescent="0.25">
      <c r="B75" s="1" t="s">
        <v>1795</v>
      </c>
      <c r="C75" s="1" t="s">
        <v>198</v>
      </c>
      <c r="D75" s="1" t="s">
        <v>421</v>
      </c>
      <c r="E75" s="47" t="s">
        <v>1797</v>
      </c>
      <c r="F75" s="20">
        <v>1.74</v>
      </c>
      <c r="G75" s="1">
        <v>0</v>
      </c>
      <c r="H75" s="1" t="e">
        <f>SUMIF(#REF!,Tableau1[[#This Row],[Références]],#REF!)</f>
        <v>#REF!</v>
      </c>
      <c r="I75" s="1" t="e">
        <f t="shared" si="2"/>
        <v>#REF!</v>
      </c>
      <c r="J75" s="1">
        <v>-1</v>
      </c>
      <c r="K75" t="e">
        <f t="shared" si="3"/>
        <v>#REF!</v>
      </c>
      <c r="L75" s="35" t="s">
        <v>1806</v>
      </c>
      <c r="M75" s="20" t="e">
        <f>Tableau1[[#This Row],[Prix /HT]]*Tableau1[[#This Row],[Stock Actuel]]</f>
        <v>#REF!</v>
      </c>
      <c r="N75" s="1"/>
      <c r="O75" s="35">
        <v>104</v>
      </c>
    </row>
    <row r="76" spans="2:15" x14ac:dyDescent="0.25">
      <c r="B76" s="87" t="s">
        <v>2795</v>
      </c>
      <c r="C76" s="1" t="s">
        <v>198</v>
      </c>
      <c r="D76" s="1" t="s">
        <v>421</v>
      </c>
      <c r="E76" t="s">
        <v>1383</v>
      </c>
      <c r="F76" s="20">
        <v>2.34</v>
      </c>
      <c r="G76" s="1">
        <v>2</v>
      </c>
      <c r="H76" s="1" t="e">
        <f>SUMIF(#REF!,Tableau1[[#This Row],[Références]],#REF!)</f>
        <v>#REF!</v>
      </c>
      <c r="I76" s="1" t="e">
        <f t="shared" si="2"/>
        <v>#REF!</v>
      </c>
      <c r="J76" s="1">
        <v>-1</v>
      </c>
      <c r="K76" t="e">
        <f t="shared" si="3"/>
        <v>#REF!</v>
      </c>
      <c r="L76" s="35" t="s">
        <v>2444</v>
      </c>
      <c r="M76" s="20" t="e">
        <f>Tableau1[[#This Row],[Prix /HT]]*Tableau1[[#This Row],[Stock Actuel]]</f>
        <v>#REF!</v>
      </c>
      <c r="N76" s="1" t="s">
        <v>1494</v>
      </c>
      <c r="O76" s="35">
        <v>14</v>
      </c>
    </row>
    <row r="77" spans="2:15" x14ac:dyDescent="0.25">
      <c r="B77" s="25" t="s">
        <v>2439</v>
      </c>
      <c r="C77" s="1" t="s">
        <v>198</v>
      </c>
      <c r="D77" s="1" t="s">
        <v>420</v>
      </c>
      <c r="E77" t="s">
        <v>1510</v>
      </c>
      <c r="F77" s="20">
        <v>2.09</v>
      </c>
      <c r="G77" s="1">
        <v>2</v>
      </c>
      <c r="H77" s="1" t="e">
        <f>SUMIF(#REF!,Tableau1[[#This Row],[Références]],#REF!)</f>
        <v>#REF!</v>
      </c>
      <c r="I77" s="1" t="e">
        <f t="shared" si="2"/>
        <v>#REF!</v>
      </c>
      <c r="J77" s="1">
        <v>-1</v>
      </c>
      <c r="K77" t="e">
        <f t="shared" si="3"/>
        <v>#REF!</v>
      </c>
      <c r="L77" s="35" t="s">
        <v>2438</v>
      </c>
      <c r="M77" s="20" t="e">
        <f>Tableau1[[#This Row],[Prix /HT]]*Tableau1[[#This Row],[Stock Actuel]]</f>
        <v>#REF!</v>
      </c>
      <c r="N77" s="1" t="s">
        <v>1494</v>
      </c>
      <c r="O77" s="35">
        <v>222</v>
      </c>
    </row>
    <row r="78" spans="2:15" x14ac:dyDescent="0.25">
      <c r="B78" s="25" t="s">
        <v>2428</v>
      </c>
      <c r="C78" s="1" t="s">
        <v>198</v>
      </c>
      <c r="D78" s="1" t="s">
        <v>421</v>
      </c>
      <c r="E78" t="s">
        <v>1511</v>
      </c>
      <c r="F78" s="20">
        <v>2.23</v>
      </c>
      <c r="G78" s="1">
        <v>1</v>
      </c>
      <c r="H78" s="1" t="e">
        <f>SUMIF(#REF!,Tableau1[[#This Row],[Références]],#REF!)</f>
        <v>#REF!</v>
      </c>
      <c r="I78" s="1" t="e">
        <f t="shared" si="2"/>
        <v>#REF!</v>
      </c>
      <c r="J78" s="1">
        <v>-1</v>
      </c>
      <c r="K78" t="e">
        <f t="shared" si="3"/>
        <v>#REF!</v>
      </c>
      <c r="L78" s="35" t="s">
        <v>2437</v>
      </c>
      <c r="M78" s="20" t="e">
        <f>Tableau1[[#This Row],[Prix /HT]]*Tableau1[[#This Row],[Stock Actuel]]</f>
        <v>#REF!</v>
      </c>
      <c r="N78" s="1" t="s">
        <v>1494</v>
      </c>
      <c r="O78" s="35">
        <v>221</v>
      </c>
    </row>
    <row r="79" spans="2:15" x14ac:dyDescent="0.25">
      <c r="B79" s="25" t="s">
        <v>1309</v>
      </c>
      <c r="C79" s="1" t="s">
        <v>198</v>
      </c>
      <c r="D79" s="1" t="s">
        <v>421</v>
      </c>
      <c r="E79" t="s">
        <v>1305</v>
      </c>
      <c r="F79" s="20">
        <v>2.97</v>
      </c>
      <c r="G79" s="1">
        <v>2</v>
      </c>
      <c r="H79" s="1" t="e">
        <f>SUMIF(#REF!,Tableau1[[#This Row],[Références]],#REF!)</f>
        <v>#REF!</v>
      </c>
      <c r="I79" s="1" t="e">
        <f t="shared" si="2"/>
        <v>#REF!</v>
      </c>
      <c r="J79" s="1">
        <v>-1</v>
      </c>
      <c r="K79" t="e">
        <f t="shared" si="3"/>
        <v>#REF!</v>
      </c>
      <c r="L79" s="35" t="s">
        <v>1679</v>
      </c>
      <c r="M79" s="20" t="e">
        <f>Tableau1[[#This Row],[Prix /HT]]*Tableau1[[#This Row],[Stock Actuel]]</f>
        <v>#REF!</v>
      </c>
      <c r="N79" s="1" t="s">
        <v>1494</v>
      </c>
      <c r="O79" s="35">
        <v>93</v>
      </c>
    </row>
    <row r="80" spans="2:15" x14ac:dyDescent="0.25">
      <c r="B80" s="25" t="s">
        <v>2429</v>
      </c>
      <c r="C80" s="1" t="s">
        <v>198</v>
      </c>
      <c r="D80" s="1" t="s">
        <v>421</v>
      </c>
      <c r="E80" t="s">
        <v>2433</v>
      </c>
      <c r="F80" s="20">
        <v>4.34</v>
      </c>
      <c r="G80" s="1">
        <v>1</v>
      </c>
      <c r="H80" s="1" t="e">
        <f>SUMIF(#REF!,Tableau1[[#This Row],[Références]],#REF!)</f>
        <v>#REF!</v>
      </c>
      <c r="I80" s="1" t="e">
        <f t="shared" si="2"/>
        <v>#REF!</v>
      </c>
      <c r="J80" s="1">
        <v>-1</v>
      </c>
      <c r="K80" t="e">
        <f t="shared" si="3"/>
        <v>#REF!</v>
      </c>
      <c r="L80" s="35" t="s">
        <v>2436</v>
      </c>
      <c r="M80" s="20" t="e">
        <f>Tableau1[[#This Row],[Prix /HT]]*Tableau1[[#This Row],[Stock Actuel]]</f>
        <v>#REF!</v>
      </c>
      <c r="N80" s="1"/>
      <c r="O80" s="35">
        <v>220</v>
      </c>
    </row>
    <row r="81" spans="2:15" x14ac:dyDescent="0.25">
      <c r="B81" s="25" t="s">
        <v>1346</v>
      </c>
      <c r="C81" s="1" t="s">
        <v>198</v>
      </c>
      <c r="D81" s="1" t="s">
        <v>421</v>
      </c>
      <c r="E81" t="s">
        <v>1841</v>
      </c>
      <c r="F81" s="20">
        <v>3.27</v>
      </c>
      <c r="G81" s="1">
        <v>0</v>
      </c>
      <c r="H81" s="1" t="e">
        <f>SUMIF(#REF!,Tableau1[[#This Row],[Références]],#REF!)</f>
        <v>#REF!</v>
      </c>
      <c r="I81" s="1" t="e">
        <f t="shared" si="2"/>
        <v>#REF!</v>
      </c>
      <c r="J81" s="1">
        <v>-1</v>
      </c>
      <c r="K81" t="e">
        <f t="shared" si="3"/>
        <v>#REF!</v>
      </c>
      <c r="L81" s="1" t="s">
        <v>454</v>
      </c>
      <c r="M81" s="20" t="e">
        <f>Tableau1[[#This Row],[Prix /HT]]*Tableau1[[#This Row],[Stock Actuel]]</f>
        <v>#REF!</v>
      </c>
      <c r="N81" s="1" t="s">
        <v>1494</v>
      </c>
      <c r="O81" s="25"/>
    </row>
    <row r="82" spans="2:15" x14ac:dyDescent="0.25">
      <c r="B82" s="25" t="s">
        <v>1842</v>
      </c>
      <c r="C82" s="1" t="s">
        <v>198</v>
      </c>
      <c r="D82" s="1" t="s">
        <v>421</v>
      </c>
      <c r="E82" t="s">
        <v>1843</v>
      </c>
      <c r="F82" s="20">
        <v>14.81</v>
      </c>
      <c r="G82" s="1">
        <v>8</v>
      </c>
      <c r="H82" s="1" t="e">
        <f>SUMIF(#REF!,Tableau1[[#This Row],[Références]],#REF!)</f>
        <v>#REF!</v>
      </c>
      <c r="I82" s="1" t="e">
        <f t="shared" si="2"/>
        <v>#REF!</v>
      </c>
      <c r="J82" s="1">
        <v>-1</v>
      </c>
      <c r="K82" t="e">
        <f t="shared" si="3"/>
        <v>#REF!</v>
      </c>
      <c r="L82" s="1" t="s">
        <v>430</v>
      </c>
      <c r="M82" s="20" t="e">
        <f>Tableau1[[#This Row],[Prix /HT]]*Tableau1[[#This Row],[Stock Actuel]]</f>
        <v>#REF!</v>
      </c>
      <c r="N82" s="1" t="s">
        <v>1494</v>
      </c>
      <c r="O82" s="25"/>
    </row>
    <row r="83" spans="2:15" x14ac:dyDescent="0.25">
      <c r="B83" s="1">
        <v>93503</v>
      </c>
      <c r="C83" s="1" t="s">
        <v>817</v>
      </c>
      <c r="D83" s="1" t="s">
        <v>421</v>
      </c>
      <c r="E83" t="s">
        <v>1946</v>
      </c>
      <c r="F83" s="20">
        <v>8.41</v>
      </c>
      <c r="G83" s="1">
        <v>5</v>
      </c>
      <c r="H83" s="1" t="e">
        <f>SUMIF(#REF!,Tableau1[[#This Row],[Références]],#REF!)</f>
        <v>#REF!</v>
      </c>
      <c r="I83" s="1" t="e">
        <f t="shared" si="2"/>
        <v>#REF!</v>
      </c>
      <c r="J83" s="1">
        <v>-1</v>
      </c>
      <c r="K83" t="e">
        <f t="shared" si="3"/>
        <v>#REF!</v>
      </c>
      <c r="L83" s="1" t="s">
        <v>430</v>
      </c>
      <c r="M83" s="20" t="e">
        <f>Tableau1[[#This Row],[Prix /HT]]*Tableau1[[#This Row],[Stock Actuel]]</f>
        <v>#REF!</v>
      </c>
      <c r="N83" s="1"/>
      <c r="O83" s="1"/>
    </row>
    <row r="84" spans="2:15" x14ac:dyDescent="0.25">
      <c r="B84" s="25" t="s">
        <v>1802</v>
      </c>
      <c r="C84" s="1" t="s">
        <v>198</v>
      </c>
      <c r="D84" s="1" t="s">
        <v>421</v>
      </c>
      <c r="E84" t="s">
        <v>1803</v>
      </c>
      <c r="F84" s="20">
        <v>1.18</v>
      </c>
      <c r="G84" s="1">
        <v>24</v>
      </c>
      <c r="H84" s="1" t="e">
        <f>SUMIF(#REF!,Tableau1[[#This Row],[Références]],#REF!)</f>
        <v>#REF!</v>
      </c>
      <c r="I84" s="1" t="e">
        <f t="shared" si="2"/>
        <v>#REF!</v>
      </c>
      <c r="J84" s="1">
        <v>-1</v>
      </c>
      <c r="K84" t="e">
        <f t="shared" si="3"/>
        <v>#REF!</v>
      </c>
      <c r="L84" s="35" t="s">
        <v>1804</v>
      </c>
      <c r="M84" s="20" t="e">
        <f>Tableau1[[#This Row],[Prix /HT]]*Tableau1[[#This Row],[Stock Actuel]]</f>
        <v>#REF!</v>
      </c>
      <c r="N84" s="1"/>
      <c r="O84" s="35">
        <v>102</v>
      </c>
    </row>
    <row r="85" spans="2:15" x14ac:dyDescent="0.25">
      <c r="B85" s="25" t="s">
        <v>2112</v>
      </c>
      <c r="C85" s="1" t="s">
        <v>198</v>
      </c>
      <c r="D85" s="1" t="s">
        <v>421</v>
      </c>
      <c r="E85" t="s">
        <v>2113</v>
      </c>
      <c r="F85" s="20">
        <v>1.65</v>
      </c>
      <c r="G85" s="1">
        <v>0</v>
      </c>
      <c r="H85" s="1" t="e">
        <f>SUMIF(#REF!,Tableau1[[#This Row],[Références]],#REF!)</f>
        <v>#REF!</v>
      </c>
      <c r="I85" s="1" t="e">
        <f t="shared" si="2"/>
        <v>#REF!</v>
      </c>
      <c r="J85" s="1">
        <v>-1</v>
      </c>
      <c r="K85" t="e">
        <f t="shared" si="3"/>
        <v>#REF!</v>
      </c>
      <c r="L85" s="35" t="s">
        <v>2330</v>
      </c>
      <c r="M85" s="20" t="e">
        <f>Tableau1[[#This Row],[Prix /HT]]*Tableau1[[#This Row],[Stock Actuel]]</f>
        <v>#REF!</v>
      </c>
      <c r="N85" s="1"/>
      <c r="O85" s="35">
        <v>25</v>
      </c>
    </row>
    <row r="86" spans="2:15" x14ac:dyDescent="0.25">
      <c r="B86" s="25" t="s">
        <v>1799</v>
      </c>
      <c r="C86" s="1" t="s">
        <v>198</v>
      </c>
      <c r="D86" s="1" t="s">
        <v>421</v>
      </c>
      <c r="E86" t="s">
        <v>1801</v>
      </c>
      <c r="F86" s="20">
        <v>2.2200000000000002</v>
      </c>
      <c r="G86" s="1">
        <v>18</v>
      </c>
      <c r="H86" s="1" t="e">
        <f>SUMIF(#REF!,Tableau1[[#This Row],[Références]],#REF!)</f>
        <v>#REF!</v>
      </c>
      <c r="I86" s="1" t="e">
        <f t="shared" si="2"/>
        <v>#REF!</v>
      </c>
      <c r="J86" s="1">
        <v>-1</v>
      </c>
      <c r="K86" t="e">
        <f t="shared" si="3"/>
        <v>#REF!</v>
      </c>
      <c r="L86" s="35" t="s">
        <v>1800</v>
      </c>
      <c r="M86" s="20" t="e">
        <f>Tableau1[[#This Row],[Prix /HT]]*Tableau1[[#This Row],[Stock Actuel]]</f>
        <v>#REF!</v>
      </c>
      <c r="N86" s="1"/>
      <c r="O86" s="35">
        <v>103</v>
      </c>
    </row>
    <row r="87" spans="2:15" x14ac:dyDescent="0.25">
      <c r="B87" s="25" t="s">
        <v>1812</v>
      </c>
      <c r="C87" s="1" t="s">
        <v>198</v>
      </c>
      <c r="D87" s="1" t="s">
        <v>421</v>
      </c>
      <c r="E87" t="s">
        <v>1813</v>
      </c>
      <c r="F87" s="20">
        <v>1.02</v>
      </c>
      <c r="G87" s="1">
        <v>2</v>
      </c>
      <c r="H87" s="1" t="e">
        <f>SUMIF(#REF!,Tableau1[[#This Row],[Références]],#REF!)</f>
        <v>#REF!</v>
      </c>
      <c r="I87" s="1" t="e">
        <f t="shared" si="2"/>
        <v>#REF!</v>
      </c>
      <c r="J87" s="1">
        <v>-1</v>
      </c>
      <c r="K87" t="e">
        <f t="shared" si="3"/>
        <v>#REF!</v>
      </c>
      <c r="L87" s="35" t="s">
        <v>1814</v>
      </c>
      <c r="M87" s="20" t="e">
        <f>Tableau1[[#This Row],[Prix /HT]]*Tableau1[[#This Row],[Stock Actuel]]</f>
        <v>#REF!</v>
      </c>
      <c r="N87" s="1"/>
      <c r="O87" s="35">
        <v>99</v>
      </c>
    </row>
    <row r="88" spans="2:15" x14ac:dyDescent="0.25">
      <c r="B88" s="25" t="s">
        <v>1805</v>
      </c>
      <c r="C88" s="1" t="s">
        <v>198</v>
      </c>
      <c r="D88" s="1" t="s">
        <v>421</v>
      </c>
      <c r="E88" t="s">
        <v>1808</v>
      </c>
      <c r="F88" s="20">
        <v>1.1599999999999999</v>
      </c>
      <c r="G88" s="1">
        <v>0</v>
      </c>
      <c r="H88" s="1" t="e">
        <f>SUMIF(#REF!,Tableau1[[#This Row],[Références]],#REF!)</f>
        <v>#REF!</v>
      </c>
      <c r="I88" s="1" t="e">
        <f t="shared" si="2"/>
        <v>#REF!</v>
      </c>
      <c r="J88" s="1">
        <v>-1</v>
      </c>
      <c r="K88" t="e">
        <f t="shared" si="3"/>
        <v>#REF!</v>
      </c>
      <c r="L88" s="35" t="s">
        <v>1807</v>
      </c>
      <c r="M88" s="20" t="e">
        <f>Tableau1[[#This Row],[Prix /HT]]*Tableau1[[#This Row],[Stock Actuel]]</f>
        <v>#REF!</v>
      </c>
      <c r="N88" s="1"/>
      <c r="O88" s="35">
        <v>101</v>
      </c>
    </row>
    <row r="89" spans="2:15" x14ac:dyDescent="0.25">
      <c r="B89" s="25" t="s">
        <v>1809</v>
      </c>
      <c r="C89" s="1" t="s">
        <v>198</v>
      </c>
      <c r="D89" s="1" t="s">
        <v>421</v>
      </c>
      <c r="E89" t="s">
        <v>1811</v>
      </c>
      <c r="F89" s="20">
        <v>1.46</v>
      </c>
      <c r="G89" s="1">
        <v>0</v>
      </c>
      <c r="H89" s="1" t="e">
        <f>SUMIF(#REF!,Tableau1[[#This Row],[Références]],#REF!)</f>
        <v>#REF!</v>
      </c>
      <c r="I89" s="1" t="e">
        <f t="shared" si="2"/>
        <v>#REF!</v>
      </c>
      <c r="J89" s="1">
        <v>-1</v>
      </c>
      <c r="K89" t="e">
        <f t="shared" si="3"/>
        <v>#REF!</v>
      </c>
      <c r="L89" s="35" t="s">
        <v>1810</v>
      </c>
      <c r="M89" s="20" t="e">
        <f>Tableau1[[#This Row],[Prix /HT]]*Tableau1[[#This Row],[Stock Actuel]]</f>
        <v>#REF!</v>
      </c>
      <c r="N89" s="1"/>
      <c r="O89" s="35">
        <v>100</v>
      </c>
    </row>
    <row r="90" spans="2:15" x14ac:dyDescent="0.25">
      <c r="B90" s="1">
        <v>110000</v>
      </c>
      <c r="C90" s="1" t="s">
        <v>354</v>
      </c>
      <c r="D90" s="1" t="s">
        <v>420</v>
      </c>
      <c r="E90" t="s">
        <v>165</v>
      </c>
      <c r="F90" s="20">
        <v>45.050000000000004</v>
      </c>
      <c r="G90" s="1">
        <v>1</v>
      </c>
      <c r="H90" s="1" t="e">
        <f>SUMIF(#REF!,Tableau1[[#This Row],[Références]],#REF!)</f>
        <v>#REF!</v>
      </c>
      <c r="I90" s="1" t="e">
        <f t="shared" si="2"/>
        <v>#REF!</v>
      </c>
      <c r="J90" s="1">
        <v>-1</v>
      </c>
      <c r="K90" t="e">
        <f t="shared" si="3"/>
        <v>#REF!</v>
      </c>
      <c r="L90" s="1" t="s">
        <v>460</v>
      </c>
      <c r="M90" s="20" t="e">
        <f>Tableau1[[#This Row],[Prix /HT]]*Tableau1[[#This Row],[Stock Actuel]]</f>
        <v>#REF!</v>
      </c>
      <c r="N90" s="1"/>
      <c r="O90" s="1"/>
    </row>
    <row r="91" spans="2:15" x14ac:dyDescent="0.25">
      <c r="B91" s="1">
        <v>113000</v>
      </c>
      <c r="C91" s="1" t="s">
        <v>354</v>
      </c>
      <c r="D91" s="1" t="s">
        <v>420</v>
      </c>
      <c r="E91" t="s">
        <v>610</v>
      </c>
      <c r="F91" s="20">
        <v>53.44</v>
      </c>
      <c r="G91" s="1">
        <v>1</v>
      </c>
      <c r="H91" s="1" t="e">
        <f>SUMIF(#REF!,Tableau1[[#This Row],[Références]],#REF!)</f>
        <v>#REF!</v>
      </c>
      <c r="I91" s="1" t="e">
        <f t="shared" si="2"/>
        <v>#REF!</v>
      </c>
      <c r="J91" s="1">
        <v>-1</v>
      </c>
      <c r="K91" t="e">
        <f t="shared" si="3"/>
        <v>#REF!</v>
      </c>
      <c r="L91" s="1" t="s">
        <v>452</v>
      </c>
      <c r="M91" s="20" t="e">
        <f>Tableau1[[#This Row],[Prix /HT]]*Tableau1[[#This Row],[Stock Actuel]]</f>
        <v>#REF!</v>
      </c>
      <c r="N91" s="1"/>
      <c r="O91" s="1"/>
    </row>
    <row r="92" spans="2:15" x14ac:dyDescent="0.25">
      <c r="B92" s="1">
        <v>118248</v>
      </c>
      <c r="C92" s="1" t="s">
        <v>354</v>
      </c>
      <c r="D92" s="1" t="s">
        <v>420</v>
      </c>
      <c r="E92" t="s">
        <v>165</v>
      </c>
      <c r="F92" s="20">
        <v>106.33</v>
      </c>
      <c r="G92" s="1">
        <v>1</v>
      </c>
      <c r="H92" s="1" t="e">
        <f>SUMIF(#REF!,Tableau1[[#This Row],[Références]],#REF!)</f>
        <v>#REF!</v>
      </c>
      <c r="I92" s="1" t="e">
        <f t="shared" si="2"/>
        <v>#REF!</v>
      </c>
      <c r="J92" s="1">
        <v>-1</v>
      </c>
      <c r="K92" t="e">
        <f t="shared" si="3"/>
        <v>#REF!</v>
      </c>
      <c r="L92" s="1" t="s">
        <v>460</v>
      </c>
      <c r="M92" s="20" t="e">
        <f>Tableau1[[#This Row],[Prix /HT]]*Tableau1[[#This Row],[Stock Actuel]]</f>
        <v>#REF!</v>
      </c>
      <c r="N92" s="1"/>
      <c r="O92" s="1"/>
    </row>
    <row r="93" spans="2:15" x14ac:dyDescent="0.25">
      <c r="B93" s="25" t="s">
        <v>1974</v>
      </c>
      <c r="C93" s="1" t="s">
        <v>820</v>
      </c>
      <c r="D93" s="1" t="s">
        <v>421</v>
      </c>
      <c r="E93" t="s">
        <v>2799</v>
      </c>
      <c r="F93" s="20">
        <v>3.78</v>
      </c>
      <c r="G93" s="1">
        <v>19</v>
      </c>
      <c r="H93" s="1" t="e">
        <f>SUMIF(#REF!,Tableau1[[#This Row],[Références]],#REF!)</f>
        <v>#REF!</v>
      </c>
      <c r="I93" s="1" t="e">
        <f t="shared" si="2"/>
        <v>#REF!</v>
      </c>
      <c r="J93" s="1">
        <v>-1</v>
      </c>
      <c r="K93" t="e">
        <f t="shared" si="3"/>
        <v>#REF!</v>
      </c>
      <c r="L93" s="1" t="s">
        <v>430</v>
      </c>
      <c r="M93" s="20" t="e">
        <f>Tableau1[[#This Row],[Prix /HT]]*Tableau1[[#This Row],[Stock Actuel]]</f>
        <v>#REF!</v>
      </c>
      <c r="N93" s="1" t="s">
        <v>2891</v>
      </c>
      <c r="O93" s="1"/>
    </row>
    <row r="94" spans="2:15" x14ac:dyDescent="0.25">
      <c r="B94" s="1">
        <v>198160</v>
      </c>
      <c r="C94" s="1" t="s">
        <v>351</v>
      </c>
      <c r="D94" s="1" t="s">
        <v>421</v>
      </c>
      <c r="E94" t="s">
        <v>1457</v>
      </c>
      <c r="F94" s="20">
        <v>4.08</v>
      </c>
      <c r="G94" s="1">
        <v>11</v>
      </c>
      <c r="H94" s="1" t="e">
        <f>SUMIF(#REF!,Tableau1[[#This Row],[Références]],#REF!)</f>
        <v>#REF!</v>
      </c>
      <c r="I94" s="1" t="e">
        <f t="shared" si="2"/>
        <v>#REF!</v>
      </c>
      <c r="J94" s="1">
        <v>-1</v>
      </c>
      <c r="K94" t="e">
        <f t="shared" si="3"/>
        <v>#REF!</v>
      </c>
      <c r="L94" s="1" t="s">
        <v>430</v>
      </c>
      <c r="M94" s="20" t="e">
        <f>Tableau1[[#This Row],[Prix /HT]]*Tableau1[[#This Row],[Stock Actuel]]</f>
        <v>#REF!</v>
      </c>
      <c r="N94" s="1" t="s">
        <v>2285</v>
      </c>
      <c r="O94" s="1" t="s">
        <v>2789</v>
      </c>
    </row>
    <row r="95" spans="2:15" x14ac:dyDescent="0.25">
      <c r="B95" s="1">
        <v>198180</v>
      </c>
      <c r="C95" s="1" t="s">
        <v>351</v>
      </c>
      <c r="D95" s="1" t="s">
        <v>421</v>
      </c>
      <c r="E95" t="s">
        <v>1458</v>
      </c>
      <c r="F95" s="20">
        <v>5.04</v>
      </c>
      <c r="G95" s="1">
        <v>3</v>
      </c>
      <c r="H95" s="1" t="e">
        <f>SUMIF(#REF!,Tableau1[[#This Row],[Références]],#REF!)</f>
        <v>#REF!</v>
      </c>
      <c r="I95" s="1" t="e">
        <f t="shared" si="2"/>
        <v>#REF!</v>
      </c>
      <c r="J95" s="1">
        <v>-1</v>
      </c>
      <c r="K95" t="e">
        <f t="shared" si="3"/>
        <v>#REF!</v>
      </c>
      <c r="L95" s="1" t="s">
        <v>430</v>
      </c>
      <c r="M95" s="20" t="e">
        <f>Tableau1[[#This Row],[Prix /HT]]*Tableau1[[#This Row],[Stock Actuel]]</f>
        <v>#REF!</v>
      </c>
      <c r="N95" s="1" t="s">
        <v>2285</v>
      </c>
      <c r="O95" s="1" t="s">
        <v>2790</v>
      </c>
    </row>
    <row r="96" spans="2:15" x14ac:dyDescent="0.25">
      <c r="B96" s="1" t="s">
        <v>2735</v>
      </c>
      <c r="D96" s="1" t="s">
        <v>2736</v>
      </c>
      <c r="E96" t="s">
        <v>2727</v>
      </c>
      <c r="F96" s="20">
        <v>3.54</v>
      </c>
      <c r="G96" s="1">
        <v>0</v>
      </c>
      <c r="H96" s="1" t="e">
        <f>SUMIF(#REF!,Tableau1[[#This Row],[Références]],#REF!)</f>
        <v>#REF!</v>
      </c>
      <c r="I96" s="1" t="e">
        <f t="shared" si="2"/>
        <v>#REF!</v>
      </c>
      <c r="J96" s="1">
        <v>-1</v>
      </c>
      <c r="K96" t="e">
        <f t="shared" si="3"/>
        <v>#REF!</v>
      </c>
      <c r="L96" s="1"/>
      <c r="M96" s="20" t="e">
        <f>Tableau1[[#This Row],[Prix /HT]]*Tableau1[[#This Row],[Stock Actuel]]</f>
        <v>#REF!</v>
      </c>
      <c r="N96" s="1"/>
      <c r="O96" s="1"/>
    </row>
    <row r="97" spans="2:15" x14ac:dyDescent="0.25">
      <c r="B97" s="1" t="s">
        <v>1973</v>
      </c>
      <c r="C97" s="1" t="s">
        <v>820</v>
      </c>
      <c r="D97" s="1" t="s">
        <v>421</v>
      </c>
      <c r="E97" t="s">
        <v>2798</v>
      </c>
      <c r="F97" s="20">
        <v>3.71</v>
      </c>
      <c r="G97" s="1">
        <v>11</v>
      </c>
      <c r="H97" s="1" t="e">
        <f>SUMIF(#REF!,Tableau1[[#This Row],[Références]],#REF!)</f>
        <v>#REF!</v>
      </c>
      <c r="I97" s="1" t="e">
        <f t="shared" si="2"/>
        <v>#REF!</v>
      </c>
      <c r="J97" s="1">
        <v>-1</v>
      </c>
      <c r="K97" t="e">
        <f t="shared" si="3"/>
        <v>#REF!</v>
      </c>
      <c r="L97" s="35" t="s">
        <v>1975</v>
      </c>
      <c r="M97" s="20" t="e">
        <f>Tableau1[[#This Row],[Prix /HT]]*Tableau1[[#This Row],[Stock Actuel]]</f>
        <v>#REF!</v>
      </c>
      <c r="N97" s="1" t="s">
        <v>2891</v>
      </c>
      <c r="O97" s="35">
        <v>135</v>
      </c>
    </row>
    <row r="98" spans="2:15" x14ac:dyDescent="0.25">
      <c r="B98" s="1">
        <v>274086</v>
      </c>
      <c r="C98" s="1" t="s">
        <v>654</v>
      </c>
      <c r="D98" s="1" t="s">
        <v>654</v>
      </c>
      <c r="E98" t="s">
        <v>656</v>
      </c>
      <c r="F98" s="20">
        <v>39.58</v>
      </c>
      <c r="G98" s="1">
        <v>10</v>
      </c>
      <c r="H98" s="1" t="e">
        <f>SUMIF(#REF!,Tableau1[[#This Row],[Références]],#REF!)</f>
        <v>#REF!</v>
      </c>
      <c r="I98" s="1" t="e">
        <f t="shared" si="2"/>
        <v>#REF!</v>
      </c>
      <c r="J98" s="1">
        <v>-1</v>
      </c>
      <c r="K98" t="e">
        <f t="shared" si="3"/>
        <v>#REF!</v>
      </c>
      <c r="L98" s="1" t="s">
        <v>430</v>
      </c>
      <c r="M98" s="20" t="e">
        <f>Tableau1[[#This Row],[Prix /HT]]*Tableau1[[#This Row],[Stock Actuel]]</f>
        <v>#REF!</v>
      </c>
      <c r="N98" s="1"/>
      <c r="O98" s="1"/>
    </row>
    <row r="99" spans="2:15" x14ac:dyDescent="0.25">
      <c r="B99" s="1">
        <v>306065</v>
      </c>
      <c r="C99" s="1" t="s">
        <v>885</v>
      </c>
      <c r="D99" s="1" t="s">
        <v>420</v>
      </c>
      <c r="E99" t="s">
        <v>1181</v>
      </c>
      <c r="F99" s="20">
        <v>42.75</v>
      </c>
      <c r="G99" s="1">
        <v>4</v>
      </c>
      <c r="H99" s="1" t="e">
        <f>SUMIF(#REF!,Tableau1[[#This Row],[Références]],#REF!)</f>
        <v>#REF!</v>
      </c>
      <c r="I99" s="1" t="e">
        <f t="shared" si="2"/>
        <v>#REF!</v>
      </c>
      <c r="J99" s="1">
        <v>-1</v>
      </c>
      <c r="K99" t="e">
        <f t="shared" si="3"/>
        <v>#REF!</v>
      </c>
      <c r="L99" s="1" t="s">
        <v>430</v>
      </c>
      <c r="M99" s="20" t="e">
        <f>Tableau1[[#This Row],[Prix /HT]]*Tableau1[[#This Row],[Stock Actuel]]</f>
        <v>#REF!</v>
      </c>
      <c r="N99" s="1"/>
      <c r="O99" s="1"/>
    </row>
    <row r="100" spans="2:15" x14ac:dyDescent="0.25">
      <c r="B100" s="1">
        <v>344212</v>
      </c>
      <c r="C100" s="1" t="s">
        <v>885</v>
      </c>
      <c r="D100" s="1" t="s">
        <v>420</v>
      </c>
      <c r="E100" t="s">
        <v>1123</v>
      </c>
      <c r="F100" s="20">
        <v>37.630000000000003</v>
      </c>
      <c r="G100" s="1">
        <v>1</v>
      </c>
      <c r="H100" s="1" t="e">
        <f>SUMIF(#REF!,Tableau1[[#This Row],[Références]],#REF!)</f>
        <v>#REF!</v>
      </c>
      <c r="I100" s="1" t="e">
        <f t="shared" si="2"/>
        <v>#REF!</v>
      </c>
      <c r="J100" s="1">
        <v>-1</v>
      </c>
      <c r="K100" t="e">
        <f t="shared" si="3"/>
        <v>#REF!</v>
      </c>
      <c r="L100" s="1" t="s">
        <v>430</v>
      </c>
      <c r="M100" s="20" t="e">
        <f>Tableau1[[#This Row],[Prix /HT]]*Tableau1[[#This Row],[Stock Actuel]]</f>
        <v>#REF!</v>
      </c>
      <c r="N100" s="1"/>
      <c r="O100" s="1"/>
    </row>
    <row r="101" spans="2:15" x14ac:dyDescent="0.25">
      <c r="B101" s="1">
        <v>344512</v>
      </c>
      <c r="C101" s="1" t="s">
        <v>885</v>
      </c>
      <c r="D101" s="1" t="s">
        <v>420</v>
      </c>
      <c r="E101" s="24" t="s">
        <v>1124</v>
      </c>
      <c r="F101" s="20">
        <v>264.86</v>
      </c>
      <c r="G101" s="1">
        <v>3</v>
      </c>
      <c r="H101" s="1" t="e">
        <f>SUMIF(#REF!,Tableau1[[#This Row],[Références]],#REF!)</f>
        <v>#REF!</v>
      </c>
      <c r="I101" s="1" t="e">
        <f t="shared" si="2"/>
        <v>#REF!</v>
      </c>
      <c r="J101" s="1">
        <v>-1</v>
      </c>
      <c r="K101" t="e">
        <f t="shared" si="3"/>
        <v>#REF!</v>
      </c>
      <c r="L101" s="1" t="s">
        <v>430</v>
      </c>
      <c r="M101" s="20" t="e">
        <f>Tableau1[[#This Row],[Prix /HT]]*Tableau1[[#This Row],[Stock Actuel]]</f>
        <v>#REF!</v>
      </c>
      <c r="N101" s="1"/>
      <c r="O101" s="1"/>
    </row>
    <row r="102" spans="2:15" x14ac:dyDescent="0.25">
      <c r="B102" s="1">
        <v>386001</v>
      </c>
      <c r="C102" s="1" t="s">
        <v>354</v>
      </c>
      <c r="D102" s="1" t="s">
        <v>421</v>
      </c>
      <c r="E102" t="s">
        <v>1451</v>
      </c>
      <c r="F102" s="20">
        <v>60.75</v>
      </c>
      <c r="G102" s="1">
        <v>5</v>
      </c>
      <c r="H102" s="1" t="e">
        <f>SUMIF(#REF!,Tableau1[[#This Row],[Références]],#REF!)</f>
        <v>#REF!</v>
      </c>
      <c r="I102" s="1" t="e">
        <f t="shared" si="2"/>
        <v>#REF!</v>
      </c>
      <c r="J102" s="1">
        <v>-1</v>
      </c>
      <c r="K102" t="e">
        <f t="shared" si="3"/>
        <v>#REF!</v>
      </c>
      <c r="L102" s="1" t="s">
        <v>430</v>
      </c>
      <c r="M102" s="20" t="e">
        <f>Tableau1[[#This Row],[Prix /HT]]*Tableau1[[#This Row],[Stock Actuel]]</f>
        <v>#REF!</v>
      </c>
      <c r="N102" s="1" t="s">
        <v>1488</v>
      </c>
      <c r="O102" s="1"/>
    </row>
    <row r="103" spans="2:15" x14ac:dyDescent="0.25">
      <c r="B103" s="1">
        <v>406773</v>
      </c>
      <c r="C103" s="1" t="s">
        <v>198</v>
      </c>
      <c r="D103" s="1" t="s">
        <v>421</v>
      </c>
      <c r="E103" t="s">
        <v>1462</v>
      </c>
      <c r="F103" s="20">
        <v>755</v>
      </c>
      <c r="G103" s="1">
        <v>7</v>
      </c>
      <c r="H103" s="1" t="e">
        <f>SUMIF(#REF!,Tableau1[[#This Row],[Références]],#REF!)</f>
        <v>#REF!</v>
      </c>
      <c r="I103" s="1" t="e">
        <f t="shared" si="2"/>
        <v>#REF!</v>
      </c>
      <c r="J103" s="1">
        <v>-1</v>
      </c>
      <c r="K103" t="e">
        <f t="shared" si="3"/>
        <v>#REF!</v>
      </c>
      <c r="L103" s="35" t="s">
        <v>2021</v>
      </c>
      <c r="M103" s="20" t="e">
        <f>Tableau1[[#This Row],[Prix /HT]]*Tableau1[[#This Row],[Stock Actuel]]</f>
        <v>#REF!</v>
      </c>
      <c r="N103" s="1" t="s">
        <v>1384</v>
      </c>
      <c r="O103" s="35">
        <v>174</v>
      </c>
    </row>
    <row r="104" spans="2:15" x14ac:dyDescent="0.25">
      <c r="B104" s="1">
        <v>406774</v>
      </c>
      <c r="C104" s="1" t="s">
        <v>198</v>
      </c>
      <c r="D104" s="1" t="s">
        <v>421</v>
      </c>
      <c r="E104" t="s">
        <v>1459</v>
      </c>
      <c r="F104" s="20">
        <v>7.55</v>
      </c>
      <c r="G104" s="1">
        <v>2</v>
      </c>
      <c r="H104" s="1" t="e">
        <f>SUMIF(#REF!,Tableau1[[#This Row],[Références]],#REF!)</f>
        <v>#REF!</v>
      </c>
      <c r="I104" s="1" t="e">
        <f t="shared" si="2"/>
        <v>#REF!</v>
      </c>
      <c r="J104" s="1">
        <v>-1</v>
      </c>
      <c r="K104" t="e">
        <f t="shared" si="3"/>
        <v>#REF!</v>
      </c>
      <c r="L104" s="35" t="s">
        <v>2019</v>
      </c>
      <c r="M104" s="20" t="e">
        <f>Tableau1[[#This Row],[Prix /HT]]*Tableau1[[#This Row],[Stock Actuel]]</f>
        <v>#REF!</v>
      </c>
      <c r="N104" s="1" t="s">
        <v>1384</v>
      </c>
      <c r="O104" s="35">
        <v>173</v>
      </c>
    </row>
    <row r="105" spans="2:15" x14ac:dyDescent="0.25">
      <c r="B105" s="1" t="s">
        <v>2793</v>
      </c>
      <c r="D105" s="1" t="s">
        <v>421</v>
      </c>
      <c r="E105" t="s">
        <v>2794</v>
      </c>
      <c r="F105" s="20">
        <v>9.43</v>
      </c>
      <c r="G105" s="1">
        <v>0</v>
      </c>
      <c r="H105" s="1" t="e">
        <f>SUMIF(#REF!,Tableau1[[#This Row],[Références]],#REF!)</f>
        <v>#REF!</v>
      </c>
      <c r="I105" s="1" t="e">
        <f t="shared" si="2"/>
        <v>#REF!</v>
      </c>
      <c r="J105" s="1">
        <v>-1</v>
      </c>
      <c r="K105" t="e">
        <f t="shared" si="3"/>
        <v>#REF!</v>
      </c>
      <c r="L105" s="1"/>
      <c r="M105" s="20" t="e">
        <f>Tableau1[[#This Row],[Prix /HT]]*Tableau1[[#This Row],[Stock Actuel]]</f>
        <v>#REF!</v>
      </c>
      <c r="N105" s="1" t="s">
        <v>1384</v>
      </c>
      <c r="O105" s="1"/>
    </row>
    <row r="106" spans="2:15" x14ac:dyDescent="0.25">
      <c r="B106" s="1">
        <v>429802</v>
      </c>
      <c r="C106" s="1" t="s">
        <v>654</v>
      </c>
      <c r="D106" s="1" t="s">
        <v>654</v>
      </c>
      <c r="E106" t="s">
        <v>1106</v>
      </c>
      <c r="F106" s="20">
        <v>52.48</v>
      </c>
      <c r="G106" s="1">
        <v>3</v>
      </c>
      <c r="H106" s="1" t="e">
        <f>SUMIF(#REF!,Tableau1[[#This Row],[Références]],#REF!)</f>
        <v>#REF!</v>
      </c>
      <c r="I106" s="1" t="e">
        <f t="shared" si="2"/>
        <v>#REF!</v>
      </c>
      <c r="J106" s="1">
        <v>-1</v>
      </c>
      <c r="K106" t="e">
        <f t="shared" si="3"/>
        <v>#REF!</v>
      </c>
      <c r="L106" s="1" t="s">
        <v>430</v>
      </c>
      <c r="M106" s="20" t="e">
        <f>Tableau1[[#This Row],[Prix /HT]]*Tableau1[[#This Row],[Stock Actuel]]</f>
        <v>#REF!</v>
      </c>
      <c r="N106" s="1"/>
      <c r="O106" s="1"/>
    </row>
    <row r="107" spans="2:15" x14ac:dyDescent="0.25">
      <c r="B107" s="1" t="s">
        <v>2425</v>
      </c>
      <c r="C107" s="1" t="s">
        <v>1354</v>
      </c>
      <c r="D107" s="1" t="s">
        <v>421</v>
      </c>
      <c r="E107" t="s">
        <v>1355</v>
      </c>
      <c r="F107" s="20">
        <v>0.76</v>
      </c>
      <c r="G107" s="1">
        <v>0</v>
      </c>
      <c r="H107" s="1" t="e">
        <f>SUMIF(#REF!,Tableau1[[#This Row],[Références]],#REF!)</f>
        <v>#REF!</v>
      </c>
      <c r="I107" s="1" t="e">
        <f t="shared" si="2"/>
        <v>#REF!</v>
      </c>
      <c r="J107" s="1">
        <v>-1</v>
      </c>
      <c r="K107" t="e">
        <f t="shared" si="3"/>
        <v>#REF!</v>
      </c>
      <c r="L107" s="35" t="s">
        <v>2443</v>
      </c>
      <c r="M107" s="20" t="e">
        <f>Tableau1[[#This Row],[Prix /HT]]*Tableau1[[#This Row],[Stock Actuel]]</f>
        <v>#REF!</v>
      </c>
      <c r="N107" s="1" t="s">
        <v>1494</v>
      </c>
      <c r="O107" s="35">
        <v>18</v>
      </c>
    </row>
    <row r="108" spans="2:15" x14ac:dyDescent="0.25">
      <c r="B108" s="1">
        <v>515429</v>
      </c>
      <c r="C108" s="1" t="s">
        <v>1603</v>
      </c>
      <c r="D108" s="1" t="s">
        <v>421</v>
      </c>
      <c r="E108" t="s">
        <v>1602</v>
      </c>
      <c r="F108" s="20">
        <v>1.22</v>
      </c>
      <c r="G108" s="1">
        <v>0</v>
      </c>
      <c r="H108" s="1" t="e">
        <f>SUMIF(#REF!,Tableau1[[#This Row],[Références]],#REF!)</f>
        <v>#REF!</v>
      </c>
      <c r="I108" s="1" t="e">
        <f t="shared" si="2"/>
        <v>#REF!</v>
      </c>
      <c r="J108" s="1">
        <v>-1</v>
      </c>
      <c r="K108" t="e">
        <f t="shared" si="3"/>
        <v>#REF!</v>
      </c>
      <c r="L108" s="1" t="s">
        <v>430</v>
      </c>
      <c r="M108" s="20" t="e">
        <f>Tableau1[[#This Row],[Prix /HT]]*Tableau1[[#This Row],[Stock Actuel]]</f>
        <v>#REF!</v>
      </c>
      <c r="N108" s="1"/>
      <c r="O108" s="1"/>
    </row>
    <row r="109" spans="2:15" x14ac:dyDescent="0.25">
      <c r="B109" s="1">
        <v>600208</v>
      </c>
      <c r="D109" s="1" t="s">
        <v>1767</v>
      </c>
      <c r="E109" t="s">
        <v>1768</v>
      </c>
      <c r="F109" s="20">
        <v>4.72</v>
      </c>
      <c r="G109" s="1">
        <v>3</v>
      </c>
      <c r="H109" s="1" t="e">
        <f>SUMIF(#REF!,Tableau1[[#This Row],[Références]],#REF!)</f>
        <v>#REF!</v>
      </c>
      <c r="I109" s="1" t="e">
        <f t="shared" si="2"/>
        <v>#REF!</v>
      </c>
      <c r="J109" s="1">
        <v>-1</v>
      </c>
      <c r="K109" t="e">
        <f t="shared" si="3"/>
        <v>#REF!</v>
      </c>
      <c r="L109" s="1" t="s">
        <v>430</v>
      </c>
      <c r="M109" s="20" t="e">
        <f>Tableau1[[#This Row],[Prix /HT]]*Tableau1[[#This Row],[Stock Actuel]]</f>
        <v>#REF!</v>
      </c>
      <c r="N109" s="1"/>
      <c r="O109" s="1"/>
    </row>
    <row r="110" spans="2:15" x14ac:dyDescent="0.25">
      <c r="B110" s="1">
        <v>606000</v>
      </c>
      <c r="C110" s="1" t="s">
        <v>356</v>
      </c>
      <c r="D110" s="1" t="s">
        <v>420</v>
      </c>
      <c r="E110" t="s">
        <v>2676</v>
      </c>
      <c r="F110" s="20">
        <v>515.42999999999995</v>
      </c>
      <c r="G110" s="1">
        <v>0</v>
      </c>
      <c r="H110" s="1" t="e">
        <f>SUMIF(#REF!,Tableau1[[#This Row],[Références]],#REF!)</f>
        <v>#REF!</v>
      </c>
      <c r="I110" s="1" t="e">
        <f t="shared" si="2"/>
        <v>#REF!</v>
      </c>
      <c r="J110" s="1">
        <v>-1</v>
      </c>
      <c r="K110" t="e">
        <f t="shared" si="3"/>
        <v>#REF!</v>
      </c>
      <c r="L110" s="1"/>
      <c r="M110" s="20" t="e">
        <f>Tableau1[[#This Row],[Prix /HT]]*Tableau1[[#This Row],[Stock Actuel]]</f>
        <v>#REF!</v>
      </c>
      <c r="N110" s="1" t="s">
        <v>2876</v>
      </c>
      <c r="O110" s="1"/>
    </row>
    <row r="111" spans="2:15" x14ac:dyDescent="0.25">
      <c r="B111" s="1">
        <v>704964</v>
      </c>
      <c r="C111" s="1" t="s">
        <v>173</v>
      </c>
      <c r="D111" s="1" t="s">
        <v>890</v>
      </c>
      <c r="E111" t="s">
        <v>1183</v>
      </c>
      <c r="F111" s="20">
        <v>11.95</v>
      </c>
      <c r="G111" s="1">
        <v>1</v>
      </c>
      <c r="H111" s="1" t="e">
        <f>SUMIF(#REF!,Tableau1[[#This Row],[Références]],#REF!)</f>
        <v>#REF!</v>
      </c>
      <c r="I111" s="1" t="e">
        <f t="shared" si="2"/>
        <v>#REF!</v>
      </c>
      <c r="J111" s="1">
        <v>-1</v>
      </c>
      <c r="K111" t="e">
        <f t="shared" si="3"/>
        <v>#REF!</v>
      </c>
      <c r="L111" s="1" t="s">
        <v>451</v>
      </c>
      <c r="M111" s="20" t="e">
        <f>Tableau1[[#This Row],[Prix /HT]]*Tableau1[[#This Row],[Stock Actuel]]</f>
        <v>#REF!</v>
      </c>
      <c r="N111" s="1"/>
      <c r="O111" s="1"/>
    </row>
    <row r="112" spans="2:15" x14ac:dyDescent="0.25">
      <c r="B112" s="1">
        <v>704965</v>
      </c>
      <c r="C112" s="1" t="s">
        <v>173</v>
      </c>
      <c r="D112" s="1" t="s">
        <v>890</v>
      </c>
      <c r="E112" t="s">
        <v>1182</v>
      </c>
      <c r="F112" s="20">
        <v>6.13</v>
      </c>
      <c r="G112" s="1">
        <v>6</v>
      </c>
      <c r="H112" s="1" t="e">
        <f>SUMIF(#REF!,Tableau1[[#This Row],[Références]],#REF!)</f>
        <v>#REF!</v>
      </c>
      <c r="I112" s="1" t="e">
        <f t="shared" si="2"/>
        <v>#REF!</v>
      </c>
      <c r="J112" s="1">
        <v>-1</v>
      </c>
      <c r="K112" t="e">
        <f t="shared" si="3"/>
        <v>#REF!</v>
      </c>
      <c r="L112" s="1" t="s">
        <v>451</v>
      </c>
      <c r="M112" s="20" t="e">
        <f>Tableau1[[#This Row],[Prix /HT]]*Tableau1[[#This Row],[Stock Actuel]]</f>
        <v>#REF!</v>
      </c>
      <c r="N112" s="1"/>
      <c r="O112" s="1"/>
    </row>
    <row r="113" spans="2:15" x14ac:dyDescent="0.25">
      <c r="B113" s="1">
        <v>704967</v>
      </c>
      <c r="C113" s="1" t="s">
        <v>582</v>
      </c>
      <c r="D113" s="1" t="s">
        <v>890</v>
      </c>
      <c r="E113" t="s">
        <v>182</v>
      </c>
      <c r="F113" s="20">
        <v>11.12</v>
      </c>
      <c r="G113" s="1">
        <v>1</v>
      </c>
      <c r="H113" s="1" t="e">
        <f>SUMIF(#REF!,Tableau1[[#This Row],[Références]],#REF!)</f>
        <v>#REF!</v>
      </c>
      <c r="I113" s="1" t="e">
        <f t="shared" si="2"/>
        <v>#REF!</v>
      </c>
      <c r="J113" s="1">
        <v>-1</v>
      </c>
      <c r="K113" t="e">
        <f t="shared" si="3"/>
        <v>#REF!</v>
      </c>
      <c r="L113" s="1" t="s">
        <v>451</v>
      </c>
      <c r="M113" s="20" t="e">
        <f>Tableau1[[#This Row],[Prix /HT]]*Tableau1[[#This Row],[Stock Actuel]]</f>
        <v>#REF!</v>
      </c>
      <c r="N113" s="1"/>
      <c r="O113" s="1"/>
    </row>
    <row r="114" spans="2:15" x14ac:dyDescent="0.25">
      <c r="B114" s="1">
        <v>704980</v>
      </c>
      <c r="C114" s="1" t="s">
        <v>173</v>
      </c>
      <c r="D114" s="1" t="s">
        <v>890</v>
      </c>
      <c r="E114" t="s">
        <v>176</v>
      </c>
      <c r="F114" s="20">
        <v>7</v>
      </c>
      <c r="G114" s="1">
        <v>18</v>
      </c>
      <c r="H114" s="1" t="e">
        <f>SUMIF(#REF!,Tableau1[[#This Row],[Références]],#REF!)</f>
        <v>#REF!</v>
      </c>
      <c r="I114" s="1" t="e">
        <f t="shared" si="2"/>
        <v>#REF!</v>
      </c>
      <c r="J114" s="1">
        <v>-1</v>
      </c>
      <c r="K114" t="e">
        <f t="shared" si="3"/>
        <v>#REF!</v>
      </c>
      <c r="L114" s="1" t="s">
        <v>451</v>
      </c>
      <c r="M114" s="20" t="e">
        <f>Tableau1[[#This Row],[Prix /HT]]*Tableau1[[#This Row],[Stock Actuel]]</f>
        <v>#REF!</v>
      </c>
      <c r="N114" s="1" t="s">
        <v>2893</v>
      </c>
      <c r="O114" s="1"/>
    </row>
    <row r="115" spans="2:15" x14ac:dyDescent="0.25">
      <c r="B115" s="1">
        <v>706104</v>
      </c>
      <c r="C115" s="1" t="s">
        <v>173</v>
      </c>
      <c r="D115" s="1" t="s">
        <v>890</v>
      </c>
      <c r="E115" t="s">
        <v>177</v>
      </c>
      <c r="F115" s="20">
        <v>15</v>
      </c>
      <c r="G115" s="1">
        <v>3</v>
      </c>
      <c r="H115" s="1" t="e">
        <f>SUMIF(#REF!,Tableau1[[#This Row],[Références]],#REF!)</f>
        <v>#REF!</v>
      </c>
      <c r="I115" s="1" t="e">
        <f t="shared" si="2"/>
        <v>#REF!</v>
      </c>
      <c r="J115" s="1">
        <v>-1</v>
      </c>
      <c r="K115" t="e">
        <f t="shared" si="3"/>
        <v>#REF!</v>
      </c>
      <c r="L115" s="1" t="s">
        <v>451</v>
      </c>
      <c r="M115" s="20" t="e">
        <f>Tableau1[[#This Row],[Prix /HT]]*Tableau1[[#This Row],[Stock Actuel]]</f>
        <v>#REF!</v>
      </c>
      <c r="N115" s="1" t="s">
        <v>2886</v>
      </c>
      <c r="O115" s="1"/>
    </row>
    <row r="116" spans="2:15" x14ac:dyDescent="0.25">
      <c r="B116" s="1">
        <v>727883</v>
      </c>
      <c r="C116" s="1" t="s">
        <v>867</v>
      </c>
      <c r="D116" s="1" t="s">
        <v>420</v>
      </c>
      <c r="E116" t="s">
        <v>1028</v>
      </c>
      <c r="F116" s="20">
        <v>71.930000000000007</v>
      </c>
      <c r="G116" s="1">
        <v>1</v>
      </c>
      <c r="H116" s="1" t="e">
        <f>SUMIF(#REF!,Tableau1[[#This Row],[Références]],#REF!)</f>
        <v>#REF!</v>
      </c>
      <c r="I116" s="1" t="e">
        <f t="shared" si="2"/>
        <v>#REF!</v>
      </c>
      <c r="J116" s="1">
        <v>-1</v>
      </c>
      <c r="K116" t="e">
        <f t="shared" si="3"/>
        <v>#REF!</v>
      </c>
      <c r="L116" s="1" t="s">
        <v>430</v>
      </c>
      <c r="M116" s="20" t="e">
        <f>Tableau1[[#This Row],[Prix /HT]]*Tableau1[[#This Row],[Stock Actuel]]</f>
        <v>#REF!</v>
      </c>
      <c r="N116" s="1" t="s">
        <v>1422</v>
      </c>
      <c r="O116" s="1" t="s">
        <v>2700</v>
      </c>
    </row>
    <row r="117" spans="2:15" x14ac:dyDescent="0.25">
      <c r="B117" s="1" t="s">
        <v>2747</v>
      </c>
      <c r="D117" s="1" t="s">
        <v>2748</v>
      </c>
      <c r="E117" t="s">
        <v>2749</v>
      </c>
      <c r="F117" s="20">
        <v>89</v>
      </c>
      <c r="G117" s="1">
        <v>0</v>
      </c>
      <c r="H117" s="1" t="e">
        <f>SUMIF(#REF!,Tableau1[[#This Row],[Références]],#REF!)</f>
        <v>#REF!</v>
      </c>
      <c r="I117" s="1" t="e">
        <f t="shared" si="2"/>
        <v>#REF!</v>
      </c>
      <c r="J117" s="1">
        <v>-1</v>
      </c>
      <c r="K117" t="e">
        <f t="shared" si="3"/>
        <v>#REF!</v>
      </c>
      <c r="L117" s="1"/>
      <c r="M117" s="20" t="e">
        <f>Tableau1[[#This Row],[Prix /HT]]*Tableau1[[#This Row],[Stock Actuel]]</f>
        <v>#REF!</v>
      </c>
      <c r="N117" s="1"/>
      <c r="O117" s="1"/>
    </row>
    <row r="118" spans="2:15" x14ac:dyDescent="0.25">
      <c r="B118" s="1">
        <v>772384</v>
      </c>
      <c r="C118" s="1" t="s">
        <v>173</v>
      </c>
      <c r="D118" s="1" t="s">
        <v>890</v>
      </c>
      <c r="E118" t="s">
        <v>184</v>
      </c>
      <c r="F118" s="20">
        <v>0</v>
      </c>
      <c r="G118" s="1">
        <v>1</v>
      </c>
      <c r="H118" s="1" t="e">
        <f>SUMIF(#REF!,Tableau1[[#This Row],[Références]],#REF!)</f>
        <v>#REF!</v>
      </c>
      <c r="I118" s="1" t="e">
        <f t="shared" si="2"/>
        <v>#REF!</v>
      </c>
      <c r="J118" s="1">
        <v>-1</v>
      </c>
      <c r="K118" t="e">
        <f t="shared" si="3"/>
        <v>#REF!</v>
      </c>
      <c r="L118" s="1" t="s">
        <v>451</v>
      </c>
      <c r="M118" s="20" t="e">
        <f>Tableau1[[#This Row],[Prix /HT]]*Tableau1[[#This Row],[Stock Actuel]]</f>
        <v>#REF!</v>
      </c>
      <c r="N118" s="1"/>
      <c r="O118" s="1"/>
    </row>
    <row r="119" spans="2:15" x14ac:dyDescent="0.25">
      <c r="B119" s="1">
        <v>772476</v>
      </c>
      <c r="C119" s="1" t="s">
        <v>173</v>
      </c>
      <c r="D119" s="1" t="s">
        <v>890</v>
      </c>
      <c r="E119" t="s">
        <v>1184</v>
      </c>
      <c r="F119" s="20">
        <v>150.13</v>
      </c>
      <c r="G119" s="1">
        <v>1</v>
      </c>
      <c r="H119" s="1" t="e">
        <f>SUMIF(#REF!,Tableau1[[#This Row],[Références]],#REF!)</f>
        <v>#REF!</v>
      </c>
      <c r="I119" s="1" t="e">
        <f t="shared" si="2"/>
        <v>#REF!</v>
      </c>
      <c r="J119" s="1">
        <v>-1</v>
      </c>
      <c r="K119" t="e">
        <f t="shared" si="3"/>
        <v>#REF!</v>
      </c>
      <c r="L119" s="1" t="s">
        <v>451</v>
      </c>
      <c r="M119" s="20" t="e">
        <f>Tableau1[[#This Row],[Prix /HT]]*Tableau1[[#This Row],[Stock Actuel]]</f>
        <v>#REF!</v>
      </c>
      <c r="N119" s="1" t="s">
        <v>2876</v>
      </c>
      <c r="O119" s="1"/>
    </row>
    <row r="120" spans="2:15" x14ac:dyDescent="0.25">
      <c r="B120" s="1">
        <v>781335</v>
      </c>
      <c r="C120" s="1" t="s">
        <v>173</v>
      </c>
      <c r="D120" s="1" t="s">
        <v>890</v>
      </c>
      <c r="E120" t="s">
        <v>1267</v>
      </c>
      <c r="F120" s="20">
        <v>41.4</v>
      </c>
      <c r="G120" s="1">
        <v>1</v>
      </c>
      <c r="H120" s="1" t="e">
        <f>SUMIF(#REF!,Tableau1[[#This Row],[Références]],#REF!)</f>
        <v>#REF!</v>
      </c>
      <c r="I120" s="1" t="e">
        <f t="shared" si="2"/>
        <v>#REF!</v>
      </c>
      <c r="J120" s="1">
        <v>-1</v>
      </c>
      <c r="K120" t="e">
        <f t="shared" si="3"/>
        <v>#REF!</v>
      </c>
      <c r="L120" s="1" t="s">
        <v>451</v>
      </c>
      <c r="M120" s="20" t="e">
        <f>Tableau1[[#This Row],[Prix /HT]]*Tableau1[[#This Row],[Stock Actuel]]</f>
        <v>#REF!</v>
      </c>
      <c r="N120" s="1"/>
      <c r="O120" s="1"/>
    </row>
    <row r="121" spans="2:15" x14ac:dyDescent="0.25">
      <c r="B121" s="1">
        <v>781814</v>
      </c>
      <c r="C121" s="1" t="s">
        <v>173</v>
      </c>
      <c r="D121" s="1" t="s">
        <v>890</v>
      </c>
      <c r="E121" s="24" t="s">
        <v>694</v>
      </c>
      <c r="F121" s="20">
        <v>14.83</v>
      </c>
      <c r="G121" s="1">
        <v>5</v>
      </c>
      <c r="H121" s="1" t="e">
        <f>SUMIF(#REF!,Tableau1[[#This Row],[Références]],#REF!)</f>
        <v>#REF!</v>
      </c>
      <c r="I121" s="1" t="e">
        <f t="shared" si="2"/>
        <v>#REF!</v>
      </c>
      <c r="J121" s="1">
        <v>-1</v>
      </c>
      <c r="K121" t="e">
        <f t="shared" si="3"/>
        <v>#REF!</v>
      </c>
      <c r="L121" s="1" t="s">
        <v>451</v>
      </c>
      <c r="M121" s="20" t="e">
        <f>Tableau1[[#This Row],[Prix /HT]]*Tableau1[[#This Row],[Stock Actuel]]</f>
        <v>#REF!</v>
      </c>
      <c r="N121" s="1"/>
      <c r="O121" s="1"/>
    </row>
    <row r="122" spans="2:15" x14ac:dyDescent="0.25">
      <c r="B122" s="1">
        <v>783250</v>
      </c>
      <c r="C122" s="1" t="s">
        <v>173</v>
      </c>
      <c r="D122" s="1" t="s">
        <v>890</v>
      </c>
      <c r="E122" t="s">
        <v>180</v>
      </c>
      <c r="F122" s="20">
        <v>146.26</v>
      </c>
      <c r="G122" s="1">
        <v>1</v>
      </c>
      <c r="H122" s="1" t="e">
        <f>SUMIF(#REF!,Tableau1[[#This Row],[Références]],#REF!)</f>
        <v>#REF!</v>
      </c>
      <c r="I122" s="1" t="e">
        <f t="shared" si="2"/>
        <v>#REF!</v>
      </c>
      <c r="J122" s="1">
        <v>-1</v>
      </c>
      <c r="K122" t="e">
        <f t="shared" si="3"/>
        <v>#REF!</v>
      </c>
      <c r="L122" s="1" t="s">
        <v>451</v>
      </c>
      <c r="M122" s="20" t="e">
        <f>Tableau1[[#This Row],[Prix /HT]]*Tableau1[[#This Row],[Stock Actuel]]</f>
        <v>#REF!</v>
      </c>
      <c r="N122" s="1" t="s">
        <v>2876</v>
      </c>
      <c r="O122" s="1"/>
    </row>
    <row r="123" spans="2:15" x14ac:dyDescent="0.25">
      <c r="B123" s="1">
        <v>783256</v>
      </c>
      <c r="C123" s="1" t="s">
        <v>173</v>
      </c>
      <c r="D123" s="1" t="s">
        <v>890</v>
      </c>
      <c r="E123" t="s">
        <v>181</v>
      </c>
      <c r="F123" s="20">
        <v>161.84</v>
      </c>
      <c r="G123" s="1">
        <v>2</v>
      </c>
      <c r="H123" s="1" t="e">
        <f>SUMIF(#REF!,Tableau1[[#This Row],[Références]],#REF!)</f>
        <v>#REF!</v>
      </c>
      <c r="I123" s="1" t="e">
        <f t="shared" si="2"/>
        <v>#REF!</v>
      </c>
      <c r="J123" s="1">
        <v>-1</v>
      </c>
      <c r="K123" t="e">
        <f t="shared" si="3"/>
        <v>#REF!</v>
      </c>
      <c r="L123" s="1" t="s">
        <v>451</v>
      </c>
      <c r="M123" s="20" t="e">
        <f>Tableau1[[#This Row],[Prix /HT]]*Tableau1[[#This Row],[Stock Actuel]]</f>
        <v>#REF!</v>
      </c>
      <c r="N123" s="1"/>
      <c r="O123" s="1"/>
    </row>
    <row r="124" spans="2:15" x14ac:dyDescent="0.25">
      <c r="B124" s="1">
        <v>783257</v>
      </c>
      <c r="C124" s="1" t="s">
        <v>173</v>
      </c>
      <c r="D124" s="1" t="s">
        <v>890</v>
      </c>
      <c r="E124" t="s">
        <v>175</v>
      </c>
      <c r="F124" s="20">
        <v>317.24</v>
      </c>
      <c r="G124" s="1">
        <v>6</v>
      </c>
      <c r="H124" s="1" t="e">
        <f>SUMIF(#REF!,Tableau1[[#This Row],[Références]],#REF!)</f>
        <v>#REF!</v>
      </c>
      <c r="I124" s="1" t="e">
        <f t="shared" si="2"/>
        <v>#REF!</v>
      </c>
      <c r="J124" s="1">
        <v>-1</v>
      </c>
      <c r="K124" t="e">
        <f t="shared" si="3"/>
        <v>#REF!</v>
      </c>
      <c r="L124" s="1" t="s">
        <v>451</v>
      </c>
      <c r="M124" s="20" t="e">
        <f>Tableau1[[#This Row],[Prix /HT]]*Tableau1[[#This Row],[Stock Actuel]]</f>
        <v>#REF!</v>
      </c>
      <c r="N124" s="1"/>
      <c r="O124" s="1"/>
    </row>
    <row r="125" spans="2:15" x14ac:dyDescent="0.25">
      <c r="B125" s="1">
        <v>784382</v>
      </c>
      <c r="C125" s="1" t="s">
        <v>173</v>
      </c>
      <c r="D125" s="1" t="s">
        <v>890</v>
      </c>
      <c r="E125" t="s">
        <v>183</v>
      </c>
      <c r="F125" s="20">
        <v>197.76</v>
      </c>
      <c r="G125" s="1">
        <v>3</v>
      </c>
      <c r="H125" s="1" t="e">
        <f>SUMIF(#REF!,Tableau1[[#This Row],[Références]],#REF!)</f>
        <v>#REF!</v>
      </c>
      <c r="I125" s="1" t="e">
        <f t="shared" si="2"/>
        <v>#REF!</v>
      </c>
      <c r="J125" s="1">
        <v>-1</v>
      </c>
      <c r="K125" t="e">
        <f t="shared" si="3"/>
        <v>#REF!</v>
      </c>
      <c r="L125" s="1" t="s">
        <v>451</v>
      </c>
      <c r="M125" s="20" t="e">
        <f>Tableau1[[#This Row],[Prix /HT]]*Tableau1[[#This Row],[Stock Actuel]]</f>
        <v>#REF!</v>
      </c>
      <c r="N125" s="1"/>
      <c r="O125" s="1"/>
    </row>
    <row r="126" spans="2:15" x14ac:dyDescent="0.25">
      <c r="B126" s="1">
        <v>784856</v>
      </c>
      <c r="C126" s="1" t="s">
        <v>173</v>
      </c>
      <c r="D126" s="1" t="s">
        <v>890</v>
      </c>
      <c r="E126" t="s">
        <v>708</v>
      </c>
      <c r="F126" s="20">
        <v>1692</v>
      </c>
      <c r="G126" s="1">
        <v>1</v>
      </c>
      <c r="H126" s="1" t="e">
        <f>SUMIF(#REF!,Tableau1[[#This Row],[Références]],#REF!)</f>
        <v>#REF!</v>
      </c>
      <c r="I126" s="1" t="e">
        <f t="shared" si="2"/>
        <v>#REF!</v>
      </c>
      <c r="J126" s="1">
        <v>-1</v>
      </c>
      <c r="K126" t="e">
        <f t="shared" si="3"/>
        <v>#REF!</v>
      </c>
      <c r="L126" s="1" t="s">
        <v>451</v>
      </c>
      <c r="M126" s="20" t="e">
        <f>Tableau1[[#This Row],[Prix /HT]]*Tableau1[[#This Row],[Stock Actuel]]</f>
        <v>#REF!</v>
      </c>
      <c r="N126" s="1"/>
      <c r="O126" s="1"/>
    </row>
    <row r="127" spans="2:15" x14ac:dyDescent="0.25">
      <c r="B127" s="1">
        <v>785102</v>
      </c>
      <c r="C127" s="1" t="s">
        <v>173</v>
      </c>
      <c r="D127" s="1" t="s">
        <v>890</v>
      </c>
      <c r="E127" t="s">
        <v>1188</v>
      </c>
      <c r="F127" s="20">
        <v>273.16000000000003</v>
      </c>
      <c r="G127" s="1">
        <v>1</v>
      </c>
      <c r="H127" s="1" t="e">
        <f>SUMIF(#REF!,Tableau1[[#This Row],[Références]],#REF!)</f>
        <v>#REF!</v>
      </c>
      <c r="I127" s="1" t="e">
        <f t="shared" si="2"/>
        <v>#REF!</v>
      </c>
      <c r="J127" s="1">
        <v>-1</v>
      </c>
      <c r="K127" t="e">
        <f t="shared" si="3"/>
        <v>#REF!</v>
      </c>
      <c r="L127" s="1" t="s">
        <v>451</v>
      </c>
      <c r="M127" s="20" t="e">
        <f>Tableau1[[#This Row],[Prix /HT]]*Tableau1[[#This Row],[Stock Actuel]]</f>
        <v>#REF!</v>
      </c>
      <c r="N127" s="1"/>
      <c r="O127" s="1"/>
    </row>
    <row r="128" spans="2:15" x14ac:dyDescent="0.25">
      <c r="B128" s="1">
        <v>785112</v>
      </c>
      <c r="C128" s="1" t="s">
        <v>173</v>
      </c>
      <c r="D128" s="1" t="s">
        <v>890</v>
      </c>
      <c r="E128" t="s">
        <v>2224</v>
      </c>
      <c r="F128" s="20">
        <v>0</v>
      </c>
      <c r="G128" s="1">
        <v>1</v>
      </c>
      <c r="H128" s="1" t="e">
        <f>SUMIF(#REF!,Tableau1[[#This Row],[Références]],#REF!)</f>
        <v>#REF!</v>
      </c>
      <c r="I128" s="1" t="e">
        <f t="shared" si="2"/>
        <v>#REF!</v>
      </c>
      <c r="J128" s="1">
        <v>-1</v>
      </c>
      <c r="K128" t="e">
        <f t="shared" si="3"/>
        <v>#REF!</v>
      </c>
      <c r="L128" s="1" t="s">
        <v>451</v>
      </c>
      <c r="M128" s="20" t="e">
        <f>Tableau1[[#This Row],[Prix /HT]]*Tableau1[[#This Row],[Stock Actuel]]</f>
        <v>#REF!</v>
      </c>
      <c r="N128" s="1" t="s">
        <v>2894</v>
      </c>
      <c r="O128" s="1"/>
    </row>
    <row r="129" spans="2:15" x14ac:dyDescent="0.25">
      <c r="B129" s="1">
        <v>802371</v>
      </c>
      <c r="C129" s="1" t="s">
        <v>173</v>
      </c>
      <c r="D129" s="1" t="s">
        <v>890</v>
      </c>
      <c r="E129" t="s">
        <v>1074</v>
      </c>
      <c r="F129" s="20">
        <v>58.09</v>
      </c>
      <c r="G129" s="1">
        <v>28</v>
      </c>
      <c r="H129" s="1" t="e">
        <f>SUMIF(#REF!,Tableau1[[#This Row],[Références]],#REF!)</f>
        <v>#REF!</v>
      </c>
      <c r="I129" s="1" t="e">
        <f t="shared" si="2"/>
        <v>#REF!</v>
      </c>
      <c r="J129" s="1">
        <v>-1</v>
      </c>
      <c r="K129" t="e">
        <f t="shared" si="3"/>
        <v>#REF!</v>
      </c>
      <c r="L129" s="1" t="s">
        <v>451</v>
      </c>
      <c r="M129" s="20" t="e">
        <f>Tableau1[[#This Row],[Prix /HT]]*Tableau1[[#This Row],[Stock Actuel]]</f>
        <v>#REF!</v>
      </c>
      <c r="N129" s="1" t="s">
        <v>2377</v>
      </c>
      <c r="O129" s="1"/>
    </row>
    <row r="130" spans="2:15" x14ac:dyDescent="0.25">
      <c r="B130" s="1">
        <v>802374</v>
      </c>
      <c r="C130" s="1" t="s">
        <v>173</v>
      </c>
      <c r="D130" s="1" t="s">
        <v>890</v>
      </c>
      <c r="E130" t="s">
        <v>696</v>
      </c>
      <c r="F130" s="20">
        <v>180</v>
      </c>
      <c r="G130" s="1">
        <v>0</v>
      </c>
      <c r="H130" s="1" t="e">
        <f>SUMIF(#REF!,Tableau1[[#This Row],[Références]],#REF!)</f>
        <v>#REF!</v>
      </c>
      <c r="I130" s="1" t="e">
        <f t="shared" si="2"/>
        <v>#REF!</v>
      </c>
      <c r="J130" s="1">
        <v>-1</v>
      </c>
      <c r="K130" t="e">
        <f t="shared" si="3"/>
        <v>#REF!</v>
      </c>
      <c r="L130" s="1" t="s">
        <v>451</v>
      </c>
      <c r="M130" s="20" t="e">
        <f>Tableau1[[#This Row],[Prix /HT]]*Tableau1[[#This Row],[Stock Actuel]]</f>
        <v>#REF!</v>
      </c>
      <c r="N130" s="1" t="s">
        <v>2377</v>
      </c>
      <c r="O130" s="1"/>
    </row>
    <row r="131" spans="2:15" x14ac:dyDescent="0.25">
      <c r="B131" s="1">
        <v>803982</v>
      </c>
      <c r="C131" s="1" t="s">
        <v>992</v>
      </c>
      <c r="D131" s="1" t="s">
        <v>1372</v>
      </c>
      <c r="E131" t="s">
        <v>2875</v>
      </c>
      <c r="F131" s="20">
        <v>0</v>
      </c>
      <c r="G131" s="1">
        <v>3</v>
      </c>
      <c r="H131" s="1" t="e">
        <f>SUMIF(#REF!,Tableau1[[#This Row],[Références]],#REF!)</f>
        <v>#REF!</v>
      </c>
      <c r="I131" s="1" t="e">
        <f t="shared" si="2"/>
        <v>#REF!</v>
      </c>
      <c r="J131" s="1">
        <v>-1</v>
      </c>
      <c r="K131" t="e">
        <f t="shared" si="3"/>
        <v>#REF!</v>
      </c>
      <c r="L131" s="1"/>
      <c r="M131" s="20" t="e">
        <f>Tableau1[[#This Row],[Prix /HT]]*Tableau1[[#This Row],[Stock Actuel]]</f>
        <v>#REF!</v>
      </c>
      <c r="N131" s="1" t="s">
        <v>1488</v>
      </c>
      <c r="O131" s="1"/>
    </row>
    <row r="132" spans="2:15" x14ac:dyDescent="0.25">
      <c r="B132" s="1">
        <v>804973</v>
      </c>
      <c r="C132" s="1" t="s">
        <v>173</v>
      </c>
      <c r="D132" s="1" t="s">
        <v>890</v>
      </c>
      <c r="E132" t="s">
        <v>178</v>
      </c>
      <c r="F132" s="20">
        <v>52.74</v>
      </c>
      <c r="G132" s="1">
        <v>1</v>
      </c>
      <c r="H132" s="1" t="e">
        <f>SUMIF(#REF!,Tableau1[[#This Row],[Références]],#REF!)</f>
        <v>#REF!</v>
      </c>
      <c r="I132" s="1" t="e">
        <f t="shared" ref="I132:I195" si="4">SUM(G132:H132)</f>
        <v>#REF!</v>
      </c>
      <c r="J132" s="1">
        <v>-1</v>
      </c>
      <c r="K132" t="e">
        <f t="shared" ref="K132:K195" si="5">IF(I132&lt;=J132,"Commander","stock OK")</f>
        <v>#REF!</v>
      </c>
      <c r="L132" s="1" t="s">
        <v>451</v>
      </c>
      <c r="M132" s="20" t="e">
        <f>Tableau1[[#This Row],[Prix /HT]]*Tableau1[[#This Row],[Stock Actuel]]</f>
        <v>#REF!</v>
      </c>
      <c r="N132" s="1" t="s">
        <v>2886</v>
      </c>
      <c r="O132" s="1"/>
    </row>
    <row r="133" spans="2:15" x14ac:dyDescent="0.25">
      <c r="B133" s="1">
        <v>805540</v>
      </c>
      <c r="C133" s="1" t="s">
        <v>173</v>
      </c>
      <c r="D133" s="1" t="s">
        <v>890</v>
      </c>
      <c r="E133" t="s">
        <v>1687</v>
      </c>
      <c r="F133" s="20">
        <v>0</v>
      </c>
      <c r="G133" s="1">
        <v>0</v>
      </c>
      <c r="H133" s="1" t="e">
        <f>SUMIF(#REF!,Tableau1[[#This Row],[Références]],#REF!)</f>
        <v>#REF!</v>
      </c>
      <c r="I133" s="1" t="e">
        <f t="shared" si="4"/>
        <v>#REF!</v>
      </c>
      <c r="J133" s="1">
        <v>-1</v>
      </c>
      <c r="K133" t="e">
        <f t="shared" si="5"/>
        <v>#REF!</v>
      </c>
      <c r="L133" s="1" t="s">
        <v>430</v>
      </c>
      <c r="M133" s="20" t="e">
        <f>Tableau1[[#This Row],[Prix /HT]]*Tableau1[[#This Row],[Stock Actuel]]</f>
        <v>#REF!</v>
      </c>
      <c r="N133" s="1"/>
      <c r="O133" s="1"/>
    </row>
    <row r="134" spans="2:15" x14ac:dyDescent="0.25">
      <c r="B134" s="1">
        <v>805573</v>
      </c>
      <c r="C134" s="1" t="s">
        <v>173</v>
      </c>
      <c r="D134" s="1" t="s">
        <v>890</v>
      </c>
      <c r="E134" t="s">
        <v>174</v>
      </c>
      <c r="F134" s="20">
        <v>216</v>
      </c>
      <c r="G134" s="1">
        <v>27</v>
      </c>
      <c r="H134" s="1" t="e">
        <f>SUMIF(#REF!,Tableau1[[#This Row],[Références]],#REF!)</f>
        <v>#REF!</v>
      </c>
      <c r="I134" s="1" t="e">
        <f t="shared" si="4"/>
        <v>#REF!</v>
      </c>
      <c r="J134" s="1">
        <v>-1</v>
      </c>
      <c r="K134" t="e">
        <f t="shared" si="5"/>
        <v>#REF!</v>
      </c>
      <c r="L134" s="1" t="s">
        <v>451</v>
      </c>
      <c r="M134" s="20" t="e">
        <f>Tableau1[[#This Row],[Prix /HT]]*Tableau1[[#This Row],[Stock Actuel]]</f>
        <v>#REF!</v>
      </c>
      <c r="N134" s="1" t="s">
        <v>2377</v>
      </c>
      <c r="O134" s="1"/>
    </row>
    <row r="135" spans="2:15" x14ac:dyDescent="0.25">
      <c r="B135" s="1">
        <v>805576</v>
      </c>
      <c r="C135" s="1" t="s">
        <v>173</v>
      </c>
      <c r="D135" s="1" t="s">
        <v>890</v>
      </c>
      <c r="E135" t="s">
        <v>714</v>
      </c>
      <c r="F135" s="20">
        <v>4.9400000000000004</v>
      </c>
      <c r="G135" s="1">
        <v>95</v>
      </c>
      <c r="H135" s="1" t="e">
        <f>SUMIF(#REF!,Tableau1[[#This Row],[Références]],#REF!)</f>
        <v>#REF!</v>
      </c>
      <c r="I135" s="1" t="e">
        <f t="shared" si="4"/>
        <v>#REF!</v>
      </c>
      <c r="J135" s="1">
        <v>-1</v>
      </c>
      <c r="K135" t="e">
        <f t="shared" si="5"/>
        <v>#REF!</v>
      </c>
      <c r="L135" s="35" t="s">
        <v>2139</v>
      </c>
      <c r="M135" s="20" t="e">
        <f>Tableau1[[#This Row],[Prix /HT]]*Tableau1[[#This Row],[Stock Actuel]]</f>
        <v>#REF!</v>
      </c>
      <c r="N135" s="1"/>
      <c r="O135" s="35">
        <v>186</v>
      </c>
    </row>
    <row r="136" spans="2:15" x14ac:dyDescent="0.25">
      <c r="B136" s="1">
        <v>805590</v>
      </c>
      <c r="C136" s="1" t="s">
        <v>173</v>
      </c>
      <c r="D136" s="1" t="s">
        <v>890</v>
      </c>
      <c r="E136" t="s">
        <v>1187</v>
      </c>
      <c r="F136" s="20">
        <v>7</v>
      </c>
      <c r="G136" s="1">
        <v>15</v>
      </c>
      <c r="H136" s="1" t="e">
        <f>SUMIF(#REF!,Tableau1[[#This Row],[Références]],#REF!)</f>
        <v>#REF!</v>
      </c>
      <c r="I136" s="1" t="e">
        <f t="shared" si="4"/>
        <v>#REF!</v>
      </c>
      <c r="J136" s="1">
        <v>-1</v>
      </c>
      <c r="K136" t="e">
        <f t="shared" si="5"/>
        <v>#REF!</v>
      </c>
      <c r="L136" s="1" t="s">
        <v>451</v>
      </c>
      <c r="M136" s="20" t="e">
        <f>Tableau1[[#This Row],[Prix /HT]]*Tableau1[[#This Row],[Stock Actuel]]</f>
        <v>#REF!</v>
      </c>
      <c r="N136" s="1" t="s">
        <v>2893</v>
      </c>
      <c r="O136" s="1"/>
    </row>
    <row r="137" spans="2:15" x14ac:dyDescent="0.25">
      <c r="B137" s="1">
        <v>805593</v>
      </c>
      <c r="C137" s="1" t="s">
        <v>173</v>
      </c>
      <c r="D137" s="1" t="s">
        <v>890</v>
      </c>
      <c r="E137" t="s">
        <v>704</v>
      </c>
      <c r="F137" s="20">
        <v>193.62</v>
      </c>
      <c r="G137" s="1">
        <v>3</v>
      </c>
      <c r="H137" s="1" t="e">
        <f>SUMIF(#REF!,Tableau1[[#This Row],[Références]],#REF!)</f>
        <v>#REF!</v>
      </c>
      <c r="I137" s="1" t="e">
        <f t="shared" si="4"/>
        <v>#REF!</v>
      </c>
      <c r="J137" s="1">
        <v>-1</v>
      </c>
      <c r="K137" t="e">
        <f t="shared" si="5"/>
        <v>#REF!</v>
      </c>
      <c r="L137" s="1" t="s">
        <v>451</v>
      </c>
      <c r="M137" s="20" t="e">
        <f>Tableau1[[#This Row],[Prix /HT]]*Tableau1[[#This Row],[Stock Actuel]]</f>
        <v>#REF!</v>
      </c>
      <c r="N137" s="1"/>
      <c r="O137" s="1"/>
    </row>
    <row r="138" spans="2:15" x14ac:dyDescent="0.25">
      <c r="B138" s="1">
        <v>805594</v>
      </c>
      <c r="C138" s="1" t="s">
        <v>173</v>
      </c>
      <c r="D138" s="1" t="s">
        <v>890</v>
      </c>
      <c r="E138" t="s">
        <v>2549</v>
      </c>
      <c r="F138" s="20">
        <v>0</v>
      </c>
      <c r="G138" s="1">
        <v>1</v>
      </c>
      <c r="H138" s="1" t="e">
        <f>SUMIF(#REF!,Tableau1[[#This Row],[Références]],#REF!)</f>
        <v>#REF!</v>
      </c>
      <c r="I138" s="1" t="e">
        <f t="shared" si="4"/>
        <v>#REF!</v>
      </c>
      <c r="J138" s="1">
        <v>-1</v>
      </c>
      <c r="K138" t="e">
        <f t="shared" si="5"/>
        <v>#REF!</v>
      </c>
      <c r="L138" s="1"/>
      <c r="M138" s="20" t="e">
        <f>Tableau1[[#This Row],[Prix /HT]]*Tableau1[[#This Row],[Stock Actuel]]</f>
        <v>#REF!</v>
      </c>
      <c r="N138" s="1"/>
      <c r="O138" s="1"/>
    </row>
    <row r="139" spans="2:15" x14ac:dyDescent="0.25">
      <c r="B139" s="1">
        <v>805595</v>
      </c>
      <c r="C139" s="1" t="s">
        <v>173</v>
      </c>
      <c r="D139" s="1" t="s">
        <v>890</v>
      </c>
      <c r="E139" t="s">
        <v>711</v>
      </c>
      <c r="F139" s="20">
        <v>370.09</v>
      </c>
      <c r="G139" s="1">
        <v>2</v>
      </c>
      <c r="H139" s="1" t="e">
        <f>SUMIF(#REF!,Tableau1[[#This Row],[Références]],#REF!)</f>
        <v>#REF!</v>
      </c>
      <c r="I139" s="1" t="e">
        <f t="shared" si="4"/>
        <v>#REF!</v>
      </c>
      <c r="J139" s="1">
        <v>-1</v>
      </c>
      <c r="K139" t="e">
        <f t="shared" si="5"/>
        <v>#REF!</v>
      </c>
      <c r="L139" s="1" t="s">
        <v>451</v>
      </c>
      <c r="M139" s="20" t="e">
        <f>Tableau1[[#This Row],[Prix /HT]]*Tableau1[[#This Row],[Stock Actuel]]</f>
        <v>#REF!</v>
      </c>
      <c r="N139" s="1"/>
      <c r="O139" s="1"/>
    </row>
    <row r="140" spans="2:15" x14ac:dyDescent="0.25">
      <c r="B140" s="1">
        <v>805704</v>
      </c>
      <c r="C140" s="1" t="s">
        <v>992</v>
      </c>
      <c r="D140" s="1" t="s">
        <v>1372</v>
      </c>
      <c r="E140" t="s">
        <v>1452</v>
      </c>
      <c r="F140" s="20">
        <v>15</v>
      </c>
      <c r="G140" s="1">
        <v>8</v>
      </c>
      <c r="H140" s="1" t="e">
        <f>SUMIF(#REF!,Tableau1[[#This Row],[Références]],#REF!)</f>
        <v>#REF!</v>
      </c>
      <c r="I140" s="1" t="e">
        <f t="shared" si="4"/>
        <v>#REF!</v>
      </c>
      <c r="J140" s="1">
        <v>-1</v>
      </c>
      <c r="K140" t="e">
        <f t="shared" si="5"/>
        <v>#REF!</v>
      </c>
      <c r="L140" s="1" t="s">
        <v>430</v>
      </c>
      <c r="M140" s="20" t="e">
        <f>Tableau1[[#This Row],[Prix /HT]]*Tableau1[[#This Row],[Stock Actuel]]</f>
        <v>#REF!</v>
      </c>
      <c r="N140" s="1" t="s">
        <v>1488</v>
      </c>
      <c r="O140" s="1"/>
    </row>
    <row r="141" spans="2:15" x14ac:dyDescent="0.25">
      <c r="B141" s="1">
        <v>807550</v>
      </c>
      <c r="C141" s="1" t="s">
        <v>992</v>
      </c>
      <c r="D141" s="1" t="s">
        <v>1372</v>
      </c>
      <c r="E141" t="s">
        <v>1442</v>
      </c>
      <c r="F141" s="20">
        <v>12.3</v>
      </c>
      <c r="G141" s="1">
        <v>6</v>
      </c>
      <c r="H141" s="1" t="e">
        <f>SUMIF(#REF!,Tableau1[[#This Row],[Références]],#REF!)</f>
        <v>#REF!</v>
      </c>
      <c r="I141" s="1" t="e">
        <f t="shared" si="4"/>
        <v>#REF!</v>
      </c>
      <c r="J141" s="1">
        <v>-1</v>
      </c>
      <c r="K141" t="e">
        <f t="shared" si="5"/>
        <v>#REF!</v>
      </c>
      <c r="L141" s="1" t="s">
        <v>430</v>
      </c>
      <c r="M141" s="20" t="e">
        <f>Tableau1[[#This Row],[Prix /HT]]*Tableau1[[#This Row],[Stock Actuel]]</f>
        <v>#REF!</v>
      </c>
      <c r="N141" s="1" t="s">
        <v>1488</v>
      </c>
      <c r="O141" s="1"/>
    </row>
    <row r="142" spans="2:15" x14ac:dyDescent="0.25">
      <c r="B142" s="1">
        <v>808294</v>
      </c>
      <c r="C142" s="1" t="s">
        <v>173</v>
      </c>
      <c r="D142" s="1" t="s">
        <v>890</v>
      </c>
      <c r="E142" t="s">
        <v>1149</v>
      </c>
      <c r="F142" s="20">
        <v>1500</v>
      </c>
      <c r="G142" s="1">
        <v>1</v>
      </c>
      <c r="H142" s="1" t="e">
        <f>SUMIF(#REF!,Tableau1[[#This Row],[Références]],#REF!)</f>
        <v>#REF!</v>
      </c>
      <c r="I142" s="1" t="e">
        <f t="shared" si="4"/>
        <v>#REF!</v>
      </c>
      <c r="J142" s="1">
        <v>-1</v>
      </c>
      <c r="K142" t="e">
        <f t="shared" si="5"/>
        <v>#REF!</v>
      </c>
      <c r="L142" s="1" t="s">
        <v>451</v>
      </c>
      <c r="M142" s="20" t="e">
        <f>Tableau1[[#This Row],[Prix /HT]]*Tableau1[[#This Row],[Stock Actuel]]</f>
        <v>#REF!</v>
      </c>
      <c r="N142" s="1"/>
      <c r="O142" s="1"/>
    </row>
    <row r="143" spans="2:15" x14ac:dyDescent="0.25">
      <c r="B143" s="1">
        <v>901055</v>
      </c>
      <c r="D143" s="1" t="s">
        <v>430</v>
      </c>
      <c r="E143" t="s">
        <v>567</v>
      </c>
      <c r="F143" s="20">
        <v>0</v>
      </c>
      <c r="G143" s="1">
        <v>7</v>
      </c>
      <c r="H143" s="1" t="e">
        <f>SUMIF(#REF!,Tableau1[[#This Row],[Références]],#REF!)</f>
        <v>#REF!</v>
      </c>
      <c r="I143" s="1" t="e">
        <f t="shared" si="4"/>
        <v>#REF!</v>
      </c>
      <c r="J143" s="1">
        <v>-1</v>
      </c>
      <c r="K143" t="e">
        <f t="shared" si="5"/>
        <v>#REF!</v>
      </c>
      <c r="L143" s="1" t="s">
        <v>430</v>
      </c>
      <c r="M143" s="20" t="e">
        <f>Tableau1[[#This Row],[Prix /HT]]*Tableau1[[#This Row],[Stock Actuel]]</f>
        <v>#REF!</v>
      </c>
      <c r="N143" s="1"/>
      <c r="O143" s="1"/>
    </row>
    <row r="144" spans="2:15" x14ac:dyDescent="0.25">
      <c r="B144" s="1">
        <v>956662</v>
      </c>
      <c r="C144" s="1" t="s">
        <v>354</v>
      </c>
      <c r="D144" s="1" t="s">
        <v>421</v>
      </c>
      <c r="E144" t="s">
        <v>1826</v>
      </c>
      <c r="F144" s="20">
        <v>2.1</v>
      </c>
      <c r="G144" s="1">
        <v>44</v>
      </c>
      <c r="H144" s="1" t="e">
        <f>SUMIF(#REF!,Tableau1[[#This Row],[Références]],#REF!)</f>
        <v>#REF!</v>
      </c>
      <c r="I144" s="1" t="e">
        <f t="shared" si="4"/>
        <v>#REF!</v>
      </c>
      <c r="J144" s="1">
        <v>-1</v>
      </c>
      <c r="K144" t="e">
        <f t="shared" si="5"/>
        <v>#REF!</v>
      </c>
      <c r="L144" s="1" t="s">
        <v>430</v>
      </c>
      <c r="M144" s="20" t="e">
        <f>Tableau1[[#This Row],[Prix /HT]]*Tableau1[[#This Row],[Stock Actuel]]</f>
        <v>#REF!</v>
      </c>
      <c r="N144" s="1"/>
      <c r="O144" s="1"/>
    </row>
    <row r="145" spans="2:15" x14ac:dyDescent="0.25">
      <c r="B145" s="1">
        <v>956970</v>
      </c>
      <c r="C145" s="1" t="s">
        <v>354</v>
      </c>
      <c r="D145" s="1" t="s">
        <v>421</v>
      </c>
      <c r="E145" t="s">
        <v>1826</v>
      </c>
      <c r="F145" s="20">
        <v>3.44</v>
      </c>
      <c r="G145" s="1">
        <v>10</v>
      </c>
      <c r="H145" s="1" t="e">
        <f>SUMIF(#REF!,Tableau1[[#This Row],[Références]],#REF!)</f>
        <v>#REF!</v>
      </c>
      <c r="I145" s="1" t="e">
        <f t="shared" si="4"/>
        <v>#REF!</v>
      </c>
      <c r="J145" s="1">
        <v>-1</v>
      </c>
      <c r="K145" t="e">
        <f t="shared" si="5"/>
        <v>#REF!</v>
      </c>
      <c r="L145" s="1" t="s">
        <v>430</v>
      </c>
      <c r="M145" s="20" t="e">
        <f>Tableau1[[#This Row],[Prix /HT]]*Tableau1[[#This Row],[Stock Actuel]]</f>
        <v>#REF!</v>
      </c>
      <c r="N145" s="1"/>
      <c r="O145" s="1"/>
    </row>
    <row r="146" spans="2:15" x14ac:dyDescent="0.25">
      <c r="B146" s="1">
        <v>957298</v>
      </c>
      <c r="C146" s="1" t="s">
        <v>354</v>
      </c>
      <c r="D146" s="1" t="s">
        <v>421</v>
      </c>
      <c r="E146" t="s">
        <v>1907</v>
      </c>
      <c r="F146" s="20">
        <v>11.59</v>
      </c>
      <c r="G146" s="1">
        <v>8</v>
      </c>
      <c r="H146" s="1" t="e">
        <f>SUMIF(#REF!,Tableau1[[#This Row],[Références]],#REF!)</f>
        <v>#REF!</v>
      </c>
      <c r="I146" s="1" t="e">
        <f t="shared" si="4"/>
        <v>#REF!</v>
      </c>
      <c r="J146" s="1">
        <v>-1</v>
      </c>
      <c r="K146" t="e">
        <f t="shared" si="5"/>
        <v>#REF!</v>
      </c>
      <c r="L146" s="1" t="s">
        <v>430</v>
      </c>
      <c r="M146" s="20" t="e">
        <f>Tableau1[[#This Row],[Prix /HT]]*Tableau1[[#This Row],[Stock Actuel]]</f>
        <v>#REF!</v>
      </c>
      <c r="N146" s="1"/>
      <c r="O146" s="1"/>
    </row>
    <row r="147" spans="2:15" x14ac:dyDescent="0.25">
      <c r="B147" s="1">
        <v>981711</v>
      </c>
      <c r="C147" s="1" t="s">
        <v>356</v>
      </c>
      <c r="D147" s="1" t="s">
        <v>1079</v>
      </c>
      <c r="E147" t="s">
        <v>1085</v>
      </c>
      <c r="F147" s="20">
        <v>994.77</v>
      </c>
      <c r="G147" s="1">
        <v>3</v>
      </c>
      <c r="H147" s="1" t="e">
        <f>SUMIF(#REF!,Tableau1[[#This Row],[Références]],#REF!)</f>
        <v>#REF!</v>
      </c>
      <c r="I147" s="1" t="e">
        <f t="shared" si="4"/>
        <v>#REF!</v>
      </c>
      <c r="J147" s="1">
        <v>-1</v>
      </c>
      <c r="K147" t="e">
        <f t="shared" si="5"/>
        <v>#REF!</v>
      </c>
      <c r="L147" s="1" t="s">
        <v>430</v>
      </c>
      <c r="M147" s="20" t="e">
        <f>Tableau1[[#This Row],[Prix /HT]]*Tableau1[[#This Row],[Stock Actuel]]</f>
        <v>#REF!</v>
      </c>
      <c r="N147" s="1"/>
      <c r="O147" s="1"/>
    </row>
    <row r="148" spans="2:15" x14ac:dyDescent="0.25">
      <c r="B148" s="1">
        <v>989859</v>
      </c>
      <c r="C148" s="1" t="s">
        <v>1837</v>
      </c>
      <c r="D148" s="1" t="s">
        <v>421</v>
      </c>
      <c r="E148" t="s">
        <v>1835</v>
      </c>
      <c r="F148" s="20">
        <v>19.22</v>
      </c>
      <c r="G148" s="1">
        <v>64</v>
      </c>
      <c r="H148" s="1" t="e">
        <f>SUMIF(#REF!,Tableau1[[#This Row],[Références]],#REF!)</f>
        <v>#REF!</v>
      </c>
      <c r="I148" s="1" t="e">
        <f t="shared" si="4"/>
        <v>#REF!</v>
      </c>
      <c r="J148" s="1">
        <v>-1</v>
      </c>
      <c r="K148" t="e">
        <f t="shared" si="5"/>
        <v>#REF!</v>
      </c>
      <c r="L148" s="35" t="s">
        <v>1836</v>
      </c>
      <c r="M148" s="20" t="e">
        <f>Tableau1[[#This Row],[Prix /HT]]*Tableau1[[#This Row],[Stock Actuel]]</f>
        <v>#REF!</v>
      </c>
      <c r="N148" s="1" t="s">
        <v>1422</v>
      </c>
      <c r="O148" s="35">
        <v>105</v>
      </c>
    </row>
    <row r="149" spans="2:15" x14ac:dyDescent="0.25">
      <c r="B149" s="1" t="s">
        <v>2712</v>
      </c>
      <c r="D149" s="1" t="s">
        <v>2709</v>
      </c>
      <c r="E149" t="s">
        <v>2710</v>
      </c>
      <c r="F149" s="20">
        <v>36.74</v>
      </c>
      <c r="G149" s="1">
        <v>0</v>
      </c>
      <c r="H149" s="1" t="e">
        <f>SUMIF(#REF!,Tableau1[[#This Row],[Références]],#REF!)</f>
        <v>#REF!</v>
      </c>
      <c r="I149" s="1" t="e">
        <f t="shared" si="4"/>
        <v>#REF!</v>
      </c>
      <c r="J149" s="1">
        <v>-1</v>
      </c>
      <c r="K149" t="e">
        <f t="shared" si="5"/>
        <v>#REF!</v>
      </c>
      <c r="L149" s="1"/>
      <c r="M149" s="20" t="e">
        <f>Tableau1[[#This Row],[Prix /HT]]*Tableau1[[#This Row],[Stock Actuel]]</f>
        <v>#REF!</v>
      </c>
      <c r="N149" s="1" t="s">
        <v>1422</v>
      </c>
      <c r="O149" s="1"/>
    </row>
    <row r="150" spans="2:15" x14ac:dyDescent="0.25">
      <c r="B150" s="1">
        <v>2101917</v>
      </c>
      <c r="C150" s="1" t="s">
        <v>654</v>
      </c>
      <c r="D150" s="1" t="s">
        <v>654</v>
      </c>
      <c r="E150" t="s">
        <v>1108</v>
      </c>
      <c r="F150" s="20">
        <v>19.940000000000001</v>
      </c>
      <c r="G150" s="1">
        <v>0</v>
      </c>
      <c r="H150" s="1" t="e">
        <f>SUMIF(#REF!,Tableau1[[#This Row],[Références]],#REF!)</f>
        <v>#REF!</v>
      </c>
      <c r="I150" s="1" t="e">
        <f t="shared" si="4"/>
        <v>#REF!</v>
      </c>
      <c r="J150" s="1">
        <v>-1</v>
      </c>
      <c r="K150" t="e">
        <f t="shared" si="5"/>
        <v>#REF!</v>
      </c>
      <c r="L150" s="1" t="s">
        <v>430</v>
      </c>
      <c r="M150" s="20" t="e">
        <f>Tableau1[[#This Row],[Prix /HT]]*Tableau1[[#This Row],[Stock Actuel]]</f>
        <v>#REF!</v>
      </c>
      <c r="N150" s="1"/>
      <c r="O150" s="1"/>
    </row>
    <row r="151" spans="2:15" x14ac:dyDescent="0.25">
      <c r="B151" s="1">
        <v>2101918</v>
      </c>
      <c r="C151" s="1" t="s">
        <v>654</v>
      </c>
      <c r="D151" s="1" t="s">
        <v>654</v>
      </c>
      <c r="E151" t="s">
        <v>1107</v>
      </c>
      <c r="F151" s="20">
        <v>27.87</v>
      </c>
      <c r="G151" s="1">
        <v>2</v>
      </c>
      <c r="H151" s="1" t="e">
        <f>SUMIF(#REF!,Tableau1[[#This Row],[Références]],#REF!)</f>
        <v>#REF!</v>
      </c>
      <c r="I151" s="1" t="e">
        <f t="shared" si="4"/>
        <v>#REF!</v>
      </c>
      <c r="J151" s="1">
        <v>-1</v>
      </c>
      <c r="K151" t="e">
        <f t="shared" si="5"/>
        <v>#REF!</v>
      </c>
      <c r="L151" s="1" t="s">
        <v>430</v>
      </c>
      <c r="M151" s="20" t="e">
        <f>Tableau1[[#This Row],[Prix /HT]]*Tableau1[[#This Row],[Stock Actuel]]</f>
        <v>#REF!</v>
      </c>
      <c r="N151" s="1"/>
      <c r="O151" s="1"/>
    </row>
    <row r="152" spans="2:15" x14ac:dyDescent="0.25">
      <c r="B152" s="1">
        <v>2114225</v>
      </c>
      <c r="C152" s="1" t="s">
        <v>413</v>
      </c>
      <c r="D152" s="1" t="s">
        <v>413</v>
      </c>
      <c r="E152" t="s">
        <v>1159</v>
      </c>
      <c r="F152" s="20">
        <v>5.31</v>
      </c>
      <c r="G152" s="1">
        <v>1</v>
      </c>
      <c r="H152" s="1" t="e">
        <f>SUMIF(#REF!,Tableau1[[#This Row],[Références]],#REF!)</f>
        <v>#REF!</v>
      </c>
      <c r="I152" s="1" t="e">
        <f t="shared" si="4"/>
        <v>#REF!</v>
      </c>
      <c r="J152" s="1">
        <v>-1</v>
      </c>
      <c r="K152" t="e">
        <f t="shared" si="5"/>
        <v>#REF!</v>
      </c>
      <c r="L152" s="1" t="s">
        <v>430</v>
      </c>
      <c r="M152" s="20" t="e">
        <f>Tableau1[[#This Row],[Prix /HT]]*Tableau1[[#This Row],[Stock Actuel]]</f>
        <v>#REF!</v>
      </c>
      <c r="N152" s="1" t="s">
        <v>2813</v>
      </c>
      <c r="O152" s="1"/>
    </row>
    <row r="153" spans="2:15" x14ac:dyDescent="0.25">
      <c r="B153" s="1">
        <v>2126634</v>
      </c>
      <c r="C153" s="1" t="s">
        <v>654</v>
      </c>
      <c r="D153" s="1" t="s">
        <v>654</v>
      </c>
      <c r="E153" t="s">
        <v>2210</v>
      </c>
      <c r="F153" s="20">
        <v>0</v>
      </c>
      <c r="G153" s="1">
        <v>1</v>
      </c>
      <c r="H153" s="1" t="e">
        <f>SUMIF(#REF!,Tableau1[[#This Row],[Références]],#REF!)</f>
        <v>#REF!</v>
      </c>
      <c r="I153" s="1" t="e">
        <f t="shared" si="4"/>
        <v>#REF!</v>
      </c>
      <c r="J153" s="1">
        <v>-1</v>
      </c>
      <c r="K153" t="e">
        <f t="shared" si="5"/>
        <v>#REF!</v>
      </c>
      <c r="L153" s="1" t="s">
        <v>430</v>
      </c>
      <c r="M153" s="20" t="e">
        <f>Tableau1[[#This Row],[Prix /HT]]*Tableau1[[#This Row],[Stock Actuel]]</f>
        <v>#REF!</v>
      </c>
      <c r="N153" s="1"/>
      <c r="O153" s="1"/>
    </row>
    <row r="154" spans="2:15" x14ac:dyDescent="0.25">
      <c r="B154" s="1">
        <v>2156218</v>
      </c>
      <c r="C154" s="1" t="s">
        <v>654</v>
      </c>
      <c r="D154" s="1" t="s">
        <v>654</v>
      </c>
      <c r="E154" t="s">
        <v>2211</v>
      </c>
      <c r="F154" s="20">
        <v>0</v>
      </c>
      <c r="G154" s="1">
        <v>10</v>
      </c>
      <c r="H154" s="1" t="e">
        <f>SUMIF(#REF!,Tableau1[[#This Row],[Références]],#REF!)</f>
        <v>#REF!</v>
      </c>
      <c r="I154" s="1" t="e">
        <f t="shared" si="4"/>
        <v>#REF!</v>
      </c>
      <c r="J154" s="1">
        <v>-1</v>
      </c>
      <c r="K154" t="e">
        <f t="shared" si="5"/>
        <v>#REF!</v>
      </c>
      <c r="L154" s="1" t="s">
        <v>430</v>
      </c>
      <c r="M154" s="20" t="e">
        <f>Tableau1[[#This Row],[Prix /HT]]*Tableau1[[#This Row],[Stock Actuel]]</f>
        <v>#REF!</v>
      </c>
      <c r="N154" s="1"/>
      <c r="O154" s="1"/>
    </row>
    <row r="155" spans="2:15" x14ac:dyDescent="0.25">
      <c r="B155" s="1">
        <v>3560823</v>
      </c>
      <c r="C155" s="1" t="s">
        <v>654</v>
      </c>
      <c r="D155" s="1" t="s">
        <v>654</v>
      </c>
      <c r="E155" t="s">
        <v>1109</v>
      </c>
      <c r="F155" s="20">
        <v>664.37</v>
      </c>
      <c r="G155" s="1">
        <v>99</v>
      </c>
      <c r="H155" s="1" t="e">
        <f>SUMIF(#REF!,Tableau1[[#This Row],[Références]],#REF!)</f>
        <v>#REF!</v>
      </c>
      <c r="I155" s="1" t="e">
        <f t="shared" si="4"/>
        <v>#REF!</v>
      </c>
      <c r="J155" s="1">
        <v>-1</v>
      </c>
      <c r="K155" t="e">
        <f t="shared" si="5"/>
        <v>#REF!</v>
      </c>
      <c r="L155" s="1" t="s">
        <v>430</v>
      </c>
      <c r="M155" s="20" t="e">
        <f>Tableau1[[#This Row],[Prix /HT]]*Tableau1[[#This Row],[Stock Actuel]]</f>
        <v>#REF!</v>
      </c>
      <c r="N155" s="1"/>
      <c r="O155" s="1"/>
    </row>
    <row r="156" spans="2:15" x14ac:dyDescent="0.25">
      <c r="B156" s="1">
        <v>8375116</v>
      </c>
      <c r="D156" s="1" t="s">
        <v>422</v>
      </c>
      <c r="E156" t="s">
        <v>1785</v>
      </c>
      <c r="F156" s="20">
        <v>0</v>
      </c>
      <c r="G156" s="1">
        <v>1</v>
      </c>
      <c r="H156" s="1" t="e">
        <f>SUMIF(#REF!,Tableau1[[#This Row],[Références]],#REF!)</f>
        <v>#REF!</v>
      </c>
      <c r="I156" s="1" t="e">
        <f t="shared" si="4"/>
        <v>#REF!</v>
      </c>
      <c r="J156" s="1">
        <v>-1</v>
      </c>
      <c r="K156" t="e">
        <f t="shared" si="5"/>
        <v>#REF!</v>
      </c>
      <c r="L156" s="1" t="s">
        <v>430</v>
      </c>
      <c r="M156" s="20" t="e">
        <f>Tableau1[[#This Row],[Prix /HT]]*Tableau1[[#This Row],[Stock Actuel]]</f>
        <v>#REF!</v>
      </c>
      <c r="N156" s="1"/>
      <c r="O156" s="1" t="s">
        <v>1786</v>
      </c>
    </row>
    <row r="157" spans="2:15" x14ac:dyDescent="0.25">
      <c r="B157" s="1" t="s">
        <v>2713</v>
      </c>
      <c r="D157" s="1" t="s">
        <v>2709</v>
      </c>
      <c r="E157" t="s">
        <v>2711</v>
      </c>
      <c r="F157" s="20">
        <v>11.56</v>
      </c>
      <c r="G157" s="1">
        <v>0</v>
      </c>
      <c r="H157" s="1" t="e">
        <f>SUMIF(#REF!,Tableau1[[#This Row],[Références]],#REF!)</f>
        <v>#REF!</v>
      </c>
      <c r="I157" s="1" t="e">
        <f t="shared" si="4"/>
        <v>#REF!</v>
      </c>
      <c r="J157" s="1">
        <v>-1</v>
      </c>
      <c r="K157" t="e">
        <f t="shared" si="5"/>
        <v>#REF!</v>
      </c>
      <c r="L157" s="1"/>
      <c r="M157" s="20" t="e">
        <f>Tableau1[[#This Row],[Prix /HT]]*Tableau1[[#This Row],[Stock Actuel]]</f>
        <v>#REF!</v>
      </c>
      <c r="N157" s="1" t="s">
        <v>1422</v>
      </c>
      <c r="O157" s="1"/>
    </row>
    <row r="158" spans="2:15" x14ac:dyDescent="0.25">
      <c r="B158" s="1">
        <v>11043410</v>
      </c>
      <c r="C158" s="1" t="s">
        <v>887</v>
      </c>
      <c r="D158" s="1" t="s">
        <v>420</v>
      </c>
      <c r="E158" t="s">
        <v>886</v>
      </c>
      <c r="F158" s="20">
        <v>456.98</v>
      </c>
      <c r="G158" s="1">
        <v>4</v>
      </c>
      <c r="H158" s="1" t="e">
        <f>SUMIF(#REF!,Tableau1[[#This Row],[Références]],#REF!)</f>
        <v>#REF!</v>
      </c>
      <c r="I158" s="1" t="e">
        <f t="shared" si="4"/>
        <v>#REF!</v>
      </c>
      <c r="J158" s="1">
        <v>-1</v>
      </c>
      <c r="K158" t="e">
        <f t="shared" si="5"/>
        <v>#REF!</v>
      </c>
      <c r="L158" s="1" t="s">
        <v>893</v>
      </c>
      <c r="M158" s="20" t="e">
        <f>Tableau1[[#This Row],[Prix /HT]]*Tableau1[[#This Row],[Stock Actuel]]</f>
        <v>#REF!</v>
      </c>
      <c r="N158" s="1"/>
      <c r="O158" s="1"/>
    </row>
    <row r="159" spans="2:15" x14ac:dyDescent="0.25">
      <c r="B159" s="1">
        <v>12011060</v>
      </c>
      <c r="C159" s="1" t="s">
        <v>356</v>
      </c>
      <c r="D159" s="1" t="s">
        <v>1079</v>
      </c>
      <c r="E159" t="s">
        <v>1113</v>
      </c>
      <c r="F159" s="20">
        <v>109.56</v>
      </c>
      <c r="G159" s="1">
        <v>0</v>
      </c>
      <c r="H159" s="1" t="e">
        <f>SUMIF(#REF!,Tableau1[[#This Row],[Références]],#REF!)</f>
        <v>#REF!</v>
      </c>
      <c r="I159" s="1" t="e">
        <f t="shared" si="4"/>
        <v>#REF!</v>
      </c>
      <c r="J159" s="1">
        <v>-1</v>
      </c>
      <c r="K159" t="e">
        <f t="shared" si="5"/>
        <v>#REF!</v>
      </c>
      <c r="L159" s="1" t="s">
        <v>452</v>
      </c>
      <c r="M159" s="20" t="e">
        <f>Tableau1[[#This Row],[Prix /HT]]*Tableau1[[#This Row],[Stock Actuel]]</f>
        <v>#REF!</v>
      </c>
      <c r="N159" s="1" t="s">
        <v>1380</v>
      </c>
      <c r="O159" s="1"/>
    </row>
    <row r="160" spans="2:15" x14ac:dyDescent="0.25">
      <c r="B160" s="1">
        <v>12012400</v>
      </c>
      <c r="C160" s="1" t="s">
        <v>356</v>
      </c>
      <c r="D160" s="1" t="s">
        <v>1079</v>
      </c>
      <c r="E160" t="s">
        <v>1753</v>
      </c>
      <c r="F160" s="20">
        <v>88.21</v>
      </c>
      <c r="G160" s="1">
        <v>1</v>
      </c>
      <c r="H160" s="1" t="e">
        <f>SUMIF(#REF!,Tableau1[[#This Row],[Références]],#REF!)</f>
        <v>#REF!</v>
      </c>
      <c r="I160" s="1" t="e">
        <f t="shared" si="4"/>
        <v>#REF!</v>
      </c>
      <c r="J160" s="1">
        <v>-1</v>
      </c>
      <c r="K160" t="e">
        <f t="shared" si="5"/>
        <v>#REF!</v>
      </c>
      <c r="L160" s="1" t="s">
        <v>430</v>
      </c>
      <c r="M160" s="20" t="e">
        <f>Tableau1[[#This Row],[Prix /HT]]*Tableau1[[#This Row],[Stock Actuel]]</f>
        <v>#REF!</v>
      </c>
      <c r="N160" s="1" t="s">
        <v>1380</v>
      </c>
      <c r="O160" s="1"/>
    </row>
    <row r="161" spans="2:15" x14ac:dyDescent="0.25">
      <c r="B161" s="1">
        <v>13040020</v>
      </c>
      <c r="C161" s="1" t="s">
        <v>356</v>
      </c>
      <c r="D161" s="1" t="s">
        <v>1079</v>
      </c>
      <c r="E161" t="s">
        <v>210</v>
      </c>
      <c r="F161" s="20">
        <v>79.599999999999994</v>
      </c>
      <c r="G161" s="1">
        <v>0</v>
      </c>
      <c r="H161" s="1" t="e">
        <f>SUMIF(#REF!,Tableau1[[#This Row],[Références]],#REF!)</f>
        <v>#REF!</v>
      </c>
      <c r="I161" s="1" t="e">
        <f t="shared" si="4"/>
        <v>#REF!</v>
      </c>
      <c r="J161" s="1">
        <v>-1</v>
      </c>
      <c r="K161" t="e">
        <f t="shared" si="5"/>
        <v>#REF!</v>
      </c>
      <c r="L161" s="1" t="s">
        <v>452</v>
      </c>
      <c r="M161" s="20" t="e">
        <f>Tableau1[[#This Row],[Prix /HT]]*Tableau1[[#This Row],[Stock Actuel]]</f>
        <v>#REF!</v>
      </c>
      <c r="N161" s="1"/>
      <c r="O161" s="1"/>
    </row>
    <row r="162" spans="2:15" x14ac:dyDescent="0.25">
      <c r="B162" s="1">
        <v>16131700</v>
      </c>
      <c r="C162" s="1" t="s">
        <v>356</v>
      </c>
      <c r="D162" s="1" t="s">
        <v>1079</v>
      </c>
      <c r="E162" t="s">
        <v>1290</v>
      </c>
      <c r="F162" s="20">
        <v>960</v>
      </c>
      <c r="G162" s="1">
        <v>7</v>
      </c>
      <c r="H162" s="1" t="e">
        <f>SUMIF(#REF!,Tableau1[[#This Row],[Références]],#REF!)</f>
        <v>#REF!</v>
      </c>
      <c r="I162" s="1" t="e">
        <f t="shared" si="4"/>
        <v>#REF!</v>
      </c>
      <c r="J162" s="1">
        <v>-1</v>
      </c>
      <c r="K162" t="e">
        <f t="shared" si="5"/>
        <v>#REF!</v>
      </c>
      <c r="L162" s="1" t="s">
        <v>430</v>
      </c>
      <c r="M162" s="20" t="e">
        <f>Tableau1[[#This Row],[Prix /HT]]*Tableau1[[#This Row],[Stock Actuel]]</f>
        <v>#REF!</v>
      </c>
      <c r="N162" s="1"/>
      <c r="O162" s="1"/>
    </row>
    <row r="163" spans="2:15" x14ac:dyDescent="0.25">
      <c r="B163" s="1">
        <v>17040001</v>
      </c>
      <c r="C163" s="1" t="s">
        <v>214</v>
      </c>
      <c r="D163" s="1" t="s">
        <v>418</v>
      </c>
      <c r="E163" t="s">
        <v>666</v>
      </c>
      <c r="F163" s="20">
        <v>18.21</v>
      </c>
      <c r="G163" s="1">
        <v>1</v>
      </c>
      <c r="H163" s="1" t="e">
        <f>SUMIF(#REF!,Tableau1[[#This Row],[Références]],#REF!)</f>
        <v>#REF!</v>
      </c>
      <c r="I163" s="1" t="e">
        <f t="shared" si="4"/>
        <v>#REF!</v>
      </c>
      <c r="J163" s="1">
        <v>-1</v>
      </c>
      <c r="K163" t="e">
        <f t="shared" si="5"/>
        <v>#REF!</v>
      </c>
      <c r="L163" s="1" t="s">
        <v>737</v>
      </c>
      <c r="M163" s="20" t="e">
        <f>Tableau1[[#This Row],[Prix /HT]]*Tableau1[[#This Row],[Stock Actuel]]</f>
        <v>#REF!</v>
      </c>
      <c r="N163" s="1" t="s">
        <v>2887</v>
      </c>
      <c r="O163" s="1"/>
    </row>
    <row r="164" spans="2:15" x14ac:dyDescent="0.25">
      <c r="B164" s="1">
        <v>17090001</v>
      </c>
      <c r="C164" s="1" t="s">
        <v>214</v>
      </c>
      <c r="D164" s="1" t="s">
        <v>418</v>
      </c>
      <c r="E164" t="s">
        <v>217</v>
      </c>
      <c r="F164" s="20">
        <v>0</v>
      </c>
      <c r="G164" s="1">
        <v>1</v>
      </c>
      <c r="H164" s="1" t="e">
        <f>SUMIF(#REF!,Tableau1[[#This Row],[Références]],#REF!)</f>
        <v>#REF!</v>
      </c>
      <c r="I164" s="1" t="e">
        <f t="shared" si="4"/>
        <v>#REF!</v>
      </c>
      <c r="J164" s="1">
        <v>-1</v>
      </c>
      <c r="K164" t="e">
        <f t="shared" si="5"/>
        <v>#REF!</v>
      </c>
      <c r="L164" s="1" t="s">
        <v>737</v>
      </c>
      <c r="M164" s="20" t="e">
        <f>Tableau1[[#This Row],[Prix /HT]]*Tableau1[[#This Row],[Stock Actuel]]</f>
        <v>#REF!</v>
      </c>
      <c r="N164" s="1" t="s">
        <v>2893</v>
      </c>
      <c r="O164" s="1"/>
    </row>
    <row r="165" spans="2:15" x14ac:dyDescent="0.25">
      <c r="B165" s="1">
        <v>18970001</v>
      </c>
      <c r="C165" s="1" t="s">
        <v>356</v>
      </c>
      <c r="D165" s="1" t="s">
        <v>1079</v>
      </c>
      <c r="E165" t="s">
        <v>382</v>
      </c>
      <c r="F165" s="20">
        <v>348.67</v>
      </c>
      <c r="G165" s="1">
        <v>0</v>
      </c>
      <c r="H165" s="1" t="e">
        <f>SUMIF(#REF!,Tableau1[[#This Row],[Références]],#REF!)</f>
        <v>#REF!</v>
      </c>
      <c r="I165" s="1" t="e">
        <f t="shared" si="4"/>
        <v>#REF!</v>
      </c>
      <c r="J165" s="1">
        <v>-1</v>
      </c>
      <c r="K165" t="e">
        <f t="shared" si="5"/>
        <v>#REF!</v>
      </c>
      <c r="L165" s="1" t="s">
        <v>452</v>
      </c>
      <c r="M165" s="20" t="e">
        <f>Tableau1[[#This Row],[Prix /HT]]*Tableau1[[#This Row],[Stock Actuel]]</f>
        <v>#REF!</v>
      </c>
      <c r="N165" s="1"/>
      <c r="O165" s="1"/>
    </row>
    <row r="166" spans="2:15" x14ac:dyDescent="0.25">
      <c r="B166" s="25" t="s">
        <v>816</v>
      </c>
      <c r="C166" s="1" t="s">
        <v>413</v>
      </c>
      <c r="D166" s="1" t="s">
        <v>413</v>
      </c>
      <c r="E166" t="s">
        <v>1158</v>
      </c>
      <c r="F166" s="20">
        <v>3.57</v>
      </c>
      <c r="G166" s="1">
        <v>2</v>
      </c>
      <c r="H166" s="1" t="e">
        <f>SUMIF(#REF!,Tableau1[[#This Row],[Références]],#REF!)</f>
        <v>#REF!</v>
      </c>
      <c r="I166" s="1" t="e">
        <f t="shared" si="4"/>
        <v>#REF!</v>
      </c>
      <c r="J166" s="1">
        <v>-1</v>
      </c>
      <c r="K166" t="e">
        <f t="shared" si="5"/>
        <v>#REF!</v>
      </c>
      <c r="L166" s="1" t="s">
        <v>430</v>
      </c>
      <c r="M166" s="20" t="e">
        <f>Tableau1[[#This Row],[Prix /HT]]*Tableau1[[#This Row],[Stock Actuel]]</f>
        <v>#REF!</v>
      </c>
      <c r="N166" s="1" t="s">
        <v>2285</v>
      </c>
      <c r="O166" s="25"/>
    </row>
    <row r="167" spans="2:15" x14ac:dyDescent="0.25">
      <c r="B167" s="25" t="s">
        <v>815</v>
      </c>
      <c r="C167" s="1" t="s">
        <v>413</v>
      </c>
      <c r="D167" s="1" t="s">
        <v>413</v>
      </c>
      <c r="E167" t="s">
        <v>1160</v>
      </c>
      <c r="F167" s="20">
        <v>5.07</v>
      </c>
      <c r="G167" s="1">
        <v>10</v>
      </c>
      <c r="H167" s="1" t="e">
        <f>SUMIF(#REF!,Tableau1[[#This Row],[Références]],#REF!)</f>
        <v>#REF!</v>
      </c>
      <c r="I167" s="1" t="e">
        <f t="shared" si="4"/>
        <v>#REF!</v>
      </c>
      <c r="J167" s="1">
        <v>-1</v>
      </c>
      <c r="K167" t="e">
        <f t="shared" si="5"/>
        <v>#REF!</v>
      </c>
      <c r="L167" s="1" t="s">
        <v>430</v>
      </c>
      <c r="M167" s="20" t="e">
        <f>Tableau1[[#This Row],[Prix /HT]]*Tableau1[[#This Row],[Stock Actuel]]</f>
        <v>#REF!</v>
      </c>
      <c r="N167" s="1" t="s">
        <v>2285</v>
      </c>
      <c r="O167" s="25"/>
    </row>
    <row r="168" spans="2:15" x14ac:dyDescent="0.25">
      <c r="B168" s="1">
        <v>98170100</v>
      </c>
      <c r="C168" s="1" t="s">
        <v>356</v>
      </c>
      <c r="D168" s="1" t="s">
        <v>1079</v>
      </c>
      <c r="E168" t="s">
        <v>2509</v>
      </c>
      <c r="F168" s="20">
        <v>0</v>
      </c>
      <c r="G168" s="1">
        <v>1</v>
      </c>
      <c r="H168" s="1" t="e">
        <f>SUMIF(#REF!,Tableau1[[#This Row],[Références]],#REF!)</f>
        <v>#REF!</v>
      </c>
      <c r="I168" s="1" t="e">
        <f t="shared" si="4"/>
        <v>#REF!</v>
      </c>
      <c r="J168" s="1">
        <v>-1</v>
      </c>
      <c r="K168" t="e">
        <f t="shared" si="5"/>
        <v>#REF!</v>
      </c>
      <c r="L168" s="1"/>
      <c r="M168" s="20" t="e">
        <f>Tableau1[[#This Row],[Prix /HT]]*Tableau1[[#This Row],[Stock Actuel]]</f>
        <v>#REF!</v>
      </c>
      <c r="N168" s="1"/>
      <c r="O168" s="1"/>
    </row>
    <row r="169" spans="2:15" x14ac:dyDescent="0.25">
      <c r="B169" s="1">
        <v>640000123</v>
      </c>
      <c r="C169" s="1" t="s">
        <v>148</v>
      </c>
      <c r="D169" s="1" t="s">
        <v>148</v>
      </c>
      <c r="E169" t="s">
        <v>149</v>
      </c>
      <c r="F169" s="20">
        <v>0</v>
      </c>
      <c r="G169" s="1">
        <v>2</v>
      </c>
      <c r="H169" s="1" t="e">
        <f>SUMIF(#REF!,Tableau1[[#This Row],[Références]],#REF!)</f>
        <v>#REF!</v>
      </c>
      <c r="I169" s="1" t="e">
        <f t="shared" si="4"/>
        <v>#REF!</v>
      </c>
      <c r="J169" s="1">
        <v>-1</v>
      </c>
      <c r="K169" t="e">
        <f t="shared" si="5"/>
        <v>#REF!</v>
      </c>
      <c r="L169" s="1" t="s">
        <v>733</v>
      </c>
      <c r="M169" s="20" t="e">
        <f>Tableau1[[#This Row],[Prix /HT]]*Tableau1[[#This Row],[Stock Actuel]]</f>
        <v>#REF!</v>
      </c>
      <c r="N169" s="1"/>
      <c r="O169" s="1"/>
    </row>
    <row r="170" spans="2:15" x14ac:dyDescent="0.25">
      <c r="B170" s="1">
        <v>640000127</v>
      </c>
      <c r="C170" s="1" t="s">
        <v>148</v>
      </c>
      <c r="D170" s="1" t="s">
        <v>148</v>
      </c>
      <c r="E170" t="s">
        <v>150</v>
      </c>
      <c r="F170" s="20">
        <v>0</v>
      </c>
      <c r="G170" s="1">
        <v>1</v>
      </c>
      <c r="H170" s="1" t="e">
        <f>SUMIF(#REF!,Tableau1[[#This Row],[Références]],#REF!)</f>
        <v>#REF!</v>
      </c>
      <c r="I170" s="1" t="e">
        <f t="shared" si="4"/>
        <v>#REF!</v>
      </c>
      <c r="J170" s="1">
        <v>-1</v>
      </c>
      <c r="K170" t="e">
        <f t="shared" si="5"/>
        <v>#REF!</v>
      </c>
      <c r="L170" s="1" t="s">
        <v>733</v>
      </c>
      <c r="M170" s="20" t="e">
        <f>Tableau1[[#This Row],[Prix /HT]]*Tableau1[[#This Row],[Stock Actuel]]</f>
        <v>#REF!</v>
      </c>
      <c r="N170" s="1" t="s">
        <v>2887</v>
      </c>
      <c r="O170" s="1"/>
    </row>
    <row r="171" spans="2:15" x14ac:dyDescent="0.25">
      <c r="B171" s="1" t="s">
        <v>2911</v>
      </c>
      <c r="C171" s="1" t="s">
        <v>820</v>
      </c>
      <c r="D171" s="1" t="s">
        <v>421</v>
      </c>
      <c r="E171" t="s">
        <v>2912</v>
      </c>
      <c r="F171" s="20">
        <v>5.1100000000000003</v>
      </c>
      <c r="G171" s="1">
        <v>0</v>
      </c>
      <c r="H171" s="1" t="e">
        <f>SUMIF(#REF!,Tableau1[[#This Row],[Références]],#REF!)</f>
        <v>#REF!</v>
      </c>
      <c r="I171" s="1" t="e">
        <f t="shared" si="4"/>
        <v>#REF!</v>
      </c>
      <c r="J171" s="1">
        <v>-1</v>
      </c>
      <c r="K171" t="e">
        <f t="shared" si="5"/>
        <v>#REF!</v>
      </c>
      <c r="L171" s="1"/>
      <c r="M171" s="20" t="e">
        <f>Tableau1[[#This Row],[Prix /HT]]*Tableau1[[#This Row],[Stock Actuel]]</f>
        <v>#REF!</v>
      </c>
      <c r="N171" s="1" t="s">
        <v>2891</v>
      </c>
      <c r="O171" s="1"/>
    </row>
    <row r="172" spans="2:15" x14ac:dyDescent="0.25">
      <c r="B172" s="1" t="s">
        <v>888</v>
      </c>
      <c r="C172" s="1" t="s">
        <v>887</v>
      </c>
      <c r="D172" s="1" t="s">
        <v>420</v>
      </c>
      <c r="E172" t="s">
        <v>889</v>
      </c>
      <c r="F172" s="20">
        <v>324.14</v>
      </c>
      <c r="G172" s="1">
        <v>0</v>
      </c>
      <c r="H172" s="1" t="e">
        <f>SUMIF(#REF!,Tableau1[[#This Row],[Références]],#REF!)</f>
        <v>#REF!</v>
      </c>
      <c r="I172" s="1" t="e">
        <f t="shared" si="4"/>
        <v>#REF!</v>
      </c>
      <c r="J172" s="1">
        <v>-1</v>
      </c>
      <c r="K172" t="e">
        <f t="shared" si="5"/>
        <v>#REF!</v>
      </c>
      <c r="L172" s="1" t="s">
        <v>893</v>
      </c>
      <c r="M172" s="20" t="e">
        <f>Tableau1[[#This Row],[Prix /HT]]*Tableau1[[#This Row],[Stock Actuel]]</f>
        <v>#REF!</v>
      </c>
      <c r="N172" s="1"/>
      <c r="O172" s="1"/>
    </row>
    <row r="173" spans="2:15" x14ac:dyDescent="0.25">
      <c r="B173" s="1" t="s">
        <v>1471</v>
      </c>
      <c r="C173" s="1" t="s">
        <v>1472</v>
      </c>
      <c r="D173" s="1" t="s">
        <v>421</v>
      </c>
      <c r="E173" t="s">
        <v>1473</v>
      </c>
      <c r="F173" s="20">
        <v>4.68</v>
      </c>
      <c r="G173" s="1">
        <v>11</v>
      </c>
      <c r="H173" s="1" t="e">
        <f>SUMIF(#REF!,Tableau1[[#This Row],[Références]],#REF!)</f>
        <v>#REF!</v>
      </c>
      <c r="I173" s="1" t="e">
        <f t="shared" si="4"/>
        <v>#REF!</v>
      </c>
      <c r="J173" s="1">
        <v>-1</v>
      </c>
      <c r="K173" t="e">
        <f t="shared" si="5"/>
        <v>#REF!</v>
      </c>
      <c r="L173" s="1" t="s">
        <v>430</v>
      </c>
      <c r="M173" s="20" t="e">
        <f>Tableau1[[#This Row],[Prix /HT]]*Tableau1[[#This Row],[Stock Actuel]]</f>
        <v>#REF!</v>
      </c>
      <c r="N173" s="1" t="s">
        <v>1495</v>
      </c>
      <c r="O173" s="1"/>
    </row>
    <row r="174" spans="2:15" x14ac:dyDescent="0.25">
      <c r="B174" s="1" t="s">
        <v>2225</v>
      </c>
      <c r="C174" s="1" t="s">
        <v>2227</v>
      </c>
      <c r="D174" s="1" t="s">
        <v>421</v>
      </c>
      <c r="E174" t="s">
        <v>2226</v>
      </c>
      <c r="F174" s="20">
        <v>183.36</v>
      </c>
      <c r="G174" s="1">
        <v>1</v>
      </c>
      <c r="H174" s="1" t="e">
        <f>SUMIF(#REF!,Tableau1[[#This Row],[Références]],#REF!)</f>
        <v>#REF!</v>
      </c>
      <c r="I174" s="1" t="e">
        <f t="shared" si="4"/>
        <v>#REF!</v>
      </c>
      <c r="J174" s="1">
        <v>-1</v>
      </c>
      <c r="K174" t="e">
        <f t="shared" si="5"/>
        <v>#REF!</v>
      </c>
      <c r="L174" s="35" t="s">
        <v>430</v>
      </c>
      <c r="M174" s="20" t="e">
        <f>Tableau1[[#This Row],[Prix /HT]]*Tableau1[[#This Row],[Stock Actuel]]</f>
        <v>#REF!</v>
      </c>
      <c r="N174" s="1"/>
      <c r="O174" s="1" t="s">
        <v>2227</v>
      </c>
    </row>
    <row r="175" spans="2:15" x14ac:dyDescent="0.25">
      <c r="B175" s="1" t="s">
        <v>1823</v>
      </c>
      <c r="C175" s="1" t="s">
        <v>354</v>
      </c>
      <c r="D175" s="1" t="s">
        <v>421</v>
      </c>
      <c r="E175" t="s">
        <v>1826</v>
      </c>
      <c r="F175" s="20">
        <v>2.1</v>
      </c>
      <c r="G175" s="1">
        <v>29</v>
      </c>
      <c r="H175" s="1" t="e">
        <f>SUMIF(#REF!,Tableau1[[#This Row],[Références]],#REF!)</f>
        <v>#REF!</v>
      </c>
      <c r="I175" s="1" t="e">
        <f t="shared" si="4"/>
        <v>#REF!</v>
      </c>
      <c r="J175" s="1">
        <v>-1</v>
      </c>
      <c r="K175" t="e">
        <f t="shared" si="5"/>
        <v>#REF!</v>
      </c>
      <c r="L175" s="1" t="s">
        <v>430</v>
      </c>
      <c r="M175" s="20" t="e">
        <f>Tableau1[[#This Row],[Prix /HT]]*Tableau1[[#This Row],[Stock Actuel]]</f>
        <v>#REF!</v>
      </c>
      <c r="N175" s="1"/>
      <c r="O175" s="1"/>
    </row>
    <row r="176" spans="2:15" x14ac:dyDescent="0.25">
      <c r="B176" s="1" t="s">
        <v>2460</v>
      </c>
      <c r="D176" s="1" t="s">
        <v>421</v>
      </c>
      <c r="E176" t="s">
        <v>2461</v>
      </c>
      <c r="F176" s="20">
        <v>36.979999999999997</v>
      </c>
      <c r="G176" s="1">
        <v>1</v>
      </c>
      <c r="H176" s="1" t="e">
        <f>SUMIF(#REF!,Tableau1[[#This Row],[Références]],#REF!)</f>
        <v>#REF!</v>
      </c>
      <c r="I176" s="1" t="e">
        <f t="shared" si="4"/>
        <v>#REF!</v>
      </c>
      <c r="J176" s="1">
        <v>-1</v>
      </c>
      <c r="K176" t="e">
        <f t="shared" si="5"/>
        <v>#REF!</v>
      </c>
      <c r="L176" s="1" t="s">
        <v>430</v>
      </c>
      <c r="M176" s="20" t="e">
        <f>Tableau1[[#This Row],[Prix /HT]]*Tableau1[[#This Row],[Stock Actuel]]</f>
        <v>#REF!</v>
      </c>
      <c r="N176" s="1"/>
      <c r="O176" s="1"/>
    </row>
    <row r="177" spans="2:15" x14ac:dyDescent="0.25">
      <c r="B177" s="1" t="s">
        <v>2834</v>
      </c>
      <c r="C177" s="1" t="s">
        <v>759</v>
      </c>
      <c r="E177" t="s">
        <v>2835</v>
      </c>
      <c r="F177" s="20">
        <v>0</v>
      </c>
      <c r="G177" s="1">
        <v>2</v>
      </c>
      <c r="H177" s="1" t="e">
        <f>SUMIF(#REF!,Tableau1[[#This Row],[Références]],#REF!)</f>
        <v>#REF!</v>
      </c>
      <c r="I177" s="1" t="e">
        <f t="shared" si="4"/>
        <v>#REF!</v>
      </c>
      <c r="J177" s="1">
        <v>-1</v>
      </c>
      <c r="K177" t="e">
        <f t="shared" si="5"/>
        <v>#REF!</v>
      </c>
      <c r="L177" s="1"/>
      <c r="M177" s="20" t="e">
        <f>Tableau1[[#This Row],[Prix /HT]]*Tableau1[[#This Row],[Stock Actuel]]</f>
        <v>#REF!</v>
      </c>
      <c r="N177" s="1"/>
      <c r="O177" s="1"/>
    </row>
    <row r="178" spans="2:15" x14ac:dyDescent="0.25">
      <c r="B178" s="1" t="s">
        <v>954</v>
      </c>
      <c r="C178" s="1" t="s">
        <v>952</v>
      </c>
      <c r="D178" s="1" t="s">
        <v>432</v>
      </c>
      <c r="E178" t="s">
        <v>955</v>
      </c>
      <c r="F178" s="20">
        <v>135.80000000000001</v>
      </c>
      <c r="G178" s="1">
        <v>1</v>
      </c>
      <c r="H178" s="1" t="e">
        <f>SUMIF(#REF!,Tableau1[[#This Row],[Références]],#REF!)</f>
        <v>#REF!</v>
      </c>
      <c r="I178" s="1" t="e">
        <f t="shared" si="4"/>
        <v>#REF!</v>
      </c>
      <c r="J178" s="1">
        <v>-1</v>
      </c>
      <c r="K178" t="e">
        <f t="shared" si="5"/>
        <v>#REF!</v>
      </c>
      <c r="L178" s="1" t="s">
        <v>430</v>
      </c>
      <c r="M178" s="20" t="e">
        <f>Tableau1[[#This Row],[Prix /HT]]*Tableau1[[#This Row],[Stock Actuel]]</f>
        <v>#REF!</v>
      </c>
      <c r="N178" s="1" t="s">
        <v>2899</v>
      </c>
      <c r="O178" s="1"/>
    </row>
    <row r="179" spans="2:15" x14ac:dyDescent="0.25">
      <c r="B179" s="1" t="s">
        <v>2525</v>
      </c>
      <c r="D179" s="1" t="s">
        <v>432</v>
      </c>
      <c r="E179" t="s">
        <v>2526</v>
      </c>
      <c r="F179" s="20">
        <v>0</v>
      </c>
      <c r="G179" s="1">
        <v>1</v>
      </c>
      <c r="H179" s="1" t="e">
        <f>SUMIF(#REF!,Tableau1[[#This Row],[Références]],#REF!)</f>
        <v>#REF!</v>
      </c>
      <c r="I179" s="1" t="e">
        <f t="shared" si="4"/>
        <v>#REF!</v>
      </c>
      <c r="J179" s="1">
        <v>-1</v>
      </c>
      <c r="K179" t="e">
        <f t="shared" si="5"/>
        <v>#REF!</v>
      </c>
      <c r="L179" s="1"/>
      <c r="M179" s="20" t="e">
        <f>Tableau1[[#This Row],[Prix /HT]]*Tableau1[[#This Row],[Stock Actuel]]</f>
        <v>#REF!</v>
      </c>
      <c r="N179" s="1" t="s">
        <v>2899</v>
      </c>
      <c r="O179" s="1"/>
    </row>
    <row r="180" spans="2:15" x14ac:dyDescent="0.25">
      <c r="B180" s="1" t="s">
        <v>1824</v>
      </c>
      <c r="C180" s="1" t="s">
        <v>198</v>
      </c>
      <c r="D180" s="1" t="s">
        <v>421</v>
      </c>
      <c r="E180" t="s">
        <v>1830</v>
      </c>
      <c r="F180" s="20">
        <v>7.44</v>
      </c>
      <c r="G180" s="1">
        <v>12</v>
      </c>
      <c r="H180" s="1" t="e">
        <f>SUMIF(#REF!,Tableau1[[#This Row],[Références]],#REF!)</f>
        <v>#REF!</v>
      </c>
      <c r="I180" s="1" t="e">
        <f t="shared" si="4"/>
        <v>#REF!</v>
      </c>
      <c r="J180" s="1">
        <v>-1</v>
      </c>
      <c r="K180" t="e">
        <f t="shared" si="5"/>
        <v>#REF!</v>
      </c>
      <c r="L180" s="35" t="s">
        <v>1829</v>
      </c>
      <c r="M180" s="20" t="e">
        <f>Tableau1[[#This Row],[Prix /HT]]*Tableau1[[#This Row],[Stock Actuel]]</f>
        <v>#REF!</v>
      </c>
      <c r="N180" s="1"/>
      <c r="O180" s="35">
        <v>107</v>
      </c>
    </row>
    <row r="181" spans="2:15" x14ac:dyDescent="0.25">
      <c r="B181" s="1" t="s">
        <v>1615</v>
      </c>
      <c r="C181" s="1" t="s">
        <v>198</v>
      </c>
      <c r="D181" s="1" t="s">
        <v>421</v>
      </c>
      <c r="E181" t="s">
        <v>476</v>
      </c>
      <c r="F181" s="20">
        <v>10.130000000000001</v>
      </c>
      <c r="G181" s="1">
        <v>21</v>
      </c>
      <c r="H181" s="1" t="e">
        <f>SUMIF(#REF!,Tableau1[[#This Row],[Références]],#REF!)</f>
        <v>#REF!</v>
      </c>
      <c r="I181" s="1" t="e">
        <f t="shared" si="4"/>
        <v>#REF!</v>
      </c>
      <c r="J181" s="1">
        <v>-1</v>
      </c>
      <c r="K181" t="e">
        <f t="shared" si="5"/>
        <v>#REF!</v>
      </c>
      <c r="L181" s="35" t="s">
        <v>1537</v>
      </c>
      <c r="M181" s="20" t="e">
        <f>Tableau1[[#This Row],[Prix /HT]]*Tableau1[[#This Row],[Stock Actuel]]</f>
        <v>#REF!</v>
      </c>
      <c r="N181" s="1"/>
      <c r="O181" s="35">
        <v>28</v>
      </c>
    </row>
    <row r="182" spans="2:15" x14ac:dyDescent="0.25">
      <c r="B182" s="1" t="s">
        <v>1303</v>
      </c>
      <c r="C182" s="1" t="s">
        <v>198</v>
      </c>
      <c r="D182" s="1" t="s">
        <v>421</v>
      </c>
      <c r="E182" t="s">
        <v>1306</v>
      </c>
      <c r="F182" s="20">
        <v>1.5</v>
      </c>
      <c r="G182" s="1">
        <v>-2</v>
      </c>
      <c r="H182" s="1" t="e">
        <f>SUMIF(#REF!,Tableau1[[#This Row],[Références]],#REF!)</f>
        <v>#REF!</v>
      </c>
      <c r="I182" s="1" t="e">
        <f t="shared" si="4"/>
        <v>#REF!</v>
      </c>
      <c r="J182" s="1">
        <v>-1</v>
      </c>
      <c r="K182" t="e">
        <f t="shared" si="5"/>
        <v>#REF!</v>
      </c>
      <c r="L182" s="35" t="s">
        <v>2463</v>
      </c>
      <c r="M182" s="20" t="e">
        <f>Tableau1[[#This Row],[Prix /HT]]*Tableau1[[#This Row],[Stock Actuel]]</f>
        <v>#REF!</v>
      </c>
      <c r="N182" s="1"/>
      <c r="O182" s="35">
        <v>230</v>
      </c>
    </row>
    <row r="183" spans="2:15" x14ac:dyDescent="0.25">
      <c r="B183" s="1" t="s">
        <v>2705</v>
      </c>
      <c r="C183" s="1" t="s">
        <v>198</v>
      </c>
      <c r="D183" s="1" t="s">
        <v>421</v>
      </c>
      <c r="E183" t="s">
        <v>462</v>
      </c>
      <c r="F183" s="20">
        <v>2.72</v>
      </c>
      <c r="G183" s="1">
        <v>2</v>
      </c>
      <c r="H183" s="1" t="e">
        <f>SUMIF(#REF!,Tableau1[[#This Row],[Références]],#REF!)</f>
        <v>#REF!</v>
      </c>
      <c r="I183" s="1" t="e">
        <f t="shared" si="4"/>
        <v>#REF!</v>
      </c>
      <c r="J183" s="1">
        <v>-1</v>
      </c>
      <c r="K183" t="e">
        <f t="shared" si="5"/>
        <v>#REF!</v>
      </c>
      <c r="L183" s="35" t="s">
        <v>603</v>
      </c>
      <c r="M183" s="20" t="e">
        <f>Tableau1[[#This Row],[Prix /HT]]*Tableau1[[#This Row],[Stock Actuel]]</f>
        <v>#REF!</v>
      </c>
      <c r="N183" s="1"/>
      <c r="O183" s="35">
        <v>10</v>
      </c>
    </row>
    <row r="184" spans="2:15" x14ac:dyDescent="0.25">
      <c r="B184" s="1" t="s">
        <v>2809</v>
      </c>
      <c r="D184" s="1" t="s">
        <v>2614</v>
      </c>
      <c r="E184" t="s">
        <v>2810</v>
      </c>
      <c r="F184" s="20">
        <v>10.76</v>
      </c>
      <c r="G184" s="1">
        <v>0</v>
      </c>
      <c r="H184" s="1" t="e">
        <f>SUMIF(#REF!,Tableau1[[#This Row],[Références]],#REF!)</f>
        <v>#REF!</v>
      </c>
      <c r="I184" s="1" t="e">
        <f t="shared" si="4"/>
        <v>#REF!</v>
      </c>
      <c r="J184" s="1">
        <v>-1</v>
      </c>
      <c r="K184" t="e">
        <f t="shared" si="5"/>
        <v>#REF!</v>
      </c>
      <c r="L184" s="1"/>
      <c r="M184" s="20" t="e">
        <f>Tableau1[[#This Row],[Prix /HT]]*Tableau1[[#This Row],[Stock Actuel]]</f>
        <v>#REF!</v>
      </c>
      <c r="N184" s="1"/>
      <c r="O184" s="1" t="s">
        <v>2811</v>
      </c>
    </row>
    <row r="185" spans="2:15" x14ac:dyDescent="0.25">
      <c r="B185" s="1" t="s">
        <v>394</v>
      </c>
      <c r="C185" s="1" t="s">
        <v>356</v>
      </c>
      <c r="D185" s="1" t="s">
        <v>1079</v>
      </c>
      <c r="E185" t="s">
        <v>395</v>
      </c>
      <c r="F185" s="20">
        <v>70.820000000000007</v>
      </c>
      <c r="G185" s="1">
        <v>2</v>
      </c>
      <c r="H185" s="1" t="e">
        <f>SUMIF(#REF!,Tableau1[[#This Row],[Références]],#REF!)</f>
        <v>#REF!</v>
      </c>
      <c r="I185" s="1" t="e">
        <f t="shared" si="4"/>
        <v>#REF!</v>
      </c>
      <c r="J185" s="1">
        <v>-1</v>
      </c>
      <c r="K185" t="e">
        <f t="shared" si="5"/>
        <v>#REF!</v>
      </c>
      <c r="L185" s="1" t="s">
        <v>452</v>
      </c>
      <c r="M185" s="20" t="e">
        <f>Tableau1[[#This Row],[Prix /HT]]*Tableau1[[#This Row],[Stock Actuel]]</f>
        <v>#REF!</v>
      </c>
      <c r="N185" s="1"/>
      <c r="O185" s="1"/>
    </row>
    <row r="186" spans="2:15" x14ac:dyDescent="0.25">
      <c r="B186" s="1" t="s">
        <v>2629</v>
      </c>
      <c r="C186" s="1" t="s">
        <v>2227</v>
      </c>
      <c r="D186" s="1" t="s">
        <v>421</v>
      </c>
      <c r="E186" t="s">
        <v>2630</v>
      </c>
      <c r="F186" s="20">
        <v>107.04</v>
      </c>
      <c r="G186" s="1">
        <v>1</v>
      </c>
      <c r="H186" s="1" t="e">
        <f>SUMIF(#REF!,Tableau1[[#This Row],[Références]],#REF!)</f>
        <v>#REF!</v>
      </c>
      <c r="I186" s="1" t="e">
        <f t="shared" si="4"/>
        <v>#REF!</v>
      </c>
      <c r="J186" s="1">
        <v>-1</v>
      </c>
      <c r="K186" t="e">
        <f t="shared" si="5"/>
        <v>#REF!</v>
      </c>
      <c r="L186" s="1"/>
      <c r="M186" s="20" t="e">
        <f>Tableau1[[#This Row],[Prix /HT]]*Tableau1[[#This Row],[Stock Actuel]]</f>
        <v>#REF!</v>
      </c>
      <c r="N186" s="1"/>
      <c r="O186" s="1"/>
    </row>
    <row r="187" spans="2:15" x14ac:dyDescent="0.25">
      <c r="B187" s="1" t="s">
        <v>388</v>
      </c>
      <c r="C187" s="1" t="s">
        <v>356</v>
      </c>
      <c r="D187" s="1" t="s">
        <v>1079</v>
      </c>
      <c r="E187" t="s">
        <v>389</v>
      </c>
      <c r="F187" s="20">
        <v>169.88</v>
      </c>
      <c r="G187" s="1">
        <v>1</v>
      </c>
      <c r="H187" s="1" t="e">
        <f>SUMIF(#REF!,Tableau1[[#This Row],[Références]],#REF!)</f>
        <v>#REF!</v>
      </c>
      <c r="I187" s="1" t="e">
        <f t="shared" si="4"/>
        <v>#REF!</v>
      </c>
      <c r="J187" s="1">
        <v>-1</v>
      </c>
      <c r="K187" t="e">
        <f t="shared" si="5"/>
        <v>#REF!</v>
      </c>
      <c r="L187" s="1" t="s">
        <v>452</v>
      </c>
      <c r="M187" s="20" t="e">
        <f>Tableau1[[#This Row],[Prix /HT]]*Tableau1[[#This Row],[Stock Actuel]]</f>
        <v>#REF!</v>
      </c>
      <c r="N187" s="1" t="s">
        <v>1380</v>
      </c>
      <c r="O187" s="1"/>
    </row>
    <row r="188" spans="2:15" x14ac:dyDescent="0.25">
      <c r="B188" s="1" t="s">
        <v>2513</v>
      </c>
      <c r="C188" s="1" t="s">
        <v>356</v>
      </c>
      <c r="D188" s="1" t="s">
        <v>420</v>
      </c>
      <c r="E188" t="s">
        <v>2514</v>
      </c>
      <c r="F188" s="20">
        <v>212.77</v>
      </c>
      <c r="G188" s="1">
        <v>1</v>
      </c>
      <c r="H188" s="1" t="e">
        <f>SUMIF(#REF!,Tableau1[[#This Row],[Références]],#REF!)</f>
        <v>#REF!</v>
      </c>
      <c r="I188" s="1" t="e">
        <f t="shared" si="4"/>
        <v>#REF!</v>
      </c>
      <c r="J188" s="1">
        <v>-1</v>
      </c>
      <c r="K188" t="e">
        <f t="shared" si="5"/>
        <v>#REF!</v>
      </c>
      <c r="L188" s="1"/>
      <c r="M188" s="20" t="e">
        <f>Tableau1[[#This Row],[Prix /HT]]*Tableau1[[#This Row],[Stock Actuel]]</f>
        <v>#REF!</v>
      </c>
      <c r="N188" s="1" t="s">
        <v>2876</v>
      </c>
      <c r="O188" s="1"/>
    </row>
    <row r="189" spans="2:15" x14ac:dyDescent="0.25">
      <c r="B189" s="1" t="s">
        <v>390</v>
      </c>
      <c r="C189" s="1" t="s">
        <v>356</v>
      </c>
      <c r="D189" s="1" t="s">
        <v>1079</v>
      </c>
      <c r="E189" t="s">
        <v>447</v>
      </c>
      <c r="F189" s="20">
        <v>192.34</v>
      </c>
      <c r="G189" s="1">
        <v>1</v>
      </c>
      <c r="H189" s="1" t="e">
        <f>SUMIF(#REF!,Tableau1[[#This Row],[Références]],#REF!)</f>
        <v>#REF!</v>
      </c>
      <c r="I189" s="1" t="e">
        <f t="shared" si="4"/>
        <v>#REF!</v>
      </c>
      <c r="J189" s="1">
        <v>-1</v>
      </c>
      <c r="K189" t="e">
        <f t="shared" si="5"/>
        <v>#REF!</v>
      </c>
      <c r="L189" s="1" t="s">
        <v>452</v>
      </c>
      <c r="M189" s="20" t="e">
        <f>Tableau1[[#This Row],[Prix /HT]]*Tableau1[[#This Row],[Stock Actuel]]</f>
        <v>#REF!</v>
      </c>
      <c r="N189" s="1" t="s">
        <v>1380</v>
      </c>
      <c r="O189" s="1"/>
    </row>
    <row r="190" spans="2:15" x14ac:dyDescent="0.25">
      <c r="B190" s="1" t="s">
        <v>1083</v>
      </c>
      <c r="C190" s="1" t="s">
        <v>356</v>
      </c>
      <c r="D190" s="1" t="s">
        <v>1079</v>
      </c>
      <c r="E190" t="s">
        <v>1084</v>
      </c>
      <c r="F190" s="20">
        <v>27.05</v>
      </c>
      <c r="G190" s="1">
        <v>1</v>
      </c>
      <c r="H190" s="1" t="e">
        <f>SUMIF(#REF!,Tableau1[[#This Row],[Références]],#REF!)</f>
        <v>#REF!</v>
      </c>
      <c r="I190" s="1" t="e">
        <f t="shared" si="4"/>
        <v>#REF!</v>
      </c>
      <c r="J190" s="1">
        <v>-1</v>
      </c>
      <c r="K190" t="e">
        <f t="shared" si="5"/>
        <v>#REF!</v>
      </c>
      <c r="L190" s="1" t="s">
        <v>452</v>
      </c>
      <c r="M190" s="20" t="e">
        <f>Tableau1[[#This Row],[Prix /HT]]*Tableau1[[#This Row],[Stock Actuel]]</f>
        <v>#REF!</v>
      </c>
      <c r="N190" s="1"/>
      <c r="O190" s="1"/>
    </row>
    <row r="191" spans="2:15" x14ac:dyDescent="0.25">
      <c r="B191" s="1" t="s">
        <v>384</v>
      </c>
      <c r="C191" s="1" t="s">
        <v>356</v>
      </c>
      <c r="D191" s="1" t="s">
        <v>1079</v>
      </c>
      <c r="E191" t="s">
        <v>385</v>
      </c>
      <c r="F191" s="20">
        <v>158.91999999999999</v>
      </c>
      <c r="G191" s="1">
        <v>1</v>
      </c>
      <c r="H191" s="1" t="e">
        <f>SUMIF(#REF!,Tableau1[[#This Row],[Références]],#REF!)</f>
        <v>#REF!</v>
      </c>
      <c r="I191" s="1" t="e">
        <f t="shared" si="4"/>
        <v>#REF!</v>
      </c>
      <c r="J191" s="1">
        <v>-1</v>
      </c>
      <c r="K191" t="e">
        <f t="shared" si="5"/>
        <v>#REF!</v>
      </c>
      <c r="L191" s="1" t="s">
        <v>452</v>
      </c>
      <c r="M191" s="20" t="e">
        <f>Tableau1[[#This Row],[Prix /HT]]*Tableau1[[#This Row],[Stock Actuel]]</f>
        <v>#REF!</v>
      </c>
      <c r="N191" s="1" t="s">
        <v>1380</v>
      </c>
      <c r="O191" s="1"/>
    </row>
    <row r="192" spans="2:15" x14ac:dyDescent="0.25">
      <c r="B192" s="1" t="s">
        <v>367</v>
      </c>
      <c r="C192" s="1" t="s">
        <v>356</v>
      </c>
      <c r="D192" s="1" t="s">
        <v>1079</v>
      </c>
      <c r="E192" t="s">
        <v>368</v>
      </c>
      <c r="F192" s="20">
        <v>28.96</v>
      </c>
      <c r="G192" s="1">
        <v>1</v>
      </c>
      <c r="H192" s="1" t="e">
        <f>SUMIF(#REF!,Tableau1[[#This Row],[Références]],#REF!)</f>
        <v>#REF!</v>
      </c>
      <c r="I192" s="1" t="e">
        <f t="shared" si="4"/>
        <v>#REF!</v>
      </c>
      <c r="J192" s="1">
        <v>-1</v>
      </c>
      <c r="K192" t="e">
        <f t="shared" si="5"/>
        <v>#REF!</v>
      </c>
      <c r="L192" s="1" t="s">
        <v>452</v>
      </c>
      <c r="M192" s="20" t="e">
        <f>Tableau1[[#This Row],[Prix /HT]]*Tableau1[[#This Row],[Stock Actuel]]</f>
        <v>#REF!</v>
      </c>
      <c r="N192" s="1"/>
      <c r="O192" s="1"/>
    </row>
    <row r="193" spans="2:15" x14ac:dyDescent="0.25">
      <c r="B193" s="1" t="s">
        <v>2388</v>
      </c>
      <c r="C193" s="1" t="s">
        <v>356</v>
      </c>
      <c r="D193" s="1" t="s">
        <v>1079</v>
      </c>
      <c r="E193" t="s">
        <v>2416</v>
      </c>
      <c r="F193" s="20">
        <v>0</v>
      </c>
      <c r="G193" s="1">
        <v>1</v>
      </c>
      <c r="H193" s="1" t="e">
        <f>SUMIF(#REF!,Tableau1[[#This Row],[Références]],#REF!)</f>
        <v>#REF!</v>
      </c>
      <c r="I193" s="1" t="e">
        <f t="shared" si="4"/>
        <v>#REF!</v>
      </c>
      <c r="J193" s="1">
        <v>-1</v>
      </c>
      <c r="K193" t="e">
        <f t="shared" si="5"/>
        <v>#REF!</v>
      </c>
      <c r="L193" s="1" t="s">
        <v>452</v>
      </c>
      <c r="M193" s="20" t="e">
        <f>Tableau1[[#This Row],[Prix /HT]]*Tableau1[[#This Row],[Stock Actuel]]</f>
        <v>#REF!</v>
      </c>
      <c r="N193" s="1"/>
      <c r="O193" s="1"/>
    </row>
    <row r="194" spans="2:15" x14ac:dyDescent="0.25">
      <c r="B194" s="1" t="s">
        <v>2361</v>
      </c>
      <c r="C194" s="1" t="s">
        <v>356</v>
      </c>
      <c r="D194" s="1" t="s">
        <v>420</v>
      </c>
      <c r="E194" t="s">
        <v>2362</v>
      </c>
      <c r="F194" s="20">
        <v>182</v>
      </c>
      <c r="G194" s="1">
        <v>1</v>
      </c>
      <c r="H194" s="1" t="e">
        <f>SUMIF(#REF!,Tableau1[[#This Row],[Références]],#REF!)</f>
        <v>#REF!</v>
      </c>
      <c r="I194" s="1" t="e">
        <f t="shared" si="4"/>
        <v>#REF!</v>
      </c>
      <c r="J194" s="1">
        <v>-1</v>
      </c>
      <c r="K194" t="e">
        <f t="shared" si="5"/>
        <v>#REF!</v>
      </c>
      <c r="L194" s="1" t="s">
        <v>742</v>
      </c>
      <c r="M194" s="20" t="e">
        <f>Tableau1[[#This Row],[Prix /HT]]*Tableau1[[#This Row],[Stock Actuel]]</f>
        <v>#REF!</v>
      </c>
      <c r="N194" s="1" t="s">
        <v>162</v>
      </c>
      <c r="O194" s="1"/>
    </row>
    <row r="195" spans="2:15" x14ac:dyDescent="0.25">
      <c r="B195" s="1" t="s">
        <v>2254</v>
      </c>
      <c r="C195" s="1" t="s">
        <v>2255</v>
      </c>
      <c r="D195" s="1" t="s">
        <v>38</v>
      </c>
      <c r="E195" t="s">
        <v>2256</v>
      </c>
      <c r="F195" s="20">
        <v>0</v>
      </c>
      <c r="G195" s="1">
        <v>28</v>
      </c>
      <c r="H195" s="1" t="e">
        <f>SUMIF(#REF!,Tableau1[[#This Row],[Références]],#REF!)</f>
        <v>#REF!</v>
      </c>
      <c r="I195" s="1" t="e">
        <f t="shared" si="4"/>
        <v>#REF!</v>
      </c>
      <c r="J195" s="1">
        <v>-1</v>
      </c>
      <c r="K195" t="e">
        <f t="shared" si="5"/>
        <v>#REF!</v>
      </c>
      <c r="L195" s="35" t="s">
        <v>2257</v>
      </c>
      <c r="M195" s="20" t="e">
        <f>Tableau1[[#This Row],[Prix /HT]]*Tableau1[[#This Row],[Stock Actuel]]</f>
        <v>#REF!</v>
      </c>
      <c r="N195" s="1"/>
      <c r="O195" s="35">
        <v>191</v>
      </c>
    </row>
    <row r="196" spans="2:15" x14ac:dyDescent="0.25">
      <c r="B196" s="1" t="s">
        <v>2557</v>
      </c>
      <c r="C196" s="1" t="s">
        <v>356</v>
      </c>
      <c r="D196" s="1" t="s">
        <v>1079</v>
      </c>
      <c r="E196" t="s">
        <v>2558</v>
      </c>
      <c r="F196" s="20">
        <v>0</v>
      </c>
      <c r="G196" s="1">
        <v>1</v>
      </c>
      <c r="H196" s="1" t="e">
        <f>SUMIF(#REF!,Tableau1[[#This Row],[Références]],#REF!)</f>
        <v>#REF!</v>
      </c>
      <c r="I196" s="1" t="e">
        <f t="shared" ref="I196:I259" si="6">SUM(G196:H196)</f>
        <v>#REF!</v>
      </c>
      <c r="J196" s="1">
        <v>-1</v>
      </c>
      <c r="K196" t="e">
        <f t="shared" ref="K196:K259" si="7">IF(I196&lt;=J196,"Commander","stock OK")</f>
        <v>#REF!</v>
      </c>
      <c r="L196" s="1"/>
      <c r="M196" s="20" t="e">
        <f>Tableau1[[#This Row],[Prix /HT]]*Tableau1[[#This Row],[Stock Actuel]]</f>
        <v>#REF!</v>
      </c>
      <c r="N196" s="1" t="s">
        <v>2876</v>
      </c>
      <c r="O196" s="1"/>
    </row>
    <row r="197" spans="2:15" x14ac:dyDescent="0.25">
      <c r="B197" s="1" t="s">
        <v>366</v>
      </c>
      <c r="C197" s="1" t="s">
        <v>356</v>
      </c>
      <c r="D197" s="1" t="s">
        <v>1079</v>
      </c>
      <c r="E197" t="s">
        <v>365</v>
      </c>
      <c r="F197" s="20">
        <v>23.6</v>
      </c>
      <c r="G197" s="1">
        <v>2</v>
      </c>
      <c r="H197" s="1" t="e">
        <f>SUMIF(#REF!,Tableau1[[#This Row],[Références]],#REF!)</f>
        <v>#REF!</v>
      </c>
      <c r="I197" s="1" t="e">
        <f t="shared" si="6"/>
        <v>#REF!</v>
      </c>
      <c r="J197" s="1">
        <v>-1</v>
      </c>
      <c r="K197" t="e">
        <f t="shared" si="7"/>
        <v>#REF!</v>
      </c>
      <c r="L197" s="1" t="s">
        <v>452</v>
      </c>
      <c r="M197" s="20" t="e">
        <f>Tableau1[[#This Row],[Prix /HT]]*Tableau1[[#This Row],[Stock Actuel]]</f>
        <v>#REF!</v>
      </c>
      <c r="N197" s="1"/>
      <c r="O197" s="1"/>
    </row>
    <row r="198" spans="2:15" x14ac:dyDescent="0.25">
      <c r="B198" s="1" t="s">
        <v>364</v>
      </c>
      <c r="C198" s="1" t="s">
        <v>356</v>
      </c>
      <c r="D198" s="1" t="s">
        <v>1079</v>
      </c>
      <c r="E198" t="s">
        <v>365</v>
      </c>
      <c r="F198" s="20">
        <v>37.81</v>
      </c>
      <c r="G198" s="1">
        <v>0</v>
      </c>
      <c r="H198" s="1" t="e">
        <f>SUMIF(#REF!,Tableau1[[#This Row],[Références]],#REF!)</f>
        <v>#REF!</v>
      </c>
      <c r="I198" s="1" t="e">
        <f t="shared" si="6"/>
        <v>#REF!</v>
      </c>
      <c r="J198" s="1">
        <v>-1</v>
      </c>
      <c r="K198" t="e">
        <f t="shared" si="7"/>
        <v>#REF!</v>
      </c>
      <c r="L198" s="1" t="s">
        <v>452</v>
      </c>
      <c r="M198" s="20" t="e">
        <f>Tableau1[[#This Row],[Prix /HT]]*Tableau1[[#This Row],[Stock Actuel]]</f>
        <v>#REF!</v>
      </c>
      <c r="N198" s="1"/>
      <c r="O198" s="1"/>
    </row>
    <row r="199" spans="2:15" x14ac:dyDescent="0.25">
      <c r="B199" s="1" t="s">
        <v>1042</v>
      </c>
      <c r="C199" s="1" t="s">
        <v>1040</v>
      </c>
      <c r="D199" s="1" t="s">
        <v>1040</v>
      </c>
      <c r="E199" t="s">
        <v>1043</v>
      </c>
      <c r="F199" s="20">
        <v>0</v>
      </c>
      <c r="G199" s="1">
        <v>3</v>
      </c>
      <c r="H199" s="1" t="e">
        <f>SUMIF(#REF!,Tableau1[[#This Row],[Références]],#REF!)</f>
        <v>#REF!</v>
      </c>
      <c r="I199" s="1" t="e">
        <f t="shared" si="6"/>
        <v>#REF!</v>
      </c>
      <c r="J199" s="1">
        <v>-1</v>
      </c>
      <c r="K199" t="e">
        <f t="shared" si="7"/>
        <v>#REF!</v>
      </c>
      <c r="L199" s="1" t="s">
        <v>430</v>
      </c>
      <c r="M199" s="20" t="e">
        <f>Tableau1[[#This Row],[Prix /HT]]*Tableau1[[#This Row],[Stock Actuel]]</f>
        <v>#REF!</v>
      </c>
      <c r="N199" s="1" t="s">
        <v>2889</v>
      </c>
      <c r="O199" s="1"/>
    </row>
    <row r="200" spans="2:15" x14ac:dyDescent="0.25">
      <c r="B200" s="1" t="s">
        <v>511</v>
      </c>
      <c r="C200" s="1" t="s">
        <v>512</v>
      </c>
      <c r="D200" s="1" t="s">
        <v>513</v>
      </c>
      <c r="E200" t="s">
        <v>514</v>
      </c>
      <c r="F200" s="20">
        <v>21.63</v>
      </c>
      <c r="G200" s="1">
        <v>20</v>
      </c>
      <c r="H200" s="1" t="e">
        <f>SUMIF(#REF!,Tableau1[[#This Row],[Références]],#REF!)</f>
        <v>#REF!</v>
      </c>
      <c r="I200" s="1" t="e">
        <f t="shared" si="6"/>
        <v>#REF!</v>
      </c>
      <c r="J200" s="1">
        <v>-1</v>
      </c>
      <c r="K200" t="e">
        <f t="shared" si="7"/>
        <v>#REF!</v>
      </c>
      <c r="L200" s="1" t="s">
        <v>430</v>
      </c>
      <c r="M200" s="20" t="e">
        <f>Tableau1[[#This Row],[Prix /HT]]*Tableau1[[#This Row],[Stock Actuel]]</f>
        <v>#REF!</v>
      </c>
      <c r="N200" s="1"/>
      <c r="O200" s="1"/>
    </row>
    <row r="201" spans="2:15" x14ac:dyDescent="0.25">
      <c r="B201" s="1" t="s">
        <v>2555</v>
      </c>
      <c r="C201" s="1" t="s">
        <v>356</v>
      </c>
      <c r="D201" s="1" t="s">
        <v>1079</v>
      </c>
      <c r="E201" t="s">
        <v>2556</v>
      </c>
      <c r="F201" s="20">
        <v>0</v>
      </c>
      <c r="G201" s="1">
        <v>2</v>
      </c>
      <c r="H201" s="1" t="e">
        <f>SUMIF(#REF!,Tableau1[[#This Row],[Références]],#REF!)</f>
        <v>#REF!</v>
      </c>
      <c r="I201" s="1" t="e">
        <f t="shared" si="6"/>
        <v>#REF!</v>
      </c>
      <c r="J201" s="1">
        <v>-1</v>
      </c>
      <c r="K201" t="e">
        <f t="shared" si="7"/>
        <v>#REF!</v>
      </c>
      <c r="L201" s="1"/>
      <c r="M201" s="20" t="e">
        <f>Tableau1[[#This Row],[Prix /HT]]*Tableau1[[#This Row],[Stock Actuel]]</f>
        <v>#REF!</v>
      </c>
      <c r="N201" s="1" t="s">
        <v>1660</v>
      </c>
      <c r="O201" s="1"/>
    </row>
    <row r="202" spans="2:15" x14ac:dyDescent="0.25">
      <c r="B202" s="1" t="s">
        <v>2561</v>
      </c>
      <c r="C202" s="1" t="s">
        <v>356</v>
      </c>
      <c r="D202" s="1" t="s">
        <v>1079</v>
      </c>
      <c r="E202" t="s">
        <v>2562</v>
      </c>
      <c r="F202" s="20">
        <v>0</v>
      </c>
      <c r="G202" s="1">
        <v>1</v>
      </c>
      <c r="H202" s="1" t="e">
        <f>SUMIF(#REF!,Tableau1[[#This Row],[Références]],#REF!)</f>
        <v>#REF!</v>
      </c>
      <c r="I202" s="1" t="e">
        <f t="shared" si="6"/>
        <v>#REF!</v>
      </c>
      <c r="J202" s="1">
        <v>-1</v>
      </c>
      <c r="K202" t="e">
        <f t="shared" si="7"/>
        <v>#REF!</v>
      </c>
      <c r="L202" s="1"/>
      <c r="M202" s="20" t="e">
        <f>Tableau1[[#This Row],[Prix /HT]]*Tableau1[[#This Row],[Stock Actuel]]</f>
        <v>#REF!</v>
      </c>
      <c r="N202" s="1"/>
      <c r="O202" s="1"/>
    </row>
    <row r="203" spans="2:15" x14ac:dyDescent="0.25">
      <c r="B203" s="1" t="s">
        <v>2563</v>
      </c>
      <c r="C203" s="1" t="s">
        <v>356</v>
      </c>
      <c r="D203" s="1" t="s">
        <v>1079</v>
      </c>
      <c r="E203" t="s">
        <v>2564</v>
      </c>
      <c r="F203" s="20">
        <v>0</v>
      </c>
      <c r="G203" s="1">
        <v>1</v>
      </c>
      <c r="H203" s="1" t="e">
        <f>SUMIF(#REF!,Tableau1[[#This Row],[Références]],#REF!)</f>
        <v>#REF!</v>
      </c>
      <c r="I203" s="1" t="e">
        <f t="shared" si="6"/>
        <v>#REF!</v>
      </c>
      <c r="J203" s="1">
        <v>-1</v>
      </c>
      <c r="K203" t="e">
        <f t="shared" si="7"/>
        <v>#REF!</v>
      </c>
      <c r="L203" s="1"/>
      <c r="M203" s="20" t="e">
        <f>Tableau1[[#This Row],[Prix /HT]]*Tableau1[[#This Row],[Stock Actuel]]</f>
        <v>#REF!</v>
      </c>
      <c r="N203" s="1" t="s">
        <v>1660</v>
      </c>
      <c r="O203" s="1"/>
    </row>
    <row r="204" spans="2:15" x14ac:dyDescent="0.25">
      <c r="B204" s="18" t="s">
        <v>359</v>
      </c>
      <c r="C204" s="1" t="s">
        <v>356</v>
      </c>
      <c r="D204" s="1" t="s">
        <v>1079</v>
      </c>
      <c r="E204" t="s">
        <v>1496</v>
      </c>
      <c r="F204" s="20">
        <v>160.74</v>
      </c>
      <c r="G204" s="1">
        <v>1</v>
      </c>
      <c r="H204" s="1" t="e">
        <f>SUMIF(#REF!,Tableau1[[#This Row],[Références]],#REF!)</f>
        <v>#REF!</v>
      </c>
      <c r="I204" s="1" t="e">
        <f t="shared" si="6"/>
        <v>#REF!</v>
      </c>
      <c r="J204" s="1">
        <v>-1</v>
      </c>
      <c r="K204" t="e">
        <f t="shared" si="7"/>
        <v>#REF!</v>
      </c>
      <c r="L204" s="1" t="s">
        <v>452</v>
      </c>
      <c r="M204" s="20" t="e">
        <f>Tableau1[[#This Row],[Prix /HT]]*Tableau1[[#This Row],[Stock Actuel]]</f>
        <v>#REF!</v>
      </c>
      <c r="N204" s="1" t="s">
        <v>1660</v>
      </c>
      <c r="O204" s="1"/>
    </row>
    <row r="205" spans="2:15" x14ac:dyDescent="0.25">
      <c r="B205" s="1" t="s">
        <v>2511</v>
      </c>
      <c r="C205" s="1" t="s">
        <v>356</v>
      </c>
      <c r="D205" s="1" t="s">
        <v>420</v>
      </c>
      <c r="E205" t="s">
        <v>2512</v>
      </c>
      <c r="F205" s="20">
        <v>301</v>
      </c>
      <c r="G205" s="1">
        <v>1</v>
      </c>
      <c r="H205" s="1" t="e">
        <f>SUMIF(#REF!,Tableau1[[#This Row],[Références]],#REF!)</f>
        <v>#REF!</v>
      </c>
      <c r="I205" s="1" t="e">
        <f t="shared" si="6"/>
        <v>#REF!</v>
      </c>
      <c r="J205" s="1">
        <v>-1</v>
      </c>
      <c r="K205" t="e">
        <f t="shared" si="7"/>
        <v>#REF!</v>
      </c>
      <c r="L205" s="1"/>
      <c r="M205" s="20" t="e">
        <f>Tableau1[[#This Row],[Prix /HT]]*Tableau1[[#This Row],[Stock Actuel]]</f>
        <v>#REF!</v>
      </c>
      <c r="N205" s="1" t="s">
        <v>2876</v>
      </c>
      <c r="O205" s="1"/>
    </row>
    <row r="206" spans="2:15" x14ac:dyDescent="0.25">
      <c r="B206" s="1" t="s">
        <v>355</v>
      </c>
      <c r="C206" s="1" t="s">
        <v>356</v>
      </c>
      <c r="D206" s="1" t="s">
        <v>1079</v>
      </c>
      <c r="E206" t="s">
        <v>1497</v>
      </c>
      <c r="F206" s="20">
        <v>246.49</v>
      </c>
      <c r="G206" s="1">
        <v>1</v>
      </c>
      <c r="H206" s="1" t="e">
        <f>SUMIF(#REF!,Tableau1[[#This Row],[Références]],#REF!)</f>
        <v>#REF!</v>
      </c>
      <c r="I206" s="1" t="e">
        <f t="shared" si="6"/>
        <v>#REF!</v>
      </c>
      <c r="J206" s="1">
        <v>-1</v>
      </c>
      <c r="K206" t="e">
        <f t="shared" si="7"/>
        <v>#REF!</v>
      </c>
      <c r="L206" s="1" t="s">
        <v>452</v>
      </c>
      <c r="M206" s="20" t="e">
        <f>Tableau1[[#This Row],[Prix /HT]]*Tableau1[[#This Row],[Stock Actuel]]</f>
        <v>#REF!</v>
      </c>
      <c r="N206" s="1" t="s">
        <v>1660</v>
      </c>
      <c r="O206" s="1"/>
    </row>
    <row r="207" spans="2:15" x14ac:dyDescent="0.25">
      <c r="B207" s="1" t="s">
        <v>403</v>
      </c>
      <c r="C207" s="1" t="s">
        <v>356</v>
      </c>
      <c r="D207" s="1" t="s">
        <v>1079</v>
      </c>
      <c r="E207" t="s">
        <v>404</v>
      </c>
      <c r="F207" s="20">
        <v>75.02</v>
      </c>
      <c r="G207" s="1">
        <v>1</v>
      </c>
      <c r="H207" s="1" t="e">
        <f>SUMIF(#REF!,Tableau1[[#This Row],[Références]],#REF!)</f>
        <v>#REF!</v>
      </c>
      <c r="I207" s="1" t="e">
        <f t="shared" si="6"/>
        <v>#REF!</v>
      </c>
      <c r="J207" s="1">
        <v>-1</v>
      </c>
      <c r="K207" t="e">
        <f t="shared" si="7"/>
        <v>#REF!</v>
      </c>
      <c r="L207" s="1" t="s">
        <v>452</v>
      </c>
      <c r="M207" s="20" t="e">
        <f>Tableau1[[#This Row],[Prix /HT]]*Tableau1[[#This Row],[Stock Actuel]]</f>
        <v>#REF!</v>
      </c>
      <c r="N207" s="1"/>
      <c r="O207" s="1"/>
    </row>
    <row r="208" spans="2:15" x14ac:dyDescent="0.25">
      <c r="B208" s="1" t="s">
        <v>1852</v>
      </c>
      <c r="C208" s="1" t="s">
        <v>356</v>
      </c>
      <c r="D208" s="1" t="s">
        <v>420</v>
      </c>
      <c r="E208" t="s">
        <v>1855</v>
      </c>
      <c r="F208" s="20">
        <v>326.52</v>
      </c>
      <c r="G208" s="1">
        <v>1</v>
      </c>
      <c r="H208" s="1" t="e">
        <f>SUMIF(#REF!,Tableau1[[#This Row],[Références]],#REF!)</f>
        <v>#REF!</v>
      </c>
      <c r="I208" s="1" t="e">
        <f t="shared" si="6"/>
        <v>#REF!</v>
      </c>
      <c r="J208" s="1">
        <v>-1</v>
      </c>
      <c r="K208" t="e">
        <f t="shared" si="7"/>
        <v>#REF!</v>
      </c>
      <c r="L208" s="1" t="s">
        <v>452</v>
      </c>
      <c r="M208" s="20" t="e">
        <f>Tableau1[[#This Row],[Prix /HT]]*Tableau1[[#This Row],[Stock Actuel]]</f>
        <v>#REF!</v>
      </c>
      <c r="N208" s="1" t="s">
        <v>2876</v>
      </c>
      <c r="O208" s="1"/>
    </row>
    <row r="209" spans="2:15" x14ac:dyDescent="0.25">
      <c r="B209" s="1" t="s">
        <v>1935</v>
      </c>
      <c r="C209" s="1" t="s">
        <v>1956</v>
      </c>
      <c r="D209" s="1" t="s">
        <v>1953</v>
      </c>
      <c r="E209" t="s">
        <v>1954</v>
      </c>
      <c r="F209" s="20">
        <v>183.3</v>
      </c>
      <c r="G209" s="1">
        <v>4</v>
      </c>
      <c r="H209" s="1" t="e">
        <f>SUMIF(#REF!,Tableau1[[#This Row],[Références]],#REF!)</f>
        <v>#REF!</v>
      </c>
      <c r="I209" s="1" t="e">
        <f t="shared" si="6"/>
        <v>#REF!</v>
      </c>
      <c r="J209" s="1">
        <v>-1</v>
      </c>
      <c r="K209" t="e">
        <f t="shared" si="7"/>
        <v>#REF!</v>
      </c>
      <c r="L209" s="1" t="s">
        <v>430</v>
      </c>
      <c r="M209" s="20" t="e">
        <f>Tableau1[[#This Row],[Prix /HT]]*Tableau1[[#This Row],[Stock Actuel]]</f>
        <v>#REF!</v>
      </c>
      <c r="N209" s="1" t="s">
        <v>836</v>
      </c>
      <c r="O209" s="1" t="s">
        <v>1955</v>
      </c>
    </row>
    <row r="210" spans="2:15" x14ac:dyDescent="0.25">
      <c r="B210" s="1" t="s">
        <v>594</v>
      </c>
      <c r="D210" s="1" t="s">
        <v>430</v>
      </c>
      <c r="E210" t="s">
        <v>593</v>
      </c>
      <c r="F210" s="40">
        <v>0</v>
      </c>
      <c r="G210" s="1">
        <v>0</v>
      </c>
      <c r="H210" s="1" t="e">
        <f>SUMIF(#REF!,Tableau1[[#This Row],[Références]],#REF!)</f>
        <v>#REF!</v>
      </c>
      <c r="I210" s="1" t="e">
        <f t="shared" si="6"/>
        <v>#REF!</v>
      </c>
      <c r="J210" s="1">
        <v>-1</v>
      </c>
      <c r="K210" t="e">
        <f t="shared" si="7"/>
        <v>#REF!</v>
      </c>
      <c r="L210" s="1" t="s">
        <v>430</v>
      </c>
      <c r="M210" s="20" t="e">
        <f>Tableau1[[#This Row],[Prix /HT]]*Tableau1[[#This Row],[Stock Actuel]]</f>
        <v>#REF!</v>
      </c>
      <c r="N210" s="1"/>
      <c r="O210" s="1"/>
    </row>
    <row r="211" spans="2:15" x14ac:dyDescent="0.25">
      <c r="B211" s="1" t="s">
        <v>122</v>
      </c>
      <c r="C211" s="1" t="s">
        <v>120</v>
      </c>
      <c r="D211" s="1" t="s">
        <v>420</v>
      </c>
      <c r="E211" t="s">
        <v>1549</v>
      </c>
      <c r="F211" s="20">
        <v>13.7</v>
      </c>
      <c r="G211" s="1">
        <v>10</v>
      </c>
      <c r="H211" s="1" t="e">
        <f>SUMIF(#REF!,Tableau1[[#This Row],[Références]],#REF!)</f>
        <v>#REF!</v>
      </c>
      <c r="I211" s="1" t="e">
        <f t="shared" si="6"/>
        <v>#REF!</v>
      </c>
      <c r="J211" s="1">
        <v>-1</v>
      </c>
      <c r="K211" t="e">
        <f t="shared" si="7"/>
        <v>#REF!</v>
      </c>
      <c r="L211" s="1" t="s">
        <v>430</v>
      </c>
      <c r="M211" s="20" t="e">
        <f>Tableau1[[#This Row],[Prix /HT]]*Tableau1[[#This Row],[Stock Actuel]]</f>
        <v>#REF!</v>
      </c>
      <c r="N211" s="1" t="s">
        <v>836</v>
      </c>
      <c r="O211" s="1" t="s">
        <v>1765</v>
      </c>
    </row>
    <row r="212" spans="2:15" x14ac:dyDescent="0.25">
      <c r="B212" s="1" t="s">
        <v>416</v>
      </c>
      <c r="C212" s="1" t="s">
        <v>120</v>
      </c>
      <c r="D212" s="1" t="s">
        <v>120</v>
      </c>
      <c r="E212" t="s">
        <v>417</v>
      </c>
      <c r="F212" s="20">
        <v>20</v>
      </c>
      <c r="G212" s="1">
        <v>-2</v>
      </c>
      <c r="H212" s="1" t="e">
        <f>SUMIF(#REF!,Tableau1[[#This Row],[Références]],#REF!)</f>
        <v>#REF!</v>
      </c>
      <c r="I212" s="1" t="e">
        <f t="shared" si="6"/>
        <v>#REF!</v>
      </c>
      <c r="J212" s="1">
        <v>-1</v>
      </c>
      <c r="K212" t="e">
        <f t="shared" si="7"/>
        <v>#REF!</v>
      </c>
      <c r="L212" s="1" t="s">
        <v>430</v>
      </c>
      <c r="M212" s="20" t="e">
        <f>Tableau1[[#This Row],[Prix /HT]]*Tableau1[[#This Row],[Stock Actuel]]</f>
        <v>#REF!</v>
      </c>
      <c r="N212" s="1" t="s">
        <v>836</v>
      </c>
      <c r="O212" s="1" t="s">
        <v>1934</v>
      </c>
    </row>
    <row r="213" spans="2:15" x14ac:dyDescent="0.25">
      <c r="B213" s="1" t="s">
        <v>1405</v>
      </c>
      <c r="C213" s="1" t="s">
        <v>120</v>
      </c>
      <c r="D213" s="1" t="s">
        <v>421</v>
      </c>
      <c r="E213" t="s">
        <v>1406</v>
      </c>
      <c r="F213" s="20">
        <v>2.77197</v>
      </c>
      <c r="G213" s="1">
        <v>4</v>
      </c>
      <c r="H213" s="1" t="e">
        <f>SUMIF(#REF!,Tableau1[[#This Row],[Références]],#REF!)</f>
        <v>#REF!</v>
      </c>
      <c r="I213" s="1" t="e">
        <f t="shared" si="6"/>
        <v>#REF!</v>
      </c>
      <c r="J213" s="1">
        <v>-1</v>
      </c>
      <c r="K213" t="e">
        <f t="shared" si="7"/>
        <v>#REF!</v>
      </c>
      <c r="L213" s="1" t="s">
        <v>430</v>
      </c>
      <c r="M213" s="20" t="e">
        <f>Tableau1[[#This Row],[Prix /HT]]*Tableau1[[#This Row],[Stock Actuel]]</f>
        <v>#REF!</v>
      </c>
      <c r="N213" s="1" t="s">
        <v>836</v>
      </c>
      <c r="O213" s="1" t="s">
        <v>1766</v>
      </c>
    </row>
    <row r="214" spans="2:15" x14ac:dyDescent="0.25">
      <c r="B214" s="1" t="s">
        <v>591</v>
      </c>
      <c r="D214" s="1" t="s">
        <v>430</v>
      </c>
      <c r="E214" t="s">
        <v>592</v>
      </c>
      <c r="F214" s="20">
        <v>0</v>
      </c>
      <c r="G214" s="1">
        <v>4</v>
      </c>
      <c r="H214" s="1" t="e">
        <f>SUMIF(#REF!,Tableau1[[#This Row],[Références]],#REF!)</f>
        <v>#REF!</v>
      </c>
      <c r="I214" s="1" t="e">
        <f t="shared" si="6"/>
        <v>#REF!</v>
      </c>
      <c r="J214" s="1">
        <v>-1</v>
      </c>
      <c r="K214" t="e">
        <f t="shared" si="7"/>
        <v>#REF!</v>
      </c>
      <c r="L214" s="1" t="s">
        <v>430</v>
      </c>
      <c r="M214" s="20" t="e">
        <f>Tableau1[[#This Row],[Prix /HT]]*Tableau1[[#This Row],[Stock Actuel]]</f>
        <v>#REF!</v>
      </c>
      <c r="N214" s="1" t="s">
        <v>613</v>
      </c>
      <c r="O214" s="1"/>
    </row>
    <row r="215" spans="2:15" x14ac:dyDescent="0.25">
      <c r="B215" s="1" t="s">
        <v>1018</v>
      </c>
      <c r="D215" s="1" t="s">
        <v>1019</v>
      </c>
      <c r="E215" t="s">
        <v>1134</v>
      </c>
      <c r="F215" s="20">
        <v>79.989999999999995</v>
      </c>
      <c r="G215" s="1">
        <v>3</v>
      </c>
      <c r="H215" s="1" t="e">
        <f>SUMIF(#REF!,Tableau1[[#This Row],[Références]],#REF!)</f>
        <v>#REF!</v>
      </c>
      <c r="I215" s="1" t="e">
        <f t="shared" si="6"/>
        <v>#REF!</v>
      </c>
      <c r="J215" s="1">
        <v>-1</v>
      </c>
      <c r="K215" t="e">
        <f t="shared" si="7"/>
        <v>#REF!</v>
      </c>
      <c r="L215" s="1" t="s">
        <v>430</v>
      </c>
      <c r="M215" s="20" t="e">
        <f>Tableau1[[#This Row],[Prix /HT]]*Tableau1[[#This Row],[Stock Actuel]]</f>
        <v>#REF!</v>
      </c>
      <c r="N215" s="1"/>
      <c r="O215" s="1"/>
    </row>
    <row r="216" spans="2:15" x14ac:dyDescent="0.25">
      <c r="B216" s="1" t="s">
        <v>1051</v>
      </c>
      <c r="D216" s="1" t="s">
        <v>1019</v>
      </c>
      <c r="E216" t="s">
        <v>1135</v>
      </c>
      <c r="F216" s="20">
        <v>79.989999999999995</v>
      </c>
      <c r="G216" s="1">
        <v>1</v>
      </c>
      <c r="H216" s="1" t="e">
        <f>SUMIF(#REF!,Tableau1[[#This Row],[Références]],#REF!)</f>
        <v>#REF!</v>
      </c>
      <c r="I216" s="1" t="e">
        <f t="shared" si="6"/>
        <v>#REF!</v>
      </c>
      <c r="J216" s="1">
        <v>-1</v>
      </c>
      <c r="K216" t="e">
        <f t="shared" si="7"/>
        <v>#REF!</v>
      </c>
      <c r="L216" s="1" t="s">
        <v>430</v>
      </c>
      <c r="M216" s="20" t="e">
        <f>Tableau1[[#This Row],[Prix /HT]]*Tableau1[[#This Row],[Stock Actuel]]</f>
        <v>#REF!</v>
      </c>
      <c r="N216" s="1"/>
      <c r="O216" s="1"/>
    </row>
    <row r="217" spans="2:15" x14ac:dyDescent="0.25">
      <c r="B217" s="1" t="s">
        <v>1033</v>
      </c>
      <c r="C217" s="1" t="s">
        <v>582</v>
      </c>
      <c r="D217" s="1" t="s">
        <v>582</v>
      </c>
      <c r="E217" t="s">
        <v>1034</v>
      </c>
      <c r="F217" s="20">
        <v>87.33</v>
      </c>
      <c r="G217" s="1">
        <v>0</v>
      </c>
      <c r="H217" s="1" t="e">
        <f>SUMIF(#REF!,Tableau1[[#This Row],[Références]],#REF!)</f>
        <v>#REF!</v>
      </c>
      <c r="I217" s="1" t="e">
        <f t="shared" si="6"/>
        <v>#REF!</v>
      </c>
      <c r="J217" s="1">
        <v>-1</v>
      </c>
      <c r="K217" t="e">
        <f t="shared" si="7"/>
        <v>#REF!</v>
      </c>
      <c r="L217" s="1" t="s">
        <v>430</v>
      </c>
      <c r="M217" s="20" t="e">
        <f>Tableau1[[#This Row],[Prix /HT]]*Tableau1[[#This Row],[Stock Actuel]]</f>
        <v>#REF!</v>
      </c>
      <c r="N217" s="1"/>
      <c r="O217" s="1"/>
    </row>
    <row r="218" spans="2:15" x14ac:dyDescent="0.25">
      <c r="B218" s="1" t="s">
        <v>2051</v>
      </c>
      <c r="C218" s="1" t="s">
        <v>582</v>
      </c>
      <c r="D218" s="1" t="s">
        <v>582</v>
      </c>
      <c r="E218" t="s">
        <v>2052</v>
      </c>
      <c r="F218" s="20">
        <v>0</v>
      </c>
      <c r="G218" s="1">
        <v>1</v>
      </c>
      <c r="H218" s="1" t="e">
        <f>SUMIF(#REF!,Tableau1[[#This Row],[Références]],#REF!)</f>
        <v>#REF!</v>
      </c>
      <c r="I218" s="1" t="e">
        <f t="shared" si="6"/>
        <v>#REF!</v>
      </c>
      <c r="J218" s="1">
        <v>-1</v>
      </c>
      <c r="K218" t="e">
        <f t="shared" si="7"/>
        <v>#REF!</v>
      </c>
      <c r="L218" s="1" t="s">
        <v>430</v>
      </c>
      <c r="M218" s="20" t="e">
        <f>Tableau1[[#This Row],[Prix /HT]]*Tableau1[[#This Row],[Stock Actuel]]</f>
        <v>#REF!</v>
      </c>
      <c r="N218" s="1"/>
      <c r="O218" s="1"/>
    </row>
    <row r="219" spans="2:15" x14ac:dyDescent="0.25">
      <c r="B219" s="1" t="s">
        <v>2505</v>
      </c>
      <c r="C219" s="1" t="s">
        <v>871</v>
      </c>
      <c r="E219" t="s">
        <v>2506</v>
      </c>
      <c r="F219" s="20">
        <v>0</v>
      </c>
      <c r="G219" s="1">
        <v>1</v>
      </c>
      <c r="H219" s="1" t="e">
        <f>SUMIF(#REF!,Tableau1[[#This Row],[Références]],#REF!)</f>
        <v>#REF!</v>
      </c>
      <c r="I219" s="1" t="e">
        <f t="shared" si="6"/>
        <v>#REF!</v>
      </c>
      <c r="J219" s="1">
        <v>-1</v>
      </c>
      <c r="K219" t="e">
        <f t="shared" si="7"/>
        <v>#REF!</v>
      </c>
      <c r="L219" s="1"/>
      <c r="M219" s="20" t="e">
        <f>Tableau1[[#This Row],[Prix /HT]]*Tableau1[[#This Row],[Stock Actuel]]</f>
        <v>#REF!</v>
      </c>
      <c r="N219" s="1" t="s">
        <v>2876</v>
      </c>
      <c r="O219" s="1"/>
    </row>
    <row r="220" spans="2:15" x14ac:dyDescent="0.25">
      <c r="B220" s="1" t="s">
        <v>2507</v>
      </c>
      <c r="C220" s="1" t="s">
        <v>871</v>
      </c>
      <c r="E220" t="s">
        <v>2508</v>
      </c>
      <c r="F220" s="20">
        <v>0</v>
      </c>
      <c r="G220" s="1">
        <v>1</v>
      </c>
      <c r="H220" s="1" t="e">
        <f>SUMIF(#REF!,Tableau1[[#This Row],[Références]],#REF!)</f>
        <v>#REF!</v>
      </c>
      <c r="I220" s="1" t="e">
        <f t="shared" si="6"/>
        <v>#REF!</v>
      </c>
      <c r="J220" s="1">
        <v>-1</v>
      </c>
      <c r="K220" t="e">
        <f t="shared" si="7"/>
        <v>#REF!</v>
      </c>
      <c r="L220" s="1"/>
      <c r="M220" s="20" t="e">
        <f>Tableau1[[#This Row],[Prix /HT]]*Tableau1[[#This Row],[Stock Actuel]]</f>
        <v>#REF!</v>
      </c>
      <c r="N220" s="1"/>
      <c r="O220" s="1"/>
    </row>
    <row r="221" spans="2:15" x14ac:dyDescent="0.25">
      <c r="B221" s="1" t="s">
        <v>78</v>
      </c>
      <c r="C221" s="1" t="s">
        <v>79</v>
      </c>
      <c r="D221" s="1" t="s">
        <v>79</v>
      </c>
      <c r="E221" t="s">
        <v>80</v>
      </c>
      <c r="F221" s="20">
        <v>0</v>
      </c>
      <c r="G221" s="1">
        <v>1</v>
      </c>
      <c r="H221" s="1" t="e">
        <f>SUMIF(#REF!,Tableau1[[#This Row],[Références]],#REF!)</f>
        <v>#REF!</v>
      </c>
      <c r="I221" s="1" t="e">
        <f t="shared" si="6"/>
        <v>#REF!</v>
      </c>
      <c r="J221" s="1">
        <v>-1</v>
      </c>
      <c r="K221" t="e">
        <f t="shared" si="7"/>
        <v>#REF!</v>
      </c>
      <c r="L221" s="1" t="s">
        <v>742</v>
      </c>
      <c r="M221" s="20" t="e">
        <f>Tableau1[[#This Row],[Prix /HT]]*Tableau1[[#This Row],[Stock Actuel]]</f>
        <v>#REF!</v>
      </c>
      <c r="N221" s="1"/>
      <c r="O221" s="1"/>
    </row>
    <row r="222" spans="2:15" x14ac:dyDescent="0.25">
      <c r="B222" s="1" t="s">
        <v>2683</v>
      </c>
      <c r="C222" s="1" t="s">
        <v>223</v>
      </c>
      <c r="D222" s="1" t="s">
        <v>421</v>
      </c>
      <c r="E222" t="s">
        <v>2684</v>
      </c>
      <c r="F222" s="20">
        <v>127.44</v>
      </c>
      <c r="G222" s="1">
        <v>0</v>
      </c>
      <c r="H222" s="1" t="e">
        <f>SUMIF(#REF!,Tableau1[[#This Row],[Références]],#REF!)</f>
        <v>#REF!</v>
      </c>
      <c r="I222" s="1" t="e">
        <f t="shared" si="6"/>
        <v>#REF!</v>
      </c>
      <c r="J222" s="1">
        <v>-1</v>
      </c>
      <c r="K222" t="e">
        <f t="shared" si="7"/>
        <v>#REF!</v>
      </c>
      <c r="L222" s="1"/>
      <c r="M222" s="20" t="e">
        <f>Tableau1[[#This Row],[Prix /HT]]*Tableau1[[#This Row],[Stock Actuel]]</f>
        <v>#REF!</v>
      </c>
      <c r="N222" s="1"/>
      <c r="O222" s="1"/>
    </row>
    <row r="223" spans="2:15" x14ac:dyDescent="0.25">
      <c r="B223" s="1" t="s">
        <v>87</v>
      </c>
      <c r="C223" s="1" t="s">
        <v>85</v>
      </c>
      <c r="D223" s="1" t="s">
        <v>85</v>
      </c>
      <c r="E223" t="s">
        <v>1550</v>
      </c>
      <c r="F223" s="20">
        <v>0</v>
      </c>
      <c r="G223" s="1">
        <v>2</v>
      </c>
      <c r="H223" s="1" t="e">
        <f>SUMIF(#REF!,Tableau1[[#This Row],[Références]],#REF!)</f>
        <v>#REF!</v>
      </c>
      <c r="I223" s="1" t="e">
        <f t="shared" si="6"/>
        <v>#REF!</v>
      </c>
      <c r="J223" s="1">
        <v>-1</v>
      </c>
      <c r="K223" t="e">
        <f t="shared" si="7"/>
        <v>#REF!</v>
      </c>
      <c r="L223" s="1" t="s">
        <v>430</v>
      </c>
      <c r="M223" s="20" t="e">
        <f>Tableau1[[#This Row],[Prix /HT]]*Tableau1[[#This Row],[Stock Actuel]]</f>
        <v>#REF!</v>
      </c>
      <c r="N223" s="1" t="s">
        <v>2285</v>
      </c>
      <c r="O223" s="1"/>
    </row>
    <row r="224" spans="2:15" x14ac:dyDescent="0.25">
      <c r="B224" s="1" t="s">
        <v>1155</v>
      </c>
      <c r="C224" s="1" t="s">
        <v>214</v>
      </c>
      <c r="D224" s="1" t="s">
        <v>418</v>
      </c>
      <c r="E224" t="s">
        <v>218</v>
      </c>
      <c r="F224" s="20">
        <v>9.59</v>
      </c>
      <c r="G224" s="1">
        <v>5</v>
      </c>
      <c r="H224" s="1" t="e">
        <f>SUMIF(#REF!,Tableau1[[#This Row],[Références]],#REF!)</f>
        <v>#REF!</v>
      </c>
      <c r="I224" s="1" t="e">
        <f t="shared" si="6"/>
        <v>#REF!</v>
      </c>
      <c r="J224" s="1">
        <v>-1</v>
      </c>
      <c r="K224" t="e">
        <f t="shared" si="7"/>
        <v>#REF!</v>
      </c>
      <c r="L224" s="1" t="s">
        <v>737</v>
      </c>
      <c r="M224" s="20" t="e">
        <f>Tableau1[[#This Row],[Prix /HT]]*Tableau1[[#This Row],[Stock Actuel]]</f>
        <v>#REF!</v>
      </c>
      <c r="N224" s="1" t="s">
        <v>2886</v>
      </c>
      <c r="O224" s="1"/>
    </row>
    <row r="225" spans="2:15" x14ac:dyDescent="0.25">
      <c r="B225" s="1" t="s">
        <v>1156</v>
      </c>
      <c r="C225" s="1" t="s">
        <v>214</v>
      </c>
      <c r="D225" s="1" t="s">
        <v>418</v>
      </c>
      <c r="E225" t="s">
        <v>219</v>
      </c>
      <c r="F225" s="20">
        <v>9.59</v>
      </c>
      <c r="G225" s="1">
        <v>3</v>
      </c>
      <c r="H225" s="1" t="e">
        <f>SUMIF(#REF!,Tableau1[[#This Row],[Références]],#REF!)</f>
        <v>#REF!</v>
      </c>
      <c r="I225" s="1" t="e">
        <f t="shared" si="6"/>
        <v>#REF!</v>
      </c>
      <c r="J225" s="1">
        <v>-1</v>
      </c>
      <c r="K225" t="e">
        <f t="shared" si="7"/>
        <v>#REF!</v>
      </c>
      <c r="L225" s="1" t="s">
        <v>737</v>
      </c>
      <c r="M225" s="20" t="e">
        <f>Tableau1[[#This Row],[Prix /HT]]*Tableau1[[#This Row],[Stock Actuel]]</f>
        <v>#REF!</v>
      </c>
      <c r="N225" s="1" t="s">
        <v>2886</v>
      </c>
      <c r="O225" s="1"/>
    </row>
    <row r="226" spans="2:15" x14ac:dyDescent="0.25">
      <c r="B226" s="1" t="s">
        <v>1157</v>
      </c>
      <c r="C226" s="1" t="s">
        <v>214</v>
      </c>
      <c r="D226" s="1" t="s">
        <v>418</v>
      </c>
      <c r="E226" t="s">
        <v>220</v>
      </c>
      <c r="F226" s="20">
        <v>9.59</v>
      </c>
      <c r="G226" s="1">
        <v>1</v>
      </c>
      <c r="H226" s="1" t="e">
        <f>SUMIF(#REF!,Tableau1[[#This Row],[Références]],#REF!)</f>
        <v>#REF!</v>
      </c>
      <c r="I226" s="1" t="e">
        <f t="shared" si="6"/>
        <v>#REF!</v>
      </c>
      <c r="J226" s="1">
        <v>-1</v>
      </c>
      <c r="K226" t="e">
        <f t="shared" si="7"/>
        <v>#REF!</v>
      </c>
      <c r="L226" s="1" t="s">
        <v>737</v>
      </c>
      <c r="M226" s="20" t="e">
        <f>Tableau1[[#This Row],[Prix /HT]]*Tableau1[[#This Row],[Stock Actuel]]</f>
        <v>#REF!</v>
      </c>
      <c r="N226" s="1" t="s">
        <v>2886</v>
      </c>
      <c r="O226" s="1"/>
    </row>
    <row r="227" spans="2:15" x14ac:dyDescent="0.25">
      <c r="B227" s="1" t="s">
        <v>2531</v>
      </c>
      <c r="C227" s="1" t="s">
        <v>214</v>
      </c>
      <c r="D227" s="1" t="s">
        <v>418</v>
      </c>
      <c r="E227" t="s">
        <v>2532</v>
      </c>
      <c r="F227" s="20">
        <v>0</v>
      </c>
      <c r="G227" s="1">
        <v>1</v>
      </c>
      <c r="H227" s="1" t="e">
        <f>SUMIF(#REF!,Tableau1[[#This Row],[Références]],#REF!)</f>
        <v>#REF!</v>
      </c>
      <c r="I227" s="1" t="e">
        <f t="shared" si="6"/>
        <v>#REF!</v>
      </c>
      <c r="J227" s="1">
        <v>-1</v>
      </c>
      <c r="K227" t="e">
        <f t="shared" si="7"/>
        <v>#REF!</v>
      </c>
      <c r="L227" s="1"/>
      <c r="M227" s="20" t="e">
        <f>Tableau1[[#This Row],[Prix /HT]]*Tableau1[[#This Row],[Stock Actuel]]</f>
        <v>#REF!</v>
      </c>
      <c r="N227" s="1" t="s">
        <v>2886</v>
      </c>
      <c r="O227" s="1"/>
    </row>
    <row r="228" spans="2:15" x14ac:dyDescent="0.25">
      <c r="B228" s="1" t="s">
        <v>2679</v>
      </c>
      <c r="C228" s="1" t="s">
        <v>871</v>
      </c>
      <c r="D228" s="1" t="s">
        <v>421</v>
      </c>
      <c r="E228" t="s">
        <v>2680</v>
      </c>
      <c r="F228" s="20">
        <v>266.77</v>
      </c>
      <c r="G228" s="1">
        <v>0</v>
      </c>
      <c r="H228" s="1" t="e">
        <f>SUMIF(#REF!,Tableau1[[#This Row],[Références]],#REF!)</f>
        <v>#REF!</v>
      </c>
      <c r="I228" s="1" t="e">
        <f t="shared" si="6"/>
        <v>#REF!</v>
      </c>
      <c r="J228" s="1">
        <v>-1</v>
      </c>
      <c r="K228" t="e">
        <f t="shared" si="7"/>
        <v>#REF!</v>
      </c>
      <c r="L228" s="1"/>
      <c r="M228" s="20" t="e">
        <f>Tableau1[[#This Row],[Prix /HT]]*Tableau1[[#This Row],[Stock Actuel]]</f>
        <v>#REF!</v>
      </c>
      <c r="N228" s="1"/>
      <c r="O228" s="1"/>
    </row>
    <row r="229" spans="2:15" x14ac:dyDescent="0.25">
      <c r="B229" s="1" t="s">
        <v>2452</v>
      </c>
      <c r="C229" s="1" t="s">
        <v>946</v>
      </c>
      <c r="D229" s="1" t="s">
        <v>430</v>
      </c>
      <c r="E229" t="s">
        <v>2453</v>
      </c>
      <c r="F229" s="20">
        <v>0</v>
      </c>
      <c r="G229" s="1">
        <v>33</v>
      </c>
      <c r="H229" s="1" t="e">
        <f>SUMIF(#REF!,Tableau1[[#This Row],[Références]],#REF!)</f>
        <v>#REF!</v>
      </c>
      <c r="I229" s="1" t="e">
        <f t="shared" si="6"/>
        <v>#REF!</v>
      </c>
      <c r="J229" s="1">
        <v>-1</v>
      </c>
      <c r="K229" t="e">
        <f t="shared" si="7"/>
        <v>#REF!</v>
      </c>
      <c r="L229" s="35" t="s">
        <v>2454</v>
      </c>
      <c r="M229" s="20" t="e">
        <f>Tableau1[[#This Row],[Prix /HT]]*Tableau1[[#This Row],[Stock Actuel]]</f>
        <v>#REF!</v>
      </c>
      <c r="N229" s="1" t="s">
        <v>2885</v>
      </c>
      <c r="O229" s="35">
        <v>227</v>
      </c>
    </row>
    <row r="230" spans="2:15" x14ac:dyDescent="0.25">
      <c r="B230" s="1" t="s">
        <v>1026</v>
      </c>
      <c r="C230" s="1" t="s">
        <v>867</v>
      </c>
      <c r="E230" t="s">
        <v>1027</v>
      </c>
      <c r="F230" s="20">
        <v>5.27</v>
      </c>
      <c r="G230" s="1">
        <v>0</v>
      </c>
      <c r="H230" s="1" t="e">
        <f>SUMIF(#REF!,Tableau1[[#This Row],[Références]],#REF!)</f>
        <v>#REF!</v>
      </c>
      <c r="I230" s="1" t="e">
        <f t="shared" si="6"/>
        <v>#REF!</v>
      </c>
      <c r="J230" s="1">
        <v>-1</v>
      </c>
      <c r="K230" t="e">
        <f t="shared" si="7"/>
        <v>#REF!</v>
      </c>
      <c r="L230" s="1" t="s">
        <v>430</v>
      </c>
      <c r="M230" s="20" t="e">
        <f>Tableau1[[#This Row],[Prix /HT]]*Tableau1[[#This Row],[Stock Actuel]]</f>
        <v>#REF!</v>
      </c>
      <c r="N230" s="1"/>
      <c r="O230" s="1"/>
    </row>
    <row r="231" spans="2:15" x14ac:dyDescent="0.25">
      <c r="B231" s="1" t="s">
        <v>2277</v>
      </c>
      <c r="C231" s="1" t="s">
        <v>1447</v>
      </c>
      <c r="D231" s="1" t="s">
        <v>1372</v>
      </c>
      <c r="E231" t="s">
        <v>2278</v>
      </c>
      <c r="F231" s="20">
        <v>0</v>
      </c>
      <c r="G231" s="1">
        <v>3</v>
      </c>
      <c r="H231" s="1" t="e">
        <f>SUMIF(#REF!,Tableau1[[#This Row],[Références]],#REF!)</f>
        <v>#REF!</v>
      </c>
      <c r="I231" s="1" t="e">
        <f t="shared" si="6"/>
        <v>#REF!</v>
      </c>
      <c r="J231" s="1">
        <v>-1</v>
      </c>
      <c r="K231" t="e">
        <f t="shared" si="7"/>
        <v>#REF!</v>
      </c>
      <c r="L231" s="35" t="s">
        <v>430</v>
      </c>
      <c r="M231" s="20" t="e">
        <f>Tableau1[[#This Row],[Prix /HT]]*Tableau1[[#This Row],[Stock Actuel]]</f>
        <v>#REF!</v>
      </c>
      <c r="N231" s="1" t="s">
        <v>1488</v>
      </c>
      <c r="O231" s="1"/>
    </row>
    <row r="232" spans="2:15" x14ac:dyDescent="0.25">
      <c r="B232" s="1" t="s">
        <v>1446</v>
      </c>
      <c r="C232" s="1" t="s">
        <v>1447</v>
      </c>
      <c r="D232" s="1" t="s">
        <v>1372</v>
      </c>
      <c r="E232" t="s">
        <v>1448</v>
      </c>
      <c r="F232" s="20">
        <v>0</v>
      </c>
      <c r="G232" s="1">
        <v>5</v>
      </c>
      <c r="H232" s="1" t="e">
        <f>SUMIF(#REF!,Tableau1[[#This Row],[Références]],#REF!)</f>
        <v>#REF!</v>
      </c>
      <c r="I232" s="1" t="e">
        <f t="shared" si="6"/>
        <v>#REF!</v>
      </c>
      <c r="J232" s="1">
        <v>-1</v>
      </c>
      <c r="K232" t="e">
        <f t="shared" si="7"/>
        <v>#REF!</v>
      </c>
      <c r="L232" s="1" t="s">
        <v>728</v>
      </c>
      <c r="M232" s="20" t="e">
        <f>Tableau1[[#This Row],[Prix /HT]]*Tableau1[[#This Row],[Stock Actuel]]</f>
        <v>#REF!</v>
      </c>
      <c r="N232" s="1" t="s">
        <v>1488</v>
      </c>
      <c r="O232" s="1"/>
    </row>
    <row r="233" spans="2:15" x14ac:dyDescent="0.25">
      <c r="B233" s="1" t="s">
        <v>870</v>
      </c>
      <c r="C233" s="1" t="s">
        <v>871</v>
      </c>
      <c r="D233" s="1" t="s">
        <v>432</v>
      </c>
      <c r="E233" t="s">
        <v>872</v>
      </c>
      <c r="F233" s="20">
        <v>345</v>
      </c>
      <c r="G233" s="1">
        <v>1</v>
      </c>
      <c r="H233" s="1" t="e">
        <f>SUMIF(#REF!,Tableau1[[#This Row],[Références]],#REF!)</f>
        <v>#REF!</v>
      </c>
      <c r="I233" s="1" t="e">
        <f t="shared" si="6"/>
        <v>#REF!</v>
      </c>
      <c r="J233" s="1">
        <v>-1</v>
      </c>
      <c r="K233" t="e">
        <f t="shared" si="7"/>
        <v>#REF!</v>
      </c>
      <c r="L233" s="1" t="s">
        <v>871</v>
      </c>
      <c r="M233" s="20" t="e">
        <f>Tableau1[[#This Row],[Prix /HT]]*Tableau1[[#This Row],[Stock Actuel]]</f>
        <v>#REF!</v>
      </c>
      <c r="N233" s="1" t="s">
        <v>1660</v>
      </c>
      <c r="O233" s="1"/>
    </row>
    <row r="234" spans="2:15" x14ac:dyDescent="0.25">
      <c r="B234" s="1" t="s">
        <v>877</v>
      </c>
      <c r="C234" s="1" t="s">
        <v>871</v>
      </c>
      <c r="D234" s="1" t="s">
        <v>421</v>
      </c>
      <c r="E234" t="s">
        <v>878</v>
      </c>
      <c r="F234" s="20">
        <v>36.14</v>
      </c>
      <c r="G234" s="1">
        <v>1</v>
      </c>
      <c r="H234" s="1" t="e">
        <f>SUMIF(#REF!,Tableau1[[#This Row],[Références]],#REF!)</f>
        <v>#REF!</v>
      </c>
      <c r="I234" s="1" t="e">
        <f t="shared" si="6"/>
        <v>#REF!</v>
      </c>
      <c r="J234" s="1">
        <v>-1</v>
      </c>
      <c r="K234" t="e">
        <f t="shared" si="7"/>
        <v>#REF!</v>
      </c>
      <c r="L234" s="1" t="s">
        <v>871</v>
      </c>
      <c r="M234" s="20" t="e">
        <f>Tableau1[[#This Row],[Prix /HT]]*Tableau1[[#This Row],[Stock Actuel]]</f>
        <v>#REF!</v>
      </c>
      <c r="N234" s="1"/>
      <c r="O234" s="1"/>
    </row>
    <row r="235" spans="2:15" x14ac:dyDescent="0.25">
      <c r="B235" s="1" t="s">
        <v>2677</v>
      </c>
      <c r="C235" s="1" t="s">
        <v>871</v>
      </c>
      <c r="D235" s="1" t="s">
        <v>421</v>
      </c>
      <c r="E235" t="s">
        <v>2678</v>
      </c>
      <c r="F235" s="20">
        <v>48.43</v>
      </c>
      <c r="G235" s="1">
        <v>0</v>
      </c>
      <c r="H235" s="1" t="e">
        <f>SUMIF(#REF!,Tableau1[[#This Row],[Références]],#REF!)</f>
        <v>#REF!</v>
      </c>
      <c r="I235" s="1" t="e">
        <f t="shared" si="6"/>
        <v>#REF!</v>
      </c>
      <c r="J235" s="1">
        <v>-1</v>
      </c>
      <c r="K235" t="e">
        <f t="shared" si="7"/>
        <v>#REF!</v>
      </c>
      <c r="L235" s="1"/>
      <c r="M235" s="20" t="e">
        <f>Tableau1[[#This Row],[Prix /HT]]*Tableau1[[#This Row],[Stock Actuel]]</f>
        <v>#REF!</v>
      </c>
      <c r="N235" s="1"/>
      <c r="O235" s="1"/>
    </row>
    <row r="236" spans="2:15" x14ac:dyDescent="0.25">
      <c r="B236" s="1" t="s">
        <v>2573</v>
      </c>
      <c r="C236" s="1" t="s">
        <v>1348</v>
      </c>
      <c r="D236" s="1" t="s">
        <v>164</v>
      </c>
      <c r="E236" t="s">
        <v>2574</v>
      </c>
      <c r="F236" s="20">
        <v>0</v>
      </c>
      <c r="G236" s="1">
        <v>4</v>
      </c>
      <c r="H236" s="1" t="e">
        <f>SUMIF(#REF!,Tableau1[[#This Row],[Références]],#REF!)</f>
        <v>#REF!</v>
      </c>
      <c r="I236" s="1" t="e">
        <f t="shared" si="6"/>
        <v>#REF!</v>
      </c>
      <c r="J236" s="1">
        <v>-1</v>
      </c>
      <c r="K236" t="e">
        <f t="shared" si="7"/>
        <v>#REF!</v>
      </c>
      <c r="L236" s="1"/>
      <c r="M236" s="20" t="e">
        <f>Tableau1[[#This Row],[Prix /HT]]*Tableau1[[#This Row],[Stock Actuel]]</f>
        <v>#REF!</v>
      </c>
      <c r="N236" s="1" t="s">
        <v>2377</v>
      </c>
      <c r="O236" s="1"/>
    </row>
    <row r="237" spans="2:15" x14ac:dyDescent="0.25">
      <c r="B237" s="1" t="s">
        <v>1314</v>
      </c>
      <c r="C237" s="1" t="s">
        <v>1312</v>
      </c>
      <c r="D237" s="1" t="s">
        <v>196</v>
      </c>
      <c r="E237" t="s">
        <v>1315</v>
      </c>
      <c r="F237" s="20">
        <v>123</v>
      </c>
      <c r="G237" s="1">
        <v>4</v>
      </c>
      <c r="H237" s="1" t="e">
        <f>SUMIF(#REF!,Tableau1[[#This Row],[Références]],#REF!)</f>
        <v>#REF!</v>
      </c>
      <c r="I237" s="1" t="e">
        <f t="shared" si="6"/>
        <v>#REF!</v>
      </c>
      <c r="J237" s="1">
        <v>-1</v>
      </c>
      <c r="K237" t="e">
        <f t="shared" si="7"/>
        <v>#REF!</v>
      </c>
      <c r="L237" s="1" t="s">
        <v>430</v>
      </c>
      <c r="M237" s="20" t="e">
        <f>Tableau1[[#This Row],[Prix /HT]]*Tableau1[[#This Row],[Stock Actuel]]</f>
        <v>#REF!</v>
      </c>
      <c r="N237" s="1"/>
      <c r="O237" s="1"/>
    </row>
    <row r="238" spans="2:15" x14ac:dyDescent="0.25">
      <c r="B238" s="1" t="s">
        <v>1316</v>
      </c>
      <c r="C238" s="1" t="s">
        <v>1312</v>
      </c>
      <c r="D238" s="1" t="s">
        <v>196</v>
      </c>
      <c r="E238" t="s">
        <v>1317</v>
      </c>
      <c r="F238" s="20">
        <v>51</v>
      </c>
      <c r="G238" s="1">
        <v>3</v>
      </c>
      <c r="H238" s="1" t="e">
        <f>SUMIF(#REF!,Tableau1[[#This Row],[Références]],#REF!)</f>
        <v>#REF!</v>
      </c>
      <c r="I238" s="1" t="e">
        <f t="shared" si="6"/>
        <v>#REF!</v>
      </c>
      <c r="J238" s="1">
        <v>-1</v>
      </c>
      <c r="K238" t="e">
        <f t="shared" si="7"/>
        <v>#REF!</v>
      </c>
      <c r="L238" s="1" t="s">
        <v>430</v>
      </c>
      <c r="M238" s="20" t="e">
        <f>Tableau1[[#This Row],[Prix /HT]]*Tableau1[[#This Row],[Stock Actuel]]</f>
        <v>#REF!</v>
      </c>
      <c r="N238" s="1"/>
      <c r="O238" s="1"/>
    </row>
    <row r="239" spans="2:15" x14ac:dyDescent="0.25">
      <c r="B239" s="1" t="s">
        <v>2263</v>
      </c>
      <c r="C239" s="1" t="s">
        <v>2264</v>
      </c>
      <c r="D239" s="1" t="s">
        <v>422</v>
      </c>
      <c r="E239" t="s">
        <v>2222</v>
      </c>
      <c r="F239" s="20">
        <v>14.05</v>
      </c>
      <c r="G239" s="1">
        <v>9</v>
      </c>
      <c r="H239" s="1" t="e">
        <f>SUMIF(#REF!,Tableau1[[#This Row],[Références]],#REF!)</f>
        <v>#REF!</v>
      </c>
      <c r="I239" s="1" t="e">
        <f t="shared" si="6"/>
        <v>#REF!</v>
      </c>
      <c r="J239" s="1">
        <v>-1</v>
      </c>
      <c r="K239" t="e">
        <f t="shared" si="7"/>
        <v>#REF!</v>
      </c>
      <c r="L239" s="1" t="s">
        <v>430</v>
      </c>
      <c r="M239" s="20" t="e">
        <f>Tableau1[[#This Row],[Prix /HT]]*Tableau1[[#This Row],[Stock Actuel]]</f>
        <v>#REF!</v>
      </c>
      <c r="N239" s="1" t="s">
        <v>2813</v>
      </c>
      <c r="O239" s="1"/>
    </row>
    <row r="240" spans="2:15" x14ac:dyDescent="0.25">
      <c r="B240" s="1" t="s">
        <v>1144</v>
      </c>
      <c r="C240" s="1" t="s">
        <v>173</v>
      </c>
      <c r="D240" s="1" t="s">
        <v>890</v>
      </c>
      <c r="E240" t="s">
        <v>1145</v>
      </c>
      <c r="F240" s="20">
        <v>200.73</v>
      </c>
      <c r="G240" s="1">
        <v>1</v>
      </c>
      <c r="H240" s="1" t="e">
        <f>SUMIF(#REF!,Tableau1[[#This Row],[Références]],#REF!)</f>
        <v>#REF!</v>
      </c>
      <c r="I240" s="1" t="e">
        <f t="shared" si="6"/>
        <v>#REF!</v>
      </c>
      <c r="J240" s="1">
        <v>-1</v>
      </c>
      <c r="K240" t="e">
        <f t="shared" si="7"/>
        <v>#REF!</v>
      </c>
      <c r="L240" s="1" t="s">
        <v>451</v>
      </c>
      <c r="M240" s="20" t="e">
        <f>Tableau1[[#This Row],[Prix /HT]]*Tableau1[[#This Row],[Stock Actuel]]</f>
        <v>#REF!</v>
      </c>
      <c r="N240" s="1"/>
      <c r="O240" s="1"/>
    </row>
    <row r="241" spans="2:15" x14ac:dyDescent="0.25">
      <c r="B241" s="1" t="s">
        <v>706</v>
      </c>
      <c r="C241" s="1" t="s">
        <v>173</v>
      </c>
      <c r="D241" s="1" t="s">
        <v>890</v>
      </c>
      <c r="E241" s="24" t="s">
        <v>705</v>
      </c>
      <c r="F241" s="20">
        <v>341.55</v>
      </c>
      <c r="G241" s="1">
        <v>1</v>
      </c>
      <c r="H241" s="1" t="e">
        <f>SUMIF(#REF!,Tableau1[[#This Row],[Références]],#REF!)</f>
        <v>#REF!</v>
      </c>
      <c r="I241" s="1" t="e">
        <f t="shared" si="6"/>
        <v>#REF!</v>
      </c>
      <c r="J241" s="1">
        <v>-1</v>
      </c>
      <c r="K241" t="e">
        <f t="shared" si="7"/>
        <v>#REF!</v>
      </c>
      <c r="L241" s="1" t="s">
        <v>451</v>
      </c>
      <c r="M241" s="20" t="e">
        <f>Tableau1[[#This Row],[Prix /HT]]*Tableau1[[#This Row],[Stock Actuel]]</f>
        <v>#REF!</v>
      </c>
      <c r="N241" s="1"/>
      <c r="O241" s="1"/>
    </row>
    <row r="242" spans="2:15" x14ac:dyDescent="0.25">
      <c r="B242" s="1" t="s">
        <v>387</v>
      </c>
      <c r="C242" s="1" t="s">
        <v>356</v>
      </c>
      <c r="D242" s="1" t="s">
        <v>1079</v>
      </c>
      <c r="E242" t="s">
        <v>446</v>
      </c>
      <c r="F242" s="20">
        <v>180.87</v>
      </c>
      <c r="G242" s="1">
        <v>2</v>
      </c>
      <c r="H242" s="1" t="e">
        <f>SUMIF(#REF!,Tableau1[[#This Row],[Références]],#REF!)</f>
        <v>#REF!</v>
      </c>
      <c r="I242" s="1" t="e">
        <f t="shared" si="6"/>
        <v>#REF!</v>
      </c>
      <c r="J242" s="1">
        <v>-1</v>
      </c>
      <c r="K242" t="e">
        <f t="shared" si="7"/>
        <v>#REF!</v>
      </c>
      <c r="L242" s="1" t="s">
        <v>452</v>
      </c>
      <c r="M242" s="20" t="e">
        <f>Tableau1[[#This Row],[Prix /HT]]*Tableau1[[#This Row],[Stock Actuel]]</f>
        <v>#REF!</v>
      </c>
      <c r="N242" s="1" t="s">
        <v>1380</v>
      </c>
      <c r="O242" s="1"/>
    </row>
    <row r="243" spans="2:15" x14ac:dyDescent="0.25">
      <c r="B243" s="1" t="s">
        <v>703</v>
      </c>
      <c r="C243" s="1" t="s">
        <v>173</v>
      </c>
      <c r="D243" s="1" t="s">
        <v>890</v>
      </c>
      <c r="E243" t="s">
        <v>702</v>
      </c>
      <c r="F243" s="20">
        <v>58.09</v>
      </c>
      <c r="G243" s="1">
        <v>13</v>
      </c>
      <c r="H243" s="1" t="e">
        <f>SUMIF(#REF!,Tableau1[[#This Row],[Références]],#REF!)</f>
        <v>#REF!</v>
      </c>
      <c r="I243" s="1" t="e">
        <f t="shared" si="6"/>
        <v>#REF!</v>
      </c>
      <c r="J243" s="1">
        <v>-1</v>
      </c>
      <c r="K243" t="e">
        <f t="shared" si="7"/>
        <v>#REF!</v>
      </c>
      <c r="L243" s="1" t="s">
        <v>451</v>
      </c>
      <c r="M243" s="20" t="e">
        <f>Tableau1[[#This Row],[Prix /HT]]*Tableau1[[#This Row],[Stock Actuel]]</f>
        <v>#REF!</v>
      </c>
      <c r="N243" s="1" t="s">
        <v>2377</v>
      </c>
      <c r="O243" s="1"/>
    </row>
    <row r="244" spans="2:15" x14ac:dyDescent="0.25">
      <c r="B244" s="1" t="s">
        <v>1148</v>
      </c>
      <c r="C244" s="1" t="s">
        <v>173</v>
      </c>
      <c r="D244" s="1" t="s">
        <v>890</v>
      </c>
      <c r="E244" s="24" t="s">
        <v>699</v>
      </c>
      <c r="F244" s="20">
        <v>34.04</v>
      </c>
      <c r="G244" s="1">
        <v>4</v>
      </c>
      <c r="H244" s="1" t="e">
        <f>SUMIF(#REF!,Tableau1[[#This Row],[Références]],#REF!)</f>
        <v>#REF!</v>
      </c>
      <c r="I244" s="1" t="e">
        <f t="shared" si="6"/>
        <v>#REF!</v>
      </c>
      <c r="J244" s="1">
        <v>-1</v>
      </c>
      <c r="K244" t="e">
        <f t="shared" si="7"/>
        <v>#REF!</v>
      </c>
      <c r="L244" s="1" t="s">
        <v>451</v>
      </c>
      <c r="M244" s="20" t="e">
        <f>Tableau1[[#This Row],[Prix /HT]]*Tableau1[[#This Row],[Stock Actuel]]</f>
        <v>#REF!</v>
      </c>
      <c r="N244" s="1" t="s">
        <v>2887</v>
      </c>
      <c r="O244" s="1"/>
    </row>
    <row r="245" spans="2:15" x14ac:dyDescent="0.25">
      <c r="B245" s="1" t="s">
        <v>2089</v>
      </c>
      <c r="C245" s="1" t="s">
        <v>173</v>
      </c>
      <c r="D245" s="1" t="s">
        <v>890</v>
      </c>
      <c r="E245" t="s">
        <v>700</v>
      </c>
      <c r="F245" s="20">
        <v>58.09</v>
      </c>
      <c r="G245" s="1">
        <v>12</v>
      </c>
      <c r="H245" s="1" t="e">
        <f>SUMIF(#REF!,Tableau1[[#This Row],[Références]],#REF!)</f>
        <v>#REF!</v>
      </c>
      <c r="I245" s="1" t="e">
        <f t="shared" si="6"/>
        <v>#REF!</v>
      </c>
      <c r="J245" s="1">
        <v>-1</v>
      </c>
      <c r="K245" t="e">
        <f t="shared" si="7"/>
        <v>#REF!</v>
      </c>
      <c r="L245" s="1" t="s">
        <v>451</v>
      </c>
      <c r="M245" s="20" t="e">
        <f>Tableau1[[#This Row],[Prix /HT]]*Tableau1[[#This Row],[Stock Actuel]]</f>
        <v>#REF!</v>
      </c>
      <c r="N245" s="1" t="s">
        <v>2887</v>
      </c>
      <c r="O245" s="1"/>
    </row>
    <row r="246" spans="2:15" x14ac:dyDescent="0.25">
      <c r="B246" s="1" t="s">
        <v>1146</v>
      </c>
      <c r="C246" s="1" t="s">
        <v>173</v>
      </c>
      <c r="D246" s="1" t="s">
        <v>890</v>
      </c>
      <c r="E246" t="s">
        <v>1147</v>
      </c>
      <c r="F246" s="20">
        <v>79.040000000000006</v>
      </c>
      <c r="G246" s="1">
        <v>0</v>
      </c>
      <c r="H246" s="1" t="e">
        <f>SUMIF(#REF!,Tableau1[[#This Row],[Références]],#REF!)</f>
        <v>#REF!</v>
      </c>
      <c r="I246" s="1" t="e">
        <f t="shared" si="6"/>
        <v>#REF!</v>
      </c>
      <c r="J246" s="1">
        <v>-1</v>
      </c>
      <c r="K246" t="e">
        <f t="shared" si="7"/>
        <v>#REF!</v>
      </c>
      <c r="L246" s="1" t="s">
        <v>451</v>
      </c>
      <c r="M246" s="20" t="e">
        <f>Tableau1[[#This Row],[Prix /HT]]*Tableau1[[#This Row],[Stock Actuel]]</f>
        <v>#REF!</v>
      </c>
      <c r="N246" s="1" t="s">
        <v>2887</v>
      </c>
      <c r="O246" s="1"/>
    </row>
    <row r="247" spans="2:15" x14ac:dyDescent="0.25">
      <c r="B247" s="1" t="s">
        <v>712</v>
      </c>
      <c r="C247" s="1" t="s">
        <v>173</v>
      </c>
      <c r="D247" s="1" t="s">
        <v>890</v>
      </c>
      <c r="E247" t="s">
        <v>1137</v>
      </c>
      <c r="F247" s="20">
        <v>102.78</v>
      </c>
      <c r="G247" s="1">
        <v>3</v>
      </c>
      <c r="H247" s="1" t="e">
        <f>SUMIF(#REF!,Tableau1[[#This Row],[Références]],#REF!)</f>
        <v>#REF!</v>
      </c>
      <c r="I247" s="1" t="e">
        <f t="shared" si="6"/>
        <v>#REF!</v>
      </c>
      <c r="J247" s="1">
        <v>-1</v>
      </c>
      <c r="K247" t="e">
        <f t="shared" si="7"/>
        <v>#REF!</v>
      </c>
      <c r="L247" s="1" t="s">
        <v>451</v>
      </c>
      <c r="M247" s="20" t="e">
        <f>Tableau1[[#This Row],[Prix /HT]]*Tableau1[[#This Row],[Stock Actuel]]</f>
        <v>#REF!</v>
      </c>
      <c r="N247" s="1"/>
      <c r="O247" s="1"/>
    </row>
    <row r="248" spans="2:15" x14ac:dyDescent="0.25">
      <c r="B248" s="1" t="s">
        <v>713</v>
      </c>
      <c r="C248" s="1" t="s">
        <v>173</v>
      </c>
      <c r="D248" s="1" t="s">
        <v>890</v>
      </c>
      <c r="E248" t="s">
        <v>1136</v>
      </c>
      <c r="F248" s="20">
        <v>104.86</v>
      </c>
      <c r="G248" s="1">
        <v>1</v>
      </c>
      <c r="H248" s="1" t="e">
        <f>SUMIF(#REF!,Tableau1[[#This Row],[Références]],#REF!)</f>
        <v>#REF!</v>
      </c>
      <c r="I248" s="1" t="e">
        <f t="shared" si="6"/>
        <v>#REF!</v>
      </c>
      <c r="J248" s="1">
        <v>-1</v>
      </c>
      <c r="K248" t="e">
        <f t="shared" si="7"/>
        <v>#REF!</v>
      </c>
      <c r="L248" s="1" t="s">
        <v>451</v>
      </c>
      <c r="M248" s="20" t="e">
        <f>Tableau1[[#This Row],[Prix /HT]]*Tableau1[[#This Row],[Stock Actuel]]</f>
        <v>#REF!</v>
      </c>
      <c r="N248" s="1"/>
      <c r="O248" s="1"/>
    </row>
    <row r="249" spans="2:15" x14ac:dyDescent="0.25">
      <c r="B249" s="1" t="s">
        <v>1150</v>
      </c>
      <c r="C249" s="1" t="s">
        <v>173</v>
      </c>
      <c r="D249" s="1" t="s">
        <v>890</v>
      </c>
      <c r="E249" t="s">
        <v>1151</v>
      </c>
      <c r="F249" s="20">
        <v>74.86</v>
      </c>
      <c r="G249" s="1">
        <v>4</v>
      </c>
      <c r="H249" s="1" t="e">
        <f>SUMIF(#REF!,Tableau1[[#This Row],[Références]],#REF!)</f>
        <v>#REF!</v>
      </c>
      <c r="I249" s="1" t="e">
        <f t="shared" si="6"/>
        <v>#REF!</v>
      </c>
      <c r="J249" s="1">
        <v>-1</v>
      </c>
      <c r="K249" t="e">
        <f t="shared" si="7"/>
        <v>#REF!</v>
      </c>
      <c r="L249" s="1" t="s">
        <v>430</v>
      </c>
      <c r="M249" s="20" t="e">
        <f>Tableau1[[#This Row],[Prix /HT]]*Tableau1[[#This Row],[Stock Actuel]]</f>
        <v>#REF!</v>
      </c>
      <c r="N249" s="1" t="s">
        <v>2876</v>
      </c>
      <c r="O249" s="1"/>
    </row>
    <row r="250" spans="2:15" x14ac:dyDescent="0.25">
      <c r="B250" s="1" t="s">
        <v>1563</v>
      </c>
      <c r="C250" s="1" t="s">
        <v>992</v>
      </c>
      <c r="D250" s="1" t="s">
        <v>1372</v>
      </c>
      <c r="E250" t="s">
        <v>1564</v>
      </c>
      <c r="F250" s="20">
        <v>19</v>
      </c>
      <c r="G250" s="1">
        <v>9</v>
      </c>
      <c r="H250" s="1" t="e">
        <f>SUMIF(#REF!,Tableau1[[#This Row],[Références]],#REF!)</f>
        <v>#REF!</v>
      </c>
      <c r="I250" s="1" t="e">
        <f t="shared" si="6"/>
        <v>#REF!</v>
      </c>
      <c r="J250" s="1">
        <v>-1</v>
      </c>
      <c r="K250" t="e">
        <f t="shared" si="7"/>
        <v>#REF!</v>
      </c>
      <c r="L250" s="1" t="s">
        <v>430</v>
      </c>
      <c r="M250" s="20" t="e">
        <f>Tableau1[[#This Row],[Prix /HT]]*Tableau1[[#This Row],[Stock Actuel]]</f>
        <v>#REF!</v>
      </c>
      <c r="N250" s="1" t="s">
        <v>1488</v>
      </c>
      <c r="O250" s="1" t="s">
        <v>1737</v>
      </c>
    </row>
    <row r="251" spans="2:15" x14ac:dyDescent="0.25">
      <c r="B251" s="1" t="s">
        <v>1756</v>
      </c>
      <c r="C251" s="1" t="s">
        <v>356</v>
      </c>
      <c r="D251" s="1" t="s">
        <v>420</v>
      </c>
      <c r="E251" t="s">
        <v>1757</v>
      </c>
      <c r="F251" s="20">
        <v>46.43</v>
      </c>
      <c r="G251" s="1">
        <v>0</v>
      </c>
      <c r="H251" s="1" t="e">
        <f>SUMIF(#REF!,Tableau1[[#This Row],[Références]],#REF!)</f>
        <v>#REF!</v>
      </c>
      <c r="I251" s="1" t="e">
        <f t="shared" si="6"/>
        <v>#REF!</v>
      </c>
      <c r="J251" s="1">
        <v>-1</v>
      </c>
      <c r="K251" t="e">
        <f t="shared" si="7"/>
        <v>#REF!</v>
      </c>
      <c r="L251" s="1" t="s">
        <v>452</v>
      </c>
      <c r="M251" s="20" t="e">
        <f>Tableau1[[#This Row],[Prix /HT]]*Tableau1[[#This Row],[Stock Actuel]]</f>
        <v>#REF!</v>
      </c>
      <c r="N251" s="1" t="s">
        <v>1380</v>
      </c>
      <c r="O251" s="1"/>
    </row>
    <row r="252" spans="2:15" x14ac:dyDescent="0.25">
      <c r="B252" s="1" t="s">
        <v>1311</v>
      </c>
      <c r="C252" s="1" t="s">
        <v>1312</v>
      </c>
      <c r="D252" s="1" t="s">
        <v>196</v>
      </c>
      <c r="E252" t="s">
        <v>1313</v>
      </c>
      <c r="F252" s="20">
        <v>9.27</v>
      </c>
      <c r="G252" s="1">
        <v>16</v>
      </c>
      <c r="H252" s="1" t="e">
        <f>SUMIF(#REF!,Tableau1[[#This Row],[Références]],#REF!)</f>
        <v>#REF!</v>
      </c>
      <c r="I252" s="1" t="e">
        <f t="shared" si="6"/>
        <v>#REF!</v>
      </c>
      <c r="J252" s="1">
        <v>-1</v>
      </c>
      <c r="K252" t="e">
        <f t="shared" si="7"/>
        <v>#REF!</v>
      </c>
      <c r="L252" s="1" t="s">
        <v>430</v>
      </c>
      <c r="M252" s="20" t="e">
        <f>Tableau1[[#This Row],[Prix /HT]]*Tableau1[[#This Row],[Stock Actuel]]</f>
        <v>#REF!</v>
      </c>
      <c r="N252" s="1" t="s">
        <v>2893</v>
      </c>
      <c r="O252" s="1"/>
    </row>
    <row r="253" spans="2:15" x14ac:dyDescent="0.25">
      <c r="B253" s="1" t="s">
        <v>391</v>
      </c>
      <c r="C253" s="1" t="s">
        <v>356</v>
      </c>
      <c r="D253" s="1" t="s">
        <v>1079</v>
      </c>
      <c r="E253" t="s">
        <v>448</v>
      </c>
      <c r="F253" s="20">
        <v>26.15</v>
      </c>
      <c r="G253" s="1">
        <v>1</v>
      </c>
      <c r="H253" s="1" t="e">
        <f>SUMIF(#REF!,Tableau1[[#This Row],[Références]],#REF!)</f>
        <v>#REF!</v>
      </c>
      <c r="I253" s="1" t="e">
        <f t="shared" si="6"/>
        <v>#REF!</v>
      </c>
      <c r="J253" s="1">
        <v>-1</v>
      </c>
      <c r="K253" t="e">
        <f t="shared" si="7"/>
        <v>#REF!</v>
      </c>
      <c r="L253" s="1" t="s">
        <v>452</v>
      </c>
      <c r="M253" s="20" t="e">
        <f>Tableau1[[#This Row],[Prix /HT]]*Tableau1[[#This Row],[Stock Actuel]]</f>
        <v>#REF!</v>
      </c>
      <c r="N253" s="1" t="s">
        <v>1380</v>
      </c>
      <c r="O253" s="1"/>
    </row>
    <row r="254" spans="2:15" x14ac:dyDescent="0.25">
      <c r="B254" s="1" t="s">
        <v>2419</v>
      </c>
      <c r="C254" s="1" t="s">
        <v>164</v>
      </c>
      <c r="D254" s="1" t="s">
        <v>420</v>
      </c>
      <c r="E254" t="s">
        <v>2420</v>
      </c>
      <c r="F254" s="20">
        <v>23.22</v>
      </c>
      <c r="G254" s="1">
        <v>4</v>
      </c>
      <c r="H254" s="1" t="e">
        <f>SUMIF(#REF!,Tableau1[[#This Row],[Références]],#REF!)</f>
        <v>#REF!</v>
      </c>
      <c r="I254" s="1" t="e">
        <f t="shared" si="6"/>
        <v>#REF!</v>
      </c>
      <c r="K254" t="e">
        <f t="shared" si="7"/>
        <v>#REF!</v>
      </c>
      <c r="L254" s="1"/>
      <c r="M254" s="20" t="e">
        <f>Tableau1[[#This Row],[Prix /HT]]*Tableau1[[#This Row],[Stock Actuel]]</f>
        <v>#REF!</v>
      </c>
      <c r="N254" s="1"/>
      <c r="O254" s="1"/>
    </row>
    <row r="255" spans="2:15" x14ac:dyDescent="0.25">
      <c r="B255" s="1" t="s">
        <v>392</v>
      </c>
      <c r="C255" s="1" t="s">
        <v>356</v>
      </c>
      <c r="D255" s="1" t="s">
        <v>1079</v>
      </c>
      <c r="E255" t="s">
        <v>393</v>
      </c>
      <c r="F255" s="20">
        <v>58.48</v>
      </c>
      <c r="G255" s="1">
        <v>1</v>
      </c>
      <c r="H255" s="1" t="e">
        <f>SUMIF(#REF!,Tableau1[[#This Row],[Références]],#REF!)</f>
        <v>#REF!</v>
      </c>
      <c r="I255" s="1" t="e">
        <f t="shared" si="6"/>
        <v>#REF!</v>
      </c>
      <c r="J255" s="1">
        <v>-1</v>
      </c>
      <c r="K255" t="e">
        <f t="shared" si="7"/>
        <v>#REF!</v>
      </c>
      <c r="L255" s="1" t="s">
        <v>452</v>
      </c>
      <c r="M255" s="20" t="e">
        <f>Tableau1[[#This Row],[Prix /HT]]*Tableau1[[#This Row],[Stock Actuel]]</f>
        <v>#REF!</v>
      </c>
      <c r="N255" s="1"/>
      <c r="O255" s="1"/>
    </row>
    <row r="256" spans="2:15" x14ac:dyDescent="0.25">
      <c r="B256" s="1" t="s">
        <v>1821</v>
      </c>
      <c r="C256" s="1" t="s">
        <v>354</v>
      </c>
      <c r="D256" s="1" t="s">
        <v>421</v>
      </c>
      <c r="E256" t="s">
        <v>1826</v>
      </c>
      <c r="F256" s="20">
        <v>2.1</v>
      </c>
      <c r="G256" s="1">
        <v>60</v>
      </c>
      <c r="H256" s="1" t="e">
        <f>SUMIF(#REF!,Tableau1[[#This Row],[Références]],#REF!)</f>
        <v>#REF!</v>
      </c>
      <c r="I256" s="1" t="e">
        <f t="shared" si="6"/>
        <v>#REF!</v>
      </c>
      <c r="J256" s="1">
        <v>-1</v>
      </c>
      <c r="K256" t="e">
        <f t="shared" si="7"/>
        <v>#REF!</v>
      </c>
      <c r="L256" s="1"/>
      <c r="M256" s="20" t="e">
        <f>Tableau1[[#This Row],[Prix /HT]]*Tableau1[[#This Row],[Stock Actuel]]</f>
        <v>#REF!</v>
      </c>
      <c r="N256" s="1"/>
      <c r="O256" s="1"/>
    </row>
    <row r="257" spans="2:15" x14ac:dyDescent="0.25">
      <c r="B257" s="1" t="s">
        <v>1822</v>
      </c>
      <c r="C257" s="1" t="s">
        <v>354</v>
      </c>
      <c r="D257" s="1" t="s">
        <v>421</v>
      </c>
      <c r="E257" t="s">
        <v>1826</v>
      </c>
      <c r="F257" s="20">
        <v>2.25</v>
      </c>
      <c r="G257" s="1">
        <v>0</v>
      </c>
      <c r="H257" s="1" t="e">
        <f>SUMIF(#REF!,Tableau1[[#This Row],[Références]],#REF!)</f>
        <v>#REF!</v>
      </c>
      <c r="I257" s="1" t="e">
        <f t="shared" si="6"/>
        <v>#REF!</v>
      </c>
      <c r="J257" s="1">
        <v>-1</v>
      </c>
      <c r="K257" t="e">
        <f t="shared" si="7"/>
        <v>#REF!</v>
      </c>
      <c r="L257" s="1"/>
      <c r="M257" s="20" t="e">
        <f>Tableau1[[#This Row],[Prix /HT]]*Tableau1[[#This Row],[Stock Actuel]]</f>
        <v>#REF!</v>
      </c>
      <c r="N257" s="1"/>
      <c r="O257" s="1"/>
    </row>
    <row r="258" spans="2:15" x14ac:dyDescent="0.25">
      <c r="B258" s="1" t="s">
        <v>8</v>
      </c>
      <c r="C258" s="1" t="s">
        <v>1695</v>
      </c>
      <c r="D258" s="1" t="s">
        <v>9</v>
      </c>
      <c r="E258" t="s">
        <v>10</v>
      </c>
      <c r="F258" s="20">
        <v>90</v>
      </c>
      <c r="G258" s="1">
        <v>3</v>
      </c>
      <c r="H258" s="1" t="e">
        <f>SUMIF(#REF!,Tableau1[[#This Row],[Références]],#REF!)</f>
        <v>#REF!</v>
      </c>
      <c r="I258" s="1" t="e">
        <f t="shared" si="6"/>
        <v>#REF!</v>
      </c>
      <c r="J258" s="1">
        <v>-1</v>
      </c>
      <c r="K258" t="e">
        <f t="shared" si="7"/>
        <v>#REF!</v>
      </c>
      <c r="L258" s="1" t="s">
        <v>9</v>
      </c>
      <c r="M258" s="20" t="e">
        <f>Tableau1[[#This Row],[Prix /HT]]*Tableau1[[#This Row],[Stock Actuel]]</f>
        <v>#REF!</v>
      </c>
      <c r="N258" s="1" t="s">
        <v>2889</v>
      </c>
      <c r="O258" s="1"/>
    </row>
    <row r="259" spans="2:15" x14ac:dyDescent="0.25">
      <c r="B259" s="1" t="s">
        <v>1229</v>
      </c>
      <c r="C259" s="1" t="s">
        <v>339</v>
      </c>
      <c r="D259" s="1" t="s">
        <v>420</v>
      </c>
      <c r="E259" t="s">
        <v>1230</v>
      </c>
      <c r="F259" s="20">
        <v>123.35</v>
      </c>
      <c r="G259" s="1">
        <v>1</v>
      </c>
      <c r="H259" s="1" t="e">
        <f>SUMIF(#REF!,Tableau1[[#This Row],[Références]],#REF!)</f>
        <v>#REF!</v>
      </c>
      <c r="I259" s="1" t="e">
        <f t="shared" si="6"/>
        <v>#REF!</v>
      </c>
      <c r="J259" s="1">
        <v>-1</v>
      </c>
      <c r="K259" t="e">
        <f t="shared" si="7"/>
        <v>#REF!</v>
      </c>
      <c r="L259" s="1" t="s">
        <v>455</v>
      </c>
      <c r="M259" s="20" t="e">
        <f>Tableau1[[#This Row],[Prix /HT]]*Tableau1[[#This Row],[Stock Actuel]]</f>
        <v>#REF!</v>
      </c>
      <c r="N259" s="1"/>
      <c r="O259" s="1" t="s">
        <v>1661</v>
      </c>
    </row>
    <row r="260" spans="2:15" x14ac:dyDescent="0.25">
      <c r="B260" s="1" t="s">
        <v>1284</v>
      </c>
      <c r="C260" s="1" t="s">
        <v>152</v>
      </c>
      <c r="D260" s="1" t="s">
        <v>152</v>
      </c>
      <c r="E260" t="s">
        <v>1618</v>
      </c>
      <c r="F260" s="20">
        <v>16.39</v>
      </c>
      <c r="G260" s="1">
        <v>14</v>
      </c>
      <c r="H260" s="1" t="e">
        <f>SUMIF(#REF!,Tableau1[[#This Row],[Références]],#REF!)</f>
        <v>#REF!</v>
      </c>
      <c r="I260" s="1" t="e">
        <f t="shared" ref="I260:I323" si="8">SUM(G260:H260)</f>
        <v>#REF!</v>
      </c>
      <c r="J260" s="1">
        <v>-1</v>
      </c>
      <c r="K260" t="e">
        <f t="shared" ref="K260:K323" si="9">IF(I260&lt;=J260,"Commander","stock OK")</f>
        <v>#REF!</v>
      </c>
      <c r="L260" s="35" t="s">
        <v>1860</v>
      </c>
      <c r="M260" s="20" t="e">
        <f>Tableau1[[#This Row],[Prix /HT]]*Tableau1[[#This Row],[Stock Actuel]]</f>
        <v>#REF!</v>
      </c>
      <c r="N260" s="1"/>
      <c r="O260" s="35">
        <v>119</v>
      </c>
    </row>
    <row r="261" spans="2:15" x14ac:dyDescent="0.25">
      <c r="B261" s="1" t="s">
        <v>653</v>
      </c>
      <c r="C261" s="1" t="s">
        <v>654</v>
      </c>
      <c r="D261" s="1" t="s">
        <v>654</v>
      </c>
      <c r="E261" t="s">
        <v>655</v>
      </c>
      <c r="F261" s="20">
        <v>0</v>
      </c>
      <c r="G261" s="1">
        <v>9</v>
      </c>
      <c r="H261" s="1" t="e">
        <f>SUMIF(#REF!,Tableau1[[#This Row],[Références]],#REF!)</f>
        <v>#REF!</v>
      </c>
      <c r="I261" s="1" t="e">
        <f t="shared" si="8"/>
        <v>#REF!</v>
      </c>
      <c r="J261" s="1">
        <v>-1</v>
      </c>
      <c r="K261" t="e">
        <f t="shared" si="9"/>
        <v>#REF!</v>
      </c>
      <c r="L261" s="1"/>
      <c r="M261" s="20" t="e">
        <f>Tableau1[[#This Row],[Prix /HT]]*Tableau1[[#This Row],[Stock Actuel]]</f>
        <v>#REF!</v>
      </c>
      <c r="N261" s="1"/>
      <c r="O261" s="1"/>
    </row>
    <row r="262" spans="2:15" x14ac:dyDescent="0.25">
      <c r="B262" s="1" t="s">
        <v>718</v>
      </c>
      <c r="C262" s="1" t="s">
        <v>152</v>
      </c>
      <c r="D262" s="1" t="s">
        <v>152</v>
      </c>
      <c r="E262" t="s">
        <v>1709</v>
      </c>
      <c r="F262" s="20">
        <v>2.8340000000000001</v>
      </c>
      <c r="G262" s="1">
        <v>64</v>
      </c>
      <c r="H262" s="1" t="e">
        <f>SUMIF(#REF!,Tableau1[[#This Row],[Références]],#REF!)</f>
        <v>#REF!</v>
      </c>
      <c r="I262" s="1" t="e">
        <f t="shared" si="8"/>
        <v>#REF!</v>
      </c>
      <c r="J262" s="1">
        <v>-1</v>
      </c>
      <c r="K262" t="e">
        <f t="shared" si="9"/>
        <v>#REF!</v>
      </c>
      <c r="L262" s="35" t="s">
        <v>1643</v>
      </c>
      <c r="M262" s="20" t="e">
        <f>Tableau1[[#This Row],[Prix /HT]]*Tableau1[[#This Row],[Stock Actuel]]</f>
        <v>#REF!</v>
      </c>
      <c r="N262" s="1"/>
      <c r="O262" s="35">
        <v>88</v>
      </c>
    </row>
    <row r="263" spans="2:15" x14ac:dyDescent="0.25">
      <c r="B263" s="1" t="s">
        <v>2414</v>
      </c>
      <c r="D263" s="1" t="s">
        <v>185</v>
      </c>
      <c r="E263" t="s">
        <v>2415</v>
      </c>
      <c r="F263" s="20">
        <v>0</v>
      </c>
      <c r="G263" s="1">
        <v>4</v>
      </c>
      <c r="H263" s="1" t="e">
        <f>SUMIF(#REF!,Tableau1[[#This Row],[Références]],#REF!)</f>
        <v>#REF!</v>
      </c>
      <c r="I263" s="1" t="e">
        <f t="shared" si="8"/>
        <v>#REF!</v>
      </c>
      <c r="J263" s="1">
        <v>-1</v>
      </c>
      <c r="K263" t="e">
        <f t="shared" si="9"/>
        <v>#REF!</v>
      </c>
      <c r="L263" s="35"/>
      <c r="M263" s="20" t="e">
        <f>Tableau1[[#This Row],[Prix /HT]]*Tableau1[[#This Row],[Stock Actuel]]</f>
        <v>#REF!</v>
      </c>
      <c r="N263" s="1"/>
      <c r="O263" s="35"/>
    </row>
    <row r="264" spans="2:15" x14ac:dyDescent="0.25">
      <c r="B264" s="1" t="s">
        <v>1547</v>
      </c>
      <c r="C264" s="1" t="s">
        <v>152</v>
      </c>
      <c r="D264" s="1" t="s">
        <v>152</v>
      </c>
      <c r="E264" t="s">
        <v>1546</v>
      </c>
      <c r="F264" s="20">
        <v>0.26300000000000001</v>
      </c>
      <c r="G264" s="1">
        <v>36</v>
      </c>
      <c r="H264" s="1" t="e">
        <f>SUMIF(#REF!,Tableau1[[#This Row],[Références]],#REF!)</f>
        <v>#REF!</v>
      </c>
      <c r="I264" s="1" t="e">
        <f t="shared" si="8"/>
        <v>#REF!</v>
      </c>
      <c r="J264" s="1">
        <v>-1</v>
      </c>
      <c r="K264" t="e">
        <f t="shared" si="9"/>
        <v>#REF!</v>
      </c>
      <c r="L264" s="35" t="s">
        <v>1651</v>
      </c>
      <c r="M264" s="20" t="e">
        <f>Tableau1[[#This Row],[Prix /HT]]*Tableau1[[#This Row],[Stock Actuel]]</f>
        <v>#REF!</v>
      </c>
      <c r="N264" s="1"/>
      <c r="O264" s="35">
        <v>87</v>
      </c>
    </row>
    <row r="265" spans="2:15" x14ac:dyDescent="0.25">
      <c r="B265" s="1" t="s">
        <v>1640</v>
      </c>
      <c r="C265" s="1" t="s">
        <v>152</v>
      </c>
      <c r="D265" s="1" t="s">
        <v>152</v>
      </c>
      <c r="E265" t="s">
        <v>1641</v>
      </c>
      <c r="F265" s="20">
        <v>0.94799999999999995</v>
      </c>
      <c r="G265" s="1">
        <v>1</v>
      </c>
      <c r="H265" s="1" t="e">
        <f>SUMIF(#REF!,Tableau1[[#This Row],[Références]],#REF!)</f>
        <v>#REF!</v>
      </c>
      <c r="I265" s="1" t="e">
        <f t="shared" si="8"/>
        <v>#REF!</v>
      </c>
      <c r="J265" s="1">
        <v>-1</v>
      </c>
      <c r="K265" t="e">
        <f t="shared" si="9"/>
        <v>#REF!</v>
      </c>
      <c r="L265" s="35" t="s">
        <v>1642</v>
      </c>
      <c r="M265" s="20" t="e">
        <f>Tableau1[[#This Row],[Prix /HT]]*Tableau1[[#This Row],[Stock Actuel]]</f>
        <v>#REF!</v>
      </c>
      <c r="N265" s="1"/>
      <c r="O265" s="35">
        <v>86</v>
      </c>
    </row>
    <row r="266" spans="2:15" x14ac:dyDescent="0.25">
      <c r="B266" s="1" t="s">
        <v>1545</v>
      </c>
      <c r="C266" s="1" t="s">
        <v>152</v>
      </c>
      <c r="D266" s="1" t="s">
        <v>152</v>
      </c>
      <c r="E266" t="s">
        <v>1546</v>
      </c>
      <c r="F266" s="20">
        <v>0.23449999999999999</v>
      </c>
      <c r="G266" s="1">
        <v>40</v>
      </c>
      <c r="H266" s="1" t="e">
        <f>SUMIF(#REF!,Tableau1[[#This Row],[Références]],#REF!)</f>
        <v>#REF!</v>
      </c>
      <c r="I266" s="1" t="e">
        <f t="shared" si="8"/>
        <v>#REF!</v>
      </c>
      <c r="J266" s="1">
        <v>-1</v>
      </c>
      <c r="K266" t="e">
        <f t="shared" si="9"/>
        <v>#REF!</v>
      </c>
      <c r="L266" s="1" t="s">
        <v>729</v>
      </c>
      <c r="M266" s="20" t="e">
        <f>Tableau1[[#This Row],[Prix /HT]]*Tableau1[[#This Row],[Stock Actuel]]</f>
        <v>#REF!</v>
      </c>
      <c r="N266" s="1"/>
      <c r="O266" s="1"/>
    </row>
    <row r="267" spans="2:15" x14ac:dyDescent="0.25">
      <c r="B267" s="1" t="s">
        <v>2108</v>
      </c>
      <c r="D267" s="1" t="s">
        <v>38</v>
      </c>
      <c r="E267" t="s">
        <v>2111</v>
      </c>
      <c r="F267" s="20">
        <v>2.11</v>
      </c>
      <c r="G267" s="1">
        <v>30</v>
      </c>
      <c r="H267" s="1" t="e">
        <f>SUMIF(#REF!,Tableau1[[#This Row],[Références]],#REF!)</f>
        <v>#REF!</v>
      </c>
      <c r="I267" s="1" t="e">
        <f t="shared" si="8"/>
        <v>#REF!</v>
      </c>
      <c r="J267" s="1">
        <v>-1</v>
      </c>
      <c r="K267" t="e">
        <f t="shared" si="9"/>
        <v>#REF!</v>
      </c>
      <c r="L267" s="1"/>
      <c r="M267" s="20" t="e">
        <f>Tableau1[[#This Row],[Prix /HT]]*Tableau1[[#This Row],[Stock Actuel]]</f>
        <v>#REF!</v>
      </c>
      <c r="N267" s="1"/>
      <c r="O267" s="1"/>
    </row>
    <row r="268" spans="2:15" x14ac:dyDescent="0.25">
      <c r="B268" s="1" t="s">
        <v>2354</v>
      </c>
      <c r="C268" s="1" t="s">
        <v>933</v>
      </c>
      <c r="D268" s="1" t="s">
        <v>933</v>
      </c>
      <c r="E268" t="s">
        <v>2355</v>
      </c>
      <c r="F268" s="20">
        <v>0</v>
      </c>
      <c r="G268" s="1">
        <v>0</v>
      </c>
      <c r="H268" s="1" t="e">
        <f>SUMIF(#REF!,Tableau1[[#This Row],[Références]],#REF!)</f>
        <v>#REF!</v>
      </c>
      <c r="I268" s="1" t="e">
        <f t="shared" si="8"/>
        <v>#REF!</v>
      </c>
      <c r="J268" s="1">
        <v>-1</v>
      </c>
      <c r="K268" t="e">
        <f t="shared" si="9"/>
        <v>#REF!</v>
      </c>
      <c r="L268" s="1"/>
      <c r="M268" s="20" t="e">
        <f>Tableau1[[#This Row],[Prix /HT]]*Tableau1[[#This Row],[Stock Actuel]]</f>
        <v>#REF!</v>
      </c>
      <c r="N268" s="1"/>
      <c r="O268" s="1"/>
    </row>
    <row r="269" spans="2:15" x14ac:dyDescent="0.25">
      <c r="B269" s="1" t="s">
        <v>1700</v>
      </c>
      <c r="C269" s="1" t="s">
        <v>933</v>
      </c>
      <c r="D269" s="1" t="s">
        <v>933</v>
      </c>
      <c r="E269" t="s">
        <v>1704</v>
      </c>
      <c r="F269" s="20">
        <v>0</v>
      </c>
      <c r="G269" s="1">
        <v>1</v>
      </c>
      <c r="H269" s="1" t="e">
        <f>SUMIF(#REF!,Tableau1[[#This Row],[Références]],#REF!)</f>
        <v>#REF!</v>
      </c>
      <c r="I269" s="1" t="e">
        <f t="shared" si="8"/>
        <v>#REF!</v>
      </c>
      <c r="J269" s="1">
        <v>-1</v>
      </c>
      <c r="K269" t="e">
        <f t="shared" si="9"/>
        <v>#REF!</v>
      </c>
      <c r="L269" s="1"/>
      <c r="M269" s="20" t="e">
        <f>Tableau1[[#This Row],[Prix /HT]]*Tableau1[[#This Row],[Stock Actuel]]</f>
        <v>#REF!</v>
      </c>
      <c r="N269" s="1"/>
      <c r="O269" s="1"/>
    </row>
    <row r="270" spans="2:15" x14ac:dyDescent="0.25">
      <c r="B270" s="1" t="s">
        <v>1761</v>
      </c>
      <c r="C270" s="1" t="s">
        <v>759</v>
      </c>
      <c r="E270" t="s">
        <v>1762</v>
      </c>
      <c r="F270" s="20">
        <v>0</v>
      </c>
      <c r="G270" s="1">
        <v>1</v>
      </c>
      <c r="H270" s="1" t="e">
        <f>SUMIF(#REF!,Tableau1[[#This Row],[Références]],#REF!)</f>
        <v>#REF!</v>
      </c>
      <c r="I270" s="1" t="e">
        <f t="shared" si="8"/>
        <v>#REF!</v>
      </c>
      <c r="J270" s="1">
        <v>-1</v>
      </c>
      <c r="K270" t="e">
        <f t="shared" si="9"/>
        <v>#REF!</v>
      </c>
      <c r="L270" s="1"/>
      <c r="M270" s="20" t="e">
        <f>Tableau1[[#This Row],[Prix /HT]]*Tableau1[[#This Row],[Stock Actuel]]</f>
        <v>#REF!</v>
      </c>
      <c r="N270" s="1"/>
      <c r="O270" s="1"/>
    </row>
    <row r="271" spans="2:15" x14ac:dyDescent="0.25">
      <c r="B271" s="1" t="s">
        <v>2806</v>
      </c>
      <c r="E271" t="s">
        <v>2807</v>
      </c>
      <c r="F271" s="20">
        <v>0</v>
      </c>
      <c r="G271" s="1">
        <v>0</v>
      </c>
      <c r="H271" s="1" t="e">
        <f>SUMIF(#REF!,Tableau1[[#This Row],[Références]],#REF!)</f>
        <v>#REF!</v>
      </c>
      <c r="I271" s="1" t="e">
        <f t="shared" si="8"/>
        <v>#REF!</v>
      </c>
      <c r="J271" s="1">
        <v>-1</v>
      </c>
      <c r="K271" t="e">
        <f t="shared" si="9"/>
        <v>#REF!</v>
      </c>
      <c r="L271" s="35" t="s">
        <v>2808</v>
      </c>
      <c r="M271" s="20" t="e">
        <f>Tableau1[[#This Row],[Prix /HT]]*Tableau1[[#This Row],[Stock Actuel]]</f>
        <v>#REF!</v>
      </c>
      <c r="N271" s="1"/>
      <c r="O271" s="35">
        <v>109</v>
      </c>
    </row>
    <row r="272" spans="2:15" x14ac:dyDescent="0.25">
      <c r="B272" s="1" t="s">
        <v>936</v>
      </c>
      <c r="C272" s="1" t="s">
        <v>933</v>
      </c>
      <c r="D272" s="1" t="s">
        <v>933</v>
      </c>
      <c r="E272" t="s">
        <v>1189</v>
      </c>
      <c r="F272" s="20">
        <v>0</v>
      </c>
      <c r="G272" s="1">
        <v>1</v>
      </c>
      <c r="H272" s="1" t="e">
        <f>SUMIF(#REF!,Tableau1[[#This Row],[Références]],#REF!)</f>
        <v>#REF!</v>
      </c>
      <c r="I272" s="1" t="e">
        <f t="shared" si="8"/>
        <v>#REF!</v>
      </c>
      <c r="J272" s="1">
        <v>-1</v>
      </c>
      <c r="K272" t="e">
        <f t="shared" si="9"/>
        <v>#REF!</v>
      </c>
      <c r="L272" s="1" t="s">
        <v>935</v>
      </c>
      <c r="M272" s="20" t="e">
        <f>Tableau1[[#This Row],[Prix /HT]]*Tableau1[[#This Row],[Stock Actuel]]</f>
        <v>#REF!</v>
      </c>
      <c r="N272" s="1" t="s">
        <v>1380</v>
      </c>
      <c r="O272" s="1"/>
    </row>
    <row r="273" spans="2:15" x14ac:dyDescent="0.25">
      <c r="B273" s="1" t="s">
        <v>937</v>
      </c>
      <c r="C273" s="1" t="s">
        <v>933</v>
      </c>
      <c r="D273" s="1" t="s">
        <v>933</v>
      </c>
      <c r="E273" t="s">
        <v>1609</v>
      </c>
      <c r="F273" s="20">
        <v>0</v>
      </c>
      <c r="G273" s="1">
        <v>0</v>
      </c>
      <c r="H273" s="1" t="e">
        <f>SUMIF(#REF!,Tableau1[[#This Row],[Références]],#REF!)</f>
        <v>#REF!</v>
      </c>
      <c r="I273" s="1" t="e">
        <f t="shared" si="8"/>
        <v>#REF!</v>
      </c>
      <c r="J273" s="1">
        <v>-1</v>
      </c>
      <c r="K273" t="e">
        <f t="shared" si="9"/>
        <v>#REF!</v>
      </c>
      <c r="L273" s="1" t="s">
        <v>935</v>
      </c>
      <c r="M273" s="20" t="e">
        <f>Tableau1[[#This Row],[Prix /HT]]*Tableau1[[#This Row],[Stock Actuel]]</f>
        <v>#REF!</v>
      </c>
      <c r="N273" s="1"/>
      <c r="O273" s="1"/>
    </row>
    <row r="274" spans="2:15" x14ac:dyDescent="0.25">
      <c r="B274" s="1" t="s">
        <v>2349</v>
      </c>
      <c r="C274" s="1" t="s">
        <v>430</v>
      </c>
      <c r="D274" s="1" t="s">
        <v>430</v>
      </c>
      <c r="E274" t="s">
        <v>2350</v>
      </c>
      <c r="F274" s="20">
        <v>0</v>
      </c>
      <c r="G274" s="1">
        <v>1</v>
      </c>
      <c r="H274" s="1" t="e">
        <f>SUMIF(#REF!,Tableau1[[#This Row],[Références]],#REF!)</f>
        <v>#REF!</v>
      </c>
      <c r="I274" s="1" t="e">
        <f t="shared" si="8"/>
        <v>#REF!</v>
      </c>
      <c r="J274" s="1">
        <v>-1</v>
      </c>
      <c r="K274" t="e">
        <f t="shared" si="9"/>
        <v>#REF!</v>
      </c>
      <c r="L274" s="1" t="s">
        <v>742</v>
      </c>
      <c r="M274" s="20" t="e">
        <f>Tableau1[[#This Row],[Prix /HT]]*Tableau1[[#This Row],[Stock Actuel]]</f>
        <v>#REF!</v>
      </c>
      <c r="N274" s="1" t="s">
        <v>162</v>
      </c>
      <c r="O274" s="1"/>
    </row>
    <row r="275" spans="2:15" x14ac:dyDescent="0.25">
      <c r="B275" s="1" t="s">
        <v>2328</v>
      </c>
      <c r="C275" s="1" t="s">
        <v>430</v>
      </c>
      <c r="D275" s="1" t="s">
        <v>430</v>
      </c>
      <c r="E275" t="s">
        <v>2329</v>
      </c>
      <c r="F275" s="20">
        <v>0</v>
      </c>
      <c r="G275" s="1">
        <v>3</v>
      </c>
      <c r="H275" s="1" t="e">
        <f>SUMIF(#REF!,Tableau1[[#This Row],[Références]],#REF!)</f>
        <v>#REF!</v>
      </c>
      <c r="I275" s="1" t="e">
        <f t="shared" si="8"/>
        <v>#REF!</v>
      </c>
      <c r="J275" s="1">
        <v>-1</v>
      </c>
      <c r="K275" t="e">
        <f t="shared" si="9"/>
        <v>#REF!</v>
      </c>
      <c r="L275" s="35" t="s">
        <v>1543</v>
      </c>
      <c r="M275" s="20" t="e">
        <f>Tableau1[[#This Row],[Prix /HT]]*Tableau1[[#This Row],[Stock Actuel]]</f>
        <v>#REF!</v>
      </c>
      <c r="N275" s="1"/>
      <c r="O275" s="35">
        <v>61</v>
      </c>
    </row>
    <row r="276" spans="2:15" x14ac:dyDescent="0.25">
      <c r="B276" s="1" t="s">
        <v>1276</v>
      </c>
      <c r="C276" s="1" t="s">
        <v>152</v>
      </c>
      <c r="D276" s="1" t="s">
        <v>152</v>
      </c>
      <c r="E276" s="36" t="s">
        <v>1377</v>
      </c>
      <c r="F276" s="20">
        <v>24.54</v>
      </c>
      <c r="G276" s="1">
        <v>4</v>
      </c>
      <c r="H276" s="1" t="e">
        <f>SUMIF(#REF!,Tableau1[[#This Row],[Références]],#REF!)</f>
        <v>#REF!</v>
      </c>
      <c r="I276" s="1" t="e">
        <f t="shared" si="8"/>
        <v>#REF!</v>
      </c>
      <c r="J276" s="1">
        <v>-1</v>
      </c>
      <c r="K276" t="e">
        <f t="shared" si="9"/>
        <v>#REF!</v>
      </c>
      <c r="L276" s="35" t="s">
        <v>1775</v>
      </c>
      <c r="M276" s="20" t="e">
        <f>Tableau1[[#This Row],[Prix /HT]]*Tableau1[[#This Row],[Stock Actuel]]</f>
        <v>#REF!</v>
      </c>
      <c r="N276" s="1"/>
      <c r="O276" s="35">
        <v>98</v>
      </c>
    </row>
    <row r="277" spans="2:15" x14ac:dyDescent="0.25">
      <c r="B277" s="1" t="s">
        <v>386</v>
      </c>
      <c r="C277" s="1" t="s">
        <v>356</v>
      </c>
      <c r="D277" s="1" t="s">
        <v>1079</v>
      </c>
      <c r="E277" t="s">
        <v>1436</v>
      </c>
      <c r="F277" s="20">
        <v>42.17</v>
      </c>
      <c r="G277" s="1">
        <v>7</v>
      </c>
      <c r="H277" s="1" t="e">
        <f>SUMIF(#REF!,Tableau1[[#This Row],[Références]],#REF!)</f>
        <v>#REF!</v>
      </c>
      <c r="I277" s="1" t="e">
        <f t="shared" si="8"/>
        <v>#REF!</v>
      </c>
      <c r="J277" s="1">
        <v>-1</v>
      </c>
      <c r="K277" t="e">
        <f t="shared" si="9"/>
        <v>#REF!</v>
      </c>
      <c r="L277" s="1" t="s">
        <v>452</v>
      </c>
      <c r="M277" s="20" t="e">
        <f>Tableau1[[#This Row],[Prix /HT]]*Tableau1[[#This Row],[Stock Actuel]]</f>
        <v>#REF!</v>
      </c>
      <c r="N277" s="1" t="s">
        <v>1380</v>
      </c>
      <c r="O277" s="1"/>
    </row>
    <row r="278" spans="2:15" x14ac:dyDescent="0.25">
      <c r="B278" s="1" t="s">
        <v>1378</v>
      </c>
      <c r="C278" s="1" t="s">
        <v>356</v>
      </c>
      <c r="D278" s="1" t="s">
        <v>421</v>
      </c>
      <c r="E278" t="s">
        <v>1379</v>
      </c>
      <c r="F278" s="20">
        <v>105.31</v>
      </c>
      <c r="G278" s="1">
        <v>0</v>
      </c>
      <c r="H278" s="1" t="e">
        <f>SUMIF(#REF!,Tableau1[[#This Row],[Références]],#REF!)</f>
        <v>#REF!</v>
      </c>
      <c r="I278" s="1" t="e">
        <f t="shared" si="8"/>
        <v>#REF!</v>
      </c>
      <c r="J278" s="1">
        <v>-1</v>
      </c>
      <c r="K278" t="e">
        <f t="shared" si="9"/>
        <v>#REF!</v>
      </c>
      <c r="L278" s="1" t="s">
        <v>452</v>
      </c>
      <c r="M278" s="20" t="e">
        <f>Tableau1[[#This Row],[Prix /HT]]*Tableau1[[#This Row],[Stock Actuel]]</f>
        <v>#REF!</v>
      </c>
      <c r="N278" s="1" t="s">
        <v>1380</v>
      </c>
      <c r="O278" s="1"/>
    </row>
    <row r="279" spans="2:15" x14ac:dyDescent="0.25">
      <c r="B279" s="1" t="s">
        <v>1434</v>
      </c>
      <c r="C279" s="1" t="s">
        <v>356</v>
      </c>
      <c r="D279" s="1" t="s">
        <v>1079</v>
      </c>
      <c r="E279" t="s">
        <v>1435</v>
      </c>
      <c r="F279" s="20">
        <v>60</v>
      </c>
      <c r="G279" s="1">
        <v>5</v>
      </c>
      <c r="H279" s="1" t="e">
        <f>SUMIF(#REF!,Tableau1[[#This Row],[Références]],#REF!)</f>
        <v>#REF!</v>
      </c>
      <c r="I279" s="1" t="e">
        <f t="shared" si="8"/>
        <v>#REF!</v>
      </c>
      <c r="J279" s="1">
        <v>-1</v>
      </c>
      <c r="K279" t="e">
        <f t="shared" si="9"/>
        <v>#REF!</v>
      </c>
      <c r="L279" s="1" t="s">
        <v>452</v>
      </c>
      <c r="M279" s="20" t="e">
        <f>Tableau1[[#This Row],[Prix /HT]]*Tableau1[[#This Row],[Stock Actuel]]</f>
        <v>#REF!</v>
      </c>
      <c r="N279" s="1" t="s">
        <v>1380</v>
      </c>
      <c r="O279" s="1"/>
    </row>
    <row r="280" spans="2:15" x14ac:dyDescent="0.25">
      <c r="B280" s="1" t="s">
        <v>1902</v>
      </c>
      <c r="C280" s="1" t="s">
        <v>356</v>
      </c>
      <c r="D280" s="1" t="s">
        <v>1079</v>
      </c>
      <c r="E280" t="s">
        <v>1901</v>
      </c>
      <c r="F280" s="20">
        <v>86.64</v>
      </c>
      <c r="G280" s="1">
        <v>3</v>
      </c>
      <c r="H280" s="1" t="e">
        <f>SUMIF(#REF!,Tableau1[[#This Row],[Références]],#REF!)</f>
        <v>#REF!</v>
      </c>
      <c r="I280" s="1" t="e">
        <f t="shared" si="8"/>
        <v>#REF!</v>
      </c>
      <c r="J280" s="1">
        <v>-1</v>
      </c>
      <c r="K280" t="e">
        <f t="shared" si="9"/>
        <v>#REF!</v>
      </c>
      <c r="L280" s="1" t="s">
        <v>452</v>
      </c>
      <c r="M280" s="20" t="e">
        <f>Tableau1[[#This Row],[Prix /HT]]*Tableau1[[#This Row],[Stock Actuel]]</f>
        <v>#REF!</v>
      </c>
      <c r="N280" s="1" t="s">
        <v>1380</v>
      </c>
      <c r="O280" s="1"/>
    </row>
    <row r="281" spans="2:15" x14ac:dyDescent="0.25">
      <c r="B281" s="1" t="s">
        <v>2645</v>
      </c>
      <c r="E281" t="s">
        <v>2646</v>
      </c>
      <c r="F281" s="20">
        <v>0</v>
      </c>
      <c r="G281" s="1">
        <v>1</v>
      </c>
      <c r="H281" s="1" t="e">
        <f>SUMIF(#REF!,Tableau1[[#This Row],[Références]],#REF!)</f>
        <v>#REF!</v>
      </c>
      <c r="I281" s="1" t="e">
        <f t="shared" si="8"/>
        <v>#REF!</v>
      </c>
      <c r="J281" s="1">
        <v>-1</v>
      </c>
      <c r="K281" t="e">
        <f t="shared" si="9"/>
        <v>#REF!</v>
      </c>
      <c r="L281" s="1"/>
      <c r="M281" s="20" t="e">
        <f>Tableau1[[#This Row],[Prix /HT]]*Tableau1[[#This Row],[Stock Actuel]]</f>
        <v>#REF!</v>
      </c>
      <c r="N281" s="1"/>
      <c r="O281" s="1"/>
    </row>
    <row r="282" spans="2:15" x14ac:dyDescent="0.25">
      <c r="B282" s="1" t="s">
        <v>644</v>
      </c>
      <c r="C282" s="1" t="s">
        <v>193</v>
      </c>
      <c r="D282" s="1" t="s">
        <v>193</v>
      </c>
      <c r="E282" t="s">
        <v>645</v>
      </c>
      <c r="F282" s="20">
        <v>0</v>
      </c>
      <c r="G282" s="1">
        <v>3</v>
      </c>
      <c r="H282" s="1" t="e">
        <f>SUMIF(#REF!,Tableau1[[#This Row],[Références]],#REF!)</f>
        <v>#REF!</v>
      </c>
      <c r="I282" s="1" t="e">
        <f t="shared" si="8"/>
        <v>#REF!</v>
      </c>
      <c r="J282" s="1">
        <v>-1</v>
      </c>
      <c r="K282" t="e">
        <f t="shared" si="9"/>
        <v>#REF!</v>
      </c>
      <c r="L282" s="1"/>
      <c r="M282" s="20" t="e">
        <f>Tableau1[[#This Row],[Prix /HT]]*Tableau1[[#This Row],[Stock Actuel]]</f>
        <v>#REF!</v>
      </c>
      <c r="N282" s="1"/>
      <c r="O282" s="1"/>
    </row>
    <row r="283" spans="2:15" x14ac:dyDescent="0.25">
      <c r="B283" s="1" t="s">
        <v>2726</v>
      </c>
      <c r="D283" s="1" t="s">
        <v>2487</v>
      </c>
      <c r="E283" t="s">
        <v>2724</v>
      </c>
      <c r="F283" s="20">
        <v>1.9</v>
      </c>
      <c r="G283" s="1">
        <v>0</v>
      </c>
      <c r="H283" s="1" t="e">
        <f>SUMIF(#REF!,Tableau1[[#This Row],[Références]],#REF!)</f>
        <v>#REF!</v>
      </c>
      <c r="I283" s="1" t="e">
        <f t="shared" si="8"/>
        <v>#REF!</v>
      </c>
      <c r="J283" s="1">
        <v>-1</v>
      </c>
      <c r="K283" t="e">
        <f t="shared" si="9"/>
        <v>#REF!</v>
      </c>
      <c r="L283" s="35" t="s">
        <v>2731</v>
      </c>
      <c r="M283" s="20" t="e">
        <f>Tableau1[[#This Row],[Prix /HT]]*Tableau1[[#This Row],[Stock Actuel]]</f>
        <v>#REF!</v>
      </c>
      <c r="N283" s="1" t="s">
        <v>2729</v>
      </c>
      <c r="O283" s="35">
        <v>60</v>
      </c>
    </row>
    <row r="284" spans="2:15" x14ac:dyDescent="0.25">
      <c r="B284" s="1" t="s">
        <v>2725</v>
      </c>
      <c r="D284" s="1" t="s">
        <v>2487</v>
      </c>
      <c r="E284" t="s">
        <v>2723</v>
      </c>
      <c r="F284" s="20">
        <v>1.81</v>
      </c>
      <c r="G284" s="1">
        <v>60</v>
      </c>
      <c r="H284" s="1" t="e">
        <f>SUMIF(#REF!,Tableau1[[#This Row],[Références]],#REF!)</f>
        <v>#REF!</v>
      </c>
      <c r="I284" s="1" t="e">
        <f t="shared" si="8"/>
        <v>#REF!</v>
      </c>
      <c r="J284" s="1">
        <v>-1</v>
      </c>
      <c r="K284" t="e">
        <f t="shared" si="9"/>
        <v>#REF!</v>
      </c>
      <c r="L284" s="35" t="s">
        <v>2730</v>
      </c>
      <c r="M284" s="20" t="e">
        <f>Tableau1[[#This Row],[Prix /HT]]*Tableau1[[#This Row],[Stock Actuel]]</f>
        <v>#REF!</v>
      </c>
      <c r="N284" s="1" t="s">
        <v>2729</v>
      </c>
      <c r="O284" s="35">
        <v>58</v>
      </c>
    </row>
    <row r="285" spans="2:15" x14ac:dyDescent="0.25">
      <c r="B285" s="1" t="s">
        <v>1286</v>
      </c>
      <c r="C285" s="1" t="s">
        <v>198</v>
      </c>
      <c r="D285" s="1" t="s">
        <v>1052</v>
      </c>
      <c r="E285" t="s">
        <v>1287</v>
      </c>
      <c r="F285" s="20">
        <v>10.93</v>
      </c>
      <c r="G285" s="1">
        <v>10</v>
      </c>
      <c r="H285" s="1" t="e">
        <f>SUMIF(#REF!,Tableau1[[#This Row],[Références]],#REF!)</f>
        <v>#REF!</v>
      </c>
      <c r="I285" s="1" t="e">
        <f t="shared" si="8"/>
        <v>#REF!</v>
      </c>
      <c r="J285" s="1">
        <v>-1</v>
      </c>
      <c r="K285" t="e">
        <f t="shared" si="9"/>
        <v>#REF!</v>
      </c>
      <c r="L285" s="1"/>
      <c r="M285" s="20" t="e">
        <f>Tableau1[[#This Row],[Prix /HT]]*Tableau1[[#This Row],[Stock Actuel]]</f>
        <v>#REF!</v>
      </c>
      <c r="N285" s="1"/>
      <c r="O285" s="1"/>
    </row>
    <row r="286" spans="2:15" x14ac:dyDescent="0.25">
      <c r="B286" s="1" t="s">
        <v>2215</v>
      </c>
      <c r="C286" s="1" t="s">
        <v>134</v>
      </c>
      <c r="D286" s="1" t="s">
        <v>1079</v>
      </c>
      <c r="E286" t="s">
        <v>2029</v>
      </c>
      <c r="F286" s="20">
        <v>24.81</v>
      </c>
      <c r="G286" s="1">
        <v>8</v>
      </c>
      <c r="H286" s="1" t="e">
        <f>SUMIF(#REF!,Tableau1[[#This Row],[Références]],#REF!)</f>
        <v>#REF!</v>
      </c>
      <c r="I286" s="1" t="e">
        <f t="shared" si="8"/>
        <v>#REF!</v>
      </c>
      <c r="J286" s="1">
        <v>-1</v>
      </c>
      <c r="K286" t="e">
        <f t="shared" si="9"/>
        <v>#REF!</v>
      </c>
      <c r="L286" s="35" t="s">
        <v>2216</v>
      </c>
      <c r="M286" s="20" t="e">
        <f>Tableau1[[#This Row],[Prix /HT]]*Tableau1[[#This Row],[Stock Actuel]]</f>
        <v>#REF!</v>
      </c>
      <c r="N286" s="1"/>
      <c r="O286" s="35">
        <v>188</v>
      </c>
    </row>
    <row r="287" spans="2:15" x14ac:dyDescent="0.25">
      <c r="B287" s="1" t="s">
        <v>349</v>
      </c>
      <c r="C287" s="1" t="s">
        <v>350</v>
      </c>
      <c r="D287" s="1" t="s">
        <v>350</v>
      </c>
      <c r="E287" t="s">
        <v>162</v>
      </c>
      <c r="F287" s="20">
        <v>0</v>
      </c>
      <c r="G287" s="1">
        <v>1</v>
      </c>
      <c r="H287" s="1" t="e">
        <f>SUMIF(#REF!,Tableau1[[#This Row],[Références]],#REF!)</f>
        <v>#REF!</v>
      </c>
      <c r="I287" s="1" t="e">
        <f t="shared" si="8"/>
        <v>#REF!</v>
      </c>
      <c r="J287" s="1">
        <v>-1</v>
      </c>
      <c r="K287" t="e">
        <f t="shared" si="9"/>
        <v>#REF!</v>
      </c>
      <c r="L287" s="1" t="s">
        <v>742</v>
      </c>
      <c r="M287" s="20" t="e">
        <f>Tableau1[[#This Row],[Prix /HT]]*Tableau1[[#This Row],[Stock Actuel]]</f>
        <v>#REF!</v>
      </c>
      <c r="N287" s="1" t="s">
        <v>162</v>
      </c>
      <c r="O287" s="1"/>
    </row>
    <row r="288" spans="2:15" x14ac:dyDescent="0.25">
      <c r="B288" s="1" t="s">
        <v>379</v>
      </c>
      <c r="C288" s="1" t="s">
        <v>356</v>
      </c>
      <c r="D288" s="1" t="s">
        <v>1079</v>
      </c>
      <c r="E288" t="s">
        <v>380</v>
      </c>
      <c r="F288" s="20">
        <v>49.7</v>
      </c>
      <c r="G288" s="1">
        <v>1</v>
      </c>
      <c r="H288" s="1" t="e">
        <f>SUMIF(#REF!,Tableau1[[#This Row],[Références]],#REF!)</f>
        <v>#REF!</v>
      </c>
      <c r="I288" s="1" t="e">
        <f t="shared" si="8"/>
        <v>#REF!</v>
      </c>
      <c r="J288" s="1">
        <v>-1</v>
      </c>
      <c r="K288" t="e">
        <f t="shared" si="9"/>
        <v>#REF!</v>
      </c>
      <c r="L288" s="1" t="s">
        <v>452</v>
      </c>
      <c r="M288" s="20" t="e">
        <f>Tableau1[[#This Row],[Prix /HT]]*Tableau1[[#This Row],[Stock Actuel]]</f>
        <v>#REF!</v>
      </c>
      <c r="N288" s="1"/>
      <c r="O288" s="1"/>
    </row>
    <row r="289" spans="2:15" x14ac:dyDescent="0.25">
      <c r="B289" s="1" t="s">
        <v>1585</v>
      </c>
      <c r="C289" s="1" t="s">
        <v>1588</v>
      </c>
      <c r="E289" t="s">
        <v>1587</v>
      </c>
      <c r="F289" s="20">
        <v>0</v>
      </c>
      <c r="G289" s="1">
        <v>1</v>
      </c>
      <c r="H289" s="1" t="e">
        <f>SUMIF(#REF!,Tableau1[[#This Row],[Références]],#REF!)</f>
        <v>#REF!</v>
      </c>
      <c r="I289" s="1" t="e">
        <f t="shared" si="8"/>
        <v>#REF!</v>
      </c>
      <c r="J289" s="1">
        <v>-1</v>
      </c>
      <c r="K289" t="e">
        <f t="shared" si="9"/>
        <v>#REF!</v>
      </c>
      <c r="L289" s="1"/>
      <c r="M289" s="20" t="e">
        <f>Tableau1[[#This Row],[Prix /HT]]*Tableau1[[#This Row],[Stock Actuel]]</f>
        <v>#REF!</v>
      </c>
      <c r="N289" s="1"/>
      <c r="O289" s="1"/>
    </row>
    <row r="290" spans="2:15" x14ac:dyDescent="0.25">
      <c r="B290" s="1" t="s">
        <v>2602</v>
      </c>
      <c r="E290" t="s">
        <v>2603</v>
      </c>
      <c r="F290" s="20">
        <v>0</v>
      </c>
      <c r="G290" s="1">
        <v>1</v>
      </c>
      <c r="H290" s="1" t="e">
        <f>SUMIF(#REF!,Tableau1[[#This Row],[Références]],#REF!)</f>
        <v>#REF!</v>
      </c>
      <c r="I290" s="1" t="e">
        <f t="shared" si="8"/>
        <v>#REF!</v>
      </c>
      <c r="J290" s="1">
        <v>-1</v>
      </c>
      <c r="K290" t="e">
        <f t="shared" si="9"/>
        <v>#REF!</v>
      </c>
      <c r="L290" s="1"/>
      <c r="M290" s="20" t="e">
        <f>Tableau1[[#This Row],[Prix /HT]]*Tableau1[[#This Row],[Stock Actuel]]</f>
        <v>#REF!</v>
      </c>
      <c r="N290" s="1"/>
      <c r="O290" s="1"/>
    </row>
    <row r="291" spans="2:15" x14ac:dyDescent="0.25">
      <c r="B291" s="1" t="s">
        <v>2044</v>
      </c>
      <c r="C291" s="1" t="s">
        <v>38</v>
      </c>
      <c r="D291" s="1" t="s">
        <v>38</v>
      </c>
      <c r="E291" t="s">
        <v>44</v>
      </c>
      <c r="F291" s="20">
        <v>0</v>
      </c>
      <c r="G291" s="1">
        <v>1</v>
      </c>
      <c r="H291" s="1" t="e">
        <f>SUMIF(#REF!,Tableau1[[#This Row],[Références]],#REF!)</f>
        <v>#REF!</v>
      </c>
      <c r="I291" s="1" t="e">
        <f t="shared" si="8"/>
        <v>#REF!</v>
      </c>
      <c r="J291" s="1">
        <v>-1</v>
      </c>
      <c r="K291" t="e">
        <f t="shared" si="9"/>
        <v>#REF!</v>
      </c>
      <c r="L291" s="1"/>
      <c r="M291" s="20" t="e">
        <f>Tableau1[[#This Row],[Prix /HT]]*Tableau1[[#This Row],[Stock Actuel]]</f>
        <v>#REF!</v>
      </c>
      <c r="N291" s="1" t="s">
        <v>2892</v>
      </c>
      <c r="O291" s="1"/>
    </row>
    <row r="292" spans="2:15" x14ac:dyDescent="0.25">
      <c r="B292" s="1" t="s">
        <v>956</v>
      </c>
      <c r="C292" s="1" t="s">
        <v>560</v>
      </c>
      <c r="D292" s="1" t="s">
        <v>1063</v>
      </c>
      <c r="E292" t="s">
        <v>1090</v>
      </c>
      <c r="F292" s="20">
        <v>129.02000000000001</v>
      </c>
      <c r="G292" s="1">
        <v>3</v>
      </c>
      <c r="H292" s="1" t="e">
        <f>SUMIF(#REF!,Tableau1[[#This Row],[Références]],#REF!)</f>
        <v>#REF!</v>
      </c>
      <c r="I292" s="1" t="e">
        <f t="shared" si="8"/>
        <v>#REF!</v>
      </c>
      <c r="J292" s="1">
        <v>-1</v>
      </c>
      <c r="K292" t="e">
        <f t="shared" si="9"/>
        <v>#REF!</v>
      </c>
      <c r="L292" s="1" t="s">
        <v>736</v>
      </c>
      <c r="M292" s="20" t="e">
        <f>Tableau1[[#This Row],[Prix /HT]]*Tableau1[[#This Row],[Stock Actuel]]</f>
        <v>#REF!</v>
      </c>
      <c r="N292" s="1" t="s">
        <v>2892</v>
      </c>
      <c r="O292" s="1"/>
    </row>
    <row r="293" spans="2:15" x14ac:dyDescent="0.25">
      <c r="B293" s="1" t="s">
        <v>2762</v>
      </c>
      <c r="D293" s="1" t="s">
        <v>1040</v>
      </c>
      <c r="E293" t="s">
        <v>2763</v>
      </c>
      <c r="F293" s="20">
        <v>0</v>
      </c>
      <c r="G293" s="1">
        <v>1</v>
      </c>
      <c r="H293" s="1" t="e">
        <f>SUMIF(#REF!,Tableau1[[#This Row],[Références]],#REF!)</f>
        <v>#REF!</v>
      </c>
      <c r="I293" s="1" t="e">
        <f t="shared" si="8"/>
        <v>#REF!</v>
      </c>
      <c r="J293" s="1">
        <v>-1</v>
      </c>
      <c r="K293" t="e">
        <f t="shared" si="9"/>
        <v>#REF!</v>
      </c>
      <c r="L293" s="1"/>
      <c r="M293" s="20" t="e">
        <f>Tableau1[[#This Row],[Prix /HT]]*Tableau1[[#This Row],[Stock Actuel]]</f>
        <v>#REF!</v>
      </c>
      <c r="N293" s="1"/>
      <c r="O293" s="1"/>
    </row>
    <row r="294" spans="2:15" x14ac:dyDescent="0.25">
      <c r="B294" s="1" t="s">
        <v>668</v>
      </c>
      <c r="C294" s="1" t="s">
        <v>185</v>
      </c>
      <c r="D294" s="1" t="s">
        <v>185</v>
      </c>
      <c r="E294" t="s">
        <v>159</v>
      </c>
      <c r="F294" s="20">
        <v>86.800000000000011</v>
      </c>
      <c r="G294" s="1">
        <v>1</v>
      </c>
      <c r="H294" s="1" t="e">
        <f>SUMIF(#REF!,Tableau1[[#This Row],[Références]],#REF!)</f>
        <v>#REF!</v>
      </c>
      <c r="I294" s="1" t="e">
        <f t="shared" si="8"/>
        <v>#REF!</v>
      </c>
      <c r="J294" s="1">
        <v>-1</v>
      </c>
      <c r="K294" t="e">
        <f t="shared" si="9"/>
        <v>#REF!</v>
      </c>
      <c r="L294" s="1" t="s">
        <v>732</v>
      </c>
      <c r="M294" s="20" t="e">
        <f>Tableau1[[#This Row],[Prix /HT]]*Tableau1[[#This Row],[Stock Actuel]]</f>
        <v>#REF!</v>
      </c>
      <c r="N294" s="1" t="s">
        <v>2377</v>
      </c>
      <c r="O294" s="1"/>
    </row>
    <row r="295" spans="2:15" x14ac:dyDescent="0.25">
      <c r="B295" s="1" t="s">
        <v>1781</v>
      </c>
      <c r="C295" s="1" t="s">
        <v>943</v>
      </c>
      <c r="D295" s="1" t="s">
        <v>432</v>
      </c>
      <c r="E295" t="s">
        <v>2410</v>
      </c>
      <c r="F295" s="20">
        <v>64</v>
      </c>
      <c r="G295" s="35">
        <v>22</v>
      </c>
      <c r="H295" s="1" t="e">
        <f>SUMIF(#REF!,Tableau1[[#This Row],[Références]],#REF!)</f>
        <v>#REF!</v>
      </c>
      <c r="I295" s="1" t="e">
        <f t="shared" si="8"/>
        <v>#REF!</v>
      </c>
      <c r="J295" s="1">
        <v>-1</v>
      </c>
      <c r="K295" t="e">
        <f t="shared" si="9"/>
        <v>#REF!</v>
      </c>
      <c r="L295" s="1"/>
      <c r="M295" s="20" t="e">
        <f>Tableau1[[#This Row],[Prix /HT]]*Tableau1[[#This Row],[Stock Actuel]]</f>
        <v>#REF!</v>
      </c>
      <c r="N295" s="1" t="s">
        <v>2892</v>
      </c>
      <c r="O295" s="1" t="s">
        <v>2398</v>
      </c>
    </row>
    <row r="296" spans="2:15" x14ac:dyDescent="0.25">
      <c r="B296" s="1" t="s">
        <v>2651</v>
      </c>
      <c r="D296" s="1" t="s">
        <v>38</v>
      </c>
      <c r="E296" t="s">
        <v>2652</v>
      </c>
      <c r="F296" s="20">
        <v>0</v>
      </c>
      <c r="G296" s="1">
        <v>2</v>
      </c>
      <c r="H296" s="1" t="e">
        <f>SUMIF(#REF!,Tableau1[[#This Row],[Références]],#REF!)</f>
        <v>#REF!</v>
      </c>
      <c r="I296" s="1" t="e">
        <f t="shared" si="8"/>
        <v>#REF!</v>
      </c>
      <c r="J296" s="1">
        <v>-1</v>
      </c>
      <c r="K296" t="e">
        <f t="shared" si="9"/>
        <v>#REF!</v>
      </c>
      <c r="L296" s="1" t="s">
        <v>735</v>
      </c>
      <c r="M296" s="20" t="e">
        <f>Tableau1[[#This Row],[Prix /HT]]*Tableau1[[#This Row],[Stock Actuel]]</f>
        <v>#REF!</v>
      </c>
      <c r="N296" s="1"/>
      <c r="O296" s="1"/>
    </row>
    <row r="297" spans="2:15" x14ac:dyDescent="0.25">
      <c r="B297" s="1" t="s">
        <v>63</v>
      </c>
      <c r="C297" s="1" t="s">
        <v>38</v>
      </c>
      <c r="D297" s="1" t="s">
        <v>38</v>
      </c>
      <c r="E297" t="s">
        <v>64</v>
      </c>
      <c r="F297" s="20">
        <v>80.760000000000005</v>
      </c>
      <c r="G297" s="1">
        <v>1</v>
      </c>
      <c r="H297" s="1" t="e">
        <f>SUMIF(#REF!,Tableau1[[#This Row],[Références]],#REF!)</f>
        <v>#REF!</v>
      </c>
      <c r="I297" s="1" t="e">
        <f t="shared" si="8"/>
        <v>#REF!</v>
      </c>
      <c r="J297" s="1">
        <v>-1</v>
      </c>
      <c r="K297" t="e">
        <f t="shared" si="9"/>
        <v>#REF!</v>
      </c>
      <c r="L297" s="1" t="s">
        <v>735</v>
      </c>
      <c r="M297" s="20" t="e">
        <f>Tableau1[[#This Row],[Prix /HT]]*Tableau1[[#This Row],[Stock Actuel]]</f>
        <v>#REF!</v>
      </c>
      <c r="N297" s="1" t="s">
        <v>2734</v>
      </c>
      <c r="O297" s="1"/>
    </row>
    <row r="298" spans="2:15" x14ac:dyDescent="0.25">
      <c r="B298" s="1" t="s">
        <v>2396</v>
      </c>
      <c r="C298" s="1" t="s">
        <v>38</v>
      </c>
      <c r="D298" s="1" t="s">
        <v>38</v>
      </c>
      <c r="E298" t="s">
        <v>2397</v>
      </c>
      <c r="F298" s="20">
        <v>0</v>
      </c>
      <c r="G298" s="1">
        <v>5</v>
      </c>
      <c r="H298" s="1" t="e">
        <f>SUMIF(#REF!,Tableau1[[#This Row],[Références]],#REF!)</f>
        <v>#REF!</v>
      </c>
      <c r="I298" s="1" t="e">
        <f t="shared" si="8"/>
        <v>#REF!</v>
      </c>
      <c r="J298" s="1">
        <v>-1</v>
      </c>
      <c r="K298" t="e">
        <f t="shared" si="9"/>
        <v>#REF!</v>
      </c>
      <c r="L298" s="1" t="s">
        <v>735</v>
      </c>
      <c r="M298" s="20" t="e">
        <f>Tableau1[[#This Row],[Prix /HT]]*Tableau1[[#This Row],[Stock Actuel]]</f>
        <v>#REF!</v>
      </c>
      <c r="N298" s="1" t="s">
        <v>2734</v>
      </c>
      <c r="O298" s="1"/>
    </row>
    <row r="299" spans="2:15" x14ac:dyDescent="0.25">
      <c r="B299" s="1" t="s">
        <v>2791</v>
      </c>
      <c r="C299" s="1" t="s">
        <v>38</v>
      </c>
      <c r="D299" s="1" t="s">
        <v>38</v>
      </c>
      <c r="E299" t="s">
        <v>2718</v>
      </c>
      <c r="F299" s="20">
        <v>0</v>
      </c>
      <c r="G299" s="1">
        <v>15</v>
      </c>
      <c r="H299" s="1" t="e">
        <f>SUMIF(#REF!,Tableau1[[#This Row],[Références]],#REF!)</f>
        <v>#REF!</v>
      </c>
      <c r="I299" s="1" t="e">
        <f t="shared" si="8"/>
        <v>#REF!</v>
      </c>
      <c r="J299" s="1">
        <v>-1</v>
      </c>
      <c r="K299" t="e">
        <f t="shared" si="9"/>
        <v>#REF!</v>
      </c>
      <c r="L299" s="1"/>
      <c r="M299" s="20" t="e">
        <f>Tableau1[[#This Row],[Prix /HT]]*Tableau1[[#This Row],[Stock Actuel]]</f>
        <v>#REF!</v>
      </c>
      <c r="N299" s="1" t="s">
        <v>2734</v>
      </c>
      <c r="O299" s="1"/>
    </row>
    <row r="300" spans="2:15" x14ac:dyDescent="0.25">
      <c r="B300" s="1" t="s">
        <v>568</v>
      </c>
      <c r="C300" s="1" t="s">
        <v>560</v>
      </c>
      <c r="D300" s="1" t="s">
        <v>38</v>
      </c>
      <c r="E300" t="s">
        <v>569</v>
      </c>
      <c r="F300" s="20">
        <v>70.510000000000005</v>
      </c>
      <c r="G300" s="1">
        <v>8</v>
      </c>
      <c r="H300" s="1" t="e">
        <f>SUMIF(#REF!,Tableau1[[#This Row],[Références]],#REF!)</f>
        <v>#REF!</v>
      </c>
      <c r="I300" s="1" t="e">
        <f t="shared" si="8"/>
        <v>#REF!</v>
      </c>
      <c r="J300" s="1">
        <v>-1</v>
      </c>
      <c r="K300" t="e">
        <f t="shared" si="9"/>
        <v>#REF!</v>
      </c>
      <c r="L300" s="1" t="s">
        <v>736</v>
      </c>
      <c r="M300" s="20" t="e">
        <f>Tableau1[[#This Row],[Prix /HT]]*Tableau1[[#This Row],[Stock Actuel]]</f>
        <v>#REF!</v>
      </c>
      <c r="N300" s="1" t="s">
        <v>2734</v>
      </c>
      <c r="O300" s="1"/>
    </row>
    <row r="301" spans="2:15" x14ac:dyDescent="0.25">
      <c r="B301" s="1" t="s">
        <v>2786</v>
      </c>
      <c r="C301" s="1" t="s">
        <v>2788</v>
      </c>
      <c r="D301" s="1" t="s">
        <v>38</v>
      </c>
      <c r="E301" t="s">
        <v>2787</v>
      </c>
      <c r="F301" s="20">
        <v>0</v>
      </c>
      <c r="G301" s="1">
        <v>2</v>
      </c>
      <c r="H301" s="1" t="e">
        <f>SUMIF(#REF!,Tableau1[[#This Row],[Références]],#REF!)</f>
        <v>#REF!</v>
      </c>
      <c r="I301" s="1" t="e">
        <f t="shared" si="8"/>
        <v>#REF!</v>
      </c>
      <c r="J301" s="1">
        <v>-1</v>
      </c>
      <c r="K301" t="e">
        <f t="shared" si="9"/>
        <v>#REF!</v>
      </c>
      <c r="L301" s="1"/>
      <c r="M301" s="20" t="e">
        <f>Tableau1[[#This Row],[Prix /HT]]*Tableau1[[#This Row],[Stock Actuel]]</f>
        <v>#REF!</v>
      </c>
      <c r="N301" s="1" t="s">
        <v>2734</v>
      </c>
      <c r="O301" s="1"/>
    </row>
    <row r="302" spans="2:15" x14ac:dyDescent="0.25">
      <c r="B302" s="1" t="s">
        <v>2026</v>
      </c>
      <c r="C302" s="1" t="s">
        <v>560</v>
      </c>
      <c r="D302" s="1" t="s">
        <v>38</v>
      </c>
      <c r="E302" t="s">
        <v>2027</v>
      </c>
      <c r="F302" s="20">
        <v>0</v>
      </c>
      <c r="G302" s="1">
        <v>1</v>
      </c>
      <c r="H302" s="1" t="e">
        <f>SUMIF(#REF!,Tableau1[[#This Row],[Références]],#REF!)</f>
        <v>#REF!</v>
      </c>
      <c r="I302" s="1" t="e">
        <f t="shared" si="8"/>
        <v>#REF!</v>
      </c>
      <c r="J302" s="1">
        <v>-1</v>
      </c>
      <c r="K302" t="e">
        <f t="shared" si="9"/>
        <v>#REF!</v>
      </c>
      <c r="L302" s="1" t="s">
        <v>736</v>
      </c>
      <c r="M302" s="20" t="e">
        <f>Tableau1[[#This Row],[Prix /HT]]*Tableau1[[#This Row],[Stock Actuel]]</f>
        <v>#REF!</v>
      </c>
      <c r="N302" s="1" t="s">
        <v>2889</v>
      </c>
      <c r="O302" s="1"/>
    </row>
    <row r="303" spans="2:15" x14ac:dyDescent="0.25">
      <c r="B303" s="1" t="s">
        <v>45</v>
      </c>
      <c r="C303" s="1" t="s">
        <v>560</v>
      </c>
      <c r="D303" s="1" t="s">
        <v>38</v>
      </c>
      <c r="E303" t="s">
        <v>40</v>
      </c>
      <c r="F303" s="20">
        <v>364.51</v>
      </c>
      <c r="G303" s="1">
        <v>12</v>
      </c>
      <c r="H303" s="1" t="e">
        <f>SUMIF(#REF!,Tableau1[[#This Row],[Références]],#REF!)</f>
        <v>#REF!</v>
      </c>
      <c r="I303" s="1" t="e">
        <f t="shared" si="8"/>
        <v>#REF!</v>
      </c>
      <c r="J303" s="1">
        <v>-1</v>
      </c>
      <c r="K303" t="e">
        <f t="shared" si="9"/>
        <v>#REF!</v>
      </c>
      <c r="L303" s="1" t="s">
        <v>736</v>
      </c>
      <c r="M303" s="20" t="e">
        <f>Tableau1[[#This Row],[Prix /HT]]*Tableau1[[#This Row],[Stock Actuel]]</f>
        <v>#REF!</v>
      </c>
      <c r="N303" s="1" t="s">
        <v>2884</v>
      </c>
      <c r="O303" s="1"/>
    </row>
    <row r="304" spans="2:15" x14ac:dyDescent="0.25">
      <c r="B304" s="1" t="s">
        <v>1003</v>
      </c>
      <c r="C304" s="1" t="s">
        <v>560</v>
      </c>
      <c r="D304" s="1" t="s">
        <v>38</v>
      </c>
      <c r="E304" t="s">
        <v>2620</v>
      </c>
      <c r="F304" s="20">
        <v>81.89</v>
      </c>
      <c r="G304" s="1">
        <v>4</v>
      </c>
      <c r="H304" s="1" t="e">
        <f>SUMIF(#REF!,Tableau1[[#This Row],[Références]],#REF!)</f>
        <v>#REF!</v>
      </c>
      <c r="I304" s="1" t="e">
        <f t="shared" si="8"/>
        <v>#REF!</v>
      </c>
      <c r="J304" s="1">
        <v>-1</v>
      </c>
      <c r="K304" t="e">
        <f t="shared" si="9"/>
        <v>#REF!</v>
      </c>
      <c r="L304" s="1" t="s">
        <v>736</v>
      </c>
      <c r="M304" s="20" t="e">
        <f>Tableau1[[#This Row],[Prix /HT]]*Tableau1[[#This Row],[Stock Actuel]]</f>
        <v>#REF!</v>
      </c>
      <c r="N304" s="1"/>
      <c r="O304" s="1"/>
    </row>
    <row r="305" spans="2:15" x14ac:dyDescent="0.25">
      <c r="B305" s="1" t="s">
        <v>561</v>
      </c>
      <c r="C305" s="1" t="s">
        <v>560</v>
      </c>
      <c r="D305" s="1" t="s">
        <v>38</v>
      </c>
      <c r="E305" t="s">
        <v>1089</v>
      </c>
      <c r="F305" s="20">
        <v>70.680000000000007</v>
      </c>
      <c r="G305" s="1">
        <v>11</v>
      </c>
      <c r="H305" s="1" t="e">
        <f>SUMIF(#REF!,Tableau1[[#This Row],[Références]],#REF!)</f>
        <v>#REF!</v>
      </c>
      <c r="I305" s="1" t="e">
        <f t="shared" si="8"/>
        <v>#REF!</v>
      </c>
      <c r="J305" s="1">
        <v>-1</v>
      </c>
      <c r="K305" t="e">
        <f t="shared" si="9"/>
        <v>#REF!</v>
      </c>
      <c r="L305" s="1" t="s">
        <v>736</v>
      </c>
      <c r="M305" s="20" t="e">
        <f>Tableau1[[#This Row],[Prix /HT]]*Tableau1[[#This Row],[Stock Actuel]]</f>
        <v>#REF!</v>
      </c>
      <c r="N305" s="1"/>
      <c r="O305" s="1"/>
    </row>
    <row r="306" spans="2:15" x14ac:dyDescent="0.25">
      <c r="B306" s="1" t="s">
        <v>49</v>
      </c>
      <c r="C306" s="1" t="s">
        <v>38</v>
      </c>
      <c r="D306" s="1" t="s">
        <v>38</v>
      </c>
      <c r="E306" t="s">
        <v>50</v>
      </c>
      <c r="F306" s="20">
        <v>192.02</v>
      </c>
      <c r="G306" s="1">
        <v>4</v>
      </c>
      <c r="H306" s="1" t="e">
        <f>SUMIF(#REF!,Tableau1[[#This Row],[Références]],#REF!)</f>
        <v>#REF!</v>
      </c>
      <c r="I306" s="1" t="e">
        <f t="shared" si="8"/>
        <v>#REF!</v>
      </c>
      <c r="J306" s="1">
        <v>-1</v>
      </c>
      <c r="K306" t="e">
        <f t="shared" si="9"/>
        <v>#REF!</v>
      </c>
      <c r="L306" s="1" t="s">
        <v>735</v>
      </c>
      <c r="M306" s="20" t="e">
        <f>Tableau1[[#This Row],[Prix /HT]]*Tableau1[[#This Row],[Stock Actuel]]</f>
        <v>#REF!</v>
      </c>
      <c r="N306" s="1"/>
      <c r="O306" s="1"/>
    </row>
    <row r="307" spans="2:15" x14ac:dyDescent="0.25">
      <c r="B307" s="1" t="s">
        <v>2394</v>
      </c>
      <c r="C307" s="1" t="s">
        <v>38</v>
      </c>
      <c r="D307" s="1" t="s">
        <v>38</v>
      </c>
      <c r="E307" t="s">
        <v>2395</v>
      </c>
      <c r="F307" s="20">
        <v>0</v>
      </c>
      <c r="G307" s="1">
        <v>4</v>
      </c>
      <c r="H307" s="1" t="e">
        <f>SUMIF(#REF!,Tableau1[[#This Row],[Références]],#REF!)</f>
        <v>#REF!</v>
      </c>
      <c r="I307" s="1" t="e">
        <f t="shared" si="8"/>
        <v>#REF!</v>
      </c>
      <c r="J307" s="1">
        <v>-1</v>
      </c>
      <c r="K307" t="e">
        <f t="shared" si="9"/>
        <v>#REF!</v>
      </c>
      <c r="L307" s="1" t="s">
        <v>735</v>
      </c>
      <c r="M307" s="20" t="e">
        <f>Tableau1[[#This Row],[Prix /HT]]*Tableau1[[#This Row],[Stock Actuel]]</f>
        <v>#REF!</v>
      </c>
      <c r="N307" s="1" t="s">
        <v>613</v>
      </c>
      <c r="O307" s="1"/>
    </row>
    <row r="308" spans="2:15" x14ac:dyDescent="0.25">
      <c r="B308" s="1" t="s">
        <v>2782</v>
      </c>
      <c r="D308" s="1" t="s">
        <v>38</v>
      </c>
      <c r="E308" t="s">
        <v>2819</v>
      </c>
      <c r="F308" s="20">
        <v>113.19</v>
      </c>
      <c r="G308" s="1">
        <v>0</v>
      </c>
      <c r="H308" s="1" t="e">
        <f>SUMIF(#REF!,Tableau1[[#This Row],[Références]],#REF!)</f>
        <v>#REF!</v>
      </c>
      <c r="I308" s="1" t="e">
        <f t="shared" si="8"/>
        <v>#REF!</v>
      </c>
      <c r="J308" s="1">
        <v>-1</v>
      </c>
      <c r="K308" t="e">
        <f t="shared" si="9"/>
        <v>#REF!</v>
      </c>
      <c r="L308" s="1"/>
      <c r="M308" s="20" t="e">
        <f>Tableau1[[#This Row],[Prix /HT]]*Tableau1[[#This Row],[Stock Actuel]]</f>
        <v>#REF!</v>
      </c>
      <c r="N308" s="1"/>
      <c r="O308" s="1"/>
    </row>
    <row r="309" spans="2:15" x14ac:dyDescent="0.25">
      <c r="B309" s="1" t="s">
        <v>2114</v>
      </c>
      <c r="C309" s="1" t="s">
        <v>38</v>
      </c>
      <c r="D309" s="1" t="s">
        <v>38</v>
      </c>
      <c r="E309" t="s">
        <v>2117</v>
      </c>
      <c r="F309" s="20">
        <v>4.6829999999999998</v>
      </c>
      <c r="G309" s="1">
        <v>10</v>
      </c>
      <c r="H309" s="1" t="e">
        <f>SUMIF(#REF!,Tableau1[[#This Row],[Références]],#REF!)</f>
        <v>#REF!</v>
      </c>
      <c r="I309" s="1" t="e">
        <f t="shared" si="8"/>
        <v>#REF!</v>
      </c>
      <c r="J309" s="1">
        <v>-1</v>
      </c>
      <c r="K309" t="e">
        <f t="shared" si="9"/>
        <v>#REF!</v>
      </c>
      <c r="L309" s="1" t="s">
        <v>735</v>
      </c>
      <c r="M309" s="20" t="e">
        <f>Tableau1[[#This Row],[Prix /HT]]*Tableau1[[#This Row],[Stock Actuel]]</f>
        <v>#REF!</v>
      </c>
      <c r="N309" s="1"/>
      <c r="O309" s="1"/>
    </row>
    <row r="310" spans="2:15" x14ac:dyDescent="0.25">
      <c r="B310" s="1" t="s">
        <v>2615</v>
      </c>
      <c r="C310" s="1" t="s">
        <v>38</v>
      </c>
      <c r="D310" s="1" t="s">
        <v>38</v>
      </c>
      <c r="E310" t="s">
        <v>2616</v>
      </c>
      <c r="F310" s="20">
        <v>0</v>
      </c>
      <c r="G310" s="1">
        <v>9</v>
      </c>
      <c r="H310" s="1" t="e">
        <f>SUMIF(#REF!,Tableau1[[#This Row],[Références]],#REF!)</f>
        <v>#REF!</v>
      </c>
      <c r="I310" s="1" t="e">
        <f t="shared" si="8"/>
        <v>#REF!</v>
      </c>
      <c r="J310" s="1">
        <v>-1</v>
      </c>
      <c r="K310" t="e">
        <f t="shared" si="9"/>
        <v>#REF!</v>
      </c>
      <c r="L310" s="1" t="s">
        <v>735</v>
      </c>
      <c r="M310" s="20" t="e">
        <f>Tableau1[[#This Row],[Prix /HT]]*Tableau1[[#This Row],[Stock Actuel]]</f>
        <v>#REF!</v>
      </c>
      <c r="N310" s="1" t="s">
        <v>2884</v>
      </c>
      <c r="O310" s="1"/>
    </row>
    <row r="311" spans="2:15" x14ac:dyDescent="0.25">
      <c r="B311" s="1" t="s">
        <v>2617</v>
      </c>
      <c r="D311" s="1" t="s">
        <v>38</v>
      </c>
      <c r="E311" t="s">
        <v>2619</v>
      </c>
      <c r="F311" s="20">
        <v>0</v>
      </c>
      <c r="G311" s="1">
        <v>4</v>
      </c>
      <c r="H311" s="1" t="e">
        <f>SUMIF(#REF!,Tableau1[[#This Row],[Références]],#REF!)</f>
        <v>#REF!</v>
      </c>
      <c r="I311" s="1" t="e">
        <f t="shared" si="8"/>
        <v>#REF!</v>
      </c>
      <c r="J311" s="1">
        <v>-1</v>
      </c>
      <c r="K311" t="e">
        <f t="shared" si="9"/>
        <v>#REF!</v>
      </c>
      <c r="L311" s="1"/>
      <c r="M311" s="20" t="e">
        <f>Tableau1[[#This Row],[Prix /HT]]*Tableau1[[#This Row],[Stock Actuel]]</f>
        <v>#REF!</v>
      </c>
      <c r="N311" s="1" t="s">
        <v>2884</v>
      </c>
      <c r="O311" s="1"/>
    </row>
    <row r="312" spans="2:15" x14ac:dyDescent="0.25">
      <c r="B312" s="1" t="s">
        <v>2618</v>
      </c>
      <c r="D312" s="1" t="s">
        <v>38</v>
      </c>
      <c r="E312" t="s">
        <v>2616</v>
      </c>
      <c r="F312" s="20">
        <v>0</v>
      </c>
      <c r="G312" s="1">
        <v>5</v>
      </c>
      <c r="H312" s="1" t="e">
        <f>SUMIF(#REF!,Tableau1[[#This Row],[Références]],#REF!)</f>
        <v>#REF!</v>
      </c>
      <c r="I312" s="1" t="e">
        <f t="shared" si="8"/>
        <v>#REF!</v>
      </c>
      <c r="J312" s="1">
        <v>-1</v>
      </c>
      <c r="K312" t="e">
        <f t="shared" si="9"/>
        <v>#REF!</v>
      </c>
      <c r="L312" s="1"/>
      <c r="M312" s="20" t="e">
        <f>Tableau1[[#This Row],[Prix /HT]]*Tableau1[[#This Row],[Stock Actuel]]</f>
        <v>#REF!</v>
      </c>
      <c r="N312" s="1" t="s">
        <v>2884</v>
      </c>
      <c r="O312" s="1"/>
    </row>
    <row r="313" spans="2:15" x14ac:dyDescent="0.25">
      <c r="B313" s="1" t="s">
        <v>1703</v>
      </c>
      <c r="C313" s="1" t="s">
        <v>38</v>
      </c>
      <c r="D313" s="1" t="s">
        <v>38</v>
      </c>
      <c r="E313" t="s">
        <v>1708</v>
      </c>
      <c r="F313" s="20">
        <v>37.81</v>
      </c>
      <c r="G313" s="1">
        <v>1</v>
      </c>
      <c r="H313" s="1" t="e">
        <f>SUMIF(#REF!,Tableau1[[#This Row],[Références]],#REF!)</f>
        <v>#REF!</v>
      </c>
      <c r="I313" s="1" t="e">
        <f t="shared" si="8"/>
        <v>#REF!</v>
      </c>
      <c r="J313" s="1">
        <v>-1</v>
      </c>
      <c r="K313" t="e">
        <f t="shared" si="9"/>
        <v>#REF!</v>
      </c>
      <c r="L313" s="1" t="s">
        <v>735</v>
      </c>
      <c r="M313" s="20" t="e">
        <f>Tableau1[[#This Row],[Prix /HT]]*Tableau1[[#This Row],[Stock Actuel]]</f>
        <v>#REF!</v>
      </c>
      <c r="N313" s="1" t="s">
        <v>836</v>
      </c>
      <c r="O313" s="1"/>
    </row>
    <row r="314" spans="2:15" x14ac:dyDescent="0.25">
      <c r="B314" s="1" t="s">
        <v>48</v>
      </c>
      <c r="C314" s="1" t="s">
        <v>38</v>
      </c>
      <c r="D314" s="1" t="s">
        <v>38</v>
      </c>
      <c r="E314" t="s">
        <v>1064</v>
      </c>
      <c r="F314" s="20">
        <v>161.75</v>
      </c>
      <c r="G314" s="1">
        <v>1</v>
      </c>
      <c r="H314" s="1" t="e">
        <f>SUMIF(#REF!,Tableau1[[#This Row],[Références]],#REF!)</f>
        <v>#REF!</v>
      </c>
      <c r="I314" s="1" t="e">
        <f t="shared" si="8"/>
        <v>#REF!</v>
      </c>
      <c r="J314" s="1">
        <v>-1</v>
      </c>
      <c r="K314" t="e">
        <f t="shared" si="9"/>
        <v>#REF!</v>
      </c>
      <c r="L314" s="1" t="s">
        <v>735</v>
      </c>
      <c r="M314" s="20" t="e">
        <f>Tableau1[[#This Row],[Prix /HT]]*Tableau1[[#This Row],[Stock Actuel]]</f>
        <v>#REF!</v>
      </c>
      <c r="N314" s="1"/>
      <c r="O314" s="1"/>
    </row>
    <row r="315" spans="2:15" x14ac:dyDescent="0.25">
      <c r="B315" s="1" t="s">
        <v>37</v>
      </c>
      <c r="C315" s="1" t="s">
        <v>38</v>
      </c>
      <c r="D315" s="1" t="s">
        <v>38</v>
      </c>
      <c r="E315" t="s">
        <v>1605</v>
      </c>
      <c r="F315" s="20">
        <v>0</v>
      </c>
      <c r="G315" s="1">
        <v>1</v>
      </c>
      <c r="H315" s="1" t="e">
        <f>SUMIF(#REF!,Tableau1[[#This Row],[Références]],#REF!)</f>
        <v>#REF!</v>
      </c>
      <c r="I315" s="1" t="e">
        <f t="shared" si="8"/>
        <v>#REF!</v>
      </c>
      <c r="J315" s="1">
        <v>-1</v>
      </c>
      <c r="K315" t="e">
        <f t="shared" si="9"/>
        <v>#REF!</v>
      </c>
      <c r="L315" s="1" t="s">
        <v>735</v>
      </c>
      <c r="M315" s="20" t="e">
        <f>Tableau1[[#This Row],[Prix /HT]]*Tableau1[[#This Row],[Stock Actuel]]</f>
        <v>#REF!</v>
      </c>
      <c r="N315" s="1"/>
      <c r="O315" s="1"/>
    </row>
    <row r="316" spans="2:15" x14ac:dyDescent="0.25">
      <c r="B316" s="1" t="s">
        <v>41</v>
      </c>
      <c r="C316" s="1" t="s">
        <v>560</v>
      </c>
      <c r="D316" s="1" t="s">
        <v>38</v>
      </c>
      <c r="E316" t="s">
        <v>42</v>
      </c>
      <c r="F316" s="20">
        <v>443.15</v>
      </c>
      <c r="G316" s="1">
        <v>1</v>
      </c>
      <c r="H316" s="1" t="e">
        <f>SUMIF(#REF!,Tableau1[[#This Row],[Références]],#REF!)</f>
        <v>#REF!</v>
      </c>
      <c r="I316" s="1" t="e">
        <f t="shared" si="8"/>
        <v>#REF!</v>
      </c>
      <c r="J316" s="1">
        <v>-1</v>
      </c>
      <c r="K316" t="e">
        <f t="shared" si="9"/>
        <v>#REF!</v>
      </c>
      <c r="L316" s="1" t="s">
        <v>736</v>
      </c>
      <c r="M316" s="20" t="e">
        <f>Tableau1[[#This Row],[Prix /HT]]*Tableau1[[#This Row],[Stock Actuel]]</f>
        <v>#REF!</v>
      </c>
      <c r="N316" s="1"/>
      <c r="O316" s="1"/>
    </row>
    <row r="317" spans="2:15" x14ac:dyDescent="0.25">
      <c r="B317" s="1" t="s">
        <v>2732</v>
      </c>
      <c r="C317" s="1" t="s">
        <v>560</v>
      </c>
      <c r="D317" s="1" t="s">
        <v>38</v>
      </c>
      <c r="E317" t="s">
        <v>2382</v>
      </c>
      <c r="F317" s="20">
        <v>0</v>
      </c>
      <c r="G317" s="1">
        <v>3</v>
      </c>
      <c r="H317" s="1" t="e">
        <f>SUMIF(#REF!,Tableau1[[#This Row],[Références]],#REF!)</f>
        <v>#REF!</v>
      </c>
      <c r="I317" s="1" t="e">
        <f t="shared" si="8"/>
        <v>#REF!</v>
      </c>
      <c r="J317" s="1">
        <v>-1</v>
      </c>
      <c r="K317" t="e">
        <f t="shared" si="9"/>
        <v>#REF!</v>
      </c>
      <c r="L317" s="1" t="s">
        <v>736</v>
      </c>
      <c r="M317" s="20" t="e">
        <f>Tableau1[[#This Row],[Prix /HT]]*Tableau1[[#This Row],[Stock Actuel]]</f>
        <v>#REF!</v>
      </c>
      <c r="N317" s="1" t="s">
        <v>2884</v>
      </c>
      <c r="O317" s="1"/>
    </row>
    <row r="318" spans="2:15" x14ac:dyDescent="0.25">
      <c r="B318" s="1" t="s">
        <v>2383</v>
      </c>
      <c r="C318" s="1" t="s">
        <v>560</v>
      </c>
      <c r="D318" s="1" t="s">
        <v>38</v>
      </c>
      <c r="E318" t="s">
        <v>2384</v>
      </c>
      <c r="F318" s="20">
        <v>0</v>
      </c>
      <c r="G318" s="1">
        <v>1</v>
      </c>
      <c r="H318" s="1" t="e">
        <f>SUMIF(#REF!,Tableau1[[#This Row],[Références]],#REF!)</f>
        <v>#REF!</v>
      </c>
      <c r="I318" s="1" t="e">
        <f t="shared" si="8"/>
        <v>#REF!</v>
      </c>
      <c r="J318" s="1">
        <v>-1</v>
      </c>
      <c r="K318" t="e">
        <f t="shared" si="9"/>
        <v>#REF!</v>
      </c>
      <c r="L318" s="1" t="s">
        <v>736</v>
      </c>
      <c r="M318" s="20" t="e">
        <f>Tableau1[[#This Row],[Prix /HT]]*Tableau1[[#This Row],[Stock Actuel]]</f>
        <v>#REF!</v>
      </c>
      <c r="N318" s="1" t="s">
        <v>2884</v>
      </c>
      <c r="O318" s="1"/>
    </row>
    <row r="319" spans="2:15" x14ac:dyDescent="0.25">
      <c r="B319" s="1" t="s">
        <v>39</v>
      </c>
      <c r="C319" s="1" t="s">
        <v>38</v>
      </c>
      <c r="D319" s="1" t="s">
        <v>38</v>
      </c>
      <c r="E319" t="s">
        <v>40</v>
      </c>
      <c r="F319" s="20">
        <v>0</v>
      </c>
      <c r="G319" s="1">
        <v>1</v>
      </c>
      <c r="H319" s="1" t="e">
        <f>SUMIF(#REF!,Tableau1[[#This Row],[Références]],#REF!)</f>
        <v>#REF!</v>
      </c>
      <c r="I319" s="1" t="e">
        <f t="shared" si="8"/>
        <v>#REF!</v>
      </c>
      <c r="J319" s="1">
        <v>-1</v>
      </c>
      <c r="K319" t="e">
        <f t="shared" si="9"/>
        <v>#REF!</v>
      </c>
      <c r="L319" s="1" t="s">
        <v>735</v>
      </c>
      <c r="M319" s="20" t="e">
        <f>Tableau1[[#This Row],[Prix /HT]]*Tableau1[[#This Row],[Stock Actuel]]</f>
        <v>#REF!</v>
      </c>
      <c r="N319" s="1" t="s">
        <v>2884</v>
      </c>
      <c r="O319" s="1"/>
    </row>
    <row r="320" spans="2:15" x14ac:dyDescent="0.25">
      <c r="B320" s="1" t="s">
        <v>2043</v>
      </c>
      <c r="C320" s="1" t="s">
        <v>38</v>
      </c>
      <c r="D320" s="1" t="s">
        <v>38</v>
      </c>
      <c r="E320" t="s">
        <v>2424</v>
      </c>
      <c r="F320" s="20">
        <v>46.43</v>
      </c>
      <c r="G320" s="1">
        <v>8</v>
      </c>
      <c r="H320" s="1" t="e">
        <f>SUMIF(#REF!,Tableau1[[#This Row],[Références]],#REF!)</f>
        <v>#REF!</v>
      </c>
      <c r="I320" s="1" t="e">
        <f t="shared" si="8"/>
        <v>#REF!</v>
      </c>
      <c r="J320" s="1">
        <v>-1</v>
      </c>
      <c r="K320" t="e">
        <f t="shared" si="9"/>
        <v>#REF!</v>
      </c>
      <c r="L320" s="1" t="s">
        <v>735</v>
      </c>
      <c r="M320" s="20" t="e">
        <f>Tableau1[[#This Row],[Prix /HT]]*Tableau1[[#This Row],[Stock Actuel]]</f>
        <v>#REF!</v>
      </c>
      <c r="N320" s="1"/>
      <c r="O320" s="1"/>
    </row>
    <row r="321" spans="2:15" x14ac:dyDescent="0.25">
      <c r="B321" s="1" t="s">
        <v>2523</v>
      </c>
      <c r="C321" s="1" t="s">
        <v>38</v>
      </c>
      <c r="D321" s="1" t="s">
        <v>38</v>
      </c>
      <c r="E321" t="s">
        <v>2524</v>
      </c>
      <c r="F321" s="20">
        <v>0</v>
      </c>
      <c r="G321" s="1">
        <v>1</v>
      </c>
      <c r="H321" s="1" t="e">
        <f>SUMIF(#REF!,Tableau1[[#This Row],[Références]],#REF!)</f>
        <v>#REF!</v>
      </c>
      <c r="I321" s="1" t="e">
        <f t="shared" si="8"/>
        <v>#REF!</v>
      </c>
      <c r="J321" s="1">
        <v>-1</v>
      </c>
      <c r="K321" t="e">
        <f t="shared" si="9"/>
        <v>#REF!</v>
      </c>
      <c r="L321" s="1"/>
      <c r="M321" s="20" t="e">
        <f>Tableau1[[#This Row],[Prix /HT]]*Tableau1[[#This Row],[Stock Actuel]]</f>
        <v>#REF!</v>
      </c>
      <c r="N321" s="1"/>
      <c r="O321" s="1"/>
    </row>
    <row r="322" spans="2:15" x14ac:dyDescent="0.25">
      <c r="B322" s="1" t="s">
        <v>2733</v>
      </c>
      <c r="D322" s="1" t="s">
        <v>38</v>
      </c>
      <c r="E322" t="s">
        <v>2783</v>
      </c>
      <c r="F322" s="20">
        <v>75.41</v>
      </c>
      <c r="G322" s="1">
        <v>0</v>
      </c>
      <c r="H322" s="1" t="e">
        <f>SUMIF(#REF!,Tableau1[[#This Row],[Références]],#REF!)</f>
        <v>#REF!</v>
      </c>
      <c r="I322" s="1" t="e">
        <f t="shared" si="8"/>
        <v>#REF!</v>
      </c>
      <c r="J322" s="1">
        <v>-1</v>
      </c>
      <c r="K322" t="e">
        <f t="shared" si="9"/>
        <v>#REF!</v>
      </c>
      <c r="L322" s="1"/>
      <c r="M322" s="20" t="e">
        <f>Tableau1[[#This Row],[Prix /HT]]*Tableau1[[#This Row],[Stock Actuel]]</f>
        <v>#REF!</v>
      </c>
      <c r="N322" s="1"/>
      <c r="O322" s="1"/>
    </row>
    <row r="323" spans="2:15" x14ac:dyDescent="0.25">
      <c r="B323" s="1" t="s">
        <v>55</v>
      </c>
      <c r="C323" s="1" t="s">
        <v>38</v>
      </c>
      <c r="D323" s="1" t="s">
        <v>38</v>
      </c>
      <c r="E323" t="s">
        <v>52</v>
      </c>
      <c r="F323" s="20">
        <v>0</v>
      </c>
      <c r="G323" s="1">
        <v>0</v>
      </c>
      <c r="H323" s="1" t="e">
        <f>SUMIF(#REF!,Tableau1[[#This Row],[Références]],#REF!)</f>
        <v>#REF!</v>
      </c>
      <c r="I323" s="1" t="e">
        <f t="shared" si="8"/>
        <v>#REF!</v>
      </c>
      <c r="J323" s="1">
        <v>-1</v>
      </c>
      <c r="K323" t="e">
        <f t="shared" si="9"/>
        <v>#REF!</v>
      </c>
      <c r="L323" s="1" t="s">
        <v>735</v>
      </c>
      <c r="M323" s="20" t="e">
        <f>Tableau1[[#This Row],[Prix /HT]]*Tableau1[[#This Row],[Stock Actuel]]</f>
        <v>#REF!</v>
      </c>
      <c r="N323" s="1" t="s">
        <v>2876</v>
      </c>
      <c r="O323" s="1"/>
    </row>
    <row r="324" spans="2:15" x14ac:dyDescent="0.25">
      <c r="B324" s="1" t="s">
        <v>51</v>
      </c>
      <c r="C324" s="1" t="s">
        <v>38</v>
      </c>
      <c r="D324" s="1" t="s">
        <v>38</v>
      </c>
      <c r="E324" t="s">
        <v>52</v>
      </c>
      <c r="F324" s="20">
        <v>337.82</v>
      </c>
      <c r="G324" s="1">
        <v>0</v>
      </c>
      <c r="H324" s="1" t="e">
        <f>SUMIF(#REF!,Tableau1[[#This Row],[Références]],#REF!)</f>
        <v>#REF!</v>
      </c>
      <c r="I324" s="1" t="e">
        <f t="shared" ref="I324:I387" si="10">SUM(G324:H324)</f>
        <v>#REF!</v>
      </c>
      <c r="J324" s="1">
        <v>-1</v>
      </c>
      <c r="K324" t="e">
        <f t="shared" ref="K324:K387" si="11">IF(I324&lt;=J324,"Commander","stock OK")</f>
        <v>#REF!</v>
      </c>
      <c r="L324" s="1" t="s">
        <v>735</v>
      </c>
      <c r="M324" s="20" t="e">
        <f>Tableau1[[#This Row],[Prix /HT]]*Tableau1[[#This Row],[Stock Actuel]]</f>
        <v>#REF!</v>
      </c>
      <c r="N324" s="1" t="s">
        <v>2876</v>
      </c>
      <c r="O324" s="1"/>
    </row>
    <row r="325" spans="2:15" x14ac:dyDescent="0.25">
      <c r="B325" s="1" t="s">
        <v>2764</v>
      </c>
      <c r="D325" s="1" t="s">
        <v>38</v>
      </c>
      <c r="E325" t="s">
        <v>2765</v>
      </c>
      <c r="F325" s="20">
        <v>0</v>
      </c>
      <c r="G325" s="1">
        <v>3</v>
      </c>
      <c r="H325" s="1" t="e">
        <f>SUMIF(#REF!,Tableau1[[#This Row],[Références]],#REF!)</f>
        <v>#REF!</v>
      </c>
      <c r="I325" s="1" t="e">
        <f t="shared" si="10"/>
        <v>#REF!</v>
      </c>
      <c r="J325" s="1">
        <v>-1</v>
      </c>
      <c r="K325" t="e">
        <f t="shared" si="11"/>
        <v>#REF!</v>
      </c>
      <c r="L325" s="1"/>
      <c r="M325" s="20" t="e">
        <f>Tableau1[[#This Row],[Prix /HT]]*Tableau1[[#This Row],[Stock Actuel]]</f>
        <v>#REF!</v>
      </c>
      <c r="N325" s="1"/>
      <c r="O325" s="1"/>
    </row>
    <row r="326" spans="2:15" x14ac:dyDescent="0.25">
      <c r="B326" s="1" t="s">
        <v>2636</v>
      </c>
      <c r="C326" s="1" t="s">
        <v>38</v>
      </c>
      <c r="D326" s="1" t="s">
        <v>38</v>
      </c>
      <c r="E326" t="s">
        <v>2637</v>
      </c>
      <c r="F326" s="20">
        <v>55.91</v>
      </c>
      <c r="G326" s="1">
        <v>0</v>
      </c>
      <c r="H326" s="1" t="e">
        <f>SUMIF(#REF!,Tableau1[[#This Row],[Références]],#REF!)</f>
        <v>#REF!</v>
      </c>
      <c r="I326" s="1" t="e">
        <f t="shared" si="10"/>
        <v>#REF!</v>
      </c>
      <c r="J326" s="1">
        <v>-1</v>
      </c>
      <c r="K326" t="e">
        <f t="shared" si="11"/>
        <v>#REF!</v>
      </c>
      <c r="L326" s="1" t="s">
        <v>735</v>
      </c>
      <c r="M326" s="20" t="e">
        <f>Tableau1[[#This Row],[Prix /HT]]*Tableau1[[#This Row],[Stock Actuel]]</f>
        <v>#REF!</v>
      </c>
      <c r="N326" s="1" t="s">
        <v>2876</v>
      </c>
      <c r="O326" s="1"/>
    </row>
    <row r="327" spans="2:15" x14ac:dyDescent="0.25">
      <c r="B327" s="1" t="s">
        <v>53</v>
      </c>
      <c r="C327" s="1" t="s">
        <v>38</v>
      </c>
      <c r="D327" s="1" t="s">
        <v>38</v>
      </c>
      <c r="E327" t="s">
        <v>54</v>
      </c>
      <c r="F327" s="20">
        <v>329.94</v>
      </c>
      <c r="G327" s="1">
        <v>1</v>
      </c>
      <c r="H327" s="1" t="e">
        <f>SUMIF(#REF!,Tableau1[[#This Row],[Références]],#REF!)</f>
        <v>#REF!</v>
      </c>
      <c r="I327" s="1" t="e">
        <f t="shared" si="10"/>
        <v>#REF!</v>
      </c>
      <c r="J327" s="1">
        <v>-1</v>
      </c>
      <c r="K327" t="e">
        <f t="shared" si="11"/>
        <v>#REF!</v>
      </c>
      <c r="L327" s="1" t="s">
        <v>735</v>
      </c>
      <c r="M327" s="20" t="e">
        <f>Tableau1[[#This Row],[Prix /HT]]*Tableau1[[#This Row],[Stock Actuel]]</f>
        <v>#REF!</v>
      </c>
      <c r="N327" s="1"/>
      <c r="O327" s="1"/>
    </row>
    <row r="328" spans="2:15" x14ac:dyDescent="0.25">
      <c r="B328" s="1" t="s">
        <v>1790</v>
      </c>
      <c r="D328" s="1" t="s">
        <v>1712</v>
      </c>
      <c r="E328" t="s">
        <v>1791</v>
      </c>
      <c r="F328" s="20">
        <v>24.9</v>
      </c>
      <c r="G328" s="1">
        <v>2</v>
      </c>
      <c r="H328" s="1" t="e">
        <f>SUMIF(#REF!,Tableau1[[#This Row],[Références]],#REF!)</f>
        <v>#REF!</v>
      </c>
      <c r="I328" s="1" t="e">
        <f t="shared" si="10"/>
        <v>#REF!</v>
      </c>
      <c r="J328" s="1">
        <v>-1</v>
      </c>
      <c r="K328" t="e">
        <f t="shared" si="11"/>
        <v>#REF!</v>
      </c>
      <c r="L328" s="1" t="s">
        <v>735</v>
      </c>
      <c r="M328" s="20" t="e">
        <f>Tableau1[[#This Row],[Prix /HT]]*Tableau1[[#This Row],[Stock Actuel]]</f>
        <v>#REF!</v>
      </c>
      <c r="N328" s="1"/>
      <c r="O328" s="1"/>
    </row>
    <row r="329" spans="2:15" x14ac:dyDescent="0.25">
      <c r="B329" s="1" t="s">
        <v>1792</v>
      </c>
      <c r="D329" s="1" t="s">
        <v>1712</v>
      </c>
      <c r="E329" t="s">
        <v>1793</v>
      </c>
      <c r="F329" s="20">
        <v>16.5</v>
      </c>
      <c r="G329" s="1">
        <v>3</v>
      </c>
      <c r="H329" s="1" t="e">
        <f>SUMIF(#REF!,Tableau1[[#This Row],[Références]],#REF!)</f>
        <v>#REF!</v>
      </c>
      <c r="I329" s="1" t="e">
        <f t="shared" si="10"/>
        <v>#REF!</v>
      </c>
      <c r="J329" s="1">
        <v>-1</v>
      </c>
      <c r="K329" t="e">
        <f t="shared" si="11"/>
        <v>#REF!</v>
      </c>
      <c r="L329" s="1" t="s">
        <v>430</v>
      </c>
      <c r="M329" s="20" t="e">
        <f>Tableau1[[#This Row],[Prix /HT]]*Tableau1[[#This Row],[Stock Actuel]]</f>
        <v>#REF!</v>
      </c>
      <c r="N329" s="1"/>
      <c r="O329" s="1"/>
    </row>
    <row r="330" spans="2:15" x14ac:dyDescent="0.25">
      <c r="B330" s="1" t="s">
        <v>581</v>
      </c>
      <c r="C330" s="1" t="s">
        <v>164</v>
      </c>
      <c r="D330" s="35" t="s">
        <v>430</v>
      </c>
      <c r="E330" t="s">
        <v>1489</v>
      </c>
      <c r="F330" s="20">
        <v>0</v>
      </c>
      <c r="G330" s="1">
        <v>9</v>
      </c>
      <c r="H330" s="1" t="e">
        <f>SUMIF(#REF!,Tableau1[[#This Row],[Références]],#REF!)</f>
        <v>#REF!</v>
      </c>
      <c r="I330" s="1" t="e">
        <f t="shared" si="10"/>
        <v>#REF!</v>
      </c>
      <c r="J330" s="1">
        <v>-1</v>
      </c>
      <c r="K330" t="e">
        <f t="shared" si="11"/>
        <v>#REF!</v>
      </c>
      <c r="L330" s="1" t="s">
        <v>430</v>
      </c>
      <c r="M330" s="20" t="e">
        <f>Tableau1[[#This Row],[Prix /HT]]*Tableau1[[#This Row],[Stock Actuel]]</f>
        <v>#REF!</v>
      </c>
      <c r="N330" s="1" t="s">
        <v>2887</v>
      </c>
      <c r="O330" s="1"/>
    </row>
    <row r="331" spans="2:15" x14ac:dyDescent="0.25">
      <c r="B331" s="1" t="s">
        <v>1278</v>
      </c>
      <c r="C331" s="1" t="s">
        <v>828</v>
      </c>
      <c r="D331" s="1" t="s">
        <v>421</v>
      </c>
      <c r="E331" t="s">
        <v>1282</v>
      </c>
      <c r="F331" s="20">
        <v>2.2000000000000002</v>
      </c>
      <c r="G331" s="1">
        <v>25</v>
      </c>
      <c r="H331" s="1" t="e">
        <f>SUMIF(#REF!,Tableau1[[#This Row],[Références]],#REF!)</f>
        <v>#REF!</v>
      </c>
      <c r="I331" s="1" t="e">
        <f t="shared" si="10"/>
        <v>#REF!</v>
      </c>
      <c r="J331" s="1">
        <v>-1</v>
      </c>
      <c r="K331" t="e">
        <f t="shared" si="11"/>
        <v>#REF!</v>
      </c>
      <c r="L331" s="1" t="s">
        <v>430</v>
      </c>
      <c r="M331" s="20" t="e">
        <f>Tableau1[[#This Row],[Prix /HT]]*Tableau1[[#This Row],[Stock Actuel]]</f>
        <v>#REF!</v>
      </c>
      <c r="N331" s="43" t="s">
        <v>1495</v>
      </c>
      <c r="O331" s="1"/>
    </row>
    <row r="332" spans="2:15" x14ac:dyDescent="0.25">
      <c r="B332" s="1" t="s">
        <v>2156</v>
      </c>
      <c r="C332" s="1" t="s">
        <v>828</v>
      </c>
      <c r="D332" s="1" t="s">
        <v>421</v>
      </c>
      <c r="E332" t="s">
        <v>1424</v>
      </c>
      <c r="F332" s="20">
        <v>1.86</v>
      </c>
      <c r="G332" s="1">
        <v>111</v>
      </c>
      <c r="H332" s="1" t="e">
        <f>SUMIF(#REF!,Tableau1[[#This Row],[Références]],#REF!)</f>
        <v>#REF!</v>
      </c>
      <c r="I332" s="1" t="e">
        <f t="shared" si="10"/>
        <v>#REF!</v>
      </c>
      <c r="J332" s="1">
        <v>-1</v>
      </c>
      <c r="K332" t="e">
        <f t="shared" si="11"/>
        <v>#REF!</v>
      </c>
      <c r="L332" s="1" t="s">
        <v>430</v>
      </c>
      <c r="M332" s="20" t="e">
        <f>Tableau1[[#This Row],[Prix /HT]]*Tableau1[[#This Row],[Stock Actuel]]</f>
        <v>#REF!</v>
      </c>
      <c r="N332" s="1" t="s">
        <v>1495</v>
      </c>
      <c r="O332" s="1"/>
    </row>
    <row r="333" spans="2:15" x14ac:dyDescent="0.25">
      <c r="B333" s="1" t="s">
        <v>1476</v>
      </c>
      <c r="C333" s="1" t="s">
        <v>828</v>
      </c>
      <c r="D333" s="1" t="s">
        <v>421</v>
      </c>
      <c r="E333" t="s">
        <v>1477</v>
      </c>
      <c r="F333" s="20">
        <v>3.43</v>
      </c>
      <c r="G333" s="1">
        <v>23</v>
      </c>
      <c r="H333" s="1" t="e">
        <f>SUMIF(#REF!,Tableau1[[#This Row],[Références]],#REF!)</f>
        <v>#REF!</v>
      </c>
      <c r="I333" s="1" t="e">
        <f t="shared" si="10"/>
        <v>#REF!</v>
      </c>
      <c r="J333" s="1">
        <v>-1</v>
      </c>
      <c r="K333" t="e">
        <f t="shared" si="11"/>
        <v>#REF!</v>
      </c>
      <c r="L333" s="1" t="s">
        <v>430</v>
      </c>
      <c r="M333" s="20" t="e">
        <f>Tableau1[[#This Row],[Prix /HT]]*Tableau1[[#This Row],[Stock Actuel]]</f>
        <v>#REF!</v>
      </c>
      <c r="N333" s="1" t="s">
        <v>1495</v>
      </c>
      <c r="O333" s="1"/>
    </row>
    <row r="334" spans="2:15" x14ac:dyDescent="0.25">
      <c r="B334" s="1" t="s">
        <v>1467</v>
      </c>
      <c r="C334" s="1" t="s">
        <v>828</v>
      </c>
      <c r="D334" s="1" t="s">
        <v>421</v>
      </c>
      <c r="E334" t="s">
        <v>1468</v>
      </c>
      <c r="F334" s="20">
        <v>6.25</v>
      </c>
      <c r="G334" s="1">
        <v>2</v>
      </c>
      <c r="H334" s="1" t="e">
        <f>SUMIF(#REF!,Tableau1[[#This Row],[Références]],#REF!)</f>
        <v>#REF!</v>
      </c>
      <c r="I334" s="1" t="e">
        <f t="shared" si="10"/>
        <v>#REF!</v>
      </c>
      <c r="J334" s="1">
        <v>-1</v>
      </c>
      <c r="K334" t="e">
        <f t="shared" si="11"/>
        <v>#REF!</v>
      </c>
      <c r="L334" s="1" t="s">
        <v>430</v>
      </c>
      <c r="M334" s="20" t="e">
        <f>Tableau1[[#This Row],[Prix /HT]]*Tableau1[[#This Row],[Stock Actuel]]</f>
        <v>#REF!</v>
      </c>
      <c r="N334" s="1" t="s">
        <v>1495</v>
      </c>
      <c r="O334" s="1"/>
    </row>
    <row r="335" spans="2:15" x14ac:dyDescent="0.25">
      <c r="B335" s="1" t="s">
        <v>1349</v>
      </c>
      <c r="C335" s="1" t="s">
        <v>828</v>
      </c>
      <c r="D335" s="1" t="s">
        <v>421</v>
      </c>
      <c r="E335" t="s">
        <v>1350</v>
      </c>
      <c r="F335" s="20">
        <v>0.90200000000000002</v>
      </c>
      <c r="G335" s="1">
        <v>19</v>
      </c>
      <c r="H335" s="1" t="e">
        <f>SUMIF(#REF!,Tableau1[[#This Row],[Références]],#REF!)</f>
        <v>#REF!</v>
      </c>
      <c r="I335" s="1" t="e">
        <f t="shared" si="10"/>
        <v>#REF!</v>
      </c>
      <c r="J335" s="1">
        <v>-1</v>
      </c>
      <c r="K335" t="e">
        <f t="shared" si="11"/>
        <v>#REF!</v>
      </c>
      <c r="L335" s="1" t="s">
        <v>430</v>
      </c>
      <c r="M335" s="20" t="e">
        <f>Tableau1[[#This Row],[Prix /HT]]*Tableau1[[#This Row],[Stock Actuel]]</f>
        <v>#REF!</v>
      </c>
      <c r="N335" s="1" t="s">
        <v>1495</v>
      </c>
      <c r="O335" s="1"/>
    </row>
    <row r="336" spans="2:15" x14ac:dyDescent="0.25">
      <c r="B336" s="1" t="s">
        <v>1401</v>
      </c>
      <c r="C336" s="1" t="s">
        <v>828</v>
      </c>
      <c r="D336" s="1" t="s">
        <v>421</v>
      </c>
      <c r="E336" t="s">
        <v>1402</v>
      </c>
      <c r="F336" s="20">
        <v>0.71609999999999996</v>
      </c>
      <c r="G336" s="1">
        <v>19</v>
      </c>
      <c r="H336" s="1" t="e">
        <f>SUMIF(#REF!,Tableau1[[#This Row],[Références]],#REF!)</f>
        <v>#REF!</v>
      </c>
      <c r="I336" s="1" t="e">
        <f t="shared" si="10"/>
        <v>#REF!</v>
      </c>
      <c r="J336" s="1">
        <v>-1</v>
      </c>
      <c r="K336" t="e">
        <f t="shared" si="11"/>
        <v>#REF!</v>
      </c>
      <c r="L336" s="1" t="s">
        <v>430</v>
      </c>
      <c r="M336" s="20" t="e">
        <f>Tableau1[[#This Row],[Prix /HT]]*Tableau1[[#This Row],[Stock Actuel]]</f>
        <v>#REF!</v>
      </c>
      <c r="N336" s="1" t="s">
        <v>459</v>
      </c>
      <c r="O336" s="1" t="s">
        <v>1627</v>
      </c>
    </row>
    <row r="337" spans="2:15" x14ac:dyDescent="0.25">
      <c r="B337" s="1" t="s">
        <v>1403</v>
      </c>
      <c r="C337" s="1" t="s">
        <v>828</v>
      </c>
      <c r="D337" s="1" t="s">
        <v>421</v>
      </c>
      <c r="E337" t="s">
        <v>1404</v>
      </c>
      <c r="F337" s="20">
        <v>1.89</v>
      </c>
      <c r="G337" s="1">
        <v>99</v>
      </c>
      <c r="H337" s="1" t="e">
        <f>SUMIF(#REF!,Tableau1[[#This Row],[Références]],#REF!)</f>
        <v>#REF!</v>
      </c>
      <c r="I337" s="1" t="e">
        <f t="shared" si="10"/>
        <v>#REF!</v>
      </c>
      <c r="J337" s="1">
        <v>-1</v>
      </c>
      <c r="K337" t="e">
        <f t="shared" si="11"/>
        <v>#REF!</v>
      </c>
      <c r="L337" s="1" t="s">
        <v>430</v>
      </c>
      <c r="M337" s="20" t="e">
        <f>Tableau1[[#This Row],[Prix /HT]]*Tableau1[[#This Row],[Stock Actuel]]</f>
        <v>#REF!</v>
      </c>
      <c r="N337" s="1" t="s">
        <v>459</v>
      </c>
      <c r="O337" s="1" t="s">
        <v>1626</v>
      </c>
    </row>
    <row r="338" spans="2:15" x14ac:dyDescent="0.25">
      <c r="B338" s="1" t="s">
        <v>1479</v>
      </c>
      <c r="C338" s="1" t="s">
        <v>828</v>
      </c>
      <c r="D338" s="1" t="s">
        <v>421</v>
      </c>
      <c r="E338" t="s">
        <v>1482</v>
      </c>
      <c r="F338" s="20">
        <v>1.27</v>
      </c>
      <c r="G338" s="1">
        <v>49</v>
      </c>
      <c r="H338" s="1" t="e">
        <f>SUMIF(#REF!,Tableau1[[#This Row],[Références]],#REF!)</f>
        <v>#REF!</v>
      </c>
      <c r="I338" s="1" t="e">
        <f t="shared" si="10"/>
        <v>#REF!</v>
      </c>
      <c r="J338" s="1">
        <v>-1</v>
      </c>
      <c r="K338" t="e">
        <f t="shared" si="11"/>
        <v>#REF!</v>
      </c>
      <c r="L338" s="1" t="s">
        <v>430</v>
      </c>
      <c r="M338" s="20" t="e">
        <f>Tableau1[[#This Row],[Prix /HT]]*Tableau1[[#This Row],[Stock Actuel]]</f>
        <v>#REF!</v>
      </c>
      <c r="N338" s="1" t="s">
        <v>459</v>
      </c>
      <c r="O338" s="1" t="s">
        <v>1628</v>
      </c>
    </row>
    <row r="339" spans="2:15" x14ac:dyDescent="0.25">
      <c r="B339" s="1" t="s">
        <v>1480</v>
      </c>
      <c r="C339" s="1" t="s">
        <v>828</v>
      </c>
      <c r="D339" s="1" t="s">
        <v>421</v>
      </c>
      <c r="E339" t="s">
        <v>1483</v>
      </c>
      <c r="F339" s="20">
        <v>2.35</v>
      </c>
      <c r="G339" s="1">
        <v>17</v>
      </c>
      <c r="H339" s="1" t="e">
        <f>SUMIF(#REF!,Tableau1[[#This Row],[Références]],#REF!)</f>
        <v>#REF!</v>
      </c>
      <c r="I339" s="1" t="e">
        <f t="shared" si="10"/>
        <v>#REF!</v>
      </c>
      <c r="J339" s="1">
        <v>-1</v>
      </c>
      <c r="K339" t="e">
        <f t="shared" si="11"/>
        <v>#REF!</v>
      </c>
      <c r="L339" s="1" t="s">
        <v>430</v>
      </c>
      <c r="M339" s="20" t="e">
        <f>Tableau1[[#This Row],[Prix /HT]]*Tableau1[[#This Row],[Stock Actuel]]</f>
        <v>#REF!</v>
      </c>
      <c r="N339" s="1" t="s">
        <v>459</v>
      </c>
      <c r="O339" s="1" t="s">
        <v>1629</v>
      </c>
    </row>
    <row r="340" spans="2:15" x14ac:dyDescent="0.25">
      <c r="B340" s="1" t="s">
        <v>1481</v>
      </c>
      <c r="C340" s="1" t="s">
        <v>828</v>
      </c>
      <c r="D340" s="1" t="s">
        <v>421</v>
      </c>
      <c r="E340" t="s">
        <v>1484</v>
      </c>
      <c r="F340" s="20">
        <v>4.08</v>
      </c>
      <c r="G340" s="1">
        <v>8</v>
      </c>
      <c r="H340" s="1" t="e">
        <f>SUMIF(#REF!,Tableau1[[#This Row],[Références]],#REF!)</f>
        <v>#REF!</v>
      </c>
      <c r="I340" s="1" t="e">
        <f t="shared" si="10"/>
        <v>#REF!</v>
      </c>
      <c r="J340" s="1">
        <v>-1</v>
      </c>
      <c r="K340" t="e">
        <f t="shared" si="11"/>
        <v>#REF!</v>
      </c>
      <c r="L340" s="1" t="s">
        <v>430</v>
      </c>
      <c r="M340" s="20" t="e">
        <f>Tableau1[[#This Row],[Prix /HT]]*Tableau1[[#This Row],[Stock Actuel]]</f>
        <v>#REF!</v>
      </c>
      <c r="N340" s="1" t="s">
        <v>459</v>
      </c>
      <c r="O340" s="1" t="s">
        <v>1630</v>
      </c>
    </row>
    <row r="341" spans="2:15" x14ac:dyDescent="0.25">
      <c r="B341" s="1" t="s">
        <v>672</v>
      </c>
      <c r="C341" s="1" t="s">
        <v>356</v>
      </c>
      <c r="D341" s="1" t="s">
        <v>1079</v>
      </c>
      <c r="E341" t="s">
        <v>210</v>
      </c>
      <c r="F341" s="20">
        <v>80.17</v>
      </c>
      <c r="G341" s="1">
        <v>3</v>
      </c>
      <c r="H341" s="1" t="e">
        <f>SUMIF(#REF!,Tableau1[[#This Row],[Références]],#REF!)</f>
        <v>#REF!</v>
      </c>
      <c r="I341" s="1" t="e">
        <f t="shared" si="10"/>
        <v>#REF!</v>
      </c>
      <c r="J341" s="1">
        <v>-1</v>
      </c>
      <c r="K341" t="e">
        <f t="shared" si="11"/>
        <v>#REF!</v>
      </c>
      <c r="L341" s="1" t="s">
        <v>452</v>
      </c>
      <c r="M341" s="20" t="e">
        <f>Tableau1[[#This Row],[Prix /HT]]*Tableau1[[#This Row],[Stock Actuel]]</f>
        <v>#REF!</v>
      </c>
      <c r="N341" s="1"/>
      <c r="O341" s="1"/>
    </row>
    <row r="342" spans="2:15" x14ac:dyDescent="0.25">
      <c r="B342" s="1" t="s">
        <v>673</v>
      </c>
      <c r="C342" s="1" t="s">
        <v>356</v>
      </c>
      <c r="D342" s="1" t="s">
        <v>1079</v>
      </c>
      <c r="E342" t="s">
        <v>210</v>
      </c>
      <c r="F342" s="20">
        <v>102.81</v>
      </c>
      <c r="G342" s="1">
        <v>2</v>
      </c>
      <c r="H342" s="1" t="e">
        <f>SUMIF(#REF!,Tableau1[[#This Row],[Références]],#REF!)</f>
        <v>#REF!</v>
      </c>
      <c r="I342" s="1" t="e">
        <f t="shared" si="10"/>
        <v>#REF!</v>
      </c>
      <c r="J342" s="1">
        <v>-1</v>
      </c>
      <c r="K342" t="e">
        <f t="shared" si="11"/>
        <v>#REF!</v>
      </c>
      <c r="L342" s="1" t="s">
        <v>452</v>
      </c>
      <c r="M342" s="20" t="e">
        <f>Tableau1[[#This Row],[Prix /HT]]*Tableau1[[#This Row],[Stock Actuel]]</f>
        <v>#REF!</v>
      </c>
      <c r="N342" s="1"/>
      <c r="O342" s="1"/>
    </row>
    <row r="343" spans="2:15" x14ac:dyDescent="0.25">
      <c r="B343" s="1" t="s">
        <v>720</v>
      </c>
      <c r="D343" s="1" t="s">
        <v>185</v>
      </c>
      <c r="E343" t="s">
        <v>719</v>
      </c>
      <c r="F343" s="20">
        <v>236.73</v>
      </c>
      <c r="G343" s="1">
        <v>1</v>
      </c>
      <c r="H343" s="1" t="e">
        <f>SUMIF(#REF!,Tableau1[[#This Row],[Références]],#REF!)</f>
        <v>#REF!</v>
      </c>
      <c r="I343" s="1" t="e">
        <f t="shared" si="10"/>
        <v>#REF!</v>
      </c>
      <c r="J343" s="1">
        <v>-1</v>
      </c>
      <c r="K343" t="e">
        <f t="shared" si="11"/>
        <v>#REF!</v>
      </c>
      <c r="L343" s="1" t="s">
        <v>732</v>
      </c>
      <c r="M343" s="20" t="e">
        <f>Tableau1[[#This Row],[Prix /HT]]*Tableau1[[#This Row],[Stock Actuel]]</f>
        <v>#REF!</v>
      </c>
      <c r="N343" s="1"/>
      <c r="O343" s="1"/>
    </row>
    <row r="344" spans="2:15" x14ac:dyDescent="0.25">
      <c r="B344" s="1" t="s">
        <v>1131</v>
      </c>
      <c r="D344" s="1" t="s">
        <v>9</v>
      </c>
      <c r="E344" t="s">
        <v>1132</v>
      </c>
      <c r="F344" s="20">
        <v>0</v>
      </c>
      <c r="G344" s="1">
        <v>0</v>
      </c>
      <c r="H344" s="1" t="e">
        <f>SUMIF(#REF!,Tableau1[[#This Row],[Références]],#REF!)</f>
        <v>#REF!</v>
      </c>
      <c r="I344" s="1" t="e">
        <f t="shared" si="10"/>
        <v>#REF!</v>
      </c>
      <c r="J344" s="1">
        <v>-1</v>
      </c>
      <c r="K344" t="e">
        <f t="shared" si="11"/>
        <v>#REF!</v>
      </c>
      <c r="L344" s="1" t="s">
        <v>430</v>
      </c>
      <c r="M344" s="20" t="e">
        <f>Tableau1[[#This Row],[Prix /HT]]*Tableau1[[#This Row],[Stock Actuel]]</f>
        <v>#REF!</v>
      </c>
      <c r="N344" s="1" t="s">
        <v>1488</v>
      </c>
      <c r="O344" s="1"/>
    </row>
    <row r="345" spans="2:15" x14ac:dyDescent="0.25">
      <c r="B345" s="1" t="s">
        <v>1453</v>
      </c>
      <c r="C345" s="1" t="s">
        <v>1455</v>
      </c>
      <c r="D345" s="1" t="s">
        <v>1372</v>
      </c>
      <c r="E345" t="s">
        <v>1454</v>
      </c>
      <c r="F345" s="20">
        <v>14.96</v>
      </c>
      <c r="G345" s="1">
        <v>1</v>
      </c>
      <c r="H345" s="1" t="e">
        <f>SUMIF(#REF!,Tableau1[[#This Row],[Références]],#REF!)</f>
        <v>#REF!</v>
      </c>
      <c r="I345" s="1" t="e">
        <f t="shared" si="10"/>
        <v>#REF!</v>
      </c>
      <c r="J345" s="1">
        <v>-1</v>
      </c>
      <c r="K345" t="e">
        <f t="shared" si="11"/>
        <v>#REF!</v>
      </c>
      <c r="L345" s="1" t="s">
        <v>430</v>
      </c>
      <c r="M345" s="20" t="e">
        <f>Tableau1[[#This Row],[Prix /HT]]*Tableau1[[#This Row],[Stock Actuel]]</f>
        <v>#REF!</v>
      </c>
      <c r="N345" s="1" t="s">
        <v>1488</v>
      </c>
      <c r="O345" s="1"/>
    </row>
    <row r="346" spans="2:15" x14ac:dyDescent="0.25">
      <c r="B346" s="1" t="s">
        <v>2060</v>
      </c>
      <c r="D346" s="1" t="s">
        <v>418</v>
      </c>
      <c r="E346" t="s">
        <v>2061</v>
      </c>
      <c r="F346" s="20">
        <v>19.46</v>
      </c>
      <c r="G346" s="1">
        <v>3</v>
      </c>
      <c r="H346" s="1" t="e">
        <f>SUMIF(#REF!,Tableau1[[#This Row],[Références]],#REF!)</f>
        <v>#REF!</v>
      </c>
      <c r="I346" s="1" t="e">
        <f t="shared" si="10"/>
        <v>#REF!</v>
      </c>
      <c r="J346" s="1">
        <v>-1</v>
      </c>
      <c r="K346" t="e">
        <f t="shared" si="11"/>
        <v>#REF!</v>
      </c>
      <c r="L346" s="1" t="s">
        <v>430</v>
      </c>
      <c r="M346" s="20" t="e">
        <f>Tableau1[[#This Row],[Prix /HT]]*Tableau1[[#This Row],[Stock Actuel]]</f>
        <v>#REF!</v>
      </c>
      <c r="N346" s="1" t="s">
        <v>1488</v>
      </c>
      <c r="O346" s="1" t="s">
        <v>1750</v>
      </c>
    </row>
    <row r="347" spans="2:15" x14ac:dyDescent="0.25">
      <c r="B347" s="1" t="s">
        <v>2059</v>
      </c>
      <c r="D347" s="1" t="s">
        <v>418</v>
      </c>
      <c r="E347" t="s">
        <v>1101</v>
      </c>
      <c r="F347" s="20">
        <v>12.8</v>
      </c>
      <c r="G347" s="1">
        <v>40</v>
      </c>
      <c r="H347" s="1" t="e">
        <f>SUMIF(#REF!,Tableau1[[#This Row],[Références]],#REF!)</f>
        <v>#REF!</v>
      </c>
      <c r="I347" s="1" t="e">
        <f t="shared" si="10"/>
        <v>#REF!</v>
      </c>
      <c r="J347" s="1">
        <v>-1</v>
      </c>
      <c r="K347" t="e">
        <f t="shared" si="11"/>
        <v>#REF!</v>
      </c>
      <c r="L347" s="1" t="s">
        <v>430</v>
      </c>
      <c r="M347" s="20" t="e">
        <f>Tableau1[[#This Row],[Prix /HT]]*Tableau1[[#This Row],[Stock Actuel]]</f>
        <v>#REF!</v>
      </c>
      <c r="N347" s="1" t="s">
        <v>1488</v>
      </c>
      <c r="O347" s="1"/>
    </row>
    <row r="348" spans="2:15" x14ac:dyDescent="0.25">
      <c r="B348" s="1" t="s">
        <v>715</v>
      </c>
      <c r="D348" s="1" t="s">
        <v>185</v>
      </c>
      <c r="E348" t="s">
        <v>1138</v>
      </c>
      <c r="F348" s="20">
        <v>29.2</v>
      </c>
      <c r="G348" s="1">
        <v>2</v>
      </c>
      <c r="H348" s="1" t="e">
        <f>SUMIF(#REF!,Tableau1[[#This Row],[Références]],#REF!)</f>
        <v>#REF!</v>
      </c>
      <c r="I348" s="1" t="e">
        <f t="shared" si="10"/>
        <v>#REF!</v>
      </c>
      <c r="J348" s="1">
        <v>-1</v>
      </c>
      <c r="K348" t="e">
        <f t="shared" si="11"/>
        <v>#REF!</v>
      </c>
      <c r="L348" s="1" t="s">
        <v>732</v>
      </c>
      <c r="M348" s="20" t="e">
        <f>Tableau1[[#This Row],[Prix /HT]]*Tableau1[[#This Row],[Stock Actuel]]</f>
        <v>#REF!</v>
      </c>
      <c r="N348" s="1" t="s">
        <v>2886</v>
      </c>
      <c r="O348" s="1"/>
    </row>
    <row r="349" spans="2:15" x14ac:dyDescent="0.25">
      <c r="B349" s="1" t="s">
        <v>187</v>
      </c>
      <c r="C349" s="1" t="s">
        <v>185</v>
      </c>
      <c r="D349" s="1" t="s">
        <v>185</v>
      </c>
      <c r="E349" t="s">
        <v>188</v>
      </c>
      <c r="F349" s="20">
        <v>29.2</v>
      </c>
      <c r="G349" s="1">
        <v>1</v>
      </c>
      <c r="H349" s="1" t="e">
        <f>SUMIF(#REF!,Tableau1[[#This Row],[Références]],#REF!)</f>
        <v>#REF!</v>
      </c>
      <c r="I349" s="1" t="e">
        <f t="shared" si="10"/>
        <v>#REF!</v>
      </c>
      <c r="J349" s="1">
        <v>-1</v>
      </c>
      <c r="K349" t="e">
        <f t="shared" si="11"/>
        <v>#REF!</v>
      </c>
      <c r="L349" s="1" t="s">
        <v>732</v>
      </c>
      <c r="M349" s="20" t="e">
        <f>Tableau1[[#This Row],[Prix /HT]]*Tableau1[[#This Row],[Stock Actuel]]</f>
        <v>#REF!</v>
      </c>
      <c r="N349" s="1" t="s">
        <v>2886</v>
      </c>
      <c r="O349" s="1"/>
    </row>
    <row r="350" spans="2:15" x14ac:dyDescent="0.25">
      <c r="B350" s="1" t="s">
        <v>1787</v>
      </c>
      <c r="D350" s="1" t="s">
        <v>420</v>
      </c>
      <c r="E350" t="s">
        <v>1566</v>
      </c>
      <c r="F350" s="20">
        <v>5.15</v>
      </c>
      <c r="G350" s="1">
        <v>2</v>
      </c>
      <c r="H350" s="1" t="e">
        <f>SUMIF(#REF!,Tableau1[[#This Row],[Références]],#REF!)</f>
        <v>#REF!</v>
      </c>
      <c r="I350" s="1" t="e">
        <f t="shared" si="10"/>
        <v>#REF!</v>
      </c>
      <c r="J350" s="1">
        <v>-1</v>
      </c>
      <c r="K350" t="e">
        <f t="shared" si="11"/>
        <v>#REF!</v>
      </c>
      <c r="L350" s="1" t="s">
        <v>430</v>
      </c>
      <c r="M350" s="20" t="e">
        <f>Tableau1[[#This Row],[Prix /HT]]*Tableau1[[#This Row],[Stock Actuel]]</f>
        <v>#REF!</v>
      </c>
      <c r="N350" s="1"/>
      <c r="O350" s="1"/>
    </row>
    <row r="351" spans="2:15" x14ac:dyDescent="0.25">
      <c r="B351" s="1" t="s">
        <v>649</v>
      </c>
      <c r="D351" s="1" t="s">
        <v>120</v>
      </c>
      <c r="E351" t="s">
        <v>1139</v>
      </c>
      <c r="F351" s="20">
        <v>18</v>
      </c>
      <c r="G351" s="1">
        <v>1</v>
      </c>
      <c r="H351" s="1" t="e">
        <f>SUMIF(#REF!,Tableau1[[#This Row],[Références]],#REF!)</f>
        <v>#REF!</v>
      </c>
      <c r="I351" s="1" t="e">
        <f t="shared" si="10"/>
        <v>#REF!</v>
      </c>
      <c r="J351" s="1">
        <v>-1</v>
      </c>
      <c r="K351" t="e">
        <f t="shared" si="11"/>
        <v>#REF!</v>
      </c>
      <c r="L351" s="1" t="s">
        <v>430</v>
      </c>
      <c r="M351" s="20" t="e">
        <f>Tableau1[[#This Row],[Prix /HT]]*Tableau1[[#This Row],[Stock Actuel]]</f>
        <v>#REF!</v>
      </c>
      <c r="N351" s="1"/>
      <c r="O351" s="1"/>
    </row>
    <row r="352" spans="2:15" x14ac:dyDescent="0.25">
      <c r="B352" s="1" t="s">
        <v>1847</v>
      </c>
      <c r="C352" s="1" t="s">
        <v>497</v>
      </c>
      <c r="D352" s="1" t="s">
        <v>120</v>
      </c>
      <c r="E352" t="s">
        <v>496</v>
      </c>
      <c r="F352" s="20">
        <v>0.8</v>
      </c>
      <c r="G352" s="1">
        <v>14</v>
      </c>
      <c r="H352" s="1" t="e">
        <f>SUMIF(#REF!,Tableau1[[#This Row],[Références]],#REF!)</f>
        <v>#REF!</v>
      </c>
      <c r="I352" s="1" t="e">
        <f t="shared" si="10"/>
        <v>#REF!</v>
      </c>
      <c r="J352" s="1">
        <v>-1</v>
      </c>
      <c r="K352" t="e">
        <f t="shared" si="11"/>
        <v>#REF!</v>
      </c>
      <c r="L352" s="35" t="s">
        <v>1846</v>
      </c>
      <c r="M352" s="20" t="e">
        <f>Tableau1[[#This Row],[Prix /HT]]*Tableau1[[#This Row],[Stock Actuel]]</f>
        <v>#REF!</v>
      </c>
      <c r="N352" s="1" t="s">
        <v>2890</v>
      </c>
      <c r="O352" s="35">
        <v>115</v>
      </c>
    </row>
    <row r="353" spans="2:15" x14ac:dyDescent="0.25">
      <c r="B353" s="1" t="s">
        <v>638</v>
      </c>
      <c r="C353" s="1" t="s">
        <v>497</v>
      </c>
      <c r="D353" s="1" t="s">
        <v>120</v>
      </c>
      <c r="E353" t="s">
        <v>639</v>
      </c>
      <c r="F353" s="20">
        <v>3.15</v>
      </c>
      <c r="G353" s="1">
        <v>34</v>
      </c>
      <c r="H353" s="1" t="e">
        <f>SUMIF(#REF!,Tableau1[[#This Row],[Références]],#REF!)</f>
        <v>#REF!</v>
      </c>
      <c r="I353" s="1" t="e">
        <f t="shared" si="10"/>
        <v>#REF!</v>
      </c>
      <c r="J353" s="1">
        <v>-1</v>
      </c>
      <c r="K353" t="e">
        <f t="shared" si="11"/>
        <v>#REF!</v>
      </c>
      <c r="L353" s="35" t="s">
        <v>1637</v>
      </c>
      <c r="M353" s="20" t="e">
        <f>Tableau1[[#This Row],[Prix /HT]]*Tableau1[[#This Row],[Stock Actuel]]</f>
        <v>#REF!</v>
      </c>
      <c r="N353" s="1" t="s">
        <v>1493</v>
      </c>
      <c r="O353" s="35">
        <v>83</v>
      </c>
    </row>
    <row r="354" spans="2:15" x14ac:dyDescent="0.25">
      <c r="B354" s="1" t="s">
        <v>145</v>
      </c>
      <c r="C354" s="1" t="s">
        <v>146</v>
      </c>
      <c r="D354" s="1" t="s">
        <v>146</v>
      </c>
      <c r="E354" t="s">
        <v>147</v>
      </c>
      <c r="F354" s="20">
        <v>17.55</v>
      </c>
      <c r="G354" s="1">
        <v>0</v>
      </c>
      <c r="H354" s="1" t="e">
        <f>SUMIF(#REF!,Tableau1[[#This Row],[Références]],#REF!)</f>
        <v>#REF!</v>
      </c>
      <c r="I354" s="1" t="e">
        <f t="shared" si="10"/>
        <v>#REF!</v>
      </c>
      <c r="J354" s="1">
        <v>-1</v>
      </c>
      <c r="K354" t="e">
        <f t="shared" si="11"/>
        <v>#REF!</v>
      </c>
      <c r="L354" s="1"/>
      <c r="M354" s="20" t="e">
        <f>Tableau1[[#This Row],[Prix /HT]]*Tableau1[[#This Row],[Stock Actuel]]</f>
        <v>#REF!</v>
      </c>
      <c r="N354" s="1"/>
      <c r="O354" s="1"/>
    </row>
    <row r="355" spans="2:15" x14ac:dyDescent="0.25">
      <c r="B355" s="1" t="s">
        <v>799</v>
      </c>
      <c r="C355" s="1" t="s">
        <v>90</v>
      </c>
      <c r="D355" s="1" t="s">
        <v>420</v>
      </c>
      <c r="E355" t="s">
        <v>1140</v>
      </c>
      <c r="F355" s="20">
        <v>14.7</v>
      </c>
      <c r="G355" s="1">
        <v>8</v>
      </c>
      <c r="H355" s="1" t="e">
        <f>SUMIF(#REF!,Tableau1[[#This Row],[Références]],#REF!)</f>
        <v>#REF!</v>
      </c>
      <c r="I355" s="1" t="e">
        <f t="shared" si="10"/>
        <v>#REF!</v>
      </c>
      <c r="J355" s="1">
        <v>-1</v>
      </c>
      <c r="K355" t="e">
        <f t="shared" si="11"/>
        <v>#REF!</v>
      </c>
      <c r="L355" s="1" t="s">
        <v>453</v>
      </c>
      <c r="M355" s="20" t="e">
        <f>Tableau1[[#This Row],[Prix /HT]]*Tableau1[[#This Row],[Stock Actuel]]</f>
        <v>#REF!</v>
      </c>
      <c r="N355" s="1" t="s">
        <v>2284</v>
      </c>
      <c r="O355" s="1"/>
    </row>
    <row r="356" spans="2:15" x14ac:dyDescent="0.25">
      <c r="B356" s="1" t="s">
        <v>1508</v>
      </c>
      <c r="C356" s="1" t="s">
        <v>90</v>
      </c>
      <c r="D356" s="1" t="s">
        <v>420</v>
      </c>
      <c r="E356" t="s">
        <v>1509</v>
      </c>
      <c r="F356" s="20">
        <v>20.53</v>
      </c>
      <c r="G356" s="1">
        <v>0</v>
      </c>
      <c r="H356" s="1" t="e">
        <f>SUMIF(#REF!,Tableau1[[#This Row],[Références]],#REF!)</f>
        <v>#REF!</v>
      </c>
      <c r="I356" s="1" t="e">
        <f t="shared" si="10"/>
        <v>#REF!</v>
      </c>
      <c r="J356" s="1">
        <v>-1</v>
      </c>
      <c r="K356" t="e">
        <f t="shared" si="11"/>
        <v>#REF!</v>
      </c>
      <c r="L356" s="1"/>
      <c r="M356" s="20" t="e">
        <f>Tableau1[[#This Row],[Prix /HT]]*Tableau1[[#This Row],[Stock Actuel]]</f>
        <v>#REF!</v>
      </c>
      <c r="N356" s="1" t="s">
        <v>2284</v>
      </c>
      <c r="O356" s="1"/>
    </row>
    <row r="357" spans="2:15" x14ac:dyDescent="0.25">
      <c r="B357" s="1" t="s">
        <v>2775</v>
      </c>
      <c r="D357" s="1" t="s">
        <v>420</v>
      </c>
      <c r="E357" t="s">
        <v>2776</v>
      </c>
      <c r="F357" s="20">
        <v>47.41</v>
      </c>
      <c r="G357" s="1">
        <v>0</v>
      </c>
      <c r="H357" s="1" t="e">
        <f>SUMIF(#REF!,Tableau1[[#This Row],[Références]],#REF!)</f>
        <v>#REF!</v>
      </c>
      <c r="I357" s="1" t="e">
        <f t="shared" si="10"/>
        <v>#REF!</v>
      </c>
      <c r="J357" s="1">
        <v>-1</v>
      </c>
      <c r="K357" t="e">
        <f t="shared" si="11"/>
        <v>#REF!</v>
      </c>
      <c r="L357" s="1"/>
      <c r="M357" s="20" t="e">
        <f>Tableau1[[#This Row],[Prix /HT]]*Tableau1[[#This Row],[Stock Actuel]]</f>
        <v>#REF!</v>
      </c>
      <c r="N357" s="1"/>
      <c r="O357" s="1"/>
    </row>
    <row r="358" spans="2:15" x14ac:dyDescent="0.25">
      <c r="B358" s="1" t="s">
        <v>481</v>
      </c>
      <c r="C358" s="1" t="s">
        <v>198</v>
      </c>
      <c r="D358" s="1" t="s">
        <v>420</v>
      </c>
      <c r="E358" t="s">
        <v>865</v>
      </c>
      <c r="F358" s="20">
        <v>62</v>
      </c>
      <c r="G358" s="1">
        <v>8</v>
      </c>
      <c r="H358" s="1" t="e">
        <f>SUMIF(#REF!,Tableau1[[#This Row],[Références]],#REF!)</f>
        <v>#REF!</v>
      </c>
      <c r="I358" s="1" t="e">
        <f t="shared" si="10"/>
        <v>#REF!</v>
      </c>
      <c r="J358" s="1">
        <v>-1</v>
      </c>
      <c r="K358" t="e">
        <f t="shared" si="11"/>
        <v>#REF!</v>
      </c>
      <c r="L358" s="1" t="s">
        <v>454</v>
      </c>
      <c r="M358" s="20" t="e">
        <f>Tableau1[[#This Row],[Prix /HT]]*Tableau1[[#This Row],[Stock Actuel]]</f>
        <v>#REF!</v>
      </c>
      <c r="N358" s="1"/>
      <c r="O358" s="1"/>
    </row>
    <row r="359" spans="2:15" x14ac:dyDescent="0.25">
      <c r="B359" s="1" t="s">
        <v>1867</v>
      </c>
      <c r="C359" s="1" t="s">
        <v>198</v>
      </c>
      <c r="D359" s="1" t="s">
        <v>420</v>
      </c>
      <c r="E359" t="s">
        <v>1868</v>
      </c>
      <c r="F359" s="20">
        <v>0.62</v>
      </c>
      <c r="G359" s="1">
        <v>2</v>
      </c>
      <c r="H359" s="1" t="e">
        <f>SUMIF(#REF!,Tableau1[[#This Row],[Références]],#REF!)</f>
        <v>#REF!</v>
      </c>
      <c r="I359" s="1" t="e">
        <f t="shared" si="10"/>
        <v>#REF!</v>
      </c>
      <c r="J359" s="1">
        <v>-1</v>
      </c>
      <c r="K359" t="e">
        <f t="shared" si="11"/>
        <v>#REF!</v>
      </c>
      <c r="L359" s="1"/>
      <c r="M359" s="20" t="e">
        <f>Tableau1[[#This Row],[Prix /HT]]*Tableau1[[#This Row],[Stock Actuel]]</f>
        <v>#REF!</v>
      </c>
      <c r="N359" s="1"/>
      <c r="O359" s="1"/>
    </row>
    <row r="360" spans="2:15" x14ac:dyDescent="0.25">
      <c r="B360" s="1" t="s">
        <v>2777</v>
      </c>
      <c r="D360" s="1" t="s">
        <v>420</v>
      </c>
      <c r="E360" t="s">
        <v>2778</v>
      </c>
      <c r="F360" s="20">
        <v>26.11</v>
      </c>
      <c r="G360" s="1">
        <v>0</v>
      </c>
      <c r="H360" s="1" t="e">
        <f>SUMIF(#REF!,Tableau1[[#This Row],[Références]],#REF!)</f>
        <v>#REF!</v>
      </c>
      <c r="I360" s="1" t="e">
        <f t="shared" si="10"/>
        <v>#REF!</v>
      </c>
      <c r="J360" s="1">
        <v>-1</v>
      </c>
      <c r="K360" t="e">
        <f t="shared" si="11"/>
        <v>#REF!</v>
      </c>
      <c r="L360" s="1"/>
      <c r="M360" s="20" t="e">
        <f>Tableau1[[#This Row],[Prix /HT]]*Tableau1[[#This Row],[Stock Actuel]]</f>
        <v>#REF!</v>
      </c>
      <c r="N360" s="1"/>
      <c r="O360" s="1"/>
    </row>
    <row r="361" spans="2:15" x14ac:dyDescent="0.25">
      <c r="B361" s="1" t="s">
        <v>118</v>
      </c>
      <c r="C361" s="1" t="s">
        <v>90</v>
      </c>
      <c r="D361" s="1" t="s">
        <v>420</v>
      </c>
      <c r="E361" t="s">
        <v>846</v>
      </c>
      <c r="F361" s="20">
        <v>13.840000000000002</v>
      </c>
      <c r="G361" s="1">
        <v>6</v>
      </c>
      <c r="H361" s="1" t="e">
        <f>SUMIF(#REF!,Tableau1[[#This Row],[Références]],#REF!)</f>
        <v>#REF!</v>
      </c>
      <c r="I361" s="1" t="e">
        <f t="shared" si="10"/>
        <v>#REF!</v>
      </c>
      <c r="J361" s="1">
        <v>-1</v>
      </c>
      <c r="K361" t="e">
        <f t="shared" si="11"/>
        <v>#REF!</v>
      </c>
      <c r="L361" s="1" t="s">
        <v>453</v>
      </c>
      <c r="M361" s="20" t="e">
        <f>Tableau1[[#This Row],[Prix /HT]]*Tableau1[[#This Row],[Stock Actuel]]</f>
        <v>#REF!</v>
      </c>
      <c r="N361" s="1"/>
      <c r="O361" s="1"/>
    </row>
    <row r="362" spans="2:15" x14ac:dyDescent="0.25">
      <c r="B362" s="1" t="s">
        <v>117</v>
      </c>
      <c r="C362" s="1" t="s">
        <v>90</v>
      </c>
      <c r="D362" s="1" t="s">
        <v>420</v>
      </c>
      <c r="E362" t="s">
        <v>847</v>
      </c>
      <c r="F362" s="20">
        <v>14.53</v>
      </c>
      <c r="G362" s="1">
        <v>13</v>
      </c>
      <c r="H362" s="1" t="e">
        <f>SUMIF(#REF!,Tableau1[[#This Row],[Références]],#REF!)</f>
        <v>#REF!</v>
      </c>
      <c r="I362" s="1" t="e">
        <f t="shared" si="10"/>
        <v>#REF!</v>
      </c>
      <c r="J362" s="1">
        <v>-1</v>
      </c>
      <c r="K362" t="e">
        <f t="shared" si="11"/>
        <v>#REF!</v>
      </c>
      <c r="L362" s="1" t="s">
        <v>453</v>
      </c>
      <c r="M362" s="20" t="e">
        <f>Tableau1[[#This Row],[Prix /HT]]*Tableau1[[#This Row],[Stock Actuel]]</f>
        <v>#REF!</v>
      </c>
      <c r="N362" s="1"/>
      <c r="O362" s="1"/>
    </row>
    <row r="363" spans="2:15" x14ac:dyDescent="0.25">
      <c r="B363" s="1" t="s">
        <v>1569</v>
      </c>
      <c r="C363" s="1" t="s">
        <v>90</v>
      </c>
      <c r="D363" s="1" t="s">
        <v>420</v>
      </c>
      <c r="E363" t="s">
        <v>1678</v>
      </c>
      <c r="F363" s="20">
        <v>3.7909999999999999</v>
      </c>
      <c r="G363" s="1">
        <v>0</v>
      </c>
      <c r="H363" s="1" t="e">
        <f>SUMIF(#REF!,Tableau1[[#This Row],[Références]],#REF!)</f>
        <v>#REF!</v>
      </c>
      <c r="I363" s="1" t="e">
        <f t="shared" si="10"/>
        <v>#REF!</v>
      </c>
      <c r="J363" s="1">
        <v>-1</v>
      </c>
      <c r="K363" t="e">
        <f t="shared" si="11"/>
        <v>#REF!</v>
      </c>
      <c r="L363" s="35" t="s">
        <v>1677</v>
      </c>
      <c r="M363" s="20" t="e">
        <f>Tableau1[[#This Row],[Prix /HT]]*Tableau1[[#This Row],[Stock Actuel]]</f>
        <v>#REF!</v>
      </c>
      <c r="N363" s="1" t="s">
        <v>2284</v>
      </c>
      <c r="O363" s="35">
        <v>92</v>
      </c>
    </row>
    <row r="364" spans="2:15" x14ac:dyDescent="0.25">
      <c r="B364" s="1" t="s">
        <v>841</v>
      </c>
      <c r="C364" s="1" t="s">
        <v>90</v>
      </c>
      <c r="D364" s="1" t="s">
        <v>420</v>
      </c>
      <c r="E364" s="14" t="s">
        <v>848</v>
      </c>
      <c r="F364" s="20">
        <v>7</v>
      </c>
      <c r="G364" s="1">
        <v>6</v>
      </c>
      <c r="H364" s="1" t="e">
        <f>SUMIF(#REF!,Tableau1[[#This Row],[Références]],#REF!)</f>
        <v>#REF!</v>
      </c>
      <c r="I364" s="1" t="e">
        <f t="shared" si="10"/>
        <v>#REF!</v>
      </c>
      <c r="J364" s="1">
        <v>-1</v>
      </c>
      <c r="K364" t="e">
        <f t="shared" si="11"/>
        <v>#REF!</v>
      </c>
      <c r="L364" s="1" t="s">
        <v>453</v>
      </c>
      <c r="M364" s="20" t="e">
        <f>Tableau1[[#This Row],[Prix /HT]]*Tableau1[[#This Row],[Stock Actuel]]</f>
        <v>#REF!</v>
      </c>
      <c r="N364" s="1" t="s">
        <v>2284</v>
      </c>
      <c r="O364" s="1"/>
    </row>
    <row r="365" spans="2:15" x14ac:dyDescent="0.25">
      <c r="B365" s="1" t="s">
        <v>842</v>
      </c>
      <c r="C365" s="1" t="s">
        <v>90</v>
      </c>
      <c r="D365" s="1" t="s">
        <v>420</v>
      </c>
      <c r="E365" s="14" t="s">
        <v>1093</v>
      </c>
      <c r="F365" s="20">
        <v>5</v>
      </c>
      <c r="G365" s="1">
        <v>6</v>
      </c>
      <c r="H365" s="1" t="e">
        <f>SUMIF(#REF!,Tableau1[[#This Row],[Références]],#REF!)</f>
        <v>#REF!</v>
      </c>
      <c r="I365" s="1" t="e">
        <f t="shared" si="10"/>
        <v>#REF!</v>
      </c>
      <c r="J365" s="1">
        <v>-1</v>
      </c>
      <c r="K365" t="e">
        <f t="shared" si="11"/>
        <v>#REF!</v>
      </c>
      <c r="L365" s="1" t="s">
        <v>453</v>
      </c>
      <c r="M365" s="20" t="e">
        <f>Tableau1[[#This Row],[Prix /HT]]*Tableau1[[#This Row],[Stock Actuel]]</f>
        <v>#REF!</v>
      </c>
      <c r="N365" s="1" t="s">
        <v>2284</v>
      </c>
      <c r="O365" s="1"/>
    </row>
    <row r="366" spans="2:15" x14ac:dyDescent="0.25">
      <c r="B366" s="1" t="s">
        <v>1260</v>
      </c>
      <c r="C366" s="1" t="s">
        <v>90</v>
      </c>
      <c r="D366" s="1" t="s">
        <v>420</v>
      </c>
      <c r="E366" t="s">
        <v>1261</v>
      </c>
      <c r="F366" s="20">
        <v>7</v>
      </c>
      <c r="G366" s="1">
        <v>10</v>
      </c>
      <c r="H366" s="1" t="e">
        <f>SUMIF(#REF!,Tableau1[[#This Row],[Références]],#REF!)</f>
        <v>#REF!</v>
      </c>
      <c r="I366" s="1" t="e">
        <f t="shared" si="10"/>
        <v>#REF!</v>
      </c>
      <c r="J366" s="1">
        <v>-1</v>
      </c>
      <c r="K366" t="e">
        <f t="shared" si="11"/>
        <v>#REF!</v>
      </c>
      <c r="L366" s="1" t="s">
        <v>453</v>
      </c>
      <c r="M366" s="20" t="e">
        <f>Tableau1[[#This Row],[Prix /HT]]*Tableau1[[#This Row],[Stock Actuel]]</f>
        <v>#REF!</v>
      </c>
      <c r="N366" s="1" t="s">
        <v>2284</v>
      </c>
      <c r="O366" s="1"/>
    </row>
    <row r="367" spans="2:15" x14ac:dyDescent="0.25">
      <c r="B367" s="1" t="s">
        <v>849</v>
      </c>
      <c r="C367" s="1" t="s">
        <v>90</v>
      </c>
      <c r="D367" s="1" t="s">
        <v>420</v>
      </c>
      <c r="E367" s="14" t="s">
        <v>850</v>
      </c>
      <c r="F367" s="20">
        <v>15</v>
      </c>
      <c r="G367" s="1">
        <v>10</v>
      </c>
      <c r="H367" s="1" t="e">
        <f>SUMIF(#REF!,Tableau1[[#This Row],[Références]],#REF!)</f>
        <v>#REF!</v>
      </c>
      <c r="I367" s="1" t="e">
        <f t="shared" si="10"/>
        <v>#REF!</v>
      </c>
      <c r="J367" s="1">
        <v>-1</v>
      </c>
      <c r="K367" t="e">
        <f t="shared" si="11"/>
        <v>#REF!</v>
      </c>
      <c r="L367" s="1" t="s">
        <v>453</v>
      </c>
      <c r="M367" s="20" t="e">
        <f>Tableau1[[#This Row],[Prix /HT]]*Tableau1[[#This Row],[Stock Actuel]]</f>
        <v>#REF!</v>
      </c>
      <c r="N367" s="1" t="s">
        <v>2284</v>
      </c>
      <c r="O367" s="1"/>
    </row>
    <row r="368" spans="2:15" x14ac:dyDescent="0.25">
      <c r="B368" s="1" t="s">
        <v>2639</v>
      </c>
      <c r="C368" s="1" t="s">
        <v>90</v>
      </c>
      <c r="D368" s="1" t="s">
        <v>420</v>
      </c>
      <c r="E368" t="s">
        <v>2644</v>
      </c>
      <c r="F368" s="20">
        <v>11.27</v>
      </c>
      <c r="G368" s="1">
        <v>1</v>
      </c>
      <c r="H368" s="1" t="e">
        <f>SUMIF(#REF!,Tableau1[[#This Row],[Références]],#REF!)</f>
        <v>#REF!</v>
      </c>
      <c r="I368" s="1" t="e">
        <f t="shared" si="10"/>
        <v>#REF!</v>
      </c>
      <c r="J368" s="1">
        <v>-1</v>
      </c>
      <c r="K368" t="e">
        <f t="shared" si="11"/>
        <v>#REF!</v>
      </c>
      <c r="L368" s="1"/>
      <c r="M368" s="20" t="e">
        <f>Tableau1[[#This Row],[Prix /HT]]*Tableau1[[#This Row],[Stock Actuel]]</f>
        <v>#REF!</v>
      </c>
      <c r="N368" s="1"/>
      <c r="O368" s="1"/>
    </row>
    <row r="369" spans="2:15" x14ac:dyDescent="0.25">
      <c r="B369" s="1" t="s">
        <v>1030</v>
      </c>
      <c r="C369" s="1" t="s">
        <v>1281</v>
      </c>
      <c r="D369" s="1" t="s">
        <v>421</v>
      </c>
      <c r="E369" t="s">
        <v>1600</v>
      </c>
      <c r="F369" s="20">
        <v>0.58399999999999996</v>
      </c>
      <c r="G369" s="1">
        <v>66</v>
      </c>
      <c r="H369" s="1" t="e">
        <f>SUMIF(#REF!,Tableau1[[#This Row],[Références]],#REF!)</f>
        <v>#REF!</v>
      </c>
      <c r="I369" s="1" t="e">
        <f t="shared" si="10"/>
        <v>#REF!</v>
      </c>
      <c r="J369" s="1">
        <v>-1</v>
      </c>
      <c r="K369" t="e">
        <f t="shared" si="11"/>
        <v>#REF!</v>
      </c>
      <c r="L369" s="35" t="s">
        <v>1599</v>
      </c>
      <c r="M369" s="20" t="e">
        <f>Tableau1[[#This Row],[Prix /HT]]*Tableau1[[#This Row],[Stock Actuel]]</f>
        <v>#REF!</v>
      </c>
      <c r="N369" s="1"/>
      <c r="O369" s="35">
        <v>79</v>
      </c>
    </row>
    <row r="370" spans="2:15" x14ac:dyDescent="0.25">
      <c r="B370" s="1" t="s">
        <v>1324</v>
      </c>
      <c r="C370" s="1" t="s">
        <v>198</v>
      </c>
      <c r="D370" s="1" t="s">
        <v>420</v>
      </c>
      <c r="E370" t="s">
        <v>1325</v>
      </c>
      <c r="F370" s="20">
        <v>24.52</v>
      </c>
      <c r="G370" s="1">
        <v>0</v>
      </c>
      <c r="H370" s="1" t="e">
        <f>SUMIF(#REF!,Tableau1[[#This Row],[Références]],#REF!)</f>
        <v>#REF!</v>
      </c>
      <c r="I370" s="1" t="e">
        <f t="shared" si="10"/>
        <v>#REF!</v>
      </c>
      <c r="J370" s="1">
        <v>-1</v>
      </c>
      <c r="K370" t="e">
        <f t="shared" si="11"/>
        <v>#REF!</v>
      </c>
      <c r="L370" s="1" t="s">
        <v>453</v>
      </c>
      <c r="M370" s="20" t="e">
        <f>Tableau1[[#This Row],[Prix /HT]]*Tableau1[[#This Row],[Stock Actuel]]</f>
        <v>#REF!</v>
      </c>
      <c r="N370" s="1" t="s">
        <v>1494</v>
      </c>
      <c r="O370" s="1"/>
    </row>
    <row r="371" spans="2:15" x14ac:dyDescent="0.25">
      <c r="B371" s="1" t="s">
        <v>804</v>
      </c>
      <c r="C371" s="1" t="s">
        <v>90</v>
      </c>
      <c r="D371" s="1" t="s">
        <v>420</v>
      </c>
      <c r="E371" t="s">
        <v>1141</v>
      </c>
      <c r="F371" s="20">
        <v>72.2</v>
      </c>
      <c r="G371" s="1">
        <v>0</v>
      </c>
      <c r="H371" s="1" t="e">
        <f>SUMIF(#REF!,Tableau1[[#This Row],[Références]],#REF!)</f>
        <v>#REF!</v>
      </c>
      <c r="I371" s="1" t="e">
        <f t="shared" si="10"/>
        <v>#REF!</v>
      </c>
      <c r="J371" s="1">
        <v>-1</v>
      </c>
      <c r="K371" t="e">
        <f t="shared" si="11"/>
        <v>#REF!</v>
      </c>
      <c r="L371" s="1" t="s">
        <v>453</v>
      </c>
      <c r="M371" s="20" t="e">
        <f>Tableau1[[#This Row],[Prix /HT]]*Tableau1[[#This Row],[Stock Actuel]]</f>
        <v>#REF!</v>
      </c>
      <c r="N371" s="1"/>
      <c r="O371" s="1"/>
    </row>
    <row r="372" spans="2:15" x14ac:dyDescent="0.25">
      <c r="B372" s="1" t="s">
        <v>652</v>
      </c>
      <c r="C372" s="1" t="s">
        <v>90</v>
      </c>
      <c r="D372" s="1" t="s">
        <v>420</v>
      </c>
      <c r="E372" t="s">
        <v>1207</v>
      </c>
      <c r="F372" s="20">
        <v>11.18</v>
      </c>
      <c r="G372" s="1">
        <v>7</v>
      </c>
      <c r="H372" s="1" t="e">
        <f>SUMIF(#REF!,Tableau1[[#This Row],[Références]],#REF!)</f>
        <v>#REF!</v>
      </c>
      <c r="I372" s="1" t="e">
        <f t="shared" si="10"/>
        <v>#REF!</v>
      </c>
      <c r="J372" s="1">
        <v>-1</v>
      </c>
      <c r="K372" t="e">
        <f t="shared" si="11"/>
        <v>#REF!</v>
      </c>
      <c r="L372" s="35" t="s">
        <v>1598</v>
      </c>
      <c r="M372" s="20" t="e">
        <f>Tableau1[[#This Row],[Prix /HT]]*Tableau1[[#This Row],[Stock Actuel]]</f>
        <v>#REF!</v>
      </c>
      <c r="N372" s="1"/>
      <c r="O372" s="35">
        <v>78</v>
      </c>
    </row>
    <row r="373" spans="2:15" x14ac:dyDescent="0.25">
      <c r="B373" s="1" t="s">
        <v>802</v>
      </c>
      <c r="C373" s="1" t="s">
        <v>90</v>
      </c>
      <c r="D373" s="1" t="s">
        <v>420</v>
      </c>
      <c r="E373" t="s">
        <v>803</v>
      </c>
      <c r="F373" s="20">
        <v>26.55</v>
      </c>
      <c r="G373" s="1">
        <v>2</v>
      </c>
      <c r="H373" s="1" t="e">
        <f>SUMIF(#REF!,Tableau1[[#This Row],[Références]],#REF!)</f>
        <v>#REF!</v>
      </c>
      <c r="I373" s="1" t="e">
        <f t="shared" si="10"/>
        <v>#REF!</v>
      </c>
      <c r="J373" s="1">
        <v>-1</v>
      </c>
      <c r="K373" t="e">
        <f t="shared" si="11"/>
        <v>#REF!</v>
      </c>
      <c r="L373" s="1" t="s">
        <v>453</v>
      </c>
      <c r="M373" s="20" t="e">
        <f>Tableau1[[#This Row],[Prix /HT]]*Tableau1[[#This Row],[Stock Actuel]]</f>
        <v>#REF!</v>
      </c>
      <c r="N373" s="1"/>
      <c r="O373" s="1"/>
    </row>
    <row r="374" spans="2:15" x14ac:dyDescent="0.25">
      <c r="B374" s="1" t="s">
        <v>576</v>
      </c>
      <c r="C374" s="1" t="s">
        <v>90</v>
      </c>
      <c r="D374" s="1" t="s">
        <v>420</v>
      </c>
      <c r="E374" t="s">
        <v>852</v>
      </c>
      <c r="F374" s="20">
        <v>10.26</v>
      </c>
      <c r="G374" s="1">
        <v>2</v>
      </c>
      <c r="H374" s="1" t="e">
        <f>SUMIF(#REF!,Tableau1[[#This Row],[Références]],#REF!)</f>
        <v>#REF!</v>
      </c>
      <c r="I374" s="1" t="e">
        <f t="shared" si="10"/>
        <v>#REF!</v>
      </c>
      <c r="J374" s="1">
        <v>-1</v>
      </c>
      <c r="K374" t="e">
        <f t="shared" si="11"/>
        <v>#REF!</v>
      </c>
      <c r="L374" s="1" t="s">
        <v>453</v>
      </c>
      <c r="M374" s="20" t="e">
        <f>Tableau1[[#This Row],[Prix /HT]]*Tableau1[[#This Row],[Stock Actuel]]</f>
        <v>#REF!</v>
      </c>
      <c r="N374" s="1" t="s">
        <v>2284</v>
      </c>
      <c r="O374" s="1"/>
    </row>
    <row r="375" spans="2:15" x14ac:dyDescent="0.25">
      <c r="B375" s="1" t="s">
        <v>796</v>
      </c>
      <c r="C375" s="1" t="s">
        <v>90</v>
      </c>
      <c r="D375" s="1" t="s">
        <v>420</v>
      </c>
      <c r="E375" t="s">
        <v>853</v>
      </c>
      <c r="F375" s="20">
        <v>5.3</v>
      </c>
      <c r="G375" s="1">
        <v>1</v>
      </c>
      <c r="H375" s="1" t="e">
        <f>SUMIF(#REF!,Tableau1[[#This Row],[Références]],#REF!)</f>
        <v>#REF!</v>
      </c>
      <c r="I375" s="1" t="e">
        <f t="shared" si="10"/>
        <v>#REF!</v>
      </c>
      <c r="J375" s="1">
        <v>-1</v>
      </c>
      <c r="K375" t="e">
        <f t="shared" si="11"/>
        <v>#REF!</v>
      </c>
      <c r="L375" s="1" t="s">
        <v>453</v>
      </c>
      <c r="M375" s="20" t="e">
        <f>Tableau1[[#This Row],[Prix /HT]]*Tableau1[[#This Row],[Stock Actuel]]</f>
        <v>#REF!</v>
      </c>
      <c r="N375" s="1"/>
      <c r="O375" s="1"/>
    </row>
    <row r="376" spans="2:15" x14ac:dyDescent="0.25">
      <c r="B376" s="1" t="s">
        <v>566</v>
      </c>
      <c r="C376" s="1" t="s">
        <v>90</v>
      </c>
      <c r="D376" s="1" t="s">
        <v>420</v>
      </c>
      <c r="E376" t="s">
        <v>565</v>
      </c>
      <c r="F376" s="20">
        <v>24.31</v>
      </c>
      <c r="G376" s="1">
        <v>1</v>
      </c>
      <c r="H376" s="1" t="e">
        <f>SUMIF(#REF!,Tableau1[[#This Row],[Références]],#REF!)</f>
        <v>#REF!</v>
      </c>
      <c r="I376" s="1" t="e">
        <f t="shared" si="10"/>
        <v>#REF!</v>
      </c>
      <c r="J376" s="1">
        <v>-1</v>
      </c>
      <c r="K376" t="e">
        <f t="shared" si="11"/>
        <v>#REF!</v>
      </c>
      <c r="L376" s="1" t="s">
        <v>453</v>
      </c>
      <c r="M376" s="20" t="e">
        <f>Tableau1[[#This Row],[Prix /HT]]*Tableau1[[#This Row],[Stock Actuel]]</f>
        <v>#REF!</v>
      </c>
      <c r="N376" s="1" t="s">
        <v>1275</v>
      </c>
      <c r="O376" s="1"/>
    </row>
    <row r="377" spans="2:15" x14ac:dyDescent="0.25">
      <c r="B377" s="1" t="s">
        <v>813</v>
      </c>
      <c r="C377" s="1" t="s">
        <v>90</v>
      </c>
      <c r="D377" s="1" t="s">
        <v>420</v>
      </c>
      <c r="E377" t="s">
        <v>814</v>
      </c>
      <c r="F377" s="20">
        <v>55.94</v>
      </c>
      <c r="G377" s="1">
        <v>1</v>
      </c>
      <c r="H377" s="1" t="e">
        <f>SUMIF(#REF!,Tableau1[[#This Row],[Références]],#REF!)</f>
        <v>#REF!</v>
      </c>
      <c r="I377" s="1" t="e">
        <f t="shared" si="10"/>
        <v>#REF!</v>
      </c>
      <c r="J377" s="1">
        <v>-1</v>
      </c>
      <c r="K377" t="e">
        <f t="shared" si="11"/>
        <v>#REF!</v>
      </c>
      <c r="L377" s="1" t="s">
        <v>453</v>
      </c>
      <c r="M377" s="20" t="e">
        <f>Tableau1[[#This Row],[Prix /HT]]*Tableau1[[#This Row],[Stock Actuel]]</f>
        <v>#REF!</v>
      </c>
      <c r="N377" s="1"/>
      <c r="O377" s="1"/>
    </row>
    <row r="378" spans="2:15" x14ac:dyDescent="0.25">
      <c r="B378" s="1" t="s">
        <v>113</v>
      </c>
      <c r="C378" s="1" t="s">
        <v>90</v>
      </c>
      <c r="D378" s="1" t="s">
        <v>420</v>
      </c>
      <c r="E378" t="s">
        <v>114</v>
      </c>
      <c r="F378" s="20">
        <v>4.55</v>
      </c>
      <c r="G378" s="1">
        <v>0</v>
      </c>
      <c r="H378" s="1" t="e">
        <f>SUMIF(#REF!,Tableau1[[#This Row],[Références]],#REF!)</f>
        <v>#REF!</v>
      </c>
      <c r="I378" s="1" t="e">
        <f t="shared" si="10"/>
        <v>#REF!</v>
      </c>
      <c r="J378" s="1">
        <v>-1</v>
      </c>
      <c r="K378" t="e">
        <f t="shared" si="11"/>
        <v>#REF!</v>
      </c>
      <c r="L378" s="1" t="s">
        <v>453</v>
      </c>
      <c r="M378" s="20" t="e">
        <f>Tableau1[[#This Row],[Prix /HT]]*Tableau1[[#This Row],[Stock Actuel]]</f>
        <v>#REF!</v>
      </c>
      <c r="N378" s="1"/>
      <c r="O378" s="1"/>
    </row>
    <row r="379" spans="2:15" x14ac:dyDescent="0.25">
      <c r="B379" s="1" t="s">
        <v>110</v>
      </c>
      <c r="C379" s="1" t="s">
        <v>90</v>
      </c>
      <c r="D379" s="1" t="s">
        <v>420</v>
      </c>
      <c r="E379" t="s">
        <v>111</v>
      </c>
      <c r="F379" s="20">
        <v>31.09</v>
      </c>
      <c r="G379" s="1">
        <v>1</v>
      </c>
      <c r="H379" s="1" t="e">
        <f>SUMIF(#REF!,Tableau1[[#This Row],[Références]],#REF!)</f>
        <v>#REF!</v>
      </c>
      <c r="I379" s="1" t="e">
        <f t="shared" si="10"/>
        <v>#REF!</v>
      </c>
      <c r="J379" s="1">
        <v>-1</v>
      </c>
      <c r="K379" t="e">
        <f t="shared" si="11"/>
        <v>#REF!</v>
      </c>
      <c r="L379" s="1" t="s">
        <v>453</v>
      </c>
      <c r="M379" s="20" t="e">
        <f>Tableau1[[#This Row],[Prix /HT]]*Tableau1[[#This Row],[Stock Actuel]]</f>
        <v>#REF!</v>
      </c>
      <c r="N379" s="1" t="s">
        <v>2285</v>
      </c>
      <c r="O379" s="1"/>
    </row>
    <row r="380" spans="2:15" x14ac:dyDescent="0.25">
      <c r="B380" s="1" t="s">
        <v>1117</v>
      </c>
      <c r="C380" s="1" t="s">
        <v>90</v>
      </c>
      <c r="D380" s="1" t="s">
        <v>420</v>
      </c>
      <c r="E380" t="s">
        <v>1118</v>
      </c>
      <c r="F380" s="20">
        <v>8.83</v>
      </c>
      <c r="G380" s="1">
        <v>4</v>
      </c>
      <c r="H380" s="1" t="e">
        <f>SUMIF(#REF!,Tableau1[[#This Row],[Références]],#REF!)</f>
        <v>#REF!</v>
      </c>
      <c r="I380" s="1" t="e">
        <f t="shared" si="10"/>
        <v>#REF!</v>
      </c>
      <c r="J380" s="1">
        <v>-1</v>
      </c>
      <c r="K380" t="e">
        <f t="shared" si="11"/>
        <v>#REF!</v>
      </c>
      <c r="L380" s="35" t="s">
        <v>2315</v>
      </c>
      <c r="M380" s="20" t="e">
        <f>Tableau1[[#This Row],[Prix /HT]]*Tableau1[[#This Row],[Stock Actuel]]</f>
        <v>#REF!</v>
      </c>
      <c r="N380" s="1"/>
      <c r="O380" s="35">
        <v>206</v>
      </c>
    </row>
    <row r="381" spans="2:15" x14ac:dyDescent="0.25">
      <c r="B381" s="1" t="s">
        <v>800</v>
      </c>
      <c r="C381" s="1" t="s">
        <v>90</v>
      </c>
      <c r="D381" s="1" t="s">
        <v>420</v>
      </c>
      <c r="E381" t="s">
        <v>851</v>
      </c>
      <c r="F381" s="20">
        <v>24.83</v>
      </c>
      <c r="G381" s="1">
        <v>0</v>
      </c>
      <c r="H381" s="1" t="e">
        <f>SUMIF(#REF!,Tableau1[[#This Row],[Références]],#REF!)</f>
        <v>#REF!</v>
      </c>
      <c r="I381" s="1" t="e">
        <f t="shared" si="10"/>
        <v>#REF!</v>
      </c>
      <c r="J381" s="1">
        <v>-1</v>
      </c>
      <c r="K381" t="e">
        <f t="shared" si="11"/>
        <v>#REF!</v>
      </c>
      <c r="L381" s="1" t="s">
        <v>453</v>
      </c>
      <c r="M381" s="20" t="e">
        <f>Tableau1[[#This Row],[Prix /HT]]*Tableau1[[#This Row],[Stock Actuel]]</f>
        <v>#REF!</v>
      </c>
      <c r="N381" s="1"/>
      <c r="O381" s="1"/>
    </row>
    <row r="382" spans="2:15" x14ac:dyDescent="0.25">
      <c r="B382" s="1" t="s">
        <v>801</v>
      </c>
      <c r="C382" s="1" t="s">
        <v>90</v>
      </c>
      <c r="D382" s="1" t="s">
        <v>420</v>
      </c>
      <c r="E382" t="s">
        <v>854</v>
      </c>
      <c r="F382" s="20">
        <v>28.57</v>
      </c>
      <c r="G382" s="1">
        <v>2</v>
      </c>
      <c r="H382" s="1" t="e">
        <f>SUMIF(#REF!,Tableau1[[#This Row],[Références]],#REF!)</f>
        <v>#REF!</v>
      </c>
      <c r="I382" s="1" t="e">
        <f t="shared" si="10"/>
        <v>#REF!</v>
      </c>
      <c r="J382" s="1">
        <v>-1</v>
      </c>
      <c r="K382" t="e">
        <f t="shared" si="11"/>
        <v>#REF!</v>
      </c>
      <c r="L382" s="1" t="s">
        <v>453</v>
      </c>
      <c r="M382" s="20" t="e">
        <f>Tableau1[[#This Row],[Prix /HT]]*Tableau1[[#This Row],[Stock Actuel]]</f>
        <v>#REF!</v>
      </c>
      <c r="N382" s="1"/>
      <c r="O382" s="1"/>
    </row>
    <row r="383" spans="2:15" x14ac:dyDescent="0.25">
      <c r="B383" s="1" t="s">
        <v>2129</v>
      </c>
      <c r="C383" s="1" t="s">
        <v>90</v>
      </c>
      <c r="D383" s="1" t="s">
        <v>420</v>
      </c>
      <c r="E383" t="s">
        <v>1376</v>
      </c>
      <c r="F383" s="20">
        <v>57.87</v>
      </c>
      <c r="G383" s="1">
        <v>77</v>
      </c>
      <c r="H383" s="1" t="e">
        <f>SUMIF(#REF!,Tableau1[[#This Row],[Références]],#REF!)</f>
        <v>#REF!</v>
      </c>
      <c r="I383" s="1" t="e">
        <f t="shared" si="10"/>
        <v>#REF!</v>
      </c>
      <c r="J383" s="1">
        <v>-1</v>
      </c>
      <c r="K383" t="e">
        <f t="shared" si="11"/>
        <v>#REF!</v>
      </c>
      <c r="L383" s="1"/>
      <c r="M383" s="20" t="e">
        <f>Tableau1[[#This Row],[Prix /HT]]*Tableau1[[#This Row],[Stock Actuel]]</f>
        <v>#REF!</v>
      </c>
      <c r="N383" s="1" t="s">
        <v>2284</v>
      </c>
      <c r="O383" s="1"/>
    </row>
    <row r="384" spans="2:15" x14ac:dyDescent="0.25">
      <c r="B384" s="1" t="s">
        <v>798</v>
      </c>
      <c r="C384" s="1" t="s">
        <v>90</v>
      </c>
      <c r="D384" s="1" t="s">
        <v>420</v>
      </c>
      <c r="E384" t="s">
        <v>1163</v>
      </c>
      <c r="F384" s="20">
        <v>23.62</v>
      </c>
      <c r="G384" s="1">
        <v>3</v>
      </c>
      <c r="H384" s="1" t="e">
        <f>SUMIF(#REF!,Tableau1[[#This Row],[Références]],#REF!)</f>
        <v>#REF!</v>
      </c>
      <c r="I384" s="1" t="e">
        <f t="shared" si="10"/>
        <v>#REF!</v>
      </c>
      <c r="J384" s="1">
        <v>-1</v>
      </c>
      <c r="K384" t="e">
        <f t="shared" si="11"/>
        <v>#REF!</v>
      </c>
      <c r="L384" s="1" t="s">
        <v>453</v>
      </c>
      <c r="M384" s="20" t="e">
        <f>Tableau1[[#This Row],[Prix /HT]]*Tableau1[[#This Row],[Stock Actuel]]</f>
        <v>#REF!</v>
      </c>
      <c r="N384" s="1" t="s">
        <v>2285</v>
      </c>
      <c r="O384" s="1"/>
    </row>
    <row r="385" spans="2:15" x14ac:dyDescent="0.25">
      <c r="B385" s="1" t="s">
        <v>797</v>
      </c>
      <c r="C385" s="1" t="s">
        <v>90</v>
      </c>
      <c r="D385" s="1" t="s">
        <v>420</v>
      </c>
      <c r="E385" t="s">
        <v>855</v>
      </c>
      <c r="F385" s="20">
        <v>28.45</v>
      </c>
      <c r="G385" s="1">
        <v>1</v>
      </c>
      <c r="H385" s="1" t="e">
        <f>SUMIF(#REF!,Tableau1[[#This Row],[Références]],#REF!)</f>
        <v>#REF!</v>
      </c>
      <c r="I385" s="1" t="e">
        <f t="shared" si="10"/>
        <v>#REF!</v>
      </c>
      <c r="J385" s="1">
        <v>-1</v>
      </c>
      <c r="K385" t="e">
        <f t="shared" si="11"/>
        <v>#REF!</v>
      </c>
      <c r="L385" s="1" t="s">
        <v>453</v>
      </c>
      <c r="M385" s="20" t="e">
        <f>Tableau1[[#This Row],[Prix /HT]]*Tableau1[[#This Row],[Stock Actuel]]</f>
        <v>#REF!</v>
      </c>
      <c r="N385" s="1" t="s">
        <v>2284</v>
      </c>
      <c r="O385" s="1"/>
    </row>
    <row r="386" spans="2:15" x14ac:dyDescent="0.25">
      <c r="B386" s="1" t="s">
        <v>1115</v>
      </c>
      <c r="C386" s="1" t="s">
        <v>90</v>
      </c>
      <c r="D386" s="1" t="s">
        <v>420</v>
      </c>
      <c r="E386" t="s">
        <v>1116</v>
      </c>
      <c r="F386" s="20">
        <v>16.809999999999999</v>
      </c>
      <c r="G386" s="1">
        <v>0</v>
      </c>
      <c r="H386" s="1" t="e">
        <f>SUMIF(#REF!,Tableau1[[#This Row],[Références]],#REF!)</f>
        <v>#REF!</v>
      </c>
      <c r="I386" s="1" t="e">
        <f t="shared" si="10"/>
        <v>#REF!</v>
      </c>
      <c r="J386" s="1">
        <v>-1</v>
      </c>
      <c r="K386" t="e">
        <f t="shared" si="11"/>
        <v>#REF!</v>
      </c>
      <c r="L386" s="1" t="s">
        <v>453</v>
      </c>
      <c r="M386" s="20" t="e">
        <f>Tableau1[[#This Row],[Prix /HT]]*Tableau1[[#This Row],[Stock Actuel]]</f>
        <v>#REF!</v>
      </c>
      <c r="N386" s="1" t="s">
        <v>2284</v>
      </c>
      <c r="O386" s="1"/>
    </row>
    <row r="387" spans="2:15" x14ac:dyDescent="0.25">
      <c r="B387" s="1" t="s">
        <v>807</v>
      </c>
      <c r="C387" s="1" t="s">
        <v>90</v>
      </c>
      <c r="D387" s="1" t="s">
        <v>420</v>
      </c>
      <c r="E387" t="s">
        <v>808</v>
      </c>
      <c r="F387" s="20">
        <v>8.1999999999999993</v>
      </c>
      <c r="G387" s="1">
        <v>6</v>
      </c>
      <c r="H387" s="1" t="e">
        <f>SUMIF(#REF!,Tableau1[[#This Row],[Références]],#REF!)</f>
        <v>#REF!</v>
      </c>
      <c r="I387" s="1" t="e">
        <f t="shared" si="10"/>
        <v>#REF!</v>
      </c>
      <c r="J387" s="1">
        <v>-1</v>
      </c>
      <c r="K387" t="e">
        <f t="shared" si="11"/>
        <v>#REF!</v>
      </c>
      <c r="L387" s="35" t="s">
        <v>2319</v>
      </c>
      <c r="M387" s="20" t="e">
        <f>Tableau1[[#This Row],[Prix /HT]]*Tableau1[[#This Row],[Stock Actuel]]</f>
        <v>#REF!</v>
      </c>
      <c r="N387" s="1"/>
      <c r="O387" s="35">
        <v>207</v>
      </c>
    </row>
    <row r="388" spans="2:15" x14ac:dyDescent="0.25">
      <c r="B388" s="1" t="s">
        <v>554</v>
      </c>
      <c r="C388" s="1" t="s">
        <v>90</v>
      </c>
      <c r="D388" s="1" t="s">
        <v>420</v>
      </c>
      <c r="E388" t="s">
        <v>856</v>
      </c>
      <c r="F388" s="20">
        <v>32.700000000000003</v>
      </c>
      <c r="G388" s="1">
        <v>2</v>
      </c>
      <c r="H388" s="1" t="e">
        <f>SUMIF(#REF!,Tableau1[[#This Row],[Références]],#REF!)</f>
        <v>#REF!</v>
      </c>
      <c r="I388" s="1" t="e">
        <f t="shared" ref="I388:I451" si="12">SUM(G388:H388)</f>
        <v>#REF!</v>
      </c>
      <c r="J388" s="1">
        <v>-1</v>
      </c>
      <c r="K388" t="e">
        <f t="shared" ref="K388:K451" si="13">IF(I388&lt;=J388,"Commander","stock OK")</f>
        <v>#REF!</v>
      </c>
      <c r="L388" s="1" t="s">
        <v>453</v>
      </c>
      <c r="M388" s="20" t="e">
        <f>Tableau1[[#This Row],[Prix /HT]]*Tableau1[[#This Row],[Stock Actuel]]</f>
        <v>#REF!</v>
      </c>
      <c r="N388" s="1"/>
      <c r="O388" s="1"/>
    </row>
    <row r="389" spans="2:15" x14ac:dyDescent="0.25">
      <c r="B389" s="1" t="s">
        <v>805</v>
      </c>
      <c r="C389" s="1" t="s">
        <v>90</v>
      </c>
      <c r="D389" s="1" t="s">
        <v>420</v>
      </c>
      <c r="E389" t="s">
        <v>857</v>
      </c>
      <c r="F389" s="20">
        <v>41.68</v>
      </c>
      <c r="G389" s="1">
        <v>1</v>
      </c>
      <c r="H389" s="1" t="e">
        <f>SUMIF(#REF!,Tableau1[[#This Row],[Références]],#REF!)</f>
        <v>#REF!</v>
      </c>
      <c r="I389" s="1" t="e">
        <f t="shared" si="12"/>
        <v>#REF!</v>
      </c>
      <c r="J389" s="1">
        <v>-1</v>
      </c>
      <c r="K389" t="e">
        <f t="shared" si="13"/>
        <v>#REF!</v>
      </c>
      <c r="L389" s="1" t="s">
        <v>453</v>
      </c>
      <c r="M389" s="20" t="e">
        <f>Tableau1[[#This Row],[Prix /HT]]*Tableau1[[#This Row],[Stock Actuel]]</f>
        <v>#REF!</v>
      </c>
      <c r="N389" s="1"/>
      <c r="O389" s="1"/>
    </row>
    <row r="390" spans="2:15" x14ac:dyDescent="0.25">
      <c r="B390" s="1" t="s">
        <v>806</v>
      </c>
      <c r="C390" s="1" t="s">
        <v>90</v>
      </c>
      <c r="D390" s="1" t="s">
        <v>420</v>
      </c>
      <c r="E390" t="s">
        <v>858</v>
      </c>
      <c r="F390" s="20">
        <v>39.93</v>
      </c>
      <c r="G390" s="1">
        <v>2</v>
      </c>
      <c r="H390" s="1" t="e">
        <f>SUMIF(#REF!,Tableau1[[#This Row],[Références]],#REF!)</f>
        <v>#REF!</v>
      </c>
      <c r="I390" s="1" t="e">
        <f t="shared" si="12"/>
        <v>#REF!</v>
      </c>
      <c r="J390" s="1">
        <v>-1</v>
      </c>
      <c r="K390" t="e">
        <f t="shared" si="13"/>
        <v>#REF!</v>
      </c>
      <c r="L390" s="1" t="s">
        <v>453</v>
      </c>
      <c r="M390" s="20" t="e">
        <f>Tableau1[[#This Row],[Prix /HT]]*Tableau1[[#This Row],[Stock Actuel]]</f>
        <v>#REF!</v>
      </c>
      <c r="N390" s="1"/>
      <c r="O390" s="1"/>
    </row>
    <row r="391" spans="2:15" x14ac:dyDescent="0.25">
      <c r="B391" s="1" t="s">
        <v>2550</v>
      </c>
      <c r="D391" s="1" t="s">
        <v>420</v>
      </c>
      <c r="E391" t="s">
        <v>2551</v>
      </c>
      <c r="F391" s="20">
        <v>21.86</v>
      </c>
      <c r="G391" s="1">
        <v>1</v>
      </c>
      <c r="H391" s="1" t="e">
        <f>SUMIF(#REF!,Tableau1[[#This Row],[Références]],#REF!)</f>
        <v>#REF!</v>
      </c>
      <c r="I391" s="1" t="e">
        <f t="shared" si="12"/>
        <v>#REF!</v>
      </c>
      <c r="J391" s="1">
        <v>-1</v>
      </c>
      <c r="K391" t="e">
        <f t="shared" si="13"/>
        <v>#REF!</v>
      </c>
      <c r="L391" s="1"/>
      <c r="M391" s="20" t="e">
        <f>Tableau1[[#This Row],[Prix /HT]]*Tableau1[[#This Row],[Stock Actuel]]</f>
        <v>#REF!</v>
      </c>
      <c r="N391" s="1"/>
      <c r="O391" s="1"/>
    </row>
    <row r="392" spans="2:15" x14ac:dyDescent="0.25">
      <c r="B392" s="1" t="s">
        <v>809</v>
      </c>
      <c r="C392" s="1" t="s">
        <v>90</v>
      </c>
      <c r="D392" s="1" t="s">
        <v>420</v>
      </c>
      <c r="E392" t="s">
        <v>1212</v>
      </c>
      <c r="F392" s="20">
        <v>15</v>
      </c>
      <c r="G392" s="1">
        <v>1</v>
      </c>
      <c r="H392" s="1" t="e">
        <f>SUMIF(#REF!,Tableau1[[#This Row],[Références]],#REF!)</f>
        <v>#REF!</v>
      </c>
      <c r="I392" s="1" t="e">
        <f t="shared" si="12"/>
        <v>#REF!</v>
      </c>
      <c r="J392" s="1">
        <v>-1</v>
      </c>
      <c r="K392" t="e">
        <f t="shared" si="13"/>
        <v>#REF!</v>
      </c>
      <c r="L392" s="1" t="s">
        <v>453</v>
      </c>
      <c r="M392" s="20" t="e">
        <f>Tableau1[[#This Row],[Prix /HT]]*Tableau1[[#This Row],[Stock Actuel]]</f>
        <v>#REF!</v>
      </c>
      <c r="N392" s="1"/>
      <c r="O392" s="1"/>
    </row>
    <row r="393" spans="2:15" x14ac:dyDescent="0.25">
      <c r="B393" s="1" t="s">
        <v>812</v>
      </c>
      <c r="C393" s="1" t="s">
        <v>90</v>
      </c>
      <c r="D393" s="1" t="s">
        <v>420</v>
      </c>
      <c r="E393" t="s">
        <v>1213</v>
      </c>
      <c r="F393" s="20">
        <v>52.75</v>
      </c>
      <c r="G393" s="1">
        <v>1</v>
      </c>
      <c r="H393" s="1" t="e">
        <f>SUMIF(#REF!,Tableau1[[#This Row],[Références]],#REF!)</f>
        <v>#REF!</v>
      </c>
      <c r="I393" s="1" t="e">
        <f t="shared" si="12"/>
        <v>#REF!</v>
      </c>
      <c r="J393" s="1">
        <v>-1</v>
      </c>
      <c r="K393" t="e">
        <f t="shared" si="13"/>
        <v>#REF!</v>
      </c>
      <c r="L393" s="1" t="s">
        <v>453</v>
      </c>
      <c r="M393" s="20" t="e">
        <f>Tableau1[[#This Row],[Prix /HT]]*Tableau1[[#This Row],[Stock Actuel]]</f>
        <v>#REF!</v>
      </c>
      <c r="N393" s="1"/>
      <c r="O393" s="1"/>
    </row>
    <row r="394" spans="2:15" x14ac:dyDescent="0.25">
      <c r="B394" s="1" t="s">
        <v>2665</v>
      </c>
      <c r="D394" s="1" t="s">
        <v>420</v>
      </c>
      <c r="E394" t="s">
        <v>2820</v>
      </c>
      <c r="F394" s="20">
        <v>51.53</v>
      </c>
      <c r="G394" s="1">
        <v>1</v>
      </c>
      <c r="H394" s="1" t="e">
        <f>SUMIF(#REF!,Tableau1[[#This Row],[Références]],#REF!)</f>
        <v>#REF!</v>
      </c>
      <c r="I394" s="1" t="e">
        <f t="shared" si="12"/>
        <v>#REF!</v>
      </c>
      <c r="J394" s="1">
        <v>-1</v>
      </c>
      <c r="K394" t="e">
        <f t="shared" si="13"/>
        <v>#REF!</v>
      </c>
      <c r="L394" s="1"/>
      <c r="M394" s="20" t="e">
        <f>Tableau1[[#This Row],[Prix /HT]]*Tableau1[[#This Row],[Stock Actuel]]</f>
        <v>#REF!</v>
      </c>
      <c r="N394" s="1"/>
      <c r="O394" s="1"/>
    </row>
    <row r="395" spans="2:15" x14ac:dyDescent="0.25">
      <c r="B395" s="1" t="s">
        <v>115</v>
      </c>
      <c r="C395" s="1" t="s">
        <v>90</v>
      </c>
      <c r="D395" s="1" t="s">
        <v>420</v>
      </c>
      <c r="E395" t="s">
        <v>116</v>
      </c>
      <c r="F395" s="20">
        <v>13.54</v>
      </c>
      <c r="G395" s="1">
        <v>1</v>
      </c>
      <c r="H395" s="1" t="e">
        <f>SUMIF(#REF!,Tableau1[[#This Row],[Références]],#REF!)</f>
        <v>#REF!</v>
      </c>
      <c r="I395" s="1" t="e">
        <f t="shared" si="12"/>
        <v>#REF!</v>
      </c>
      <c r="J395" s="1">
        <v>-1</v>
      </c>
      <c r="K395" t="e">
        <f t="shared" si="13"/>
        <v>#REF!</v>
      </c>
      <c r="L395" s="1" t="s">
        <v>453</v>
      </c>
      <c r="M395" s="20" t="e">
        <f>Tableau1[[#This Row],[Prix /HT]]*Tableau1[[#This Row],[Stock Actuel]]</f>
        <v>#REF!</v>
      </c>
      <c r="N395" s="1"/>
      <c r="O395" s="1"/>
    </row>
    <row r="396" spans="2:15" x14ac:dyDescent="0.25">
      <c r="B396" s="1" t="s">
        <v>2127</v>
      </c>
      <c r="C396" s="1" t="s">
        <v>90</v>
      </c>
      <c r="D396" s="1" t="s">
        <v>420</v>
      </c>
      <c r="E396" t="s">
        <v>2128</v>
      </c>
      <c r="F396" s="20">
        <v>0</v>
      </c>
      <c r="G396" s="1">
        <v>0</v>
      </c>
      <c r="H396" s="1" t="e">
        <f>SUMIF(#REF!,Tableau1[[#This Row],[Références]],#REF!)</f>
        <v>#REF!</v>
      </c>
      <c r="I396" s="1" t="e">
        <f t="shared" si="12"/>
        <v>#REF!</v>
      </c>
      <c r="J396" s="1">
        <v>-1</v>
      </c>
      <c r="K396" t="e">
        <f t="shared" si="13"/>
        <v>#REF!</v>
      </c>
      <c r="L396" s="1" t="s">
        <v>453</v>
      </c>
      <c r="M396" s="20" t="e">
        <f>Tableau1[[#This Row],[Prix /HT]]*Tableau1[[#This Row],[Stock Actuel]]</f>
        <v>#REF!</v>
      </c>
      <c r="N396" s="1"/>
      <c r="O396" s="1"/>
    </row>
    <row r="397" spans="2:15" x14ac:dyDescent="0.25">
      <c r="B397" s="1" t="s">
        <v>92</v>
      </c>
      <c r="C397" s="1" t="s">
        <v>90</v>
      </c>
      <c r="D397" s="1" t="s">
        <v>420</v>
      </c>
      <c r="E397" t="s">
        <v>859</v>
      </c>
      <c r="F397" s="20">
        <v>15.76</v>
      </c>
      <c r="G397" s="1">
        <v>2</v>
      </c>
      <c r="H397" s="1" t="e">
        <f>SUMIF(#REF!,Tableau1[[#This Row],[Références]],#REF!)</f>
        <v>#REF!</v>
      </c>
      <c r="I397" s="1" t="e">
        <f t="shared" si="12"/>
        <v>#REF!</v>
      </c>
      <c r="J397" s="1">
        <v>-1</v>
      </c>
      <c r="K397" t="e">
        <f t="shared" si="13"/>
        <v>#REF!</v>
      </c>
      <c r="L397" s="1" t="s">
        <v>453</v>
      </c>
      <c r="M397" s="20" t="e">
        <f>Tableau1[[#This Row],[Prix /HT]]*Tableau1[[#This Row],[Stock Actuel]]</f>
        <v>#REF!</v>
      </c>
      <c r="N397" s="1" t="s">
        <v>2285</v>
      </c>
      <c r="O397" s="1"/>
    </row>
    <row r="398" spans="2:15" x14ac:dyDescent="0.25">
      <c r="B398" s="1" t="s">
        <v>795</v>
      </c>
      <c r="C398" s="1" t="s">
        <v>90</v>
      </c>
      <c r="D398" s="1" t="s">
        <v>420</v>
      </c>
      <c r="E398" t="s">
        <v>860</v>
      </c>
      <c r="F398" s="20">
        <v>15.87</v>
      </c>
      <c r="G398" s="1">
        <v>1</v>
      </c>
      <c r="H398" s="1" t="e">
        <f>SUMIF(#REF!,Tableau1[[#This Row],[Références]],#REF!)</f>
        <v>#REF!</v>
      </c>
      <c r="I398" s="1" t="e">
        <f t="shared" si="12"/>
        <v>#REF!</v>
      </c>
      <c r="J398" s="1">
        <v>-1</v>
      </c>
      <c r="K398" t="e">
        <f t="shared" si="13"/>
        <v>#REF!</v>
      </c>
      <c r="L398" s="1" t="s">
        <v>453</v>
      </c>
      <c r="M398" s="20" t="e">
        <f>Tableau1[[#This Row],[Prix /HT]]*Tableau1[[#This Row],[Stock Actuel]]</f>
        <v>#REF!</v>
      </c>
      <c r="N398" s="1" t="s">
        <v>2285</v>
      </c>
      <c r="O398" s="1"/>
    </row>
    <row r="399" spans="2:15" x14ac:dyDescent="0.25">
      <c r="B399" s="1" t="s">
        <v>94</v>
      </c>
      <c r="C399" s="1" t="s">
        <v>90</v>
      </c>
      <c r="D399" s="1" t="s">
        <v>420</v>
      </c>
      <c r="E399" s="14" t="s">
        <v>615</v>
      </c>
      <c r="F399" s="20">
        <v>18.03</v>
      </c>
      <c r="G399" s="1">
        <v>1</v>
      </c>
      <c r="H399" s="1" t="e">
        <f>SUMIF(#REF!,Tableau1[[#This Row],[Références]],#REF!)</f>
        <v>#REF!</v>
      </c>
      <c r="I399" s="1" t="e">
        <f t="shared" si="12"/>
        <v>#REF!</v>
      </c>
      <c r="J399" s="1">
        <v>-1</v>
      </c>
      <c r="K399" t="e">
        <f t="shared" si="13"/>
        <v>#REF!</v>
      </c>
      <c r="L399" s="1" t="s">
        <v>453</v>
      </c>
      <c r="M399" s="20" t="e">
        <f>Tableau1[[#This Row],[Prix /HT]]*Tableau1[[#This Row],[Stock Actuel]]</f>
        <v>#REF!</v>
      </c>
      <c r="N399" s="1" t="s">
        <v>2285</v>
      </c>
      <c r="O399" s="1"/>
    </row>
    <row r="400" spans="2:15" x14ac:dyDescent="0.25">
      <c r="B400" s="1" t="s">
        <v>95</v>
      </c>
      <c r="C400" s="1" t="s">
        <v>90</v>
      </c>
      <c r="D400" s="1" t="s">
        <v>420</v>
      </c>
      <c r="E400" t="s">
        <v>616</v>
      </c>
      <c r="F400" s="20">
        <v>27.05</v>
      </c>
      <c r="G400" s="1">
        <v>2</v>
      </c>
      <c r="H400" s="1" t="e">
        <f>SUMIF(#REF!,Tableau1[[#This Row],[Références]],#REF!)</f>
        <v>#REF!</v>
      </c>
      <c r="I400" s="1" t="e">
        <f t="shared" si="12"/>
        <v>#REF!</v>
      </c>
      <c r="J400" s="1">
        <v>-1</v>
      </c>
      <c r="K400" t="e">
        <f t="shared" si="13"/>
        <v>#REF!</v>
      </c>
      <c r="L400" s="1" t="s">
        <v>453</v>
      </c>
      <c r="M400" s="20" t="e">
        <f>Tableau1[[#This Row],[Prix /HT]]*Tableau1[[#This Row],[Stock Actuel]]</f>
        <v>#REF!</v>
      </c>
      <c r="N400" s="1" t="s">
        <v>2285</v>
      </c>
      <c r="O400" s="1"/>
    </row>
    <row r="401" spans="2:15" x14ac:dyDescent="0.25">
      <c r="B401" s="1" t="s">
        <v>791</v>
      </c>
      <c r="C401" s="1" t="s">
        <v>90</v>
      </c>
      <c r="D401" s="1" t="s">
        <v>420</v>
      </c>
      <c r="E401" s="14" t="s">
        <v>861</v>
      </c>
      <c r="F401" s="20">
        <v>27.07</v>
      </c>
      <c r="G401" s="1">
        <v>7</v>
      </c>
      <c r="H401" s="1" t="e">
        <f>SUMIF(#REF!,Tableau1[[#This Row],[Références]],#REF!)</f>
        <v>#REF!</v>
      </c>
      <c r="I401" s="1" t="e">
        <f t="shared" si="12"/>
        <v>#REF!</v>
      </c>
      <c r="J401" s="1">
        <v>-1</v>
      </c>
      <c r="K401" t="e">
        <f t="shared" si="13"/>
        <v>#REF!</v>
      </c>
      <c r="L401" s="1" t="s">
        <v>453</v>
      </c>
      <c r="M401" s="20" t="e">
        <f>Tableau1[[#This Row],[Prix /HT]]*Tableau1[[#This Row],[Stock Actuel]]</f>
        <v>#REF!</v>
      </c>
      <c r="N401" s="1" t="s">
        <v>2285</v>
      </c>
      <c r="O401" s="1"/>
    </row>
    <row r="402" spans="2:15" x14ac:dyDescent="0.25">
      <c r="B402" s="1" t="s">
        <v>96</v>
      </c>
      <c r="C402" s="1" t="s">
        <v>90</v>
      </c>
      <c r="D402" s="1" t="s">
        <v>420</v>
      </c>
      <c r="E402" t="s">
        <v>617</v>
      </c>
      <c r="F402" s="20">
        <v>30.2</v>
      </c>
      <c r="G402" s="1">
        <v>2</v>
      </c>
      <c r="H402" s="1" t="e">
        <f>SUMIF(#REF!,Tableau1[[#This Row],[Références]],#REF!)</f>
        <v>#REF!</v>
      </c>
      <c r="I402" s="1" t="e">
        <f t="shared" si="12"/>
        <v>#REF!</v>
      </c>
      <c r="J402" s="1">
        <v>-1</v>
      </c>
      <c r="K402" t="e">
        <f t="shared" si="13"/>
        <v>#REF!</v>
      </c>
      <c r="L402" s="1" t="s">
        <v>453</v>
      </c>
      <c r="M402" s="20" t="e">
        <f>Tableau1[[#This Row],[Prix /HT]]*Tableau1[[#This Row],[Stock Actuel]]</f>
        <v>#REF!</v>
      </c>
      <c r="N402" s="1" t="s">
        <v>2285</v>
      </c>
      <c r="O402" s="1"/>
    </row>
    <row r="403" spans="2:15" x14ac:dyDescent="0.25">
      <c r="B403" s="1" t="s">
        <v>97</v>
      </c>
      <c r="C403" s="1" t="s">
        <v>90</v>
      </c>
      <c r="D403" s="1" t="s">
        <v>420</v>
      </c>
      <c r="E403" t="s">
        <v>618</v>
      </c>
      <c r="F403" s="20">
        <v>31.09</v>
      </c>
      <c r="G403" s="1">
        <v>2</v>
      </c>
      <c r="H403" s="1" t="e">
        <f>SUMIF(#REF!,Tableau1[[#This Row],[Références]],#REF!)</f>
        <v>#REF!</v>
      </c>
      <c r="I403" s="1" t="e">
        <f t="shared" si="12"/>
        <v>#REF!</v>
      </c>
      <c r="J403" s="1">
        <v>-1</v>
      </c>
      <c r="K403" t="e">
        <f t="shared" si="13"/>
        <v>#REF!</v>
      </c>
      <c r="L403" s="1" t="s">
        <v>453</v>
      </c>
      <c r="M403" s="20" t="e">
        <f>Tableau1[[#This Row],[Prix /HT]]*Tableau1[[#This Row],[Stock Actuel]]</f>
        <v>#REF!</v>
      </c>
      <c r="N403" s="1" t="s">
        <v>2285</v>
      </c>
      <c r="O403" s="1"/>
    </row>
    <row r="404" spans="2:15" x14ac:dyDescent="0.25">
      <c r="B404" s="1" t="s">
        <v>2106</v>
      </c>
      <c r="C404" s="1" t="s">
        <v>90</v>
      </c>
      <c r="D404" s="1" t="s">
        <v>420</v>
      </c>
      <c r="E404" t="s">
        <v>2107</v>
      </c>
      <c r="F404" s="20">
        <v>25.4</v>
      </c>
      <c r="G404" s="1">
        <v>0</v>
      </c>
      <c r="H404" s="1" t="e">
        <f>SUMIF(#REF!,Tableau1[[#This Row],[Références]],#REF!)</f>
        <v>#REF!</v>
      </c>
      <c r="I404" s="1" t="e">
        <f t="shared" si="12"/>
        <v>#REF!</v>
      </c>
      <c r="J404" s="1">
        <v>-1</v>
      </c>
      <c r="K404" t="e">
        <f t="shared" si="13"/>
        <v>#REF!</v>
      </c>
      <c r="L404" s="1" t="s">
        <v>453</v>
      </c>
      <c r="M404" s="20" t="e">
        <f>Tableau1[[#This Row],[Prix /HT]]*Tableau1[[#This Row],[Stock Actuel]]</f>
        <v>#REF!</v>
      </c>
      <c r="N404" s="1" t="s">
        <v>2285</v>
      </c>
      <c r="O404" s="1"/>
    </row>
    <row r="405" spans="2:15" x14ac:dyDescent="0.25">
      <c r="B405" s="1" t="s">
        <v>2638</v>
      </c>
      <c r="C405" s="1" t="s">
        <v>90</v>
      </c>
      <c r="D405" s="1" t="s">
        <v>420</v>
      </c>
      <c r="E405" t="s">
        <v>2643</v>
      </c>
      <c r="F405" s="20">
        <v>29.78</v>
      </c>
      <c r="G405" s="1">
        <v>1</v>
      </c>
      <c r="H405" s="1" t="e">
        <f>SUMIF(#REF!,Tableau1[[#This Row],[Références]],#REF!)</f>
        <v>#REF!</v>
      </c>
      <c r="I405" s="1" t="e">
        <f t="shared" si="12"/>
        <v>#REF!</v>
      </c>
      <c r="J405" s="1">
        <v>-1</v>
      </c>
      <c r="K405" t="e">
        <f t="shared" si="13"/>
        <v>#REF!</v>
      </c>
      <c r="L405" s="1"/>
      <c r="M405" s="20" t="e">
        <f>Tableau1[[#This Row],[Prix /HT]]*Tableau1[[#This Row],[Stock Actuel]]</f>
        <v>#REF!</v>
      </c>
      <c r="N405" s="1"/>
      <c r="O405" s="1"/>
    </row>
    <row r="406" spans="2:15" x14ac:dyDescent="0.25">
      <c r="B406" s="1" t="s">
        <v>89</v>
      </c>
      <c r="C406" s="1" t="s">
        <v>90</v>
      </c>
      <c r="D406" s="1" t="s">
        <v>420</v>
      </c>
      <c r="E406" t="s">
        <v>2174</v>
      </c>
      <c r="F406" s="20">
        <v>7.02</v>
      </c>
      <c r="G406" s="1">
        <v>0</v>
      </c>
      <c r="H406" s="1" t="e">
        <f>SUMIF(#REF!,Tableau1[[#This Row],[Références]],#REF!)</f>
        <v>#REF!</v>
      </c>
      <c r="I406" s="1" t="e">
        <f t="shared" si="12"/>
        <v>#REF!</v>
      </c>
      <c r="J406" s="1">
        <v>-1</v>
      </c>
      <c r="K406" t="e">
        <f t="shared" si="13"/>
        <v>#REF!</v>
      </c>
      <c r="L406" s="1" t="s">
        <v>453</v>
      </c>
      <c r="M406" s="20" t="e">
        <f>Tableau1[[#This Row],[Prix /HT]]*Tableau1[[#This Row],[Stock Actuel]]</f>
        <v>#REF!</v>
      </c>
      <c r="N406" s="1" t="s">
        <v>2285</v>
      </c>
      <c r="O406" s="1"/>
    </row>
    <row r="407" spans="2:15" x14ac:dyDescent="0.25">
      <c r="B407" s="1" t="s">
        <v>91</v>
      </c>
      <c r="C407" s="1" t="s">
        <v>90</v>
      </c>
      <c r="D407" s="1" t="s">
        <v>420</v>
      </c>
      <c r="E407" t="s">
        <v>2173</v>
      </c>
      <c r="F407" s="20">
        <v>7.43</v>
      </c>
      <c r="G407" s="1">
        <v>3</v>
      </c>
      <c r="H407" s="1" t="e">
        <f>SUMIF(#REF!,Tableau1[[#This Row],[Références]],#REF!)</f>
        <v>#REF!</v>
      </c>
      <c r="I407" s="1" t="e">
        <f t="shared" si="12"/>
        <v>#REF!</v>
      </c>
      <c r="J407" s="1">
        <v>-1</v>
      </c>
      <c r="K407" t="e">
        <f t="shared" si="13"/>
        <v>#REF!</v>
      </c>
      <c r="L407" s="1" t="s">
        <v>453</v>
      </c>
      <c r="M407" s="20" t="e">
        <f>Tableau1[[#This Row],[Prix /HT]]*Tableau1[[#This Row],[Stock Actuel]]</f>
        <v>#REF!</v>
      </c>
      <c r="N407" s="1" t="s">
        <v>2285</v>
      </c>
      <c r="O407" s="1"/>
    </row>
    <row r="408" spans="2:15" x14ac:dyDescent="0.25">
      <c r="B408" s="1" t="s">
        <v>794</v>
      </c>
      <c r="C408" s="1" t="s">
        <v>90</v>
      </c>
      <c r="D408" s="1" t="s">
        <v>420</v>
      </c>
      <c r="E408" t="s">
        <v>862</v>
      </c>
      <c r="F408" s="20">
        <v>16.2</v>
      </c>
      <c r="G408" s="1">
        <v>0</v>
      </c>
      <c r="H408" s="1" t="e">
        <f>SUMIF(#REF!,Tableau1[[#This Row],[Références]],#REF!)</f>
        <v>#REF!</v>
      </c>
      <c r="I408" s="1" t="e">
        <f t="shared" si="12"/>
        <v>#REF!</v>
      </c>
      <c r="J408" s="1">
        <v>-1</v>
      </c>
      <c r="K408" t="e">
        <f t="shared" si="13"/>
        <v>#REF!</v>
      </c>
      <c r="L408" s="1" t="s">
        <v>453</v>
      </c>
      <c r="M408" s="20" t="e">
        <f>Tableau1[[#This Row],[Prix /HT]]*Tableau1[[#This Row],[Stock Actuel]]</f>
        <v>#REF!</v>
      </c>
      <c r="N408" s="1" t="s">
        <v>2285</v>
      </c>
      <c r="O408" s="1"/>
    </row>
    <row r="409" spans="2:15" x14ac:dyDescent="0.25">
      <c r="B409" s="1" t="s">
        <v>93</v>
      </c>
      <c r="C409" s="1" t="s">
        <v>90</v>
      </c>
      <c r="D409" s="1" t="s">
        <v>420</v>
      </c>
      <c r="E409" t="s">
        <v>440</v>
      </c>
      <c r="F409" s="20">
        <v>13.01</v>
      </c>
      <c r="G409" s="1">
        <v>1</v>
      </c>
      <c r="H409" s="1" t="e">
        <f>SUMIF(#REF!,Tableau1[[#This Row],[Références]],#REF!)</f>
        <v>#REF!</v>
      </c>
      <c r="I409" s="1" t="e">
        <f t="shared" si="12"/>
        <v>#REF!</v>
      </c>
      <c r="J409" s="1">
        <v>-1</v>
      </c>
      <c r="K409" t="e">
        <f t="shared" si="13"/>
        <v>#REF!</v>
      </c>
      <c r="L409" s="1" t="s">
        <v>453</v>
      </c>
      <c r="M409" s="20" t="e">
        <f>Tableau1[[#This Row],[Prix /HT]]*Tableau1[[#This Row],[Stock Actuel]]</f>
        <v>#REF!</v>
      </c>
      <c r="N409" s="1" t="s">
        <v>2285</v>
      </c>
      <c r="O409" s="1"/>
    </row>
    <row r="410" spans="2:15" x14ac:dyDescent="0.25">
      <c r="B410" s="1" t="s">
        <v>792</v>
      </c>
      <c r="C410" s="1" t="s">
        <v>90</v>
      </c>
      <c r="D410" s="1" t="s">
        <v>420</v>
      </c>
      <c r="E410" t="s">
        <v>863</v>
      </c>
      <c r="F410" s="20">
        <v>10.42</v>
      </c>
      <c r="G410" s="1">
        <v>1</v>
      </c>
      <c r="H410" s="1" t="e">
        <f>SUMIF(#REF!,Tableau1[[#This Row],[Références]],#REF!)</f>
        <v>#REF!</v>
      </c>
      <c r="I410" s="1" t="e">
        <f t="shared" si="12"/>
        <v>#REF!</v>
      </c>
      <c r="J410" s="1">
        <v>-1</v>
      </c>
      <c r="K410" t="e">
        <f t="shared" si="13"/>
        <v>#REF!</v>
      </c>
      <c r="L410" s="1" t="s">
        <v>453</v>
      </c>
      <c r="M410" s="20" t="e">
        <f>Tableau1[[#This Row],[Prix /HT]]*Tableau1[[#This Row],[Stock Actuel]]</f>
        <v>#REF!</v>
      </c>
      <c r="N410" s="1" t="s">
        <v>2285</v>
      </c>
      <c r="O410" s="1"/>
    </row>
    <row r="411" spans="2:15" x14ac:dyDescent="0.25">
      <c r="B411" s="1" t="s">
        <v>793</v>
      </c>
      <c r="C411" s="1" t="s">
        <v>90</v>
      </c>
      <c r="D411" s="1" t="s">
        <v>420</v>
      </c>
      <c r="E411" t="s">
        <v>864</v>
      </c>
      <c r="F411" s="20">
        <v>8.16</v>
      </c>
      <c r="G411" s="1">
        <v>1</v>
      </c>
      <c r="H411" s="1" t="e">
        <f>SUMIF(#REF!,Tableau1[[#This Row],[Références]],#REF!)</f>
        <v>#REF!</v>
      </c>
      <c r="I411" s="1" t="e">
        <f t="shared" si="12"/>
        <v>#REF!</v>
      </c>
      <c r="J411" s="1">
        <v>-1</v>
      </c>
      <c r="K411" t="e">
        <f t="shared" si="13"/>
        <v>#REF!</v>
      </c>
      <c r="L411" s="1" t="s">
        <v>453</v>
      </c>
      <c r="M411" s="20" t="e">
        <f>Tableau1[[#This Row],[Prix /HT]]*Tableau1[[#This Row],[Stock Actuel]]</f>
        <v>#REF!</v>
      </c>
      <c r="N411" s="1" t="s">
        <v>2285</v>
      </c>
      <c r="O411" s="1"/>
    </row>
    <row r="412" spans="2:15" x14ac:dyDescent="0.25">
      <c r="B412" s="1" t="s">
        <v>650</v>
      </c>
      <c r="C412" s="1" t="s">
        <v>90</v>
      </c>
      <c r="D412" s="1" t="s">
        <v>420</v>
      </c>
      <c r="E412" t="s">
        <v>651</v>
      </c>
      <c r="F412" s="20">
        <v>24.54</v>
      </c>
      <c r="G412" s="1">
        <v>2</v>
      </c>
      <c r="H412" s="1" t="e">
        <f>SUMIF(#REF!,Tableau1[[#This Row],[Références]],#REF!)</f>
        <v>#REF!</v>
      </c>
      <c r="I412" s="1" t="e">
        <f t="shared" si="12"/>
        <v>#REF!</v>
      </c>
      <c r="J412" s="1">
        <v>-1</v>
      </c>
      <c r="K412" t="e">
        <f t="shared" si="13"/>
        <v>#REF!</v>
      </c>
      <c r="L412" s="1" t="s">
        <v>453</v>
      </c>
      <c r="M412" s="20" t="e">
        <f>Tableau1[[#This Row],[Prix /HT]]*Tableau1[[#This Row],[Stock Actuel]]</f>
        <v>#REF!</v>
      </c>
      <c r="N412" s="1"/>
      <c r="O412" s="1"/>
    </row>
    <row r="413" spans="2:15" x14ac:dyDescent="0.25">
      <c r="B413" s="1" t="s">
        <v>1908</v>
      </c>
      <c r="C413" s="1" t="s">
        <v>90</v>
      </c>
      <c r="D413" s="1" t="s">
        <v>420</v>
      </c>
      <c r="E413" t="s">
        <v>1909</v>
      </c>
      <c r="F413" s="20">
        <v>25.66</v>
      </c>
      <c r="G413" s="1">
        <v>1</v>
      </c>
      <c r="H413" s="1" t="e">
        <f>SUMIF(#REF!,Tableau1[[#This Row],[Références]],#REF!)</f>
        <v>#REF!</v>
      </c>
      <c r="I413" s="1" t="e">
        <f t="shared" si="12"/>
        <v>#REF!</v>
      </c>
      <c r="J413" s="1">
        <v>-1</v>
      </c>
      <c r="K413" t="e">
        <f t="shared" si="13"/>
        <v>#REF!</v>
      </c>
      <c r="L413" s="1" t="s">
        <v>453</v>
      </c>
      <c r="M413" s="20" t="e">
        <f>Tableau1[[#This Row],[Prix /HT]]*Tableau1[[#This Row],[Stock Actuel]]</f>
        <v>#REF!</v>
      </c>
      <c r="N413" s="1"/>
      <c r="O413" s="1"/>
    </row>
    <row r="414" spans="2:15" x14ac:dyDescent="0.25">
      <c r="B414" s="1" t="s">
        <v>810</v>
      </c>
      <c r="C414" s="1" t="s">
        <v>90</v>
      </c>
      <c r="D414" s="1" t="s">
        <v>420</v>
      </c>
      <c r="E414" t="s">
        <v>811</v>
      </c>
      <c r="F414" s="20">
        <v>6.9</v>
      </c>
      <c r="G414" s="1">
        <v>1</v>
      </c>
      <c r="H414" s="1" t="e">
        <f>SUMIF(#REF!,Tableau1[[#This Row],[Références]],#REF!)</f>
        <v>#REF!</v>
      </c>
      <c r="I414" s="1" t="e">
        <f t="shared" si="12"/>
        <v>#REF!</v>
      </c>
      <c r="J414" s="1">
        <v>-1</v>
      </c>
      <c r="K414" t="e">
        <f t="shared" si="13"/>
        <v>#REF!</v>
      </c>
      <c r="L414" s="1" t="s">
        <v>453</v>
      </c>
      <c r="M414" s="20" t="e">
        <f>Tableau1[[#This Row],[Prix /HT]]*Tableau1[[#This Row],[Stock Actuel]]</f>
        <v>#REF!</v>
      </c>
      <c r="N414" s="1" t="s">
        <v>2814</v>
      </c>
      <c r="O414" s="1"/>
    </row>
    <row r="415" spans="2:15" x14ac:dyDescent="0.25">
      <c r="B415" s="1" t="s">
        <v>106</v>
      </c>
      <c r="C415" s="1" t="s">
        <v>90</v>
      </c>
      <c r="D415" s="1" t="s">
        <v>420</v>
      </c>
      <c r="E415" t="s">
        <v>1196</v>
      </c>
      <c r="F415" s="20">
        <v>11.22</v>
      </c>
      <c r="G415" s="1">
        <v>0</v>
      </c>
      <c r="H415" s="1" t="e">
        <f>SUMIF(#REF!,Tableau1[[#This Row],[Références]],#REF!)</f>
        <v>#REF!</v>
      </c>
      <c r="I415" s="1" t="e">
        <f t="shared" si="12"/>
        <v>#REF!</v>
      </c>
      <c r="J415" s="1">
        <v>-1</v>
      </c>
      <c r="K415" t="e">
        <f t="shared" si="13"/>
        <v>#REF!</v>
      </c>
      <c r="L415" s="1" t="s">
        <v>453</v>
      </c>
      <c r="M415" s="20" t="e">
        <f>Tableau1[[#This Row],[Prix /HT]]*Tableau1[[#This Row],[Stock Actuel]]</f>
        <v>#REF!</v>
      </c>
      <c r="N415" s="1" t="s">
        <v>2813</v>
      </c>
      <c r="O415" s="1"/>
    </row>
    <row r="416" spans="2:15" x14ac:dyDescent="0.25">
      <c r="B416" s="1" t="s">
        <v>105</v>
      </c>
      <c r="C416" s="1" t="s">
        <v>90</v>
      </c>
      <c r="D416" s="1" t="s">
        <v>420</v>
      </c>
      <c r="E416" t="s">
        <v>1196</v>
      </c>
      <c r="F416" s="20">
        <v>12.620000000000001</v>
      </c>
      <c r="G416" s="1">
        <v>3</v>
      </c>
      <c r="H416" s="1" t="e">
        <f>SUMIF(#REF!,Tableau1[[#This Row],[Références]],#REF!)</f>
        <v>#REF!</v>
      </c>
      <c r="I416" s="1" t="e">
        <f t="shared" si="12"/>
        <v>#REF!</v>
      </c>
      <c r="J416" s="1">
        <v>-1</v>
      </c>
      <c r="K416" t="e">
        <f t="shared" si="13"/>
        <v>#REF!</v>
      </c>
      <c r="L416" s="1" t="s">
        <v>453</v>
      </c>
      <c r="M416" s="20" t="e">
        <f>Tableau1[[#This Row],[Prix /HT]]*Tableau1[[#This Row],[Stock Actuel]]</f>
        <v>#REF!</v>
      </c>
      <c r="N416" s="1" t="s">
        <v>2813</v>
      </c>
      <c r="O416" s="1"/>
    </row>
    <row r="417" spans="2:15" x14ac:dyDescent="0.25">
      <c r="B417" s="1" t="s">
        <v>2796</v>
      </c>
      <c r="C417" s="1" t="s">
        <v>90</v>
      </c>
      <c r="D417" s="1" t="s">
        <v>420</v>
      </c>
      <c r="E417" t="s">
        <v>2797</v>
      </c>
      <c r="F417" s="20">
        <v>0</v>
      </c>
      <c r="G417" s="1">
        <v>2</v>
      </c>
      <c r="H417" s="1" t="e">
        <f>SUMIF(#REF!,Tableau1[[#This Row],[Références]],#REF!)</f>
        <v>#REF!</v>
      </c>
      <c r="I417" s="1" t="e">
        <f t="shared" si="12"/>
        <v>#REF!</v>
      </c>
      <c r="J417" s="1">
        <v>-1</v>
      </c>
      <c r="K417" t="e">
        <f t="shared" si="13"/>
        <v>#REF!</v>
      </c>
      <c r="L417" s="1"/>
      <c r="M417" s="20" t="e">
        <f>Tableau1[[#This Row],[Prix /HT]]*Tableau1[[#This Row],[Stock Actuel]]</f>
        <v>#REF!</v>
      </c>
      <c r="N417" s="1" t="s">
        <v>2813</v>
      </c>
      <c r="O417" s="1"/>
    </row>
    <row r="418" spans="2:15" x14ac:dyDescent="0.25">
      <c r="B418" s="1" t="s">
        <v>107</v>
      </c>
      <c r="C418" s="1" t="s">
        <v>90</v>
      </c>
      <c r="D418" s="1" t="s">
        <v>420</v>
      </c>
      <c r="E418" t="s">
        <v>1193</v>
      </c>
      <c r="F418" s="20">
        <v>14.569999999999999</v>
      </c>
      <c r="G418" s="1">
        <v>14</v>
      </c>
      <c r="H418" s="1" t="e">
        <f>SUMIF(#REF!,Tableau1[[#This Row],[Références]],#REF!)</f>
        <v>#REF!</v>
      </c>
      <c r="I418" s="1" t="e">
        <f t="shared" si="12"/>
        <v>#REF!</v>
      </c>
      <c r="J418" s="1">
        <v>-1</v>
      </c>
      <c r="K418" t="e">
        <f t="shared" si="13"/>
        <v>#REF!</v>
      </c>
      <c r="L418" s="1" t="s">
        <v>453</v>
      </c>
      <c r="M418" s="20" t="e">
        <f>Tableau1[[#This Row],[Prix /HT]]*Tableau1[[#This Row],[Stock Actuel]]</f>
        <v>#REF!</v>
      </c>
      <c r="N418" s="1" t="s">
        <v>2813</v>
      </c>
      <c r="O418" s="1"/>
    </row>
    <row r="419" spans="2:15" x14ac:dyDescent="0.25">
      <c r="B419" s="1" t="s">
        <v>100</v>
      </c>
      <c r="C419" s="1" t="s">
        <v>90</v>
      </c>
      <c r="D419" s="1" t="s">
        <v>420</v>
      </c>
      <c r="E419" t="s">
        <v>1196</v>
      </c>
      <c r="F419" s="20">
        <v>18.559999999999999</v>
      </c>
      <c r="G419" s="1">
        <v>5</v>
      </c>
      <c r="H419" s="1" t="e">
        <f>SUMIF(#REF!,Tableau1[[#This Row],[Références]],#REF!)</f>
        <v>#REF!</v>
      </c>
      <c r="I419" s="1" t="e">
        <f t="shared" si="12"/>
        <v>#REF!</v>
      </c>
      <c r="J419" s="1">
        <v>-1</v>
      </c>
      <c r="K419" t="e">
        <f t="shared" si="13"/>
        <v>#REF!</v>
      </c>
      <c r="L419" s="1" t="s">
        <v>453</v>
      </c>
      <c r="M419" s="20" t="e">
        <f>Tableau1[[#This Row],[Prix /HT]]*Tableau1[[#This Row],[Stock Actuel]]</f>
        <v>#REF!</v>
      </c>
      <c r="N419" s="1" t="s">
        <v>2813</v>
      </c>
      <c r="O419" s="1"/>
    </row>
    <row r="420" spans="2:15" x14ac:dyDescent="0.25">
      <c r="B420" s="1" t="s">
        <v>101</v>
      </c>
      <c r="C420" s="1" t="s">
        <v>90</v>
      </c>
      <c r="D420" s="1" t="s">
        <v>420</v>
      </c>
      <c r="E420" t="s">
        <v>1195</v>
      </c>
      <c r="F420" s="20">
        <v>18.079999999999998</v>
      </c>
      <c r="G420" s="1">
        <v>1</v>
      </c>
      <c r="H420" s="1" t="e">
        <f>SUMIF(#REF!,Tableau1[[#This Row],[Références]],#REF!)</f>
        <v>#REF!</v>
      </c>
      <c r="I420" s="1" t="e">
        <f t="shared" si="12"/>
        <v>#REF!</v>
      </c>
      <c r="J420" s="1">
        <v>-1</v>
      </c>
      <c r="K420" t="e">
        <f t="shared" si="13"/>
        <v>#REF!</v>
      </c>
      <c r="L420" s="1" t="s">
        <v>453</v>
      </c>
      <c r="M420" s="20" t="e">
        <f>Tableau1[[#This Row],[Prix /HT]]*Tableau1[[#This Row],[Stock Actuel]]</f>
        <v>#REF!</v>
      </c>
      <c r="N420" s="1"/>
      <c r="O420" s="1"/>
    </row>
    <row r="421" spans="2:15" x14ac:dyDescent="0.25">
      <c r="B421" s="1" t="s">
        <v>109</v>
      </c>
      <c r="C421" s="1" t="s">
        <v>90</v>
      </c>
      <c r="D421" s="1" t="s">
        <v>420</v>
      </c>
      <c r="E421" t="s">
        <v>1194</v>
      </c>
      <c r="F421" s="20">
        <v>18.71</v>
      </c>
      <c r="G421" s="1">
        <v>0</v>
      </c>
      <c r="H421" s="1" t="e">
        <f>SUMIF(#REF!,Tableau1[[#This Row],[Références]],#REF!)</f>
        <v>#REF!</v>
      </c>
      <c r="I421" s="1" t="e">
        <f t="shared" si="12"/>
        <v>#REF!</v>
      </c>
      <c r="J421" s="1">
        <v>-1</v>
      </c>
      <c r="K421" t="e">
        <f t="shared" si="13"/>
        <v>#REF!</v>
      </c>
      <c r="L421" s="1" t="s">
        <v>453</v>
      </c>
      <c r="M421" s="20" t="e">
        <f>Tableau1[[#This Row],[Prix /HT]]*Tableau1[[#This Row],[Stock Actuel]]</f>
        <v>#REF!</v>
      </c>
      <c r="N421" s="1" t="s">
        <v>2813</v>
      </c>
      <c r="O421" s="1"/>
    </row>
    <row r="422" spans="2:15" x14ac:dyDescent="0.25">
      <c r="B422" s="1" t="s">
        <v>108</v>
      </c>
      <c r="C422" s="1" t="s">
        <v>90</v>
      </c>
      <c r="D422" s="1" t="s">
        <v>420</v>
      </c>
      <c r="E422" t="s">
        <v>1193</v>
      </c>
      <c r="F422" s="20">
        <v>18.709999999999997</v>
      </c>
      <c r="G422" s="1">
        <v>1</v>
      </c>
      <c r="H422" s="1" t="e">
        <f>SUMIF(#REF!,Tableau1[[#This Row],[Références]],#REF!)</f>
        <v>#REF!</v>
      </c>
      <c r="I422" s="1" t="e">
        <f t="shared" si="12"/>
        <v>#REF!</v>
      </c>
      <c r="J422" s="1">
        <v>-1</v>
      </c>
      <c r="K422" t="e">
        <f t="shared" si="13"/>
        <v>#REF!</v>
      </c>
      <c r="L422" s="1" t="s">
        <v>453</v>
      </c>
      <c r="M422" s="20" t="e">
        <f>Tableau1[[#This Row],[Prix /HT]]*Tableau1[[#This Row],[Stock Actuel]]</f>
        <v>#REF!</v>
      </c>
      <c r="N422" s="1" t="s">
        <v>2813</v>
      </c>
      <c r="O422" s="1"/>
    </row>
    <row r="423" spans="2:15" x14ac:dyDescent="0.25">
      <c r="B423" s="1" t="s">
        <v>103</v>
      </c>
      <c r="C423" s="1" t="s">
        <v>90</v>
      </c>
      <c r="D423" s="1" t="s">
        <v>420</v>
      </c>
      <c r="E423" t="s">
        <v>1192</v>
      </c>
      <c r="F423" s="20">
        <v>9.5</v>
      </c>
      <c r="G423" s="1">
        <v>2</v>
      </c>
      <c r="H423" s="1" t="e">
        <f>SUMIF(#REF!,Tableau1[[#This Row],[Références]],#REF!)</f>
        <v>#REF!</v>
      </c>
      <c r="I423" s="1" t="e">
        <f t="shared" si="12"/>
        <v>#REF!</v>
      </c>
      <c r="J423" s="1">
        <v>-1</v>
      </c>
      <c r="K423" t="e">
        <f t="shared" si="13"/>
        <v>#REF!</v>
      </c>
      <c r="L423" s="1" t="s">
        <v>453</v>
      </c>
      <c r="M423" s="20" t="e">
        <f>Tableau1[[#This Row],[Prix /HT]]*Tableau1[[#This Row],[Stock Actuel]]</f>
        <v>#REF!</v>
      </c>
      <c r="N423" s="1" t="s">
        <v>2813</v>
      </c>
      <c r="O423" s="1"/>
    </row>
    <row r="424" spans="2:15" x14ac:dyDescent="0.25">
      <c r="B424" s="1" t="s">
        <v>104</v>
      </c>
      <c r="C424" s="1" t="s">
        <v>90</v>
      </c>
      <c r="D424" s="1" t="s">
        <v>420</v>
      </c>
      <c r="E424" t="s">
        <v>1192</v>
      </c>
      <c r="F424" s="20">
        <v>11.040000000000001</v>
      </c>
      <c r="G424" s="1">
        <v>4</v>
      </c>
      <c r="H424" s="1" t="e">
        <f>SUMIF(#REF!,Tableau1[[#This Row],[Références]],#REF!)</f>
        <v>#REF!</v>
      </c>
      <c r="I424" s="1" t="e">
        <f t="shared" si="12"/>
        <v>#REF!</v>
      </c>
      <c r="J424" s="1">
        <v>-1</v>
      </c>
      <c r="K424" t="e">
        <f t="shared" si="13"/>
        <v>#REF!</v>
      </c>
      <c r="L424" s="1" t="s">
        <v>453</v>
      </c>
      <c r="M424" s="20" t="e">
        <f>Tableau1[[#This Row],[Prix /HT]]*Tableau1[[#This Row],[Stock Actuel]]</f>
        <v>#REF!</v>
      </c>
      <c r="N424" s="1" t="s">
        <v>2813</v>
      </c>
      <c r="O424" s="1"/>
    </row>
    <row r="425" spans="2:15" x14ac:dyDescent="0.25">
      <c r="B425" s="1" t="s">
        <v>102</v>
      </c>
      <c r="C425" s="1" t="s">
        <v>90</v>
      </c>
      <c r="D425" s="1" t="s">
        <v>420</v>
      </c>
      <c r="E425" t="s">
        <v>1197</v>
      </c>
      <c r="F425" s="20">
        <v>10.87</v>
      </c>
      <c r="G425" s="1">
        <v>3</v>
      </c>
      <c r="H425" s="1" t="e">
        <f>SUMIF(#REF!,Tableau1[[#This Row],[Références]],#REF!)</f>
        <v>#REF!</v>
      </c>
      <c r="I425" s="1" t="e">
        <f t="shared" si="12"/>
        <v>#REF!</v>
      </c>
      <c r="J425" s="1">
        <v>-1</v>
      </c>
      <c r="K425" t="e">
        <f t="shared" si="13"/>
        <v>#REF!</v>
      </c>
      <c r="L425" s="1" t="s">
        <v>453</v>
      </c>
      <c r="M425" s="20" t="e">
        <f>Tableau1[[#This Row],[Prix /HT]]*Tableau1[[#This Row],[Stock Actuel]]</f>
        <v>#REF!</v>
      </c>
      <c r="N425" s="1" t="s">
        <v>2813</v>
      </c>
      <c r="O425" s="1"/>
    </row>
    <row r="426" spans="2:15" x14ac:dyDescent="0.25">
      <c r="B426" s="1" t="s">
        <v>2185</v>
      </c>
      <c r="C426" s="1" t="s">
        <v>90</v>
      </c>
      <c r="D426" s="1" t="s">
        <v>420</v>
      </c>
      <c r="E426" t="s">
        <v>2186</v>
      </c>
      <c r="F426" s="20">
        <v>11.6</v>
      </c>
      <c r="G426" s="1">
        <v>1</v>
      </c>
      <c r="H426" s="1" t="e">
        <f>SUMIF(#REF!,Tableau1[[#This Row],[Références]],#REF!)</f>
        <v>#REF!</v>
      </c>
      <c r="I426" s="1" t="e">
        <f t="shared" si="12"/>
        <v>#REF!</v>
      </c>
      <c r="J426" s="1">
        <v>-1</v>
      </c>
      <c r="K426" t="e">
        <f t="shared" si="13"/>
        <v>#REF!</v>
      </c>
      <c r="L426" s="1" t="s">
        <v>453</v>
      </c>
      <c r="M426" s="20" t="e">
        <f>Tableau1[[#This Row],[Prix /HT]]*Tableau1[[#This Row],[Stock Actuel]]</f>
        <v>#REF!</v>
      </c>
      <c r="N426" s="1" t="s">
        <v>2813</v>
      </c>
      <c r="O426" s="1"/>
    </row>
    <row r="427" spans="2:15" x14ac:dyDescent="0.25">
      <c r="B427" s="1" t="s">
        <v>99</v>
      </c>
      <c r="C427" s="1" t="s">
        <v>90</v>
      </c>
      <c r="D427" s="1" t="s">
        <v>420</v>
      </c>
      <c r="E427" t="s">
        <v>1198</v>
      </c>
      <c r="F427" s="20">
        <v>15.22</v>
      </c>
      <c r="G427" s="1">
        <v>0</v>
      </c>
      <c r="H427" s="1" t="e">
        <f>SUMIF(#REF!,Tableau1[[#This Row],[Références]],#REF!)</f>
        <v>#REF!</v>
      </c>
      <c r="I427" s="1" t="e">
        <f t="shared" si="12"/>
        <v>#REF!</v>
      </c>
      <c r="J427" s="1">
        <v>-1</v>
      </c>
      <c r="K427" t="e">
        <f t="shared" si="13"/>
        <v>#REF!</v>
      </c>
      <c r="L427" s="1" t="s">
        <v>453</v>
      </c>
      <c r="M427" s="20" t="e">
        <f>Tableau1[[#This Row],[Prix /HT]]*Tableau1[[#This Row],[Stock Actuel]]</f>
        <v>#REF!</v>
      </c>
      <c r="N427" s="1" t="s">
        <v>2813</v>
      </c>
      <c r="O427" s="1"/>
    </row>
    <row r="428" spans="2:15" x14ac:dyDescent="0.25">
      <c r="B428" s="1" t="s">
        <v>98</v>
      </c>
      <c r="C428" s="1" t="s">
        <v>90</v>
      </c>
      <c r="D428" s="1" t="s">
        <v>420</v>
      </c>
      <c r="E428" t="s">
        <v>1199</v>
      </c>
      <c r="F428" s="20">
        <v>18.170000000000002</v>
      </c>
      <c r="G428" s="1">
        <v>2</v>
      </c>
      <c r="H428" s="1" t="e">
        <f>SUMIF(#REF!,Tableau1[[#This Row],[Références]],#REF!)</f>
        <v>#REF!</v>
      </c>
      <c r="I428" s="1" t="e">
        <f t="shared" si="12"/>
        <v>#REF!</v>
      </c>
      <c r="J428" s="1">
        <v>-1</v>
      </c>
      <c r="K428" t="e">
        <f t="shared" si="13"/>
        <v>#REF!</v>
      </c>
      <c r="L428" s="1" t="s">
        <v>453</v>
      </c>
      <c r="M428" s="20" t="e">
        <f>Tableau1[[#This Row],[Prix /HT]]*Tableau1[[#This Row],[Stock Actuel]]</f>
        <v>#REF!</v>
      </c>
      <c r="N428" s="1" t="s">
        <v>2813</v>
      </c>
      <c r="O428" s="1"/>
    </row>
    <row r="429" spans="2:15" x14ac:dyDescent="0.25">
      <c r="B429" s="1" t="s">
        <v>1863</v>
      </c>
      <c r="C429" s="1" t="s">
        <v>90</v>
      </c>
      <c r="D429" s="1" t="s">
        <v>420</v>
      </c>
      <c r="E429" t="s">
        <v>1864</v>
      </c>
      <c r="F429" s="20">
        <v>19.579999999999998</v>
      </c>
      <c r="G429" s="1">
        <v>6</v>
      </c>
      <c r="H429" s="1" t="e">
        <f>SUMIF(#REF!,Tableau1[[#This Row],[Références]],#REF!)</f>
        <v>#REF!</v>
      </c>
      <c r="I429" s="1" t="e">
        <f t="shared" si="12"/>
        <v>#REF!</v>
      </c>
      <c r="J429" s="1">
        <v>-1</v>
      </c>
      <c r="K429" t="e">
        <f t="shared" si="13"/>
        <v>#REF!</v>
      </c>
      <c r="L429" s="1" t="s">
        <v>453</v>
      </c>
      <c r="M429" s="20" t="e">
        <f>Tableau1[[#This Row],[Prix /HT]]*Tableau1[[#This Row],[Stock Actuel]]</f>
        <v>#REF!</v>
      </c>
      <c r="N429" s="1" t="s">
        <v>2813</v>
      </c>
      <c r="O429" s="1"/>
    </row>
    <row r="430" spans="2:15" x14ac:dyDescent="0.25">
      <c r="B430" s="1" t="s">
        <v>2057</v>
      </c>
      <c r="C430" s="1" t="s">
        <v>90</v>
      </c>
      <c r="D430" s="1" t="s">
        <v>420</v>
      </c>
      <c r="E430" t="s">
        <v>2058</v>
      </c>
      <c r="F430" s="20">
        <v>15.23</v>
      </c>
      <c r="G430" s="1">
        <v>0</v>
      </c>
      <c r="H430" s="1" t="e">
        <f>SUMIF(#REF!,Tableau1[[#This Row],[Références]],#REF!)</f>
        <v>#REF!</v>
      </c>
      <c r="I430" s="1" t="e">
        <f t="shared" si="12"/>
        <v>#REF!</v>
      </c>
      <c r="J430" s="1">
        <v>-1</v>
      </c>
      <c r="K430" t="e">
        <f t="shared" si="13"/>
        <v>#REF!</v>
      </c>
      <c r="L430" s="1" t="s">
        <v>453</v>
      </c>
      <c r="M430" s="20" t="e">
        <f>Tableau1[[#This Row],[Prix /HT]]*Tableau1[[#This Row],[Stock Actuel]]</f>
        <v>#REF!</v>
      </c>
      <c r="N430" s="1" t="s">
        <v>2813</v>
      </c>
      <c r="O430" s="1"/>
    </row>
    <row r="431" spans="2:15" x14ac:dyDescent="0.25">
      <c r="B431" s="1" t="s">
        <v>1686</v>
      </c>
      <c r="C431" s="1" t="s">
        <v>90</v>
      </c>
      <c r="D431" s="1" t="s">
        <v>420</v>
      </c>
      <c r="E431" t="s">
        <v>112</v>
      </c>
      <c r="F431" s="20">
        <v>15.45</v>
      </c>
      <c r="G431" s="1">
        <v>1</v>
      </c>
      <c r="H431" s="1" t="e">
        <f>SUMIF(#REF!,Tableau1[[#This Row],[Références]],#REF!)</f>
        <v>#REF!</v>
      </c>
      <c r="I431" s="1" t="e">
        <f t="shared" si="12"/>
        <v>#REF!</v>
      </c>
      <c r="J431" s="1">
        <v>-1</v>
      </c>
      <c r="K431" t="e">
        <f t="shared" si="13"/>
        <v>#REF!</v>
      </c>
      <c r="L431" s="1" t="s">
        <v>453</v>
      </c>
      <c r="M431" s="20" t="e">
        <f>Tableau1[[#This Row],[Prix /HT]]*Tableau1[[#This Row],[Stock Actuel]]</f>
        <v>#REF!</v>
      </c>
      <c r="N431" s="1" t="s">
        <v>2813</v>
      </c>
      <c r="O431" s="1"/>
    </row>
    <row r="432" spans="2:15" x14ac:dyDescent="0.25">
      <c r="B432" s="1" t="s">
        <v>901</v>
      </c>
      <c r="C432" s="1" t="s">
        <v>193</v>
      </c>
      <c r="D432" s="1" t="s">
        <v>420</v>
      </c>
      <c r="E432" t="s">
        <v>2167</v>
      </c>
      <c r="F432" s="20">
        <v>1.27</v>
      </c>
      <c r="G432" s="1">
        <v>10</v>
      </c>
      <c r="H432" s="1" t="e">
        <f>SUMIF(#REF!,Tableau1[[#This Row],[Références]],#REF!)</f>
        <v>#REF!</v>
      </c>
      <c r="I432" s="1" t="e">
        <f t="shared" si="12"/>
        <v>#REF!</v>
      </c>
      <c r="J432" s="1">
        <v>-1</v>
      </c>
      <c r="K432" t="e">
        <f t="shared" si="13"/>
        <v>#REF!</v>
      </c>
      <c r="L432" s="35" t="s">
        <v>1611</v>
      </c>
      <c r="M432" s="20" t="e">
        <f>Tableau1[[#This Row],[Prix /HT]]*Tableau1[[#This Row],[Stock Actuel]]</f>
        <v>#REF!</v>
      </c>
      <c r="N432" s="1" t="s">
        <v>1493</v>
      </c>
      <c r="O432" s="35">
        <v>81</v>
      </c>
    </row>
    <row r="433" spans="2:15" x14ac:dyDescent="0.25">
      <c r="B433" s="1" t="s">
        <v>902</v>
      </c>
      <c r="C433" s="1" t="s">
        <v>193</v>
      </c>
      <c r="D433" s="1" t="s">
        <v>420</v>
      </c>
      <c r="E433" t="s">
        <v>2166</v>
      </c>
      <c r="F433" s="20">
        <v>1.0549999999999999</v>
      </c>
      <c r="G433" s="1">
        <v>67</v>
      </c>
      <c r="H433" s="1" t="e">
        <f>SUMIF(#REF!,Tableau1[[#This Row],[Références]],#REF!)</f>
        <v>#REF!</v>
      </c>
      <c r="I433" s="1" t="e">
        <f t="shared" si="12"/>
        <v>#REF!</v>
      </c>
      <c r="J433" s="1">
        <v>-1</v>
      </c>
      <c r="K433" t="e">
        <f t="shared" si="13"/>
        <v>#REF!</v>
      </c>
      <c r="L433" s="35" t="s">
        <v>1601</v>
      </c>
      <c r="M433" s="20" t="e">
        <f>Tableau1[[#This Row],[Prix /HT]]*Tableau1[[#This Row],[Stock Actuel]]</f>
        <v>#REF!</v>
      </c>
      <c r="N433" s="1" t="s">
        <v>1493</v>
      </c>
      <c r="O433" s="35">
        <v>80</v>
      </c>
    </row>
    <row r="434" spans="2:15" x14ac:dyDescent="0.25">
      <c r="B434" s="1" t="s">
        <v>2455</v>
      </c>
      <c r="D434" s="1" t="s">
        <v>2456</v>
      </c>
      <c r="E434" t="s">
        <v>2455</v>
      </c>
      <c r="F434" s="20">
        <v>0</v>
      </c>
      <c r="G434" s="1">
        <v>194</v>
      </c>
      <c r="H434" s="1" t="e">
        <f>SUMIF(#REF!,Tableau1[[#This Row],[Références]],#REF!)</f>
        <v>#REF!</v>
      </c>
      <c r="I434" s="1" t="e">
        <f t="shared" si="12"/>
        <v>#REF!</v>
      </c>
      <c r="J434" s="1">
        <v>-1</v>
      </c>
      <c r="K434" t="e">
        <f t="shared" si="13"/>
        <v>#REF!</v>
      </c>
      <c r="L434" s="35" t="s">
        <v>2457</v>
      </c>
      <c r="M434" s="20" t="e">
        <f>Tableau1[[#This Row],[Prix /HT]]*Tableau1[[#This Row],[Stock Actuel]]</f>
        <v>#REF!</v>
      </c>
      <c r="N434" s="1"/>
      <c r="O434" s="35">
        <v>228</v>
      </c>
    </row>
    <row r="435" spans="2:15" x14ac:dyDescent="0.25">
      <c r="B435" s="1" t="s">
        <v>873</v>
      </c>
      <c r="C435" s="1" t="s">
        <v>871</v>
      </c>
      <c r="D435" s="1" t="s">
        <v>432</v>
      </c>
      <c r="E435" t="s">
        <v>874</v>
      </c>
      <c r="F435" s="20">
        <v>29.66</v>
      </c>
      <c r="G435" s="1">
        <v>2</v>
      </c>
      <c r="H435" s="1" t="e">
        <f>SUMIF(#REF!,Tableau1[[#This Row],[Références]],#REF!)</f>
        <v>#REF!</v>
      </c>
      <c r="I435" s="1" t="e">
        <f t="shared" si="12"/>
        <v>#REF!</v>
      </c>
      <c r="J435" s="1">
        <v>-1</v>
      </c>
      <c r="K435" t="e">
        <f t="shared" si="13"/>
        <v>#REF!</v>
      </c>
      <c r="L435" s="1" t="s">
        <v>871</v>
      </c>
      <c r="M435" s="20" t="e">
        <f>Tableau1[[#This Row],[Prix /HT]]*Tableau1[[#This Row],[Stock Actuel]]</f>
        <v>#REF!</v>
      </c>
      <c r="N435" s="1" t="s">
        <v>1494</v>
      </c>
      <c r="O435" s="1"/>
    </row>
    <row r="436" spans="2:15" x14ac:dyDescent="0.25">
      <c r="B436" s="1" t="s">
        <v>1663</v>
      </c>
      <c r="C436" s="1" t="s">
        <v>871</v>
      </c>
      <c r="D436" s="1" t="s">
        <v>432</v>
      </c>
      <c r="E436" s="26" t="s">
        <v>881</v>
      </c>
      <c r="F436" s="20">
        <v>58.49</v>
      </c>
      <c r="G436" s="1">
        <v>2</v>
      </c>
      <c r="H436" s="1" t="e">
        <f>SUMIF(#REF!,Tableau1[[#This Row],[Références]],#REF!)</f>
        <v>#REF!</v>
      </c>
      <c r="I436" s="1" t="e">
        <f t="shared" si="12"/>
        <v>#REF!</v>
      </c>
      <c r="J436" s="1">
        <v>-1</v>
      </c>
      <c r="K436" t="e">
        <f t="shared" si="13"/>
        <v>#REF!</v>
      </c>
      <c r="L436" s="1" t="s">
        <v>871</v>
      </c>
      <c r="M436" s="20" t="e">
        <f>Tableau1[[#This Row],[Prix /HT]]*Tableau1[[#This Row],[Stock Actuel]]</f>
        <v>#REF!</v>
      </c>
      <c r="N436" s="1" t="s">
        <v>1494</v>
      </c>
      <c r="O436" s="1"/>
    </row>
    <row r="437" spans="2:15" x14ac:dyDescent="0.25">
      <c r="B437" s="1" t="s">
        <v>875</v>
      </c>
      <c r="C437" s="1" t="s">
        <v>871</v>
      </c>
      <c r="D437" s="1" t="s">
        <v>432</v>
      </c>
      <c r="E437" t="s">
        <v>876</v>
      </c>
      <c r="F437" s="20">
        <v>24.23</v>
      </c>
      <c r="G437" s="1">
        <v>0</v>
      </c>
      <c r="H437" s="1" t="e">
        <f>SUMIF(#REF!,Tableau1[[#This Row],[Références]],#REF!)</f>
        <v>#REF!</v>
      </c>
      <c r="I437" s="1" t="e">
        <f t="shared" si="12"/>
        <v>#REF!</v>
      </c>
      <c r="J437" s="1">
        <v>-1</v>
      </c>
      <c r="K437" t="e">
        <f t="shared" si="13"/>
        <v>#REF!</v>
      </c>
      <c r="L437" s="1" t="s">
        <v>871</v>
      </c>
      <c r="M437" s="20" t="e">
        <f>Tableau1[[#This Row],[Prix /HT]]*Tableau1[[#This Row],[Stock Actuel]]</f>
        <v>#REF!</v>
      </c>
      <c r="N437" s="1" t="s">
        <v>2900</v>
      </c>
      <c r="O437" s="1"/>
    </row>
    <row r="438" spans="2:15" x14ac:dyDescent="0.25">
      <c r="B438" s="1" t="s">
        <v>879</v>
      </c>
      <c r="C438" s="1" t="s">
        <v>871</v>
      </c>
      <c r="D438" s="1" t="s">
        <v>432</v>
      </c>
      <c r="E438" t="s">
        <v>1191</v>
      </c>
      <c r="F438" s="20">
        <v>164.2</v>
      </c>
      <c r="G438" s="1">
        <v>2</v>
      </c>
      <c r="H438" s="1" t="e">
        <f>SUMIF(#REF!,Tableau1[[#This Row],[Références]],#REF!)</f>
        <v>#REF!</v>
      </c>
      <c r="I438" s="1" t="e">
        <f t="shared" si="12"/>
        <v>#REF!</v>
      </c>
      <c r="J438" s="1">
        <v>-1</v>
      </c>
      <c r="K438" t="e">
        <f t="shared" si="13"/>
        <v>#REF!</v>
      </c>
      <c r="L438" s="1" t="s">
        <v>871</v>
      </c>
      <c r="M438" s="20" t="e">
        <f>Tableau1[[#This Row],[Prix /HT]]*Tableau1[[#This Row],[Stock Actuel]]</f>
        <v>#REF!</v>
      </c>
      <c r="N438" s="1" t="s">
        <v>2900</v>
      </c>
      <c r="O438" s="1"/>
    </row>
    <row r="439" spans="2:15" x14ac:dyDescent="0.25">
      <c r="B439" s="1" t="s">
        <v>880</v>
      </c>
      <c r="C439" s="1" t="s">
        <v>871</v>
      </c>
      <c r="D439" s="1" t="s">
        <v>432</v>
      </c>
      <c r="E439" t="s">
        <v>1190</v>
      </c>
      <c r="F439" s="20">
        <v>164.2</v>
      </c>
      <c r="G439" s="1">
        <v>8</v>
      </c>
      <c r="H439" s="1" t="e">
        <f>SUMIF(#REF!,Tableau1[[#This Row],[Références]],#REF!)</f>
        <v>#REF!</v>
      </c>
      <c r="I439" s="1" t="e">
        <f t="shared" si="12"/>
        <v>#REF!</v>
      </c>
      <c r="J439" s="1">
        <v>-1</v>
      </c>
      <c r="K439" t="e">
        <f t="shared" si="13"/>
        <v>#REF!</v>
      </c>
      <c r="L439" s="1" t="s">
        <v>871</v>
      </c>
      <c r="M439" s="20" t="e">
        <f>Tableau1[[#This Row],[Prix /HT]]*Tableau1[[#This Row],[Stock Actuel]]</f>
        <v>#REF!</v>
      </c>
      <c r="N439" s="1" t="s">
        <v>2900</v>
      </c>
      <c r="O439" s="1"/>
    </row>
    <row r="440" spans="2:15" x14ac:dyDescent="0.25">
      <c r="B440" s="1" t="s">
        <v>437</v>
      </c>
      <c r="C440" s="1" t="s">
        <v>356</v>
      </c>
      <c r="D440" s="1" t="s">
        <v>1079</v>
      </c>
      <c r="E440" t="s">
        <v>1659</v>
      </c>
      <c r="F440" s="20">
        <v>36.54</v>
      </c>
      <c r="G440" s="1">
        <v>3</v>
      </c>
      <c r="H440" s="1" t="e">
        <f>SUMIF(#REF!,Tableau1[[#This Row],[Références]],#REF!)</f>
        <v>#REF!</v>
      </c>
      <c r="I440" s="1" t="e">
        <f t="shared" si="12"/>
        <v>#REF!</v>
      </c>
      <c r="J440" s="1">
        <v>-1</v>
      </c>
      <c r="K440" t="e">
        <f t="shared" si="13"/>
        <v>#REF!</v>
      </c>
      <c r="L440" s="1" t="s">
        <v>452</v>
      </c>
      <c r="M440" s="20" t="e">
        <f>Tableau1[[#This Row],[Prix /HT]]*Tableau1[[#This Row],[Stock Actuel]]</f>
        <v>#REF!</v>
      </c>
      <c r="N440" s="1"/>
      <c r="O440" s="1"/>
    </row>
    <row r="441" spans="2:15" x14ac:dyDescent="0.25">
      <c r="B441" s="1" t="s">
        <v>583</v>
      </c>
      <c r="C441" s="1" t="s">
        <v>560</v>
      </c>
      <c r="D441" s="1" t="s">
        <v>38</v>
      </c>
      <c r="E441" t="s">
        <v>584</v>
      </c>
      <c r="F441" s="20">
        <v>15.75</v>
      </c>
      <c r="G441" s="1">
        <v>2</v>
      </c>
      <c r="H441" s="1" t="e">
        <f>SUMIF(#REF!,Tableau1[[#This Row],[Références]],#REF!)</f>
        <v>#REF!</v>
      </c>
      <c r="I441" s="1" t="e">
        <f t="shared" si="12"/>
        <v>#REF!</v>
      </c>
      <c r="J441" s="1">
        <v>-1</v>
      </c>
      <c r="K441" t="e">
        <f t="shared" si="13"/>
        <v>#REF!</v>
      </c>
      <c r="L441" s="35" t="s">
        <v>1696</v>
      </c>
      <c r="M441" s="20" t="e">
        <f>Tableau1[[#This Row],[Prix /HT]]*Tableau1[[#This Row],[Stock Actuel]]</f>
        <v>#REF!</v>
      </c>
      <c r="N441" s="1" t="s">
        <v>1488</v>
      </c>
      <c r="O441" s="35">
        <v>94</v>
      </c>
    </row>
    <row r="442" spans="2:15" x14ac:dyDescent="0.25">
      <c r="B442" s="1" t="s">
        <v>1960</v>
      </c>
      <c r="C442" s="1" t="s">
        <v>560</v>
      </c>
      <c r="D442" s="1" t="s">
        <v>38</v>
      </c>
      <c r="E442" t="s">
        <v>1961</v>
      </c>
      <c r="F442" s="20">
        <v>0</v>
      </c>
      <c r="G442" s="1">
        <v>10</v>
      </c>
      <c r="H442" s="1" t="e">
        <f>SUMIF(#REF!,Tableau1[[#This Row],[Références]],#REF!)</f>
        <v>#REF!</v>
      </c>
      <c r="I442" s="1" t="e">
        <f t="shared" si="12"/>
        <v>#REF!</v>
      </c>
      <c r="J442" s="1">
        <v>-1</v>
      </c>
      <c r="K442" t="e">
        <f t="shared" si="13"/>
        <v>#REF!</v>
      </c>
      <c r="L442" s="35" t="s">
        <v>2282</v>
      </c>
      <c r="M442" s="20" t="e">
        <f>Tableau1[[#This Row],[Prix /HT]]*Tableau1[[#This Row],[Stock Actuel]]</f>
        <v>#REF!</v>
      </c>
      <c r="N442" s="1" t="s">
        <v>1488</v>
      </c>
      <c r="O442" s="35">
        <v>196</v>
      </c>
    </row>
    <row r="443" spans="2:15" x14ac:dyDescent="0.25">
      <c r="B443" s="1" t="s">
        <v>1701</v>
      </c>
      <c r="C443" s="1" t="s">
        <v>560</v>
      </c>
      <c r="D443" s="1" t="s">
        <v>38</v>
      </c>
      <c r="E443" t="s">
        <v>1706</v>
      </c>
      <c r="F443" s="20">
        <v>104.36</v>
      </c>
      <c r="G443" s="1">
        <v>0</v>
      </c>
      <c r="H443" s="1" t="e">
        <f>SUMIF(#REF!,Tableau1[[#This Row],[Références]],#REF!)</f>
        <v>#REF!</v>
      </c>
      <c r="I443" s="1" t="e">
        <f t="shared" si="12"/>
        <v>#REF!</v>
      </c>
      <c r="J443" s="1">
        <v>-1</v>
      </c>
      <c r="K443" t="e">
        <f t="shared" si="13"/>
        <v>#REF!</v>
      </c>
      <c r="L443" s="1" t="s">
        <v>430</v>
      </c>
      <c r="M443" s="20" t="e">
        <f>Tableau1[[#This Row],[Prix /HT]]*Tableau1[[#This Row],[Stock Actuel]]</f>
        <v>#REF!</v>
      </c>
      <c r="N443" s="1" t="s">
        <v>1488</v>
      </c>
      <c r="O443" s="1"/>
    </row>
    <row r="444" spans="2:15" x14ac:dyDescent="0.25">
      <c r="B444" s="1" t="s">
        <v>1879</v>
      </c>
      <c r="C444" s="1" t="s">
        <v>885</v>
      </c>
      <c r="D444" s="1" t="s">
        <v>420</v>
      </c>
      <c r="E444" t="s">
        <v>1880</v>
      </c>
      <c r="F444" s="20">
        <v>178.4</v>
      </c>
      <c r="G444" s="1">
        <v>1</v>
      </c>
      <c r="H444" s="1" t="e">
        <f>SUMIF(#REF!,Tableau1[[#This Row],[Références]],#REF!)</f>
        <v>#REF!</v>
      </c>
      <c r="I444" s="1" t="e">
        <f t="shared" si="12"/>
        <v>#REF!</v>
      </c>
      <c r="J444" s="1">
        <v>-1</v>
      </c>
      <c r="K444" t="e">
        <f t="shared" si="13"/>
        <v>#REF!</v>
      </c>
      <c r="L444" s="1" t="s">
        <v>430</v>
      </c>
      <c r="M444" s="20" t="e">
        <f>Tableau1[[#This Row],[Prix /HT]]*Tableau1[[#This Row],[Stock Actuel]]</f>
        <v>#REF!</v>
      </c>
      <c r="N444" s="1" t="s">
        <v>1380</v>
      </c>
      <c r="O444" s="1"/>
    </row>
    <row r="445" spans="2:15" x14ac:dyDescent="0.25">
      <c r="B445" s="1" t="s">
        <v>81</v>
      </c>
      <c r="C445" s="1" t="s">
        <v>82</v>
      </c>
      <c r="D445" s="1" t="s">
        <v>82</v>
      </c>
      <c r="E445" t="s">
        <v>83</v>
      </c>
      <c r="F445" s="20">
        <v>41.02</v>
      </c>
      <c r="G445" s="1">
        <v>1</v>
      </c>
      <c r="H445" s="1" t="e">
        <f>SUMIF(#REF!,Tableau1[[#This Row],[Références]],#REF!)</f>
        <v>#REF!</v>
      </c>
      <c r="I445" s="1" t="e">
        <f t="shared" si="12"/>
        <v>#REF!</v>
      </c>
      <c r="J445" s="1">
        <v>-1</v>
      </c>
      <c r="K445" t="e">
        <f t="shared" si="13"/>
        <v>#REF!</v>
      </c>
      <c r="L445" s="1" t="s">
        <v>742</v>
      </c>
      <c r="M445" s="20" t="e">
        <f>Tableau1[[#This Row],[Prix /HT]]*Tableau1[[#This Row],[Stock Actuel]]</f>
        <v>#REF!</v>
      </c>
      <c r="N445" s="1"/>
      <c r="O445" s="1"/>
    </row>
    <row r="446" spans="2:15" x14ac:dyDescent="0.25">
      <c r="B446" s="1" t="s">
        <v>939</v>
      </c>
      <c r="C446" s="1" t="s">
        <v>940</v>
      </c>
      <c r="D446" s="1" t="s">
        <v>940</v>
      </c>
      <c r="E446" t="s">
        <v>941</v>
      </c>
      <c r="F446" s="20">
        <v>160.49</v>
      </c>
      <c r="G446" s="1">
        <v>1</v>
      </c>
      <c r="H446" s="1" t="e">
        <f>SUMIF(#REF!,Tableau1[[#This Row],[Références]],#REF!)</f>
        <v>#REF!</v>
      </c>
      <c r="I446" s="1" t="e">
        <f t="shared" si="12"/>
        <v>#REF!</v>
      </c>
      <c r="J446" s="1">
        <v>-1</v>
      </c>
      <c r="K446" t="e">
        <f t="shared" si="13"/>
        <v>#REF!</v>
      </c>
      <c r="L446" s="1" t="s">
        <v>430</v>
      </c>
      <c r="M446" s="20" t="e">
        <f>Tableau1[[#This Row],[Prix /HT]]*Tableau1[[#This Row],[Stock Actuel]]</f>
        <v>#REF!</v>
      </c>
      <c r="N446" s="1"/>
      <c r="O446" s="1"/>
    </row>
    <row r="447" spans="2:15" x14ac:dyDescent="0.25">
      <c r="B447" s="1" t="s">
        <v>2832</v>
      </c>
      <c r="C447" s="1" t="s">
        <v>759</v>
      </c>
      <c r="E447" t="s">
        <v>2833</v>
      </c>
      <c r="F447" s="20">
        <v>0</v>
      </c>
      <c r="G447" s="1">
        <v>1</v>
      </c>
      <c r="H447" s="1" t="e">
        <f>SUMIF(#REF!,Tableau1[[#This Row],[Références]],#REF!)</f>
        <v>#REF!</v>
      </c>
      <c r="I447" s="1" t="e">
        <f t="shared" si="12"/>
        <v>#REF!</v>
      </c>
      <c r="J447" s="1">
        <v>-1</v>
      </c>
      <c r="K447" t="e">
        <f t="shared" si="13"/>
        <v>#REF!</v>
      </c>
      <c r="L447" s="1"/>
      <c r="M447" s="20" t="e">
        <f>Tableau1[[#This Row],[Prix /HT]]*Tableau1[[#This Row],[Stock Actuel]]</f>
        <v>#REF!</v>
      </c>
      <c r="N447" s="1" t="s">
        <v>2901</v>
      </c>
      <c r="O447" s="1"/>
    </row>
    <row r="448" spans="2:15" x14ac:dyDescent="0.25">
      <c r="B448" s="1" t="s">
        <v>1014</v>
      </c>
      <c r="C448" s="1" t="s">
        <v>1015</v>
      </c>
      <c r="E448" t="s">
        <v>1016</v>
      </c>
      <c r="F448" s="20">
        <v>0</v>
      </c>
      <c r="G448" s="1">
        <v>3</v>
      </c>
      <c r="H448" s="1" t="e">
        <f>SUMIF(#REF!,Tableau1[[#This Row],[Références]],#REF!)</f>
        <v>#REF!</v>
      </c>
      <c r="I448" s="1" t="e">
        <f t="shared" si="12"/>
        <v>#REF!</v>
      </c>
      <c r="J448" s="1">
        <v>-1</v>
      </c>
      <c r="K448" t="e">
        <f t="shared" si="13"/>
        <v>#REF!</v>
      </c>
      <c r="L448" s="1" t="s">
        <v>430</v>
      </c>
      <c r="M448" s="20" t="e">
        <f>Tableau1[[#This Row],[Prix /HT]]*Tableau1[[#This Row],[Stock Actuel]]</f>
        <v>#REF!</v>
      </c>
      <c r="N448" s="1"/>
      <c r="O448" s="1"/>
    </row>
    <row r="449" spans="2:15" x14ac:dyDescent="0.25">
      <c r="B449" s="1" t="s">
        <v>2716</v>
      </c>
      <c r="C449" s="1" t="s">
        <v>134</v>
      </c>
      <c r="D449" s="1" t="s">
        <v>1079</v>
      </c>
      <c r="E449" t="s">
        <v>2717</v>
      </c>
      <c r="F449" s="20">
        <v>0</v>
      </c>
      <c r="G449" s="1">
        <v>2</v>
      </c>
      <c r="H449" s="1" t="e">
        <f>SUMIF(#REF!,Tableau1[[#This Row],[Références]],#REF!)</f>
        <v>#REF!</v>
      </c>
      <c r="I449" s="1" t="e">
        <f t="shared" si="12"/>
        <v>#REF!</v>
      </c>
      <c r="J449" s="1">
        <v>-1</v>
      </c>
      <c r="K449" t="e">
        <f t="shared" si="13"/>
        <v>#REF!</v>
      </c>
      <c r="L449" s="1"/>
      <c r="M449" s="20" t="e">
        <f>Tableau1[[#This Row],[Prix /HT]]*Tableau1[[#This Row],[Stock Actuel]]</f>
        <v>#REF!</v>
      </c>
      <c r="N449" s="1" t="s">
        <v>2901</v>
      </c>
      <c r="O449" s="1"/>
    </row>
    <row r="450" spans="2:15" x14ac:dyDescent="0.25">
      <c r="B450" s="1" t="s">
        <v>689</v>
      </c>
      <c r="C450" s="1" t="s">
        <v>134</v>
      </c>
      <c r="D450" s="1" t="s">
        <v>420</v>
      </c>
      <c r="E450" t="s">
        <v>690</v>
      </c>
      <c r="F450" s="20">
        <v>47.62</v>
      </c>
      <c r="G450" s="1">
        <v>3</v>
      </c>
      <c r="H450" s="1" t="e">
        <f>SUMIF(#REF!,Tableau1[[#This Row],[Références]],#REF!)</f>
        <v>#REF!</v>
      </c>
      <c r="I450" s="1" t="e">
        <f t="shared" si="12"/>
        <v>#REF!</v>
      </c>
      <c r="J450" s="1">
        <v>-1</v>
      </c>
      <c r="K450" t="e">
        <f t="shared" si="13"/>
        <v>#REF!</v>
      </c>
      <c r="L450" s="1" t="s">
        <v>730</v>
      </c>
      <c r="M450" s="20" t="e">
        <f>Tableau1[[#This Row],[Prix /HT]]*Tableau1[[#This Row],[Stock Actuel]]</f>
        <v>#REF!</v>
      </c>
      <c r="N450" s="1" t="s">
        <v>2876</v>
      </c>
      <c r="O450" s="1"/>
    </row>
    <row r="451" spans="2:15" x14ac:dyDescent="0.25">
      <c r="B451" s="1" t="s">
        <v>683</v>
      </c>
      <c r="C451" s="1" t="s">
        <v>134</v>
      </c>
      <c r="D451" s="1" t="s">
        <v>420</v>
      </c>
      <c r="E451" t="s">
        <v>682</v>
      </c>
      <c r="F451" s="20">
        <v>511.85</v>
      </c>
      <c r="G451" s="1">
        <v>1</v>
      </c>
      <c r="H451" s="1" t="e">
        <f>SUMIF(#REF!,Tableau1[[#This Row],[Références]],#REF!)</f>
        <v>#REF!</v>
      </c>
      <c r="I451" s="1" t="e">
        <f t="shared" si="12"/>
        <v>#REF!</v>
      </c>
      <c r="J451" s="1">
        <v>-1</v>
      </c>
      <c r="K451" t="e">
        <f t="shared" si="13"/>
        <v>#REF!</v>
      </c>
      <c r="L451" s="1" t="s">
        <v>730</v>
      </c>
      <c r="M451" s="20" t="e">
        <f>Tableau1[[#This Row],[Prix /HT]]*Tableau1[[#This Row],[Stock Actuel]]</f>
        <v>#REF!</v>
      </c>
      <c r="N451" s="1" t="s">
        <v>2876</v>
      </c>
      <c r="O451" s="1"/>
    </row>
    <row r="452" spans="2:15" x14ac:dyDescent="0.25">
      <c r="B452" s="1" t="s">
        <v>1037</v>
      </c>
      <c r="C452" s="1" t="s">
        <v>152</v>
      </c>
      <c r="D452" s="1" t="s">
        <v>152</v>
      </c>
      <c r="E452" t="s">
        <v>1038</v>
      </c>
      <c r="F452" s="20">
        <v>49</v>
      </c>
      <c r="G452" s="1">
        <v>1</v>
      </c>
      <c r="H452" s="1" t="e">
        <f>SUMIF(#REF!,Tableau1[[#This Row],[Références]],#REF!)</f>
        <v>#REF!</v>
      </c>
      <c r="I452" s="1" t="e">
        <f t="shared" ref="I452:I515" si="14">SUM(G452:H452)</f>
        <v>#REF!</v>
      </c>
      <c r="J452" s="1">
        <v>-1</v>
      </c>
      <c r="K452" t="e">
        <f t="shared" ref="K452:K515" si="15">IF(I452&lt;=J452,"Commander","stock OK")</f>
        <v>#REF!</v>
      </c>
      <c r="L452" s="1" t="s">
        <v>836</v>
      </c>
      <c r="M452" s="20" t="e">
        <f>Tableau1[[#This Row],[Prix /HT]]*Tableau1[[#This Row],[Stock Actuel]]</f>
        <v>#REF!</v>
      </c>
      <c r="N452" s="1" t="s">
        <v>836</v>
      </c>
      <c r="O452" s="1"/>
    </row>
    <row r="453" spans="2:15" x14ac:dyDescent="0.25">
      <c r="B453" s="1" t="s">
        <v>2093</v>
      </c>
      <c r="D453" s="1" t="s">
        <v>420</v>
      </c>
      <c r="E453" t="s">
        <v>2094</v>
      </c>
      <c r="F453" s="20">
        <v>6.98</v>
      </c>
      <c r="G453" s="1">
        <v>50</v>
      </c>
      <c r="H453" s="1" t="e">
        <f>SUMIF(#REF!,Tableau1[[#This Row],[Références]],#REF!)</f>
        <v>#REF!</v>
      </c>
      <c r="I453" s="1" t="e">
        <f t="shared" si="14"/>
        <v>#REF!</v>
      </c>
      <c r="J453" s="1">
        <v>-1</v>
      </c>
      <c r="K453" t="e">
        <f t="shared" si="15"/>
        <v>#REF!</v>
      </c>
      <c r="L453" s="1" t="s">
        <v>430</v>
      </c>
      <c r="M453" s="20" t="e">
        <f>Tableau1[[#This Row],[Prix /HT]]*Tableau1[[#This Row],[Stock Actuel]]</f>
        <v>#REF!</v>
      </c>
      <c r="N453" s="1" t="s">
        <v>835</v>
      </c>
      <c r="O453" s="1" t="s">
        <v>1616</v>
      </c>
    </row>
    <row r="454" spans="2:15" x14ac:dyDescent="0.25">
      <c r="B454" s="1" t="s">
        <v>2252</v>
      </c>
      <c r="C454" s="1" t="s">
        <v>943</v>
      </c>
      <c r="D454" s="1" t="s">
        <v>432</v>
      </c>
      <c r="E454" t="s">
        <v>2253</v>
      </c>
      <c r="F454" s="20">
        <v>34.5</v>
      </c>
      <c r="G454" s="1">
        <v>1</v>
      </c>
      <c r="H454" s="1" t="e">
        <f>SUMIF(#REF!,Tableau1[[#This Row],[Références]],#REF!)</f>
        <v>#REF!</v>
      </c>
      <c r="I454" s="1" t="e">
        <f t="shared" si="14"/>
        <v>#REF!</v>
      </c>
      <c r="J454" s="1">
        <v>-1</v>
      </c>
      <c r="K454" t="e">
        <f t="shared" si="15"/>
        <v>#REF!</v>
      </c>
      <c r="L454" s="1" t="s">
        <v>430</v>
      </c>
      <c r="M454" s="20" t="e">
        <f>Tableau1[[#This Row],[Prix /HT]]*Tableau1[[#This Row],[Stock Actuel]]</f>
        <v>#REF!</v>
      </c>
      <c r="N454" s="1" t="s">
        <v>2902</v>
      </c>
      <c r="O454" s="1"/>
    </row>
    <row r="455" spans="2:15" x14ac:dyDescent="0.25">
      <c r="B455" s="1" t="s">
        <v>1419</v>
      </c>
      <c r="C455" s="1" t="s">
        <v>1420</v>
      </c>
      <c r="D455" s="1" t="s">
        <v>1418</v>
      </c>
      <c r="E455" s="37" t="s">
        <v>1421</v>
      </c>
      <c r="F455" s="20">
        <v>17</v>
      </c>
      <c r="G455" s="1">
        <v>17</v>
      </c>
      <c r="H455" s="1" t="e">
        <f>SUMIF(#REF!,Tableau1[[#This Row],[Références]],#REF!)</f>
        <v>#REF!</v>
      </c>
      <c r="I455" s="1" t="e">
        <f t="shared" si="14"/>
        <v>#REF!</v>
      </c>
      <c r="J455" s="1">
        <v>-1</v>
      </c>
      <c r="K455" t="e">
        <f t="shared" si="15"/>
        <v>#REF!</v>
      </c>
      <c r="L455" s="1" t="s">
        <v>430</v>
      </c>
      <c r="M455" s="20" t="e">
        <f>Tableau1[[#This Row],[Prix /HT]]*Tableau1[[#This Row],[Stock Actuel]]</f>
        <v>#REF!</v>
      </c>
      <c r="N455" s="1" t="s">
        <v>2903</v>
      </c>
      <c r="O455" s="1"/>
    </row>
    <row r="456" spans="2:15" x14ac:dyDescent="0.25">
      <c r="B456" s="1" t="s">
        <v>2519</v>
      </c>
      <c r="C456" s="1" t="s">
        <v>134</v>
      </c>
      <c r="D456" s="1" t="s">
        <v>432</v>
      </c>
      <c r="E456" t="s">
        <v>2520</v>
      </c>
      <c r="F456" s="20">
        <v>0</v>
      </c>
      <c r="G456" s="1">
        <v>1</v>
      </c>
      <c r="H456" s="1" t="e">
        <f>SUMIF(#REF!,Tableau1[[#This Row],[Références]],#REF!)</f>
        <v>#REF!</v>
      </c>
      <c r="I456" s="1" t="e">
        <f t="shared" si="14"/>
        <v>#REF!</v>
      </c>
      <c r="J456" s="1">
        <v>-1</v>
      </c>
      <c r="K456" t="e">
        <f t="shared" si="15"/>
        <v>#REF!</v>
      </c>
      <c r="L456" s="1"/>
      <c r="M456" s="20" t="e">
        <f>Tableau1[[#This Row],[Prix /HT]]*Tableau1[[#This Row],[Stock Actuel]]</f>
        <v>#REF!</v>
      </c>
      <c r="N456" s="1" t="s">
        <v>2900</v>
      </c>
      <c r="O456" s="1"/>
    </row>
    <row r="457" spans="2:15" x14ac:dyDescent="0.25">
      <c r="B457" s="1" t="s">
        <v>1322</v>
      </c>
      <c r="C457" s="1" t="s">
        <v>759</v>
      </c>
      <c r="D457" s="1" t="s">
        <v>759</v>
      </c>
      <c r="E457" t="s">
        <v>1323</v>
      </c>
      <c r="F457" s="20">
        <v>0</v>
      </c>
      <c r="G457" s="1">
        <v>28</v>
      </c>
      <c r="H457" s="1" t="e">
        <f>SUMIF(#REF!,Tableau1[[#This Row],[Références]],#REF!)</f>
        <v>#REF!</v>
      </c>
      <c r="I457" s="1" t="e">
        <f t="shared" si="14"/>
        <v>#REF!</v>
      </c>
      <c r="J457" s="1">
        <v>-1</v>
      </c>
      <c r="K457" t="e">
        <f t="shared" si="15"/>
        <v>#REF!</v>
      </c>
      <c r="L457" s="35" t="s">
        <v>1544</v>
      </c>
      <c r="M457" s="20" t="e">
        <f>Tableau1[[#This Row],[Prix /HT]]*Tableau1[[#This Row],[Stock Actuel]]</f>
        <v>#REF!</v>
      </c>
      <c r="N457" s="1" t="s">
        <v>2885</v>
      </c>
      <c r="O457" s="35">
        <v>62</v>
      </c>
    </row>
    <row r="458" spans="2:15" x14ac:dyDescent="0.25">
      <c r="B458" s="1" t="s">
        <v>2647</v>
      </c>
      <c r="D458" s="1" t="s">
        <v>919</v>
      </c>
      <c r="E458" t="s">
        <v>2648</v>
      </c>
      <c r="F458" s="20">
        <v>83.04</v>
      </c>
      <c r="G458" s="1">
        <v>0</v>
      </c>
      <c r="H458" s="1" t="e">
        <f>SUMIF(#REF!,Tableau1[[#This Row],[Références]],#REF!)</f>
        <v>#REF!</v>
      </c>
      <c r="I458" s="1" t="e">
        <f t="shared" si="14"/>
        <v>#REF!</v>
      </c>
      <c r="J458" s="1">
        <v>-1</v>
      </c>
      <c r="K458" t="e">
        <f t="shared" si="15"/>
        <v>#REF!</v>
      </c>
      <c r="L458" s="1"/>
      <c r="M458" s="20" t="e">
        <f>Tableau1[[#This Row],[Prix /HT]]*Tableau1[[#This Row],[Stock Actuel]]</f>
        <v>#REF!</v>
      </c>
      <c r="N458" s="1"/>
      <c r="O458" s="1"/>
    </row>
    <row r="459" spans="2:15" x14ac:dyDescent="0.25">
      <c r="B459" s="1" t="s">
        <v>1664</v>
      </c>
      <c r="C459" s="1" t="s">
        <v>1673</v>
      </c>
      <c r="D459" s="1" t="s">
        <v>421</v>
      </c>
      <c r="E459" t="s">
        <v>1670</v>
      </c>
      <c r="F459" s="20">
        <v>2.94</v>
      </c>
      <c r="G459" s="1">
        <v>27</v>
      </c>
      <c r="H459" s="1" t="e">
        <f>SUMIF(#REF!,Tableau1[[#This Row],[Références]],#REF!)</f>
        <v>#REF!</v>
      </c>
      <c r="I459" s="1" t="e">
        <f t="shared" si="14"/>
        <v>#REF!</v>
      </c>
      <c r="J459" s="1">
        <v>-1</v>
      </c>
      <c r="K459" t="e">
        <f t="shared" si="15"/>
        <v>#REF!</v>
      </c>
      <c r="L459" s="35" t="s">
        <v>1676</v>
      </c>
      <c r="M459" s="20" t="e">
        <f>Tableau1[[#This Row],[Prix /HT]]*Tableau1[[#This Row],[Stock Actuel]]</f>
        <v>#REF!</v>
      </c>
      <c r="N459" s="1" t="s">
        <v>2284</v>
      </c>
      <c r="O459" s="35">
        <v>91</v>
      </c>
    </row>
    <row r="460" spans="2:15" x14ac:dyDescent="0.25">
      <c r="B460" s="1" t="s">
        <v>2157</v>
      </c>
      <c r="C460" s="1" t="s">
        <v>1673</v>
      </c>
      <c r="D460" s="1" t="s">
        <v>421</v>
      </c>
      <c r="E460" t="s">
        <v>2159</v>
      </c>
      <c r="F460" s="20">
        <v>2.31</v>
      </c>
      <c r="G460" s="1">
        <v>5</v>
      </c>
      <c r="H460" s="1" t="e">
        <f>SUMIF(#REF!,Tableau1[[#This Row],[Références]],#REF!)</f>
        <v>#REF!</v>
      </c>
      <c r="I460" s="1" t="e">
        <f t="shared" si="14"/>
        <v>#REF!</v>
      </c>
      <c r="J460" s="1">
        <v>-1</v>
      </c>
      <c r="K460" t="e">
        <f t="shared" si="15"/>
        <v>#REF!</v>
      </c>
      <c r="L460" s="35" t="s">
        <v>2165</v>
      </c>
      <c r="M460" s="20" t="e">
        <f>Tableau1[[#This Row],[Prix /HT]]*Tableau1[[#This Row],[Stock Actuel]]</f>
        <v>#REF!</v>
      </c>
      <c r="N460" s="1" t="s">
        <v>2284</v>
      </c>
      <c r="O460" s="35">
        <v>187</v>
      </c>
    </row>
    <row r="461" spans="2:15" x14ac:dyDescent="0.25">
      <c r="B461" s="1" t="s">
        <v>1667</v>
      </c>
      <c r="C461" s="1" t="s">
        <v>1673</v>
      </c>
      <c r="D461" s="1" t="s">
        <v>421</v>
      </c>
      <c r="E461" t="s">
        <v>1674</v>
      </c>
      <c r="F461" s="20">
        <v>5.43</v>
      </c>
      <c r="G461" s="1">
        <v>23</v>
      </c>
      <c r="H461" s="1" t="e">
        <f>SUMIF(#REF!,Tableau1[[#This Row],[Références]],#REF!)</f>
        <v>#REF!</v>
      </c>
      <c r="I461" s="1" t="e">
        <f t="shared" si="14"/>
        <v>#REF!</v>
      </c>
      <c r="J461" s="1">
        <v>-1</v>
      </c>
      <c r="K461" t="e">
        <f t="shared" si="15"/>
        <v>#REF!</v>
      </c>
      <c r="L461" s="35" t="s">
        <v>1697</v>
      </c>
      <c r="M461" s="20" t="e">
        <f>Tableau1[[#This Row],[Prix /HT]]*Tableau1[[#This Row],[Stock Actuel]]</f>
        <v>#REF!</v>
      </c>
      <c r="N461" s="1" t="s">
        <v>2284</v>
      </c>
      <c r="O461" s="35">
        <v>95</v>
      </c>
    </row>
    <row r="462" spans="2:15" x14ac:dyDescent="0.25">
      <c r="B462" s="1" t="s">
        <v>2440</v>
      </c>
      <c r="C462" s="1" t="s">
        <v>430</v>
      </c>
      <c r="D462" s="1" t="s">
        <v>430</v>
      </c>
      <c r="E462" t="s">
        <v>2441</v>
      </c>
      <c r="F462" s="20">
        <v>0</v>
      </c>
      <c r="G462" s="1">
        <v>0</v>
      </c>
      <c r="H462" s="1" t="e">
        <f>SUMIF(#REF!,Tableau1[[#This Row],[Références]],#REF!)</f>
        <v>#REF!</v>
      </c>
      <c r="I462" s="1" t="e">
        <f t="shared" si="14"/>
        <v>#REF!</v>
      </c>
      <c r="J462" s="1">
        <v>-1</v>
      </c>
      <c r="K462" t="e">
        <f t="shared" si="15"/>
        <v>#REF!</v>
      </c>
      <c r="L462" s="35" t="s">
        <v>2442</v>
      </c>
      <c r="M462" s="20" t="e">
        <f>Tableau1[[#This Row],[Prix /HT]]*Tableau1[[#This Row],[Stock Actuel]]</f>
        <v>#REF!</v>
      </c>
      <c r="N462" s="1" t="s">
        <v>1422</v>
      </c>
      <c r="O462" s="35">
        <v>223</v>
      </c>
    </row>
    <row r="463" spans="2:15" x14ac:dyDescent="0.25">
      <c r="B463" s="1" t="s">
        <v>1666</v>
      </c>
      <c r="C463" s="1" t="s">
        <v>1673</v>
      </c>
      <c r="D463" s="1" t="s">
        <v>421</v>
      </c>
      <c r="E463" t="s">
        <v>1672</v>
      </c>
      <c r="F463" s="20">
        <v>9.02</v>
      </c>
      <c r="G463" s="1">
        <v>1</v>
      </c>
      <c r="H463" s="1" t="e">
        <f>SUMIF(#REF!,Tableau1[[#This Row],[Références]],#REF!)</f>
        <v>#REF!</v>
      </c>
      <c r="I463" s="1" t="e">
        <f t="shared" si="14"/>
        <v>#REF!</v>
      </c>
      <c r="J463" s="1">
        <v>-1</v>
      </c>
      <c r="K463" t="e">
        <f t="shared" si="15"/>
        <v>#REF!</v>
      </c>
      <c r="L463" s="1" t="s">
        <v>430</v>
      </c>
      <c r="M463" s="20" t="e">
        <f>Tableau1[[#This Row],[Prix /HT]]*Tableau1[[#This Row],[Stock Actuel]]</f>
        <v>#REF!</v>
      </c>
      <c r="N463" s="1" t="s">
        <v>2284</v>
      </c>
      <c r="O463" s="1"/>
    </row>
    <row r="464" spans="2:15" x14ac:dyDescent="0.25">
      <c r="B464" s="1" t="s">
        <v>338</v>
      </c>
      <c r="C464" s="1" t="s">
        <v>339</v>
      </c>
      <c r="D464" s="1" t="s">
        <v>420</v>
      </c>
      <c r="E464" t="s">
        <v>340</v>
      </c>
      <c r="F464" s="20">
        <v>284.11</v>
      </c>
      <c r="G464" s="1">
        <v>1</v>
      </c>
      <c r="H464" s="1" t="e">
        <f>SUMIF(#REF!,Tableau1[[#This Row],[Références]],#REF!)</f>
        <v>#REF!</v>
      </c>
      <c r="I464" s="1" t="e">
        <f t="shared" si="14"/>
        <v>#REF!</v>
      </c>
      <c r="J464" s="1">
        <v>-1</v>
      </c>
      <c r="K464" t="e">
        <f t="shared" si="15"/>
        <v>#REF!</v>
      </c>
      <c r="L464" s="1" t="s">
        <v>455</v>
      </c>
      <c r="M464" s="20" t="e">
        <f>Tableau1[[#This Row],[Prix /HT]]*Tableau1[[#This Row],[Stock Actuel]]</f>
        <v>#REF!</v>
      </c>
      <c r="N464" s="1" t="s">
        <v>2894</v>
      </c>
      <c r="O464" s="1"/>
    </row>
    <row r="465" spans="2:15" x14ac:dyDescent="0.25">
      <c r="B465" s="1" t="s">
        <v>1913</v>
      </c>
      <c r="C465" s="1" t="s">
        <v>214</v>
      </c>
      <c r="D465" s="1" t="s">
        <v>420</v>
      </c>
      <c r="E465" t="s">
        <v>1914</v>
      </c>
      <c r="F465" s="20">
        <v>292.69</v>
      </c>
      <c r="G465" s="1">
        <v>1</v>
      </c>
      <c r="H465" s="1" t="e">
        <f>SUMIF(#REF!,Tableau1[[#This Row],[Références]],#REF!)</f>
        <v>#REF!</v>
      </c>
      <c r="I465" s="1" t="e">
        <f t="shared" si="14"/>
        <v>#REF!</v>
      </c>
      <c r="J465" s="1">
        <v>-1</v>
      </c>
      <c r="K465" t="e">
        <f t="shared" si="15"/>
        <v>#REF!</v>
      </c>
      <c r="L465" s="1" t="s">
        <v>430</v>
      </c>
      <c r="M465" s="20" t="e">
        <f>Tableau1[[#This Row],[Prix /HT]]*Tableau1[[#This Row],[Stock Actuel]]</f>
        <v>#REF!</v>
      </c>
      <c r="N465" s="1" t="s">
        <v>1494</v>
      </c>
      <c r="O465" s="1"/>
    </row>
    <row r="466" spans="2:15" x14ac:dyDescent="0.25">
      <c r="B466" s="1" t="s">
        <v>143</v>
      </c>
      <c r="C466" s="1" t="s">
        <v>134</v>
      </c>
      <c r="D466" s="1" t="s">
        <v>134</v>
      </c>
      <c r="E466" t="s">
        <v>144</v>
      </c>
      <c r="F466" s="20">
        <v>0</v>
      </c>
      <c r="G466" s="1">
        <v>1</v>
      </c>
      <c r="H466" s="1" t="e">
        <f>SUMIF(#REF!,Tableau1[[#This Row],[Références]],#REF!)</f>
        <v>#REF!</v>
      </c>
      <c r="I466" s="1" t="e">
        <f t="shared" si="14"/>
        <v>#REF!</v>
      </c>
      <c r="J466" s="1">
        <v>-1</v>
      </c>
      <c r="K466" t="e">
        <f t="shared" si="15"/>
        <v>#REF!</v>
      </c>
      <c r="L466" s="1" t="s">
        <v>730</v>
      </c>
      <c r="M466" s="20" t="e">
        <f>Tableau1[[#This Row],[Prix /HT]]*Tableau1[[#This Row],[Stock Actuel]]</f>
        <v>#REF!</v>
      </c>
      <c r="N466" s="1"/>
      <c r="O466" s="1"/>
    </row>
    <row r="467" spans="2:15" x14ac:dyDescent="0.25">
      <c r="B467" s="1" t="s">
        <v>2674</v>
      </c>
      <c r="C467" s="1" t="s">
        <v>134</v>
      </c>
      <c r="D467" s="1" t="s">
        <v>1079</v>
      </c>
      <c r="E467" t="s">
        <v>2727</v>
      </c>
      <c r="F467" s="20">
        <v>4.0199999999999996</v>
      </c>
      <c r="G467" s="1">
        <v>0</v>
      </c>
      <c r="H467" s="1" t="e">
        <f>SUMIF(#REF!,Tableau1[[#This Row],[Références]],#REF!)</f>
        <v>#REF!</v>
      </c>
      <c r="I467" s="1" t="e">
        <f t="shared" si="14"/>
        <v>#REF!</v>
      </c>
      <c r="J467" s="1">
        <v>-1</v>
      </c>
      <c r="K467" t="e">
        <f t="shared" si="15"/>
        <v>#REF!</v>
      </c>
      <c r="L467" s="1"/>
      <c r="M467" s="20" t="e">
        <f>Tableau1[[#This Row],[Prix /HT]]*Tableau1[[#This Row],[Stock Actuel]]</f>
        <v>#REF!</v>
      </c>
      <c r="N467" s="1"/>
      <c r="O467" s="1"/>
    </row>
    <row r="468" spans="2:15" x14ac:dyDescent="0.25">
      <c r="B468" s="1" t="s">
        <v>2897</v>
      </c>
      <c r="D468" s="1" t="s">
        <v>432</v>
      </c>
      <c r="E468" t="s">
        <v>2898</v>
      </c>
      <c r="F468" s="20">
        <v>96.52</v>
      </c>
      <c r="G468" s="1">
        <v>0</v>
      </c>
      <c r="H468" s="1" t="e">
        <f>SUMIF(#REF!,Tableau1[[#This Row],[Références]],#REF!)</f>
        <v>#REF!</v>
      </c>
      <c r="I468" s="1" t="e">
        <f t="shared" si="14"/>
        <v>#REF!</v>
      </c>
      <c r="J468" s="1">
        <v>-1</v>
      </c>
      <c r="K468" t="e">
        <f t="shared" si="15"/>
        <v>#REF!</v>
      </c>
      <c r="L468" s="1"/>
      <c r="M468" s="20" t="e">
        <f>Tableau1[[#This Row],[Prix /HT]]*Tableau1[[#This Row],[Stock Actuel]]</f>
        <v>#REF!</v>
      </c>
      <c r="N468" s="1"/>
      <c r="O468" s="1"/>
    </row>
    <row r="469" spans="2:15" x14ac:dyDescent="0.25">
      <c r="B469" s="1" t="s">
        <v>587</v>
      </c>
      <c r="C469" s="35"/>
      <c r="D469" s="35" t="s">
        <v>430</v>
      </c>
      <c r="E469" t="s">
        <v>588</v>
      </c>
      <c r="F469" s="20">
        <v>0</v>
      </c>
      <c r="G469" s="1">
        <v>1</v>
      </c>
      <c r="H469" s="1" t="e">
        <f>SUMIF(#REF!,Tableau1[[#This Row],[Références]],#REF!)</f>
        <v>#REF!</v>
      </c>
      <c r="I469" s="1" t="e">
        <f t="shared" si="14"/>
        <v>#REF!</v>
      </c>
      <c r="J469" s="1">
        <v>-1</v>
      </c>
      <c r="K469" t="e">
        <f t="shared" si="15"/>
        <v>#REF!</v>
      </c>
      <c r="L469" s="1" t="s">
        <v>430</v>
      </c>
      <c r="M469" s="20" t="e">
        <f>Tableau1[[#This Row],[Prix /HT]]*Tableau1[[#This Row],[Stock Actuel]]</f>
        <v>#REF!</v>
      </c>
      <c r="N469" s="1" t="s">
        <v>1013</v>
      </c>
      <c r="O469" s="1"/>
    </row>
    <row r="470" spans="2:15" x14ac:dyDescent="0.25">
      <c r="B470" s="1" t="s">
        <v>2381</v>
      </c>
      <c r="C470" s="1" t="s">
        <v>356</v>
      </c>
      <c r="D470" s="1" t="s">
        <v>420</v>
      </c>
      <c r="E470" t="s">
        <v>2417</v>
      </c>
      <c r="F470" s="20">
        <v>164</v>
      </c>
      <c r="G470" s="1">
        <v>1</v>
      </c>
      <c r="H470" s="1" t="e">
        <f>SUMIF(#REF!,Tableau1[[#This Row],[Références]],#REF!)</f>
        <v>#REF!</v>
      </c>
      <c r="I470" s="1" t="e">
        <f t="shared" si="14"/>
        <v>#REF!</v>
      </c>
      <c r="J470" s="1">
        <v>-1</v>
      </c>
      <c r="K470" t="e">
        <f t="shared" si="15"/>
        <v>#REF!</v>
      </c>
      <c r="L470" s="1" t="s">
        <v>452</v>
      </c>
      <c r="M470" s="20" t="e">
        <f>Tableau1[[#This Row],[Prix /HT]]*Tableau1[[#This Row],[Stock Actuel]]</f>
        <v>#REF!</v>
      </c>
      <c r="N470" s="1" t="s">
        <v>2734</v>
      </c>
      <c r="O470" s="1"/>
    </row>
    <row r="471" spans="2:15" x14ac:dyDescent="0.25">
      <c r="B471" s="1" t="s">
        <v>2375</v>
      </c>
      <c r="C471" s="1" t="s">
        <v>1321</v>
      </c>
      <c r="D471" s="35" t="s">
        <v>430</v>
      </c>
      <c r="E471" t="s">
        <v>1320</v>
      </c>
      <c r="F471" s="20">
        <v>0</v>
      </c>
      <c r="G471" s="1">
        <v>1</v>
      </c>
      <c r="H471" s="1" t="e">
        <f>SUMIF(#REF!,Tableau1[[#This Row],[Références]],#REF!)</f>
        <v>#REF!</v>
      </c>
      <c r="I471" s="1" t="e">
        <f t="shared" si="14"/>
        <v>#REF!</v>
      </c>
      <c r="J471" s="1">
        <v>-1</v>
      </c>
      <c r="K471" t="e">
        <f t="shared" si="15"/>
        <v>#REF!</v>
      </c>
      <c r="L471" s="1" t="s">
        <v>430</v>
      </c>
      <c r="M471" s="20" t="e">
        <f>Tableau1[[#This Row],[Prix /HT]]*Tableau1[[#This Row],[Stock Actuel]]</f>
        <v>#REF!</v>
      </c>
      <c r="N471" s="1" t="s">
        <v>1380</v>
      </c>
      <c r="O471" s="1"/>
    </row>
    <row r="472" spans="2:15" x14ac:dyDescent="0.25">
      <c r="B472" s="1" t="s">
        <v>1665</v>
      </c>
      <c r="C472" s="1" t="s">
        <v>1673</v>
      </c>
      <c r="D472" s="1" t="s">
        <v>421</v>
      </c>
      <c r="E472" t="s">
        <v>1671</v>
      </c>
      <c r="F472" s="20">
        <v>3.78</v>
      </c>
      <c r="G472" s="1">
        <v>4</v>
      </c>
      <c r="H472" s="1" t="e">
        <f>SUMIF(#REF!,Tableau1[[#This Row],[Références]],#REF!)</f>
        <v>#REF!</v>
      </c>
      <c r="I472" s="1" t="e">
        <f t="shared" si="14"/>
        <v>#REF!</v>
      </c>
      <c r="J472" s="1">
        <v>-1</v>
      </c>
      <c r="K472" t="e">
        <f t="shared" si="15"/>
        <v>#REF!</v>
      </c>
      <c r="L472" s="35" t="s">
        <v>1675</v>
      </c>
      <c r="M472" s="20" t="e">
        <f>Tableau1[[#This Row],[Prix /HT]]*Tableau1[[#This Row],[Stock Actuel]]</f>
        <v>#REF!</v>
      </c>
      <c r="N472" s="1"/>
      <c r="O472" s="35">
        <v>90</v>
      </c>
    </row>
    <row r="473" spans="2:15" x14ac:dyDescent="0.25">
      <c r="B473" s="1" t="s">
        <v>2259</v>
      </c>
      <c r="C473" s="1" t="s">
        <v>560</v>
      </c>
      <c r="D473" s="1" t="s">
        <v>38</v>
      </c>
      <c r="E473" t="s">
        <v>2261</v>
      </c>
      <c r="F473" s="20">
        <v>78.95</v>
      </c>
      <c r="G473" s="1">
        <v>50</v>
      </c>
      <c r="H473" s="1" t="e">
        <f>SUMIF(#REF!,Tableau1[[#This Row],[Références]],#REF!)</f>
        <v>#REF!</v>
      </c>
      <c r="I473" s="1" t="e">
        <f t="shared" si="14"/>
        <v>#REF!</v>
      </c>
      <c r="J473" s="1">
        <v>-1</v>
      </c>
      <c r="K473" t="e">
        <f t="shared" si="15"/>
        <v>#REF!</v>
      </c>
      <c r="L473" s="35" t="s">
        <v>2260</v>
      </c>
      <c r="M473" s="20" t="e">
        <f>Tableau1[[#This Row],[Prix /HT]]*Tableau1[[#This Row],[Stock Actuel]]</f>
        <v>#REF!</v>
      </c>
      <c r="N473" s="1"/>
      <c r="O473" s="35">
        <v>194</v>
      </c>
    </row>
    <row r="474" spans="2:15" x14ac:dyDescent="0.25">
      <c r="B474" s="1" t="s">
        <v>2706</v>
      </c>
      <c r="D474" s="1" t="s">
        <v>120</v>
      </c>
      <c r="E474" t="s">
        <v>2728</v>
      </c>
      <c r="F474" s="20">
        <v>0</v>
      </c>
      <c r="G474" s="1">
        <v>0</v>
      </c>
      <c r="H474" s="1" t="e">
        <f>SUMIF(#REF!,Tableau1[[#This Row],[Références]],#REF!)</f>
        <v>#REF!</v>
      </c>
      <c r="I474" s="1" t="e">
        <f t="shared" si="14"/>
        <v>#REF!</v>
      </c>
      <c r="J474" s="1">
        <v>-1</v>
      </c>
      <c r="K474" t="e">
        <f t="shared" si="15"/>
        <v>#REF!</v>
      </c>
      <c r="L474" s="1"/>
      <c r="M474" s="20" t="e">
        <f>Tableau1[[#This Row],[Prix /HT]]*Tableau1[[#This Row],[Stock Actuel]]</f>
        <v>#REF!</v>
      </c>
      <c r="N474" s="1" t="s">
        <v>1422</v>
      </c>
      <c r="O474" s="1"/>
    </row>
    <row r="475" spans="2:15" x14ac:dyDescent="0.25">
      <c r="B475" s="1" t="s">
        <v>1020</v>
      </c>
      <c r="C475" s="1" t="s">
        <v>1021</v>
      </c>
      <c r="E475" t="s">
        <v>1022</v>
      </c>
      <c r="F475" s="20">
        <v>0</v>
      </c>
      <c r="G475" s="1">
        <v>1</v>
      </c>
      <c r="H475" s="1" t="e">
        <f>SUMIF(#REF!,Tableau1[[#This Row],[Références]],#REF!)</f>
        <v>#REF!</v>
      </c>
      <c r="I475" s="1" t="e">
        <f t="shared" si="14"/>
        <v>#REF!</v>
      </c>
      <c r="J475" s="1">
        <v>-1</v>
      </c>
      <c r="K475" t="e">
        <f t="shared" si="15"/>
        <v>#REF!</v>
      </c>
      <c r="L475" s="1" t="s">
        <v>430</v>
      </c>
      <c r="M475" s="20" t="e">
        <f>Tableau1[[#This Row],[Prix /HT]]*Tableau1[[#This Row],[Stock Actuel]]</f>
        <v>#REF!</v>
      </c>
      <c r="N475" s="1"/>
      <c r="O475" s="1"/>
    </row>
    <row r="476" spans="2:15" x14ac:dyDescent="0.25">
      <c r="B476" s="1" t="s">
        <v>1882</v>
      </c>
      <c r="D476" s="1" t="s">
        <v>1883</v>
      </c>
      <c r="E476" t="s">
        <v>1414</v>
      </c>
      <c r="F476" s="20">
        <v>0</v>
      </c>
      <c r="G476" s="1">
        <v>2</v>
      </c>
      <c r="H476" s="1" t="e">
        <f>SUMIF(#REF!,Tableau1[[#This Row],[Références]],#REF!)</f>
        <v>#REF!</v>
      </c>
      <c r="I476" s="1" t="e">
        <f t="shared" si="14"/>
        <v>#REF!</v>
      </c>
      <c r="J476" s="1">
        <v>-1</v>
      </c>
      <c r="K476" t="e">
        <f t="shared" si="15"/>
        <v>#REF!</v>
      </c>
      <c r="L476" s="35" t="s">
        <v>1884</v>
      </c>
      <c r="M476" s="20" t="e">
        <f>Tableau1[[#This Row],[Prix /HT]]*Tableau1[[#This Row],[Stock Actuel]]</f>
        <v>#REF!</v>
      </c>
      <c r="N476" s="1"/>
      <c r="O476" s="35">
        <v>124</v>
      </c>
    </row>
    <row r="477" spans="2:15" x14ac:dyDescent="0.25">
      <c r="B477" s="1" t="s">
        <v>151</v>
      </c>
      <c r="C477" s="1" t="s">
        <v>152</v>
      </c>
      <c r="D477" s="1" t="s">
        <v>152</v>
      </c>
      <c r="E477" t="s">
        <v>153</v>
      </c>
      <c r="F477" s="20">
        <v>17.920000000000002</v>
      </c>
      <c r="G477" s="1">
        <v>2</v>
      </c>
      <c r="H477" s="1" t="e">
        <f>SUMIF(#REF!,Tableau1[[#This Row],[Références]],#REF!)</f>
        <v>#REF!</v>
      </c>
      <c r="I477" s="1" t="e">
        <f t="shared" si="14"/>
        <v>#REF!</v>
      </c>
      <c r="J477" s="1">
        <v>-1</v>
      </c>
      <c r="K477" t="e">
        <f t="shared" si="15"/>
        <v>#REF!</v>
      </c>
      <c r="L477" s="1" t="s">
        <v>729</v>
      </c>
      <c r="M477" s="20" t="e">
        <f>Tableau1[[#This Row],[Prix /HT]]*Tableau1[[#This Row],[Stock Actuel]]</f>
        <v>#REF!</v>
      </c>
      <c r="N477" s="1"/>
      <c r="O477" s="1"/>
    </row>
    <row r="478" spans="2:15" x14ac:dyDescent="0.25">
      <c r="B478" s="1" t="s">
        <v>1890</v>
      </c>
      <c r="C478" s="1" t="s">
        <v>120</v>
      </c>
      <c r="D478" s="1" t="s">
        <v>120</v>
      </c>
      <c r="E478" t="s">
        <v>1891</v>
      </c>
      <c r="F478" s="20">
        <v>43</v>
      </c>
      <c r="G478" s="1">
        <v>2</v>
      </c>
      <c r="H478" s="1" t="e">
        <f>SUMIF(#REF!,Tableau1[[#This Row],[Références]],#REF!)</f>
        <v>#REF!</v>
      </c>
      <c r="I478" s="1" t="e">
        <f t="shared" si="14"/>
        <v>#REF!</v>
      </c>
      <c r="J478" s="1">
        <v>-1</v>
      </c>
      <c r="K478" t="e">
        <f t="shared" si="15"/>
        <v>#REF!</v>
      </c>
      <c r="L478" s="1" t="s">
        <v>430</v>
      </c>
      <c r="M478" s="20" t="e">
        <f>Tableau1[[#This Row],[Prix /HT]]*Tableau1[[#This Row],[Stock Actuel]]</f>
        <v>#REF!</v>
      </c>
      <c r="N478" s="1" t="s">
        <v>836</v>
      </c>
      <c r="O478" s="1" t="s">
        <v>1873</v>
      </c>
    </row>
    <row r="479" spans="2:15" x14ac:dyDescent="0.25">
      <c r="B479" s="1" t="s">
        <v>1888</v>
      </c>
      <c r="C479" s="1" t="s">
        <v>120</v>
      </c>
      <c r="D479" s="1" t="s">
        <v>120</v>
      </c>
      <c r="E479" t="s">
        <v>1894</v>
      </c>
      <c r="F479" s="20">
        <v>45</v>
      </c>
      <c r="G479" s="1">
        <v>8</v>
      </c>
      <c r="H479" s="1" t="e">
        <f>SUMIF(#REF!,Tableau1[[#This Row],[Références]],#REF!)</f>
        <v>#REF!</v>
      </c>
      <c r="I479" s="1" t="e">
        <f t="shared" si="14"/>
        <v>#REF!</v>
      </c>
      <c r="J479" s="1">
        <v>-1</v>
      </c>
      <c r="K479" t="e">
        <f t="shared" si="15"/>
        <v>#REF!</v>
      </c>
      <c r="L479" s="1" t="s">
        <v>430</v>
      </c>
      <c r="M479" s="20" t="e">
        <f>Tableau1[[#This Row],[Prix /HT]]*Tableau1[[#This Row],[Stock Actuel]]</f>
        <v>#REF!</v>
      </c>
      <c r="N479" s="1" t="s">
        <v>836</v>
      </c>
      <c r="O479" s="1" t="s">
        <v>2056</v>
      </c>
    </row>
    <row r="480" spans="2:15" x14ac:dyDescent="0.25">
      <c r="B480" s="1" t="s">
        <v>1889</v>
      </c>
      <c r="C480" s="1" t="s">
        <v>120</v>
      </c>
      <c r="D480" s="1" t="s">
        <v>120</v>
      </c>
      <c r="E480" t="s">
        <v>1895</v>
      </c>
      <c r="F480" s="20">
        <v>81</v>
      </c>
      <c r="G480" s="1">
        <v>6</v>
      </c>
      <c r="H480" s="1" t="e">
        <f>SUMIF(#REF!,Tableau1[[#This Row],[Références]],#REF!)</f>
        <v>#REF!</v>
      </c>
      <c r="I480" s="1" t="e">
        <f t="shared" si="14"/>
        <v>#REF!</v>
      </c>
      <c r="J480" s="1">
        <v>-1</v>
      </c>
      <c r="K480" t="e">
        <f t="shared" si="15"/>
        <v>#REF!</v>
      </c>
      <c r="L480" s="1" t="s">
        <v>430</v>
      </c>
      <c r="M480" s="20" t="e">
        <f>Tableau1[[#This Row],[Prix /HT]]*Tableau1[[#This Row],[Stock Actuel]]</f>
        <v>#REF!</v>
      </c>
      <c r="N480" s="1" t="s">
        <v>836</v>
      </c>
      <c r="O480" s="1" t="s">
        <v>2152</v>
      </c>
    </row>
    <row r="481" spans="2:15" x14ac:dyDescent="0.25">
      <c r="B481" s="1" t="s">
        <v>2721</v>
      </c>
      <c r="D481" s="1" t="s">
        <v>2614</v>
      </c>
      <c r="E481" t="s">
        <v>34</v>
      </c>
      <c r="F481" s="20">
        <v>30</v>
      </c>
      <c r="G481" s="1">
        <v>-11</v>
      </c>
      <c r="H481" s="1" t="e">
        <f>SUMIF(#REF!,Tableau1[[#This Row],[Références]],#REF!)</f>
        <v>#REF!</v>
      </c>
      <c r="I481" s="1" t="e">
        <f t="shared" si="14"/>
        <v>#REF!</v>
      </c>
      <c r="J481" s="1">
        <v>-1</v>
      </c>
      <c r="K481" t="e">
        <f t="shared" si="15"/>
        <v>#REF!</v>
      </c>
      <c r="L481" s="1"/>
      <c r="M481" s="20" t="e">
        <f>Tableau1[[#This Row],[Prix /HT]]*Tableau1[[#This Row],[Stock Actuel]]</f>
        <v>#REF!</v>
      </c>
      <c r="N481" s="1"/>
      <c r="O481" s="1" t="s">
        <v>2046</v>
      </c>
    </row>
    <row r="482" spans="2:15" x14ac:dyDescent="0.25">
      <c r="B482" s="1" t="s">
        <v>2840</v>
      </c>
      <c r="D482" s="1" t="s">
        <v>2614</v>
      </c>
      <c r="E482" t="s">
        <v>1363</v>
      </c>
      <c r="F482" s="20">
        <v>47.97</v>
      </c>
      <c r="G482" s="1">
        <v>1</v>
      </c>
      <c r="H482" s="1" t="e">
        <f>SUMIF(#REF!,Tableau1[[#This Row],[Références]],#REF!)</f>
        <v>#REF!</v>
      </c>
      <c r="I482" s="1" t="e">
        <f t="shared" si="14"/>
        <v>#REF!</v>
      </c>
      <c r="J482" s="1">
        <v>-1</v>
      </c>
      <c r="K482" t="e">
        <f t="shared" si="15"/>
        <v>#REF!</v>
      </c>
      <c r="L482" s="1"/>
      <c r="M482" s="20" t="e">
        <f>Tableau1[[#This Row],[Prix /HT]]*Tableau1[[#This Row],[Stock Actuel]]</f>
        <v>#REF!</v>
      </c>
      <c r="N482" s="1"/>
      <c r="O482" s="1" t="s">
        <v>2047</v>
      </c>
    </row>
    <row r="483" spans="2:15" x14ac:dyDescent="0.25">
      <c r="B483" s="1" t="s">
        <v>585</v>
      </c>
      <c r="C483" s="1" t="s">
        <v>582</v>
      </c>
      <c r="D483" s="1" t="s">
        <v>582</v>
      </c>
      <c r="E483" t="s">
        <v>586</v>
      </c>
      <c r="F483" s="20">
        <v>37.9</v>
      </c>
      <c r="G483" s="1">
        <v>3</v>
      </c>
      <c r="H483" s="1" t="e">
        <f>SUMIF(#REF!,Tableau1[[#This Row],[Références]],#REF!)</f>
        <v>#REF!</v>
      </c>
      <c r="I483" s="1" t="e">
        <f t="shared" si="14"/>
        <v>#REF!</v>
      </c>
      <c r="J483" s="1">
        <v>-1</v>
      </c>
      <c r="K483" t="e">
        <f t="shared" si="15"/>
        <v>#REF!</v>
      </c>
      <c r="L483" s="1" t="s">
        <v>430</v>
      </c>
      <c r="M483" s="20" t="e">
        <f>Tableau1[[#This Row],[Prix /HT]]*Tableau1[[#This Row],[Stock Actuel]]</f>
        <v>#REF!</v>
      </c>
      <c r="N483" s="1"/>
      <c r="O483" s="1"/>
    </row>
    <row r="484" spans="2:15" x14ac:dyDescent="0.25">
      <c r="B484" s="1" t="s">
        <v>671</v>
      </c>
      <c r="C484" s="1" t="s">
        <v>131</v>
      </c>
      <c r="D484" s="1" t="s">
        <v>420</v>
      </c>
      <c r="E484" t="s">
        <v>132</v>
      </c>
      <c r="F484" s="20">
        <v>469.2</v>
      </c>
      <c r="G484" s="1">
        <v>5</v>
      </c>
      <c r="H484" s="1" t="e">
        <f>SUMIF(#REF!,Tableau1[[#This Row],[Références]],#REF!)</f>
        <v>#REF!</v>
      </c>
      <c r="I484" s="1" t="e">
        <f t="shared" si="14"/>
        <v>#REF!</v>
      </c>
      <c r="J484" s="1">
        <v>-1</v>
      </c>
      <c r="K484" t="e">
        <f t="shared" si="15"/>
        <v>#REF!</v>
      </c>
      <c r="L484" s="1" t="s">
        <v>741</v>
      </c>
      <c r="M484" s="20" t="e">
        <f>Tableau1[[#This Row],[Prix /HT]]*Tableau1[[#This Row],[Stock Actuel]]</f>
        <v>#REF!</v>
      </c>
      <c r="N484" s="1"/>
      <c r="O484" s="1"/>
    </row>
    <row r="485" spans="2:15" x14ac:dyDescent="0.25">
      <c r="B485" s="1" t="s">
        <v>669</v>
      </c>
      <c r="C485" s="1" t="s">
        <v>131</v>
      </c>
      <c r="D485" s="1" t="s">
        <v>420</v>
      </c>
      <c r="E485" t="s">
        <v>1142</v>
      </c>
      <c r="F485" s="20">
        <v>489.6</v>
      </c>
      <c r="G485" s="1">
        <v>2</v>
      </c>
      <c r="H485" s="1" t="e">
        <f>SUMIF(#REF!,Tableau1[[#This Row],[Références]],#REF!)</f>
        <v>#REF!</v>
      </c>
      <c r="I485" s="1" t="e">
        <f t="shared" si="14"/>
        <v>#REF!</v>
      </c>
      <c r="J485" s="1">
        <v>-1</v>
      </c>
      <c r="K485" t="e">
        <f t="shared" si="15"/>
        <v>#REF!</v>
      </c>
      <c r="L485" s="1" t="s">
        <v>741</v>
      </c>
      <c r="M485" s="20" t="e">
        <f>Tableau1[[#This Row],[Prix /HT]]*Tableau1[[#This Row],[Stock Actuel]]</f>
        <v>#REF!</v>
      </c>
      <c r="N485" s="1"/>
      <c r="O485" s="1"/>
    </row>
    <row r="486" spans="2:15" x14ac:dyDescent="0.25">
      <c r="B486" s="1" t="s">
        <v>2287</v>
      </c>
      <c r="C486" s="1" t="s">
        <v>134</v>
      </c>
      <c r="D486" s="1" t="s">
        <v>1079</v>
      </c>
      <c r="E486" t="s">
        <v>2289</v>
      </c>
      <c r="F486" s="20">
        <v>0</v>
      </c>
      <c r="G486" s="1">
        <v>1</v>
      </c>
      <c r="H486" s="1" t="e">
        <f>SUMIF(#REF!,Tableau1[[#This Row],[Références]],#REF!)</f>
        <v>#REF!</v>
      </c>
      <c r="I486" s="1" t="e">
        <f t="shared" si="14"/>
        <v>#REF!</v>
      </c>
      <c r="J486" s="1">
        <v>-1</v>
      </c>
      <c r="K486" t="e">
        <f t="shared" si="15"/>
        <v>#REF!</v>
      </c>
      <c r="L486" s="1" t="s">
        <v>430</v>
      </c>
      <c r="M486" s="20" t="e">
        <f>Tableau1[[#This Row],[Prix /HT]]*Tableau1[[#This Row],[Stock Actuel]]</f>
        <v>#REF!</v>
      </c>
      <c r="N486" s="1" t="s">
        <v>2884</v>
      </c>
      <c r="O486" s="1"/>
    </row>
    <row r="487" spans="2:15" x14ac:dyDescent="0.25">
      <c r="B487" s="1" t="s">
        <v>510</v>
      </c>
      <c r="C487" s="1" t="s">
        <v>509</v>
      </c>
      <c r="D487" s="1" t="s">
        <v>420</v>
      </c>
      <c r="E487" s="14" t="s">
        <v>1125</v>
      </c>
      <c r="F487" s="20">
        <v>0</v>
      </c>
      <c r="G487" s="1">
        <v>1</v>
      </c>
      <c r="H487" s="1" t="e">
        <f>SUMIF(#REF!,Tableau1[[#This Row],[Références]],#REF!)</f>
        <v>#REF!</v>
      </c>
      <c r="I487" s="1" t="e">
        <f t="shared" si="14"/>
        <v>#REF!</v>
      </c>
      <c r="J487" s="1">
        <v>-1</v>
      </c>
      <c r="K487" t="e">
        <f t="shared" si="15"/>
        <v>#REF!</v>
      </c>
      <c r="L487" s="1" t="s">
        <v>430</v>
      </c>
      <c r="M487" s="20" t="e">
        <f>Tableau1[[#This Row],[Prix /HT]]*Tableau1[[#This Row],[Stock Actuel]]</f>
        <v>#REF!</v>
      </c>
      <c r="N487" s="1"/>
      <c r="O487" s="1"/>
    </row>
    <row r="488" spans="2:15" x14ac:dyDescent="0.25">
      <c r="B488" s="1" t="s">
        <v>2510</v>
      </c>
      <c r="C488" s="1" t="s">
        <v>356</v>
      </c>
      <c r="D488" s="1" t="s">
        <v>1079</v>
      </c>
      <c r="E488" t="s">
        <v>1081</v>
      </c>
      <c r="F488" s="20">
        <v>409.36</v>
      </c>
      <c r="G488" s="1">
        <v>2</v>
      </c>
      <c r="H488" s="1" t="e">
        <f>SUMIF(#REF!,Tableau1[[#This Row],[Références]],#REF!)</f>
        <v>#REF!</v>
      </c>
      <c r="I488" s="1" t="e">
        <f t="shared" si="14"/>
        <v>#REF!</v>
      </c>
      <c r="J488" s="1">
        <v>-1</v>
      </c>
      <c r="K488" t="e">
        <f t="shared" si="15"/>
        <v>#REF!</v>
      </c>
      <c r="L488" s="1"/>
      <c r="M488" s="20" t="e">
        <f>Tableau1[[#This Row],[Prix /HT]]*Tableau1[[#This Row],[Stock Actuel]]</f>
        <v>#REF!</v>
      </c>
      <c r="N488" s="1" t="s">
        <v>2884</v>
      </c>
      <c r="O488" s="1"/>
    </row>
    <row r="489" spans="2:15" x14ac:dyDescent="0.25">
      <c r="B489" s="1" t="s">
        <v>1086</v>
      </c>
      <c r="C489" s="1" t="s">
        <v>356</v>
      </c>
      <c r="D489" s="1" t="s">
        <v>1079</v>
      </c>
      <c r="E489" t="s">
        <v>1087</v>
      </c>
      <c r="F489" s="20">
        <v>511.73</v>
      </c>
      <c r="G489" s="1">
        <v>2</v>
      </c>
      <c r="H489" s="1" t="e">
        <f>SUMIF(#REF!,Tableau1[[#This Row],[Références]],#REF!)</f>
        <v>#REF!</v>
      </c>
      <c r="I489" s="1" t="e">
        <f t="shared" si="14"/>
        <v>#REF!</v>
      </c>
      <c r="J489" s="1">
        <v>-1</v>
      </c>
      <c r="K489" t="e">
        <f t="shared" si="15"/>
        <v>#REF!</v>
      </c>
      <c r="L489" s="1" t="s">
        <v>452</v>
      </c>
      <c r="M489" s="20" t="e">
        <f>Tableau1[[#This Row],[Prix /HT]]*Tableau1[[#This Row],[Stock Actuel]]</f>
        <v>#REF!</v>
      </c>
      <c r="N489" s="1" t="s">
        <v>2884</v>
      </c>
      <c r="O489" s="1"/>
    </row>
    <row r="490" spans="2:15" x14ac:dyDescent="0.25">
      <c r="B490" s="1" t="s">
        <v>2856</v>
      </c>
      <c r="D490" s="1" t="s">
        <v>120</v>
      </c>
      <c r="E490" t="s">
        <v>2858</v>
      </c>
      <c r="F490" s="20">
        <v>51.45</v>
      </c>
      <c r="G490" s="1">
        <v>0</v>
      </c>
      <c r="H490" s="1" t="e">
        <f>SUMIF(#REF!,Tableau1[[#This Row],[Références]],#REF!)</f>
        <v>#REF!</v>
      </c>
      <c r="I490" s="1" t="e">
        <f t="shared" si="14"/>
        <v>#REF!</v>
      </c>
      <c r="J490" s="1">
        <v>-1</v>
      </c>
      <c r="K490" t="e">
        <f t="shared" si="15"/>
        <v>#REF!</v>
      </c>
      <c r="L490" s="1"/>
      <c r="M490" s="20" t="e">
        <f>Tableau1[[#This Row],[Prix /HT]]*Tableau1[[#This Row],[Stock Actuel]]</f>
        <v>#REF!</v>
      </c>
      <c r="N490" s="1" t="s">
        <v>836</v>
      </c>
      <c r="O490" s="1"/>
    </row>
    <row r="491" spans="2:15" x14ac:dyDescent="0.25">
      <c r="B491" s="1" t="s">
        <v>1041</v>
      </c>
      <c r="C491" s="1" t="s">
        <v>1040</v>
      </c>
      <c r="D491" s="1" t="s">
        <v>1040</v>
      </c>
      <c r="E491" t="s">
        <v>1039</v>
      </c>
      <c r="F491" s="20">
        <v>0</v>
      </c>
      <c r="G491" s="1">
        <v>4</v>
      </c>
      <c r="H491" s="1" t="e">
        <f>SUMIF(#REF!,Tableau1[[#This Row],[Références]],#REF!)</f>
        <v>#REF!</v>
      </c>
      <c r="I491" s="1" t="e">
        <f t="shared" si="14"/>
        <v>#REF!</v>
      </c>
      <c r="J491" s="1">
        <v>-1</v>
      </c>
      <c r="K491" t="e">
        <f t="shared" si="15"/>
        <v>#REF!</v>
      </c>
      <c r="L491" s="1" t="s">
        <v>430</v>
      </c>
      <c r="M491" s="20" t="e">
        <f>Tableau1[[#This Row],[Prix /HT]]*Tableau1[[#This Row],[Stock Actuel]]</f>
        <v>#REF!</v>
      </c>
      <c r="N491" s="1"/>
      <c r="O491" s="1"/>
    </row>
    <row r="492" spans="2:15" x14ac:dyDescent="0.25">
      <c r="B492" s="1" t="s">
        <v>2760</v>
      </c>
      <c r="D492" s="1" t="s">
        <v>1040</v>
      </c>
      <c r="E492" t="s">
        <v>614</v>
      </c>
      <c r="F492" s="20">
        <v>0</v>
      </c>
      <c r="G492" s="1">
        <v>0</v>
      </c>
      <c r="H492" s="1" t="e">
        <f>SUMIF(#REF!,Tableau1[[#This Row],[Références]],#REF!)</f>
        <v>#REF!</v>
      </c>
      <c r="I492" s="1" t="e">
        <f t="shared" si="14"/>
        <v>#REF!</v>
      </c>
      <c r="J492" s="1">
        <v>-1</v>
      </c>
      <c r="K492" t="e">
        <f t="shared" si="15"/>
        <v>#REF!</v>
      </c>
      <c r="L492" s="1"/>
      <c r="M492" s="20" t="e">
        <f>Tableau1[[#This Row],[Prix /HT]]*Tableau1[[#This Row],[Stock Actuel]]</f>
        <v>#REF!</v>
      </c>
      <c r="N492" s="1"/>
      <c r="O492" s="1"/>
    </row>
    <row r="493" spans="2:15" x14ac:dyDescent="0.25">
      <c r="B493" s="1" t="s">
        <v>2559</v>
      </c>
      <c r="C493" s="1" t="s">
        <v>356</v>
      </c>
      <c r="D493" s="1" t="s">
        <v>1079</v>
      </c>
      <c r="E493" t="s">
        <v>2560</v>
      </c>
      <c r="F493" s="20">
        <v>0</v>
      </c>
      <c r="G493" s="1">
        <v>1</v>
      </c>
      <c r="H493" s="1" t="e">
        <f>SUMIF(#REF!,Tableau1[[#This Row],[Références]],#REF!)</f>
        <v>#REF!</v>
      </c>
      <c r="I493" s="1" t="e">
        <f t="shared" si="14"/>
        <v>#REF!</v>
      </c>
      <c r="J493" s="1">
        <v>-1</v>
      </c>
      <c r="K493" t="e">
        <f t="shared" si="15"/>
        <v>#REF!</v>
      </c>
      <c r="L493" s="1"/>
      <c r="M493" s="20" t="e">
        <f>Tableau1[[#This Row],[Prix /HT]]*Tableau1[[#This Row],[Stock Actuel]]</f>
        <v>#REF!</v>
      </c>
      <c r="N493" s="1"/>
      <c r="O493" s="1"/>
    </row>
    <row r="494" spans="2:15" x14ac:dyDescent="0.25">
      <c r="B494" s="1" t="s">
        <v>1001</v>
      </c>
      <c r="C494" s="1" t="s">
        <v>38</v>
      </c>
      <c r="D494" s="1" t="s">
        <v>1063</v>
      </c>
      <c r="E494" s="14" t="s">
        <v>1002</v>
      </c>
      <c r="F494" s="20">
        <v>7.92</v>
      </c>
      <c r="G494" s="1">
        <v>2</v>
      </c>
      <c r="H494" s="1" t="e">
        <f>SUMIF(#REF!,Tableau1[[#This Row],[Références]],#REF!)</f>
        <v>#REF!</v>
      </c>
      <c r="I494" s="1" t="e">
        <f t="shared" si="14"/>
        <v>#REF!</v>
      </c>
      <c r="J494" s="1">
        <v>-1</v>
      </c>
      <c r="K494" t="e">
        <f t="shared" si="15"/>
        <v>#REF!</v>
      </c>
      <c r="L494" s="1" t="s">
        <v>735</v>
      </c>
      <c r="M494" s="20" t="e">
        <f>Tableau1[[#This Row],[Prix /HT]]*Tableau1[[#This Row],[Stock Actuel]]</f>
        <v>#REF!</v>
      </c>
      <c r="N494" s="1" t="s">
        <v>2893</v>
      </c>
      <c r="O494" s="1"/>
    </row>
    <row r="495" spans="2:15" x14ac:dyDescent="0.25">
      <c r="B495" s="1" t="s">
        <v>58</v>
      </c>
      <c r="C495" s="1" t="s">
        <v>38</v>
      </c>
      <c r="D495" s="1" t="s">
        <v>1063</v>
      </c>
      <c r="E495" t="s">
        <v>1070</v>
      </c>
      <c r="F495" s="20">
        <v>19.899999999999999</v>
      </c>
      <c r="G495" s="1">
        <v>96</v>
      </c>
      <c r="H495" s="1" t="e">
        <f>SUMIF(#REF!,Tableau1[[#This Row],[Références]],#REF!)</f>
        <v>#REF!</v>
      </c>
      <c r="I495" s="1" t="e">
        <f t="shared" si="14"/>
        <v>#REF!</v>
      </c>
      <c r="J495" s="1">
        <v>-1</v>
      </c>
      <c r="K495" t="e">
        <f t="shared" si="15"/>
        <v>#REF!</v>
      </c>
      <c r="L495" s="1" t="s">
        <v>735</v>
      </c>
      <c r="M495" s="20" t="e">
        <f>Tableau1[[#This Row],[Prix /HT]]*Tableau1[[#This Row],[Stock Actuel]]</f>
        <v>#REF!</v>
      </c>
      <c r="N495" s="1" t="s">
        <v>2377</v>
      </c>
      <c r="O495" s="1"/>
    </row>
    <row r="496" spans="2:15" x14ac:dyDescent="0.25">
      <c r="B496" s="1" t="s">
        <v>2188</v>
      </c>
      <c r="C496" s="1" t="s">
        <v>38</v>
      </c>
      <c r="D496" s="1" t="s">
        <v>1063</v>
      </c>
      <c r="E496" t="s">
        <v>1070</v>
      </c>
      <c r="F496" s="20">
        <v>20</v>
      </c>
      <c r="G496" s="1">
        <v>35</v>
      </c>
      <c r="H496" s="1" t="e">
        <f>SUMIF(#REF!,Tableau1[[#This Row],[Références]],#REF!)</f>
        <v>#REF!</v>
      </c>
      <c r="I496" s="1" t="e">
        <f t="shared" si="14"/>
        <v>#REF!</v>
      </c>
      <c r="J496" s="1">
        <v>-1</v>
      </c>
      <c r="K496" t="e">
        <f t="shared" si="15"/>
        <v>#REF!</v>
      </c>
      <c r="L496" s="1" t="s">
        <v>735</v>
      </c>
      <c r="M496" s="20" t="e">
        <f>Tableau1[[#This Row],[Prix /HT]]*Tableau1[[#This Row],[Stock Actuel]]</f>
        <v>#REF!</v>
      </c>
      <c r="N496" s="1" t="s">
        <v>2377</v>
      </c>
      <c r="O496" s="1"/>
    </row>
    <row r="497" spans="2:15" x14ac:dyDescent="0.25">
      <c r="B497" s="1" t="s">
        <v>999</v>
      </c>
      <c r="C497" s="1" t="s">
        <v>38</v>
      </c>
      <c r="D497" s="1" t="s">
        <v>1063</v>
      </c>
      <c r="E497" s="14" t="s">
        <v>1000</v>
      </c>
      <c r="F497" s="20">
        <v>0</v>
      </c>
      <c r="G497" s="1">
        <v>1</v>
      </c>
      <c r="H497" s="1" t="e">
        <f>SUMIF(#REF!,Tableau1[[#This Row],[Références]],#REF!)</f>
        <v>#REF!</v>
      </c>
      <c r="I497" s="1" t="e">
        <f t="shared" si="14"/>
        <v>#REF!</v>
      </c>
      <c r="J497" s="1">
        <v>-1</v>
      </c>
      <c r="K497" t="e">
        <f t="shared" si="15"/>
        <v>#REF!</v>
      </c>
      <c r="L497" s="1" t="s">
        <v>735</v>
      </c>
      <c r="M497" s="20" t="e">
        <f>Tableau1[[#This Row],[Prix /HT]]*Tableau1[[#This Row],[Stock Actuel]]</f>
        <v>#REF!</v>
      </c>
      <c r="N497" s="1" t="s">
        <v>2377</v>
      </c>
      <c r="O497" s="1"/>
    </row>
    <row r="498" spans="2:15" x14ac:dyDescent="0.25">
      <c r="B498" s="1" t="s">
        <v>2189</v>
      </c>
      <c r="C498" s="1" t="s">
        <v>38</v>
      </c>
      <c r="D498" s="1" t="s">
        <v>1063</v>
      </c>
      <c r="E498" s="14" t="s">
        <v>2190</v>
      </c>
      <c r="F498" s="20">
        <v>0</v>
      </c>
      <c r="G498" s="1">
        <v>1</v>
      </c>
      <c r="H498" s="1" t="e">
        <f>SUMIF(#REF!,Tableau1[[#This Row],[Références]],#REF!)</f>
        <v>#REF!</v>
      </c>
      <c r="I498" s="1" t="e">
        <f t="shared" si="14"/>
        <v>#REF!</v>
      </c>
      <c r="J498" s="1">
        <v>-1</v>
      </c>
      <c r="K498" t="e">
        <f t="shared" si="15"/>
        <v>#REF!</v>
      </c>
      <c r="L498" s="1" t="s">
        <v>735</v>
      </c>
      <c r="M498" s="20" t="e">
        <f>Tableau1[[#This Row],[Prix /HT]]*Tableau1[[#This Row],[Stock Actuel]]</f>
        <v>#REF!</v>
      </c>
      <c r="N498" s="1" t="s">
        <v>2377</v>
      </c>
      <c r="O498" s="1"/>
    </row>
    <row r="499" spans="2:15" x14ac:dyDescent="0.25">
      <c r="B499" s="1" t="s">
        <v>2814</v>
      </c>
      <c r="C499" s="1" t="s">
        <v>2815</v>
      </c>
      <c r="D499" s="1" t="s">
        <v>2815</v>
      </c>
      <c r="E499" t="s">
        <v>2816</v>
      </c>
      <c r="F499" s="20">
        <v>0</v>
      </c>
      <c r="G499" s="1">
        <v>1</v>
      </c>
      <c r="H499" s="1" t="e">
        <f>SUMIF(#REF!,Tableau1[[#This Row],[Références]],#REF!)</f>
        <v>#REF!</v>
      </c>
      <c r="I499" s="1" t="e">
        <f t="shared" si="14"/>
        <v>#REF!</v>
      </c>
      <c r="J499" s="1">
        <v>-1</v>
      </c>
      <c r="K499" t="e">
        <f t="shared" si="15"/>
        <v>#REF!</v>
      </c>
      <c r="L499" s="1"/>
      <c r="M499" s="20" t="e">
        <f>Tableau1[[#This Row],[Prix /HT]]*Tableau1[[#This Row],[Stock Actuel]]</f>
        <v>#REF!</v>
      </c>
      <c r="N499" s="1" t="s">
        <v>2814</v>
      </c>
      <c r="O499" s="1" t="s">
        <v>2814</v>
      </c>
    </row>
    <row r="500" spans="2:15" x14ac:dyDescent="0.25">
      <c r="B500" s="1" t="s">
        <v>2697</v>
      </c>
      <c r="D500" s="1" t="s">
        <v>421</v>
      </c>
      <c r="E500" t="s">
        <v>1469</v>
      </c>
      <c r="F500" s="20">
        <v>9.6199999999999992</v>
      </c>
      <c r="G500" s="1">
        <v>5</v>
      </c>
      <c r="H500" s="1" t="e">
        <f>SUMIF(#REF!,Tableau1[[#This Row],[Références]],#REF!)</f>
        <v>#REF!</v>
      </c>
      <c r="I500" s="1" t="e">
        <f t="shared" si="14"/>
        <v>#REF!</v>
      </c>
      <c r="J500" s="1">
        <v>-1</v>
      </c>
      <c r="K500" t="e">
        <f t="shared" si="15"/>
        <v>#REF!</v>
      </c>
      <c r="L500" s="35" t="s">
        <v>2138</v>
      </c>
      <c r="M500" s="20" t="e">
        <f>Tableau1[[#This Row],[Prix /HT]]*Tableau1[[#This Row],[Stock Actuel]]</f>
        <v>#REF!</v>
      </c>
      <c r="N500" s="1"/>
      <c r="O500" s="35">
        <v>185</v>
      </c>
    </row>
    <row r="501" spans="2:15" x14ac:dyDescent="0.25">
      <c r="B501" s="1" t="s">
        <v>667</v>
      </c>
      <c r="C501" s="1" t="s">
        <v>185</v>
      </c>
      <c r="D501" s="1" t="s">
        <v>185</v>
      </c>
      <c r="E501" t="s">
        <v>186</v>
      </c>
      <c r="F501" s="20">
        <v>28</v>
      </c>
      <c r="G501" s="1">
        <v>7</v>
      </c>
      <c r="H501" s="1" t="e">
        <f>SUMIF(#REF!,Tableau1[[#This Row],[Références]],#REF!)</f>
        <v>#REF!</v>
      </c>
      <c r="I501" s="1" t="e">
        <f t="shared" si="14"/>
        <v>#REF!</v>
      </c>
      <c r="J501" s="1">
        <v>-1</v>
      </c>
      <c r="K501" t="e">
        <f t="shared" si="15"/>
        <v>#REF!</v>
      </c>
      <c r="L501" s="1" t="s">
        <v>732</v>
      </c>
      <c r="M501" s="20" t="e">
        <f>Tableau1[[#This Row],[Prix /HT]]*Tableau1[[#This Row],[Stock Actuel]]</f>
        <v>#REF!</v>
      </c>
      <c r="N501" s="1"/>
      <c r="O501" s="1"/>
    </row>
    <row r="502" spans="2:15" x14ac:dyDescent="0.25">
      <c r="B502" s="1" t="s">
        <v>717</v>
      </c>
      <c r="D502" s="1" t="s">
        <v>185</v>
      </c>
      <c r="E502" t="s">
        <v>716</v>
      </c>
      <c r="F502" s="20">
        <v>0</v>
      </c>
      <c r="G502" s="1">
        <v>1</v>
      </c>
      <c r="H502" s="1" t="e">
        <f>SUMIF(#REF!,Tableau1[[#This Row],[Références]],#REF!)</f>
        <v>#REF!</v>
      </c>
      <c r="I502" s="1" t="e">
        <f t="shared" si="14"/>
        <v>#REF!</v>
      </c>
      <c r="J502" s="1">
        <v>-1</v>
      </c>
      <c r="K502" t="e">
        <f t="shared" si="15"/>
        <v>#REF!</v>
      </c>
      <c r="L502" s="1" t="s">
        <v>732</v>
      </c>
      <c r="M502" s="20" t="e">
        <f>Tableau1[[#This Row],[Prix /HT]]*Tableau1[[#This Row],[Stock Actuel]]</f>
        <v>#REF!</v>
      </c>
      <c r="N502" s="1"/>
      <c r="O502" s="1"/>
    </row>
    <row r="503" spans="2:15" x14ac:dyDescent="0.25">
      <c r="B503" s="29" t="s">
        <v>1718</v>
      </c>
      <c r="C503" s="1" t="s">
        <v>223</v>
      </c>
      <c r="D503" s="1" t="s">
        <v>223</v>
      </c>
      <c r="E503" t="s">
        <v>1728</v>
      </c>
      <c r="F503" s="20">
        <v>0</v>
      </c>
      <c r="G503" s="1">
        <v>1</v>
      </c>
      <c r="H503" s="1" t="e">
        <f>SUMIF(#REF!,Tableau1[[#This Row],[Références]],#REF!)</f>
        <v>#REF!</v>
      </c>
      <c r="I503" s="1" t="e">
        <f t="shared" si="14"/>
        <v>#REF!</v>
      </c>
      <c r="J503" s="1">
        <v>-1</v>
      </c>
      <c r="K503" t="e">
        <f t="shared" si="15"/>
        <v>#REF!</v>
      </c>
      <c r="L503" s="1" t="s">
        <v>430</v>
      </c>
      <c r="M503" s="20" t="e">
        <f>Tableau1[[#This Row],[Prix /HT]]*Tableau1[[#This Row],[Stock Actuel]]</f>
        <v>#REF!</v>
      </c>
      <c r="N503" s="1"/>
      <c r="O503" s="1"/>
    </row>
    <row r="504" spans="2:15" x14ac:dyDescent="0.25">
      <c r="B504" s="1" t="s">
        <v>2517</v>
      </c>
      <c r="D504" s="1" t="s">
        <v>420</v>
      </c>
      <c r="E504" t="s">
        <v>2518</v>
      </c>
      <c r="F504" s="20">
        <v>242.25</v>
      </c>
      <c r="G504" s="1">
        <v>2</v>
      </c>
      <c r="H504" s="1" t="e">
        <f>SUMIF(#REF!,Tableau1[[#This Row],[Références]],#REF!)</f>
        <v>#REF!</v>
      </c>
      <c r="I504" s="1" t="e">
        <f t="shared" si="14"/>
        <v>#REF!</v>
      </c>
      <c r="J504" s="1">
        <v>-1</v>
      </c>
      <c r="K504" t="e">
        <f t="shared" si="15"/>
        <v>#REF!</v>
      </c>
      <c r="L504" s="1"/>
      <c r="M504" s="20" t="e">
        <f>Tableau1[[#This Row],[Prix /HT]]*Tableau1[[#This Row],[Stock Actuel]]</f>
        <v>#REF!</v>
      </c>
      <c r="N504" s="1" t="s">
        <v>2889</v>
      </c>
      <c r="O504" s="1"/>
    </row>
    <row r="505" spans="2:15" x14ac:dyDescent="0.25">
      <c r="B505" s="1" t="s">
        <v>2367</v>
      </c>
      <c r="C505" s="1" t="s">
        <v>161</v>
      </c>
      <c r="D505" s="1" t="s">
        <v>419</v>
      </c>
      <c r="E505" t="s">
        <v>2368</v>
      </c>
      <c r="F505" s="20">
        <v>0</v>
      </c>
      <c r="G505" s="1">
        <v>1</v>
      </c>
      <c r="H505" s="1" t="e">
        <f>SUMIF(#REF!,Tableau1[[#This Row],[Références]],#REF!)</f>
        <v>#REF!</v>
      </c>
      <c r="I505" s="1" t="e">
        <f t="shared" si="14"/>
        <v>#REF!</v>
      </c>
      <c r="J505" s="1">
        <v>-1</v>
      </c>
      <c r="K505" t="e">
        <f t="shared" si="15"/>
        <v>#REF!</v>
      </c>
      <c r="L505" s="1" t="s">
        <v>742</v>
      </c>
      <c r="M505" s="20" t="e">
        <f>Tableau1[[#This Row],[Prix /HT]]*Tableau1[[#This Row],[Stock Actuel]]</f>
        <v>#REF!</v>
      </c>
      <c r="N505" s="1" t="s">
        <v>2888</v>
      </c>
      <c r="O505" s="1"/>
    </row>
    <row r="506" spans="2:15" x14ac:dyDescent="0.25">
      <c r="B506" s="1" t="s">
        <v>930</v>
      </c>
      <c r="C506" s="1" t="s">
        <v>161</v>
      </c>
      <c r="D506" s="1" t="s">
        <v>419</v>
      </c>
      <c r="E506" t="s">
        <v>931</v>
      </c>
      <c r="F506" s="20">
        <v>41.88</v>
      </c>
      <c r="G506" s="1">
        <v>3</v>
      </c>
      <c r="H506" s="1" t="e">
        <f>SUMIF(#REF!,Tableau1[[#This Row],[Références]],#REF!)</f>
        <v>#REF!</v>
      </c>
      <c r="I506" s="1" t="e">
        <f t="shared" si="14"/>
        <v>#REF!</v>
      </c>
      <c r="J506" s="1">
        <v>-1</v>
      </c>
      <c r="K506" t="e">
        <f t="shared" si="15"/>
        <v>#REF!</v>
      </c>
      <c r="L506" s="1" t="s">
        <v>742</v>
      </c>
      <c r="M506" s="20" t="e">
        <f>Tableau1[[#This Row],[Prix /HT]]*Tableau1[[#This Row],[Stock Actuel]]</f>
        <v>#REF!</v>
      </c>
      <c r="N506" s="1" t="s">
        <v>162</v>
      </c>
      <c r="O506" s="1"/>
    </row>
    <row r="507" spans="2:15" x14ac:dyDescent="0.25">
      <c r="B507" s="1" t="s">
        <v>2120</v>
      </c>
      <c r="C507" s="1" t="s">
        <v>161</v>
      </c>
      <c r="D507" s="1" t="s">
        <v>419</v>
      </c>
      <c r="E507" t="s">
        <v>2122</v>
      </c>
      <c r="F507" s="20">
        <v>0</v>
      </c>
      <c r="G507" s="1">
        <v>2</v>
      </c>
      <c r="H507" s="1" t="e">
        <f>SUMIF(#REF!,Tableau1[[#This Row],[Références]],#REF!)</f>
        <v>#REF!</v>
      </c>
      <c r="I507" s="1" t="e">
        <f t="shared" si="14"/>
        <v>#REF!</v>
      </c>
      <c r="J507" s="1">
        <v>-1</v>
      </c>
      <c r="K507" t="e">
        <f t="shared" si="15"/>
        <v>#REF!</v>
      </c>
      <c r="L507" s="1" t="s">
        <v>742</v>
      </c>
      <c r="M507" s="20" t="e">
        <f>Tableau1[[#This Row],[Prix /HT]]*Tableau1[[#This Row],[Stock Actuel]]</f>
        <v>#REF!</v>
      </c>
      <c r="N507" s="1" t="s">
        <v>162</v>
      </c>
      <c r="O507" s="1"/>
    </row>
    <row r="508" spans="2:15" x14ac:dyDescent="0.25">
      <c r="B508" s="1" t="s">
        <v>2121</v>
      </c>
      <c r="C508" s="1" t="s">
        <v>161</v>
      </c>
      <c r="D508" s="1" t="s">
        <v>419</v>
      </c>
      <c r="E508" t="s">
        <v>2122</v>
      </c>
      <c r="F508" s="20">
        <v>0</v>
      </c>
      <c r="G508" s="1">
        <v>1</v>
      </c>
      <c r="H508" s="1" t="e">
        <f>SUMIF(#REF!,Tableau1[[#This Row],[Références]],#REF!)</f>
        <v>#REF!</v>
      </c>
      <c r="I508" s="1" t="e">
        <f t="shared" si="14"/>
        <v>#REF!</v>
      </c>
      <c r="J508" s="1">
        <v>-1</v>
      </c>
      <c r="K508" t="e">
        <f t="shared" si="15"/>
        <v>#REF!</v>
      </c>
      <c r="L508" s="1" t="s">
        <v>742</v>
      </c>
      <c r="M508" s="20" t="e">
        <f>Tableau1[[#This Row],[Prix /HT]]*Tableau1[[#This Row],[Stock Actuel]]</f>
        <v>#REF!</v>
      </c>
      <c r="N508" s="1" t="s">
        <v>162</v>
      </c>
      <c r="O508" s="1"/>
    </row>
    <row r="509" spans="2:15" x14ac:dyDescent="0.25">
      <c r="B509" s="1" t="s">
        <v>2062</v>
      </c>
      <c r="C509" s="1" t="s">
        <v>161</v>
      </c>
      <c r="D509" s="1" t="s">
        <v>419</v>
      </c>
      <c r="E509" t="s">
        <v>2063</v>
      </c>
      <c r="F509" s="20">
        <v>0</v>
      </c>
      <c r="G509" s="1">
        <v>2</v>
      </c>
      <c r="H509" s="1" t="e">
        <f>SUMIF(#REF!,Tableau1[[#This Row],[Références]],#REF!)</f>
        <v>#REF!</v>
      </c>
      <c r="I509" s="1" t="e">
        <f t="shared" si="14"/>
        <v>#REF!</v>
      </c>
      <c r="J509" s="1">
        <v>-1</v>
      </c>
      <c r="K509" t="e">
        <f t="shared" si="15"/>
        <v>#REF!</v>
      </c>
      <c r="L509" s="1" t="s">
        <v>742</v>
      </c>
      <c r="M509" s="20" t="e">
        <f>Tableau1[[#This Row],[Prix /HT]]*Tableau1[[#This Row],[Stock Actuel]]</f>
        <v>#REF!</v>
      </c>
      <c r="N509" s="1" t="s">
        <v>162</v>
      </c>
      <c r="O509" s="1"/>
    </row>
    <row r="510" spans="2:15" x14ac:dyDescent="0.25">
      <c r="B510" s="1" t="s">
        <v>932</v>
      </c>
      <c r="C510" s="1" t="s">
        <v>161</v>
      </c>
      <c r="D510" s="1" t="s">
        <v>419</v>
      </c>
      <c r="E510" t="s">
        <v>1165</v>
      </c>
      <c r="F510" s="20">
        <v>39.24</v>
      </c>
      <c r="G510" s="1">
        <v>2</v>
      </c>
      <c r="H510" s="1" t="e">
        <f>SUMIF(#REF!,Tableau1[[#This Row],[Références]],#REF!)</f>
        <v>#REF!</v>
      </c>
      <c r="I510" s="1" t="e">
        <f t="shared" si="14"/>
        <v>#REF!</v>
      </c>
      <c r="J510" s="1">
        <v>-1</v>
      </c>
      <c r="K510" t="e">
        <f t="shared" si="15"/>
        <v>#REF!</v>
      </c>
      <c r="L510" s="1" t="s">
        <v>742</v>
      </c>
      <c r="M510" s="20" t="e">
        <f>Tableau1[[#This Row],[Prix /HT]]*Tableau1[[#This Row],[Stock Actuel]]</f>
        <v>#REF!</v>
      </c>
      <c r="N510" s="1" t="s">
        <v>162</v>
      </c>
      <c r="O510" s="1"/>
    </row>
    <row r="511" spans="2:15" x14ac:dyDescent="0.25">
      <c r="B511" s="1" t="s">
        <v>928</v>
      </c>
      <c r="C511" s="1" t="s">
        <v>161</v>
      </c>
      <c r="D511" s="1" t="s">
        <v>419</v>
      </c>
      <c r="E511" t="s">
        <v>929</v>
      </c>
      <c r="F511" s="20">
        <v>68.760000000000005</v>
      </c>
      <c r="G511" s="1">
        <v>1</v>
      </c>
      <c r="H511" s="1" t="e">
        <f>SUMIF(#REF!,Tableau1[[#This Row],[Références]],#REF!)</f>
        <v>#REF!</v>
      </c>
      <c r="I511" s="1" t="e">
        <f t="shared" si="14"/>
        <v>#REF!</v>
      </c>
      <c r="J511" s="1">
        <v>-1</v>
      </c>
      <c r="K511" t="e">
        <f t="shared" si="15"/>
        <v>#REF!</v>
      </c>
      <c r="L511" s="1" t="s">
        <v>742</v>
      </c>
      <c r="M511" s="20" t="e">
        <f>Tableau1[[#This Row],[Prix /HT]]*Tableau1[[#This Row],[Stock Actuel]]</f>
        <v>#REF!</v>
      </c>
      <c r="N511" s="1" t="s">
        <v>162</v>
      </c>
      <c r="O511" s="1"/>
    </row>
    <row r="512" spans="2:15" x14ac:dyDescent="0.25">
      <c r="B512" s="1" t="s">
        <v>2681</v>
      </c>
      <c r="C512" s="1" t="s">
        <v>161</v>
      </c>
      <c r="D512" s="1" t="s">
        <v>419</v>
      </c>
      <c r="E512" t="s">
        <v>2682</v>
      </c>
      <c r="F512" s="20">
        <v>0</v>
      </c>
      <c r="G512" s="1">
        <v>0</v>
      </c>
      <c r="H512" s="1" t="e">
        <f>SUMIF(#REF!,Tableau1[[#This Row],[Références]],#REF!)</f>
        <v>#REF!</v>
      </c>
      <c r="I512" s="1" t="e">
        <f t="shared" si="14"/>
        <v>#REF!</v>
      </c>
      <c r="J512" s="1">
        <v>-1</v>
      </c>
      <c r="K512" t="e">
        <f t="shared" si="15"/>
        <v>#REF!</v>
      </c>
      <c r="L512" s="1" t="s">
        <v>742</v>
      </c>
      <c r="M512" s="20" t="e">
        <f>Tableau1[[#This Row],[Prix /HT]]*Tableau1[[#This Row],[Stock Actuel]]</f>
        <v>#REF!</v>
      </c>
      <c r="N512" s="1" t="s">
        <v>162</v>
      </c>
      <c r="O512" s="1"/>
    </row>
    <row r="513" spans="2:15" x14ac:dyDescent="0.25">
      <c r="B513" s="1" t="s">
        <v>921</v>
      </c>
      <c r="C513" s="1" t="s">
        <v>161</v>
      </c>
      <c r="D513" s="1" t="s">
        <v>419</v>
      </c>
      <c r="E513" t="s">
        <v>920</v>
      </c>
      <c r="F513" s="20">
        <v>38.520000000000003</v>
      </c>
      <c r="G513" s="1">
        <v>1</v>
      </c>
      <c r="H513" s="1" t="e">
        <f>SUMIF(#REF!,Tableau1[[#This Row],[Références]],#REF!)</f>
        <v>#REF!</v>
      </c>
      <c r="I513" s="1" t="e">
        <f t="shared" si="14"/>
        <v>#REF!</v>
      </c>
      <c r="J513" s="1">
        <v>-1</v>
      </c>
      <c r="K513" t="e">
        <f t="shared" si="15"/>
        <v>#REF!</v>
      </c>
      <c r="L513" s="1" t="s">
        <v>742</v>
      </c>
      <c r="M513" s="20" t="e">
        <f>Tableau1[[#This Row],[Prix /HT]]*Tableau1[[#This Row],[Stock Actuel]]</f>
        <v>#REF!</v>
      </c>
      <c r="N513" s="1" t="s">
        <v>162</v>
      </c>
      <c r="O513" s="1"/>
    </row>
    <row r="514" spans="2:15" x14ac:dyDescent="0.25">
      <c r="B514" s="1" t="s">
        <v>916</v>
      </c>
      <c r="C514" s="1" t="s">
        <v>161</v>
      </c>
      <c r="D514" s="1" t="s">
        <v>419</v>
      </c>
      <c r="E514" t="s">
        <v>917</v>
      </c>
      <c r="F514" s="20">
        <v>31.12</v>
      </c>
      <c r="G514" s="1">
        <v>3</v>
      </c>
      <c r="H514" s="1" t="e">
        <f>SUMIF(#REF!,Tableau1[[#This Row],[Références]],#REF!)</f>
        <v>#REF!</v>
      </c>
      <c r="I514" s="1" t="e">
        <f t="shared" si="14"/>
        <v>#REF!</v>
      </c>
      <c r="J514" s="1">
        <v>-1</v>
      </c>
      <c r="K514" t="e">
        <f t="shared" si="15"/>
        <v>#REF!</v>
      </c>
      <c r="L514" s="1" t="s">
        <v>742</v>
      </c>
      <c r="M514" s="20" t="e">
        <f>Tableau1[[#This Row],[Prix /HT]]*Tableau1[[#This Row],[Stock Actuel]]</f>
        <v>#REF!</v>
      </c>
      <c r="N514" s="1" t="s">
        <v>162</v>
      </c>
      <c r="O514" s="1"/>
    </row>
    <row r="515" spans="2:15" x14ac:dyDescent="0.25">
      <c r="B515" s="1" t="s">
        <v>914</v>
      </c>
      <c r="C515" s="1" t="s">
        <v>161</v>
      </c>
      <c r="D515" s="1" t="s">
        <v>419</v>
      </c>
      <c r="E515" t="s">
        <v>915</v>
      </c>
      <c r="F515" s="20">
        <v>47.52</v>
      </c>
      <c r="G515" s="1">
        <v>2</v>
      </c>
      <c r="H515" s="1" t="e">
        <f>SUMIF(#REF!,Tableau1[[#This Row],[Références]],#REF!)</f>
        <v>#REF!</v>
      </c>
      <c r="I515" s="1" t="e">
        <f t="shared" si="14"/>
        <v>#REF!</v>
      </c>
      <c r="J515" s="1">
        <v>-1</v>
      </c>
      <c r="K515" t="e">
        <f t="shared" si="15"/>
        <v>#REF!</v>
      </c>
      <c r="L515" s="1" t="s">
        <v>742</v>
      </c>
      <c r="M515" s="20" t="e">
        <f>Tableau1[[#This Row],[Prix /HT]]*Tableau1[[#This Row],[Stock Actuel]]</f>
        <v>#REF!</v>
      </c>
      <c r="N515" s="1" t="s">
        <v>162</v>
      </c>
      <c r="O515" s="1"/>
    </row>
    <row r="516" spans="2:15" x14ac:dyDescent="0.25">
      <c r="B516" s="1" t="s">
        <v>2766</v>
      </c>
      <c r="C516" s="1" t="s">
        <v>161</v>
      </c>
      <c r="D516" s="1" t="s">
        <v>1079</v>
      </c>
      <c r="E516" t="s">
        <v>2698</v>
      </c>
      <c r="F516" s="20">
        <v>149</v>
      </c>
      <c r="G516" s="1">
        <v>0</v>
      </c>
      <c r="H516" s="1" t="e">
        <f>SUMIF(#REF!,Tableau1[[#This Row],[Références]],#REF!)</f>
        <v>#REF!</v>
      </c>
      <c r="I516" s="1" t="e">
        <f t="shared" ref="I516:I579" si="16">SUM(G516:H516)</f>
        <v>#REF!</v>
      </c>
      <c r="J516" s="1">
        <v>-1</v>
      </c>
      <c r="K516" t="e">
        <f t="shared" ref="K516:K579" si="17">IF(I516&lt;=J516,"Commander","stock OK")</f>
        <v>#REF!</v>
      </c>
      <c r="L516" s="1"/>
      <c r="M516" s="20" t="e">
        <f>Tableau1[[#This Row],[Prix /HT]]*Tableau1[[#This Row],[Stock Actuel]]</f>
        <v>#REF!</v>
      </c>
      <c r="N516" s="1" t="s">
        <v>2904</v>
      </c>
      <c r="O516" s="1"/>
    </row>
    <row r="517" spans="2:15" x14ac:dyDescent="0.25">
      <c r="B517" s="1" t="s">
        <v>2073</v>
      </c>
      <c r="C517" s="1" t="s">
        <v>161</v>
      </c>
      <c r="D517" s="1" t="s">
        <v>419</v>
      </c>
      <c r="E517" t="s">
        <v>2074</v>
      </c>
      <c r="F517" s="20">
        <v>140.76</v>
      </c>
      <c r="G517" s="1">
        <v>1</v>
      </c>
      <c r="H517" s="1" t="e">
        <f>SUMIF(#REF!,Tableau1[[#This Row],[Références]],#REF!)</f>
        <v>#REF!</v>
      </c>
      <c r="I517" s="1" t="e">
        <f t="shared" si="16"/>
        <v>#REF!</v>
      </c>
      <c r="J517" s="1">
        <v>-1</v>
      </c>
      <c r="K517" t="e">
        <f t="shared" si="17"/>
        <v>#REF!</v>
      </c>
      <c r="L517" s="1" t="s">
        <v>742</v>
      </c>
      <c r="M517" s="20" t="e">
        <f>Tableau1[[#This Row],[Prix /HT]]*Tableau1[[#This Row],[Stock Actuel]]</f>
        <v>#REF!</v>
      </c>
      <c r="N517" s="1" t="s">
        <v>2888</v>
      </c>
      <c r="O517" s="1"/>
    </row>
    <row r="518" spans="2:15" x14ac:dyDescent="0.25">
      <c r="B518" s="1" t="s">
        <v>910</v>
      </c>
      <c r="C518" s="1" t="s">
        <v>161</v>
      </c>
      <c r="D518" s="1" t="s">
        <v>419</v>
      </c>
      <c r="E518" t="s">
        <v>911</v>
      </c>
      <c r="F518" s="20">
        <v>202.32</v>
      </c>
      <c r="G518" s="1">
        <v>1</v>
      </c>
      <c r="H518" s="1" t="e">
        <f>SUMIF(#REF!,Tableau1[[#This Row],[Références]],#REF!)</f>
        <v>#REF!</v>
      </c>
      <c r="I518" s="1" t="e">
        <f t="shared" si="16"/>
        <v>#REF!</v>
      </c>
      <c r="J518" s="1">
        <v>-1</v>
      </c>
      <c r="K518" t="e">
        <f t="shared" si="17"/>
        <v>#REF!</v>
      </c>
      <c r="L518" s="1" t="s">
        <v>742</v>
      </c>
      <c r="M518" s="20" t="e">
        <f>Tableau1[[#This Row],[Prix /HT]]*Tableau1[[#This Row],[Stock Actuel]]</f>
        <v>#REF!</v>
      </c>
      <c r="N518" s="1" t="s">
        <v>2888</v>
      </c>
      <c r="O518" s="1"/>
    </row>
    <row r="519" spans="2:15" x14ac:dyDescent="0.25">
      <c r="B519" s="1" t="s">
        <v>912</v>
      </c>
      <c r="C519" s="1" t="s">
        <v>161</v>
      </c>
      <c r="D519" s="1" t="s">
        <v>419</v>
      </c>
      <c r="E519" t="s">
        <v>913</v>
      </c>
      <c r="F519" s="20">
        <v>268.56</v>
      </c>
      <c r="G519" s="1">
        <v>1</v>
      </c>
      <c r="H519" s="1" t="e">
        <f>SUMIF(#REF!,Tableau1[[#This Row],[Références]],#REF!)</f>
        <v>#REF!</v>
      </c>
      <c r="I519" s="1" t="e">
        <f t="shared" si="16"/>
        <v>#REF!</v>
      </c>
      <c r="J519" s="1">
        <v>-1</v>
      </c>
      <c r="K519" t="e">
        <f t="shared" si="17"/>
        <v>#REF!</v>
      </c>
      <c r="L519" s="1" t="s">
        <v>742</v>
      </c>
      <c r="M519" s="20" t="e">
        <f>Tableau1[[#This Row],[Prix /HT]]*Tableau1[[#This Row],[Stock Actuel]]</f>
        <v>#REF!</v>
      </c>
      <c r="N519" s="1" t="s">
        <v>2888</v>
      </c>
      <c r="O519" s="1"/>
    </row>
    <row r="520" spans="2:15" x14ac:dyDescent="0.25">
      <c r="B520" s="1" t="s">
        <v>924</v>
      </c>
      <c r="C520" s="1" t="s">
        <v>161</v>
      </c>
      <c r="D520" s="1" t="s">
        <v>419</v>
      </c>
      <c r="E520" t="s">
        <v>925</v>
      </c>
      <c r="F520" s="20">
        <v>75.599999999999994</v>
      </c>
      <c r="G520" s="1">
        <v>2</v>
      </c>
      <c r="H520" s="1" t="e">
        <f>SUMIF(#REF!,Tableau1[[#This Row],[Références]],#REF!)</f>
        <v>#REF!</v>
      </c>
      <c r="I520" s="1" t="e">
        <f t="shared" si="16"/>
        <v>#REF!</v>
      </c>
      <c r="J520" s="1">
        <v>-1</v>
      </c>
      <c r="K520" t="e">
        <f t="shared" si="17"/>
        <v>#REF!</v>
      </c>
      <c r="L520" s="1" t="s">
        <v>742</v>
      </c>
      <c r="M520" s="20" t="e">
        <f>Tableau1[[#This Row],[Prix /HT]]*Tableau1[[#This Row],[Stock Actuel]]</f>
        <v>#REF!</v>
      </c>
      <c r="N520" s="1" t="s">
        <v>162</v>
      </c>
      <c r="O520" s="1"/>
    </row>
    <row r="521" spans="2:15" x14ac:dyDescent="0.25">
      <c r="B521" s="1" t="s">
        <v>2604</v>
      </c>
      <c r="C521" s="1" t="s">
        <v>161</v>
      </c>
      <c r="D521" s="1" t="s">
        <v>419</v>
      </c>
      <c r="E521" t="s">
        <v>925</v>
      </c>
      <c r="F521" s="20">
        <v>0</v>
      </c>
      <c r="G521" s="1">
        <v>1</v>
      </c>
      <c r="H521" s="1" t="e">
        <f>SUMIF(#REF!,Tableau1[[#This Row],[Références]],#REF!)</f>
        <v>#REF!</v>
      </c>
      <c r="I521" s="1" t="e">
        <f t="shared" si="16"/>
        <v>#REF!</v>
      </c>
      <c r="J521" s="1">
        <v>-1</v>
      </c>
      <c r="K521" t="e">
        <f t="shared" si="17"/>
        <v>#REF!</v>
      </c>
      <c r="L521" s="1" t="s">
        <v>742</v>
      </c>
      <c r="M521" s="20" t="e">
        <f>Tableau1[[#This Row],[Prix /HT]]*Tableau1[[#This Row],[Stock Actuel]]</f>
        <v>#REF!</v>
      </c>
      <c r="N521" s="1" t="s">
        <v>162</v>
      </c>
      <c r="O521" s="1"/>
    </row>
    <row r="522" spans="2:15" x14ac:dyDescent="0.25">
      <c r="B522" s="1" t="s">
        <v>2369</v>
      </c>
      <c r="C522" s="1" t="s">
        <v>161</v>
      </c>
      <c r="D522" s="1" t="s">
        <v>419</v>
      </c>
      <c r="E522" t="s">
        <v>2370</v>
      </c>
      <c r="F522" s="20">
        <v>0</v>
      </c>
      <c r="G522" s="1">
        <v>2</v>
      </c>
      <c r="H522" s="1" t="e">
        <f>SUMIF(#REF!,Tableau1[[#This Row],[Références]],#REF!)</f>
        <v>#REF!</v>
      </c>
      <c r="I522" s="1" t="e">
        <f t="shared" si="16"/>
        <v>#REF!</v>
      </c>
      <c r="J522" s="1">
        <v>-1</v>
      </c>
      <c r="K522" t="e">
        <f t="shared" si="17"/>
        <v>#REF!</v>
      </c>
      <c r="L522" s="1" t="s">
        <v>742</v>
      </c>
      <c r="M522" s="20" t="e">
        <f>Tableau1[[#This Row],[Prix /HT]]*Tableau1[[#This Row],[Stock Actuel]]</f>
        <v>#REF!</v>
      </c>
      <c r="N522" s="1" t="s">
        <v>162</v>
      </c>
      <c r="O522" s="1"/>
    </row>
    <row r="523" spans="2:15" x14ac:dyDescent="0.25">
      <c r="B523" s="1" t="s">
        <v>926</v>
      </c>
      <c r="C523" s="1" t="s">
        <v>161</v>
      </c>
      <c r="D523" s="1" t="s">
        <v>419</v>
      </c>
      <c r="E523" t="s">
        <v>927</v>
      </c>
      <c r="F523" s="20">
        <v>104.76</v>
      </c>
      <c r="G523" s="1">
        <v>1</v>
      </c>
      <c r="H523" s="1" t="e">
        <f>SUMIF(#REF!,Tableau1[[#This Row],[Références]],#REF!)</f>
        <v>#REF!</v>
      </c>
      <c r="I523" s="1" t="e">
        <f t="shared" si="16"/>
        <v>#REF!</v>
      </c>
      <c r="J523" s="1">
        <v>-1</v>
      </c>
      <c r="K523" t="e">
        <f t="shared" si="17"/>
        <v>#REF!</v>
      </c>
      <c r="L523" s="1" t="s">
        <v>742</v>
      </c>
      <c r="M523" s="20" t="e">
        <f>Tableau1[[#This Row],[Prix /HT]]*Tableau1[[#This Row],[Stock Actuel]]</f>
        <v>#REF!</v>
      </c>
      <c r="N523" s="1" t="s">
        <v>162</v>
      </c>
      <c r="O523" s="1"/>
    </row>
    <row r="524" spans="2:15" x14ac:dyDescent="0.25">
      <c r="B524" s="1" t="s">
        <v>2880</v>
      </c>
      <c r="D524" s="1" t="s">
        <v>419</v>
      </c>
      <c r="E524" t="s">
        <v>2881</v>
      </c>
      <c r="F524" s="20">
        <v>103.78</v>
      </c>
      <c r="G524" s="1">
        <v>0</v>
      </c>
      <c r="H524" s="1" t="e">
        <f>SUMIF(#REF!,Tableau1[[#This Row],[Références]],#REF!)</f>
        <v>#REF!</v>
      </c>
      <c r="I524" s="1" t="e">
        <f t="shared" si="16"/>
        <v>#REF!</v>
      </c>
      <c r="J524" s="1">
        <v>-1</v>
      </c>
      <c r="K524" t="e">
        <f t="shared" si="17"/>
        <v>#REF!</v>
      </c>
      <c r="L524" s="1" t="s">
        <v>742</v>
      </c>
      <c r="M524" s="20" t="e">
        <f>Tableau1[[#This Row],[Prix /HT]]*Tableau1[[#This Row],[Stock Actuel]]</f>
        <v>#REF!</v>
      </c>
      <c r="N524" s="1" t="s">
        <v>162</v>
      </c>
      <c r="O524" s="1"/>
    </row>
    <row r="525" spans="2:15" x14ac:dyDescent="0.25">
      <c r="B525" s="1" t="s">
        <v>2022</v>
      </c>
      <c r="C525" s="1" t="s">
        <v>161</v>
      </c>
      <c r="D525" s="1" t="s">
        <v>419</v>
      </c>
      <c r="E525" t="s">
        <v>2023</v>
      </c>
      <c r="F525" s="20">
        <v>0</v>
      </c>
      <c r="G525" s="1">
        <v>2</v>
      </c>
      <c r="H525" s="1" t="e">
        <f>SUMIF(#REF!,Tableau1[[#This Row],[Références]],#REF!)</f>
        <v>#REF!</v>
      </c>
      <c r="I525" s="1" t="e">
        <f t="shared" si="16"/>
        <v>#REF!</v>
      </c>
      <c r="J525" s="1">
        <v>-1</v>
      </c>
      <c r="K525" t="e">
        <f t="shared" si="17"/>
        <v>#REF!</v>
      </c>
      <c r="L525" s="1" t="s">
        <v>430</v>
      </c>
      <c r="M525" s="20" t="e">
        <f>Tableau1[[#This Row],[Prix /HT]]*Tableau1[[#This Row],[Stock Actuel]]</f>
        <v>#REF!</v>
      </c>
      <c r="N525" s="1"/>
      <c r="O525" s="1"/>
    </row>
    <row r="526" spans="2:15" x14ac:dyDescent="0.25">
      <c r="B526" s="1" t="s">
        <v>2131</v>
      </c>
      <c r="C526" s="1" t="s">
        <v>161</v>
      </c>
      <c r="D526" s="1" t="s">
        <v>419</v>
      </c>
      <c r="E526" t="s">
        <v>2132</v>
      </c>
      <c r="F526" s="20">
        <v>0</v>
      </c>
      <c r="G526" s="1">
        <v>1</v>
      </c>
      <c r="H526" s="1" t="e">
        <f>SUMIF(#REF!,Tableau1[[#This Row],[Références]],#REF!)</f>
        <v>#REF!</v>
      </c>
      <c r="I526" s="1" t="e">
        <f t="shared" si="16"/>
        <v>#REF!</v>
      </c>
      <c r="J526" s="1">
        <v>-1</v>
      </c>
      <c r="K526" t="e">
        <f t="shared" si="17"/>
        <v>#REF!</v>
      </c>
      <c r="L526" s="1" t="s">
        <v>742</v>
      </c>
      <c r="M526" s="20" t="e">
        <f>Tableau1[[#This Row],[Prix /HT]]*Tableau1[[#This Row],[Stock Actuel]]</f>
        <v>#REF!</v>
      </c>
      <c r="N526" s="1"/>
      <c r="O526" s="1"/>
    </row>
    <row r="527" spans="2:15" x14ac:dyDescent="0.25">
      <c r="B527" s="1" t="s">
        <v>2466</v>
      </c>
      <c r="C527" s="1" t="s">
        <v>161</v>
      </c>
      <c r="D527" s="1" t="s">
        <v>419</v>
      </c>
      <c r="E527" t="s">
        <v>2467</v>
      </c>
      <c r="F527" s="20">
        <v>0</v>
      </c>
      <c r="G527" s="1">
        <v>1</v>
      </c>
      <c r="H527" s="1" t="e">
        <f>SUMIF(#REF!,Tableau1[[#This Row],[Références]],#REF!)</f>
        <v>#REF!</v>
      </c>
      <c r="I527" s="1" t="e">
        <f t="shared" si="16"/>
        <v>#REF!</v>
      </c>
      <c r="J527" s="1">
        <v>-1</v>
      </c>
      <c r="K527" t="e">
        <f t="shared" si="17"/>
        <v>#REF!</v>
      </c>
      <c r="L527" s="1" t="s">
        <v>742</v>
      </c>
      <c r="M527" s="20" t="e">
        <f>Tableau1[[#This Row],[Prix /HT]]*Tableau1[[#This Row],[Stock Actuel]]</f>
        <v>#REF!</v>
      </c>
      <c r="N527" s="1"/>
      <c r="O527" s="1"/>
    </row>
    <row r="528" spans="2:15" x14ac:dyDescent="0.25">
      <c r="B528" s="1" t="s">
        <v>922</v>
      </c>
      <c r="C528" s="1" t="s">
        <v>161</v>
      </c>
      <c r="D528" s="1" t="s">
        <v>419</v>
      </c>
      <c r="E528" t="s">
        <v>923</v>
      </c>
      <c r="F528" s="20">
        <v>97.92</v>
      </c>
      <c r="G528" s="1">
        <v>0</v>
      </c>
      <c r="H528" s="1" t="e">
        <f>SUMIF(#REF!,Tableau1[[#This Row],[Références]],#REF!)</f>
        <v>#REF!</v>
      </c>
      <c r="I528" s="1" t="e">
        <f t="shared" si="16"/>
        <v>#REF!</v>
      </c>
      <c r="J528" s="1">
        <v>-1</v>
      </c>
      <c r="K528" t="e">
        <f t="shared" si="17"/>
        <v>#REF!</v>
      </c>
      <c r="L528" s="1" t="s">
        <v>430</v>
      </c>
      <c r="M528" s="20" t="e">
        <f>Tableau1[[#This Row],[Prix /HT]]*Tableau1[[#This Row],[Stock Actuel]]</f>
        <v>#REF!</v>
      </c>
      <c r="N528" s="1"/>
      <c r="O528" s="1"/>
    </row>
    <row r="529" spans="2:15" x14ac:dyDescent="0.25">
      <c r="B529" s="1" t="s">
        <v>1012</v>
      </c>
      <c r="C529" s="1" t="s">
        <v>38</v>
      </c>
      <c r="D529" s="1" t="s">
        <v>38</v>
      </c>
      <c r="E529" t="s">
        <v>1013</v>
      </c>
      <c r="F529" s="20">
        <v>0</v>
      </c>
      <c r="G529" s="1">
        <v>1</v>
      </c>
      <c r="H529" s="1" t="e">
        <f>SUMIF(#REF!,Tableau1[[#This Row],[Références]],#REF!)</f>
        <v>#REF!</v>
      </c>
      <c r="I529" s="1" t="e">
        <f t="shared" si="16"/>
        <v>#REF!</v>
      </c>
      <c r="J529" s="1">
        <v>-1</v>
      </c>
      <c r="K529" t="e">
        <f t="shared" si="17"/>
        <v>#REF!</v>
      </c>
      <c r="L529" s="1" t="s">
        <v>735</v>
      </c>
      <c r="M529" s="20" t="e">
        <f>Tableau1[[#This Row],[Prix /HT]]*Tableau1[[#This Row],[Stock Actuel]]</f>
        <v>#REF!</v>
      </c>
      <c r="N529" s="1" t="s">
        <v>1013</v>
      </c>
      <c r="O529" s="1"/>
    </row>
    <row r="530" spans="2:15" x14ac:dyDescent="0.25">
      <c r="B530" s="1" t="s">
        <v>907</v>
      </c>
      <c r="C530" s="1" t="s">
        <v>161</v>
      </c>
      <c r="D530" s="1" t="s">
        <v>419</v>
      </c>
      <c r="E530" t="s">
        <v>1164</v>
      </c>
      <c r="F530" s="20">
        <v>86.64</v>
      </c>
      <c r="G530" s="1">
        <v>1</v>
      </c>
      <c r="H530" s="1" t="e">
        <f>SUMIF(#REF!,Tableau1[[#This Row],[Références]],#REF!)</f>
        <v>#REF!</v>
      </c>
      <c r="I530" s="1" t="e">
        <f t="shared" si="16"/>
        <v>#REF!</v>
      </c>
      <c r="J530" s="1">
        <v>-1</v>
      </c>
      <c r="K530" t="e">
        <f t="shared" si="17"/>
        <v>#REF!</v>
      </c>
      <c r="L530" s="1" t="s">
        <v>742</v>
      </c>
      <c r="M530" s="20" t="e">
        <f>Tableau1[[#This Row],[Prix /HT]]*Tableau1[[#This Row],[Stock Actuel]]</f>
        <v>#REF!</v>
      </c>
      <c r="N530" s="1" t="s">
        <v>2888</v>
      </c>
      <c r="O530" s="1"/>
    </row>
    <row r="531" spans="2:15" x14ac:dyDescent="0.25">
      <c r="B531" s="1" t="s">
        <v>2597</v>
      </c>
      <c r="C531" s="1" t="s">
        <v>161</v>
      </c>
      <c r="D531" s="1" t="s">
        <v>419</v>
      </c>
      <c r="E531" t="s">
        <v>2598</v>
      </c>
      <c r="F531" s="20">
        <v>0</v>
      </c>
      <c r="G531" s="1">
        <v>1</v>
      </c>
      <c r="H531" s="1" t="e">
        <f>SUMIF(#REF!,Tableau1[[#This Row],[Références]],#REF!)</f>
        <v>#REF!</v>
      </c>
      <c r="I531" s="1" t="e">
        <f t="shared" si="16"/>
        <v>#REF!</v>
      </c>
      <c r="J531" s="1">
        <v>-1</v>
      </c>
      <c r="K531" t="e">
        <f t="shared" si="17"/>
        <v>#REF!</v>
      </c>
      <c r="L531" s="1"/>
      <c r="M531" s="20" t="e">
        <f>Tableau1[[#This Row],[Prix /HT]]*Tableau1[[#This Row],[Stock Actuel]]</f>
        <v>#REF!</v>
      </c>
      <c r="N531" s="1" t="s">
        <v>2888</v>
      </c>
      <c r="O531" s="1"/>
    </row>
    <row r="532" spans="2:15" x14ac:dyDescent="0.25">
      <c r="B532" s="1" t="s">
        <v>2599</v>
      </c>
      <c r="C532" s="1" t="s">
        <v>161</v>
      </c>
      <c r="D532" s="1" t="s">
        <v>419</v>
      </c>
      <c r="E532" t="s">
        <v>2596</v>
      </c>
      <c r="F532" s="20">
        <v>0</v>
      </c>
      <c r="G532" s="1">
        <v>1</v>
      </c>
      <c r="H532" s="1" t="e">
        <f>SUMIF(#REF!,Tableau1[[#This Row],[Références]],#REF!)</f>
        <v>#REF!</v>
      </c>
      <c r="I532" s="1" t="e">
        <f t="shared" si="16"/>
        <v>#REF!</v>
      </c>
      <c r="J532" s="1">
        <v>-1</v>
      </c>
      <c r="K532" t="e">
        <f t="shared" si="17"/>
        <v>#REF!</v>
      </c>
      <c r="L532" s="1"/>
      <c r="M532" s="20" t="e">
        <f>Tableau1[[#This Row],[Prix /HT]]*Tableau1[[#This Row],[Stock Actuel]]</f>
        <v>#REF!</v>
      </c>
      <c r="N532" s="1" t="s">
        <v>2888</v>
      </c>
      <c r="O532" s="1"/>
    </row>
    <row r="533" spans="2:15" x14ac:dyDescent="0.25">
      <c r="B533" s="1" t="s">
        <v>908</v>
      </c>
      <c r="C533" s="1" t="s">
        <v>161</v>
      </c>
      <c r="D533" s="1" t="s">
        <v>419</v>
      </c>
      <c r="E533" t="s">
        <v>909</v>
      </c>
      <c r="F533" s="20">
        <v>247.44</v>
      </c>
      <c r="G533" s="1">
        <v>1</v>
      </c>
      <c r="H533" s="1" t="e">
        <f>SUMIF(#REF!,Tableau1[[#This Row],[Références]],#REF!)</f>
        <v>#REF!</v>
      </c>
      <c r="I533" s="1" t="e">
        <f t="shared" si="16"/>
        <v>#REF!</v>
      </c>
      <c r="J533" s="1">
        <v>-1</v>
      </c>
      <c r="K533" t="e">
        <f t="shared" si="17"/>
        <v>#REF!</v>
      </c>
      <c r="L533" s="1"/>
      <c r="M533" s="20" t="e">
        <f>Tableau1[[#This Row],[Prix /HT]]*Tableau1[[#This Row],[Stock Actuel]]</f>
        <v>#REF!</v>
      </c>
      <c r="N533" s="1"/>
      <c r="O533" s="1"/>
    </row>
    <row r="534" spans="2:15" x14ac:dyDescent="0.25">
      <c r="B534" s="1" t="s">
        <v>1905</v>
      </c>
      <c r="D534" s="1" t="s">
        <v>1079</v>
      </c>
      <c r="E534" t="s">
        <v>1906</v>
      </c>
      <c r="F534" s="20">
        <v>0</v>
      </c>
      <c r="G534" s="1">
        <v>1</v>
      </c>
      <c r="H534" s="1" t="e">
        <f>SUMIF(#REF!,Tableau1[[#This Row],[Références]],#REF!)</f>
        <v>#REF!</v>
      </c>
      <c r="I534" s="1" t="e">
        <f t="shared" si="16"/>
        <v>#REF!</v>
      </c>
      <c r="J534" s="1">
        <v>-1</v>
      </c>
      <c r="K534" t="e">
        <f t="shared" si="17"/>
        <v>#REF!</v>
      </c>
      <c r="L534" s="1"/>
      <c r="M534" s="20" t="e">
        <f>Tableau1[[#This Row],[Prix /HT]]*Tableau1[[#This Row],[Stock Actuel]]</f>
        <v>#REF!</v>
      </c>
      <c r="N534" s="1" t="s">
        <v>1380</v>
      </c>
      <c r="O534" s="1"/>
    </row>
    <row r="535" spans="2:15" x14ac:dyDescent="0.25">
      <c r="B535" s="1" t="s">
        <v>88</v>
      </c>
      <c r="C535" s="1" t="s">
        <v>85</v>
      </c>
      <c r="D535" s="1" t="s">
        <v>85</v>
      </c>
      <c r="E535" t="s">
        <v>619</v>
      </c>
      <c r="F535" s="20">
        <v>0</v>
      </c>
      <c r="G535" s="1">
        <v>1</v>
      </c>
      <c r="H535" s="1" t="e">
        <f>SUMIF(#REF!,Tableau1[[#This Row],[Références]],#REF!)</f>
        <v>#REF!</v>
      </c>
      <c r="I535" s="1" t="e">
        <f t="shared" si="16"/>
        <v>#REF!</v>
      </c>
      <c r="J535" s="1">
        <v>-1</v>
      </c>
      <c r="K535" t="e">
        <f t="shared" si="17"/>
        <v>#REF!</v>
      </c>
      <c r="L535" s="1"/>
      <c r="M535" s="20" t="e">
        <f>Tableau1[[#This Row],[Prix /HT]]*Tableau1[[#This Row],[Stock Actuel]]</f>
        <v>#REF!</v>
      </c>
      <c r="N535" s="1" t="s">
        <v>2813</v>
      </c>
      <c r="O535" s="1"/>
    </row>
    <row r="536" spans="2:15" x14ac:dyDescent="0.25">
      <c r="B536" s="1" t="s">
        <v>2465</v>
      </c>
      <c r="C536" s="1" t="s">
        <v>430</v>
      </c>
      <c r="D536" s="1" t="s">
        <v>430</v>
      </c>
      <c r="E536" t="s">
        <v>2465</v>
      </c>
      <c r="F536" s="20">
        <v>0</v>
      </c>
      <c r="G536" s="1">
        <v>1</v>
      </c>
      <c r="H536" s="1" t="e">
        <f>SUMIF(#REF!,Tableau1[[#This Row],[Références]],#REF!)</f>
        <v>#REF!</v>
      </c>
      <c r="I536" s="1" t="e">
        <f t="shared" si="16"/>
        <v>#REF!</v>
      </c>
      <c r="J536" s="1">
        <v>-1</v>
      </c>
      <c r="K536" t="e">
        <f t="shared" si="17"/>
        <v>#REF!</v>
      </c>
      <c r="L536" s="1"/>
      <c r="M536" s="20" t="e">
        <f>Tableau1[[#This Row],[Prix /HT]]*Tableau1[[#This Row],[Stock Actuel]]</f>
        <v>#REF!</v>
      </c>
      <c r="N536" s="1"/>
      <c r="O536" s="1"/>
    </row>
    <row r="537" spans="2:15" x14ac:dyDescent="0.25">
      <c r="B537" s="1" t="s">
        <v>343</v>
      </c>
      <c r="C537" s="1" t="s">
        <v>344</v>
      </c>
      <c r="D537" s="1" t="s">
        <v>158</v>
      </c>
      <c r="E537" t="s">
        <v>345</v>
      </c>
      <c r="F537" s="20">
        <v>8.51</v>
      </c>
      <c r="G537" s="1">
        <v>1</v>
      </c>
      <c r="H537" s="1" t="e">
        <f>SUMIF(#REF!,Tableau1[[#This Row],[Références]],#REF!)</f>
        <v>#REF!</v>
      </c>
      <c r="I537" s="1" t="e">
        <f t="shared" si="16"/>
        <v>#REF!</v>
      </c>
      <c r="J537" s="1">
        <v>-1</v>
      </c>
      <c r="K537" t="e">
        <f t="shared" si="17"/>
        <v>#REF!</v>
      </c>
      <c r="L537" s="1"/>
      <c r="M537" s="20" t="e">
        <f>Tableau1[[#This Row],[Prix /HT]]*Tableau1[[#This Row],[Stock Actuel]]</f>
        <v>#REF!</v>
      </c>
      <c r="N537" s="1" t="s">
        <v>2377</v>
      </c>
      <c r="O537" s="1"/>
    </row>
    <row r="538" spans="2:15" x14ac:dyDescent="0.25">
      <c r="B538" s="1" t="s">
        <v>2802</v>
      </c>
      <c r="D538" s="1" t="s">
        <v>38</v>
      </c>
      <c r="E538" t="s">
        <v>2803</v>
      </c>
      <c r="F538" s="20">
        <v>46.43</v>
      </c>
      <c r="G538" s="1">
        <v>0</v>
      </c>
      <c r="H538" s="1" t="e">
        <f>SUMIF(#REF!,Tableau1[[#This Row],[Références]],#REF!)</f>
        <v>#REF!</v>
      </c>
      <c r="I538" s="1" t="e">
        <f t="shared" si="16"/>
        <v>#REF!</v>
      </c>
      <c r="J538" s="1">
        <v>-1</v>
      </c>
      <c r="K538" t="e">
        <f t="shared" si="17"/>
        <v>#REF!</v>
      </c>
      <c r="L538" s="1"/>
      <c r="M538" s="20" t="e">
        <f>Tableau1[[#This Row],[Prix /HT]]*Tableau1[[#This Row],[Stock Actuel]]</f>
        <v>#REF!</v>
      </c>
      <c r="N538" s="1" t="s">
        <v>2377</v>
      </c>
      <c r="O538" s="1"/>
    </row>
    <row r="539" spans="2:15" x14ac:dyDescent="0.25">
      <c r="B539" s="1" t="s">
        <v>1335</v>
      </c>
      <c r="C539" s="35" t="s">
        <v>614</v>
      </c>
      <c r="D539" s="35" t="s">
        <v>614</v>
      </c>
      <c r="E539" t="s">
        <v>1336</v>
      </c>
      <c r="F539" s="20">
        <v>43.86</v>
      </c>
      <c r="G539" s="1">
        <v>0</v>
      </c>
      <c r="H539" s="1" t="e">
        <f>SUMIF(#REF!,Tableau1[[#This Row],[Références]],#REF!)</f>
        <v>#REF!</v>
      </c>
      <c r="I539" s="1" t="e">
        <f t="shared" si="16"/>
        <v>#REF!</v>
      </c>
      <c r="J539" s="1">
        <v>-1</v>
      </c>
      <c r="K539" t="e">
        <f t="shared" si="17"/>
        <v>#REF!</v>
      </c>
      <c r="L539" s="1"/>
      <c r="M539" s="20" t="e">
        <f>Tableau1[[#This Row],[Prix /HT]]*Tableau1[[#This Row],[Stock Actuel]]</f>
        <v>#REF!</v>
      </c>
      <c r="N539" s="1" t="s">
        <v>1380</v>
      </c>
      <c r="O539" s="1"/>
    </row>
    <row r="540" spans="2:15" x14ac:dyDescent="0.25">
      <c r="B540" s="1" t="s">
        <v>2769</v>
      </c>
      <c r="C540" s="1" t="s">
        <v>2771</v>
      </c>
      <c r="E540" t="s">
        <v>2770</v>
      </c>
      <c r="F540" s="20">
        <v>0</v>
      </c>
      <c r="G540" s="1">
        <v>0</v>
      </c>
      <c r="H540" s="1" t="e">
        <f>SUMIF(#REF!,Tableau1[[#This Row],[Références]],#REF!)</f>
        <v>#REF!</v>
      </c>
      <c r="I540" s="1" t="e">
        <f t="shared" si="16"/>
        <v>#REF!</v>
      </c>
      <c r="J540" s="1">
        <v>-1</v>
      </c>
      <c r="K540" t="e">
        <f t="shared" si="17"/>
        <v>#REF!</v>
      </c>
      <c r="L540" s="1" t="s">
        <v>742</v>
      </c>
      <c r="M540" s="20" t="e">
        <f>Tableau1[[#This Row],[Prix /HT]]*Tableau1[[#This Row],[Stock Actuel]]</f>
        <v>#REF!</v>
      </c>
      <c r="N540" s="1" t="s">
        <v>162</v>
      </c>
      <c r="O540" s="1"/>
    </row>
    <row r="541" spans="2:15" x14ac:dyDescent="0.25">
      <c r="B541" s="1" t="s">
        <v>2594</v>
      </c>
      <c r="E541" t="s">
        <v>2595</v>
      </c>
      <c r="F541" s="20">
        <v>0</v>
      </c>
      <c r="G541" s="1">
        <v>1</v>
      </c>
      <c r="H541" s="1" t="e">
        <f>SUMIF(#REF!,Tableau1[[#This Row],[Références]],#REF!)</f>
        <v>#REF!</v>
      </c>
      <c r="I541" s="1" t="e">
        <f t="shared" si="16"/>
        <v>#REF!</v>
      </c>
      <c r="J541" s="1">
        <v>-1</v>
      </c>
      <c r="K541" t="e">
        <f t="shared" si="17"/>
        <v>#REF!</v>
      </c>
      <c r="L541" s="1"/>
      <c r="M541" s="20" t="e">
        <f>Tableau1[[#This Row],[Prix /HT]]*Tableau1[[#This Row],[Stock Actuel]]</f>
        <v>#REF!</v>
      </c>
      <c r="N541" s="1"/>
      <c r="O541" s="1"/>
    </row>
    <row r="542" spans="2:15" x14ac:dyDescent="0.25">
      <c r="B542" s="1" t="s">
        <v>2365</v>
      </c>
      <c r="C542" s="1" t="s">
        <v>905</v>
      </c>
      <c r="E542" t="s">
        <v>2366</v>
      </c>
      <c r="F542" s="20">
        <v>0</v>
      </c>
      <c r="G542" s="1">
        <v>1</v>
      </c>
      <c r="H542" s="1" t="e">
        <f>SUMIF(#REF!,Tableau1[[#This Row],[Références]],#REF!)</f>
        <v>#REF!</v>
      </c>
      <c r="I542" s="1" t="e">
        <f t="shared" si="16"/>
        <v>#REF!</v>
      </c>
      <c r="J542" s="1">
        <v>-1</v>
      </c>
      <c r="K542" t="e">
        <f t="shared" si="17"/>
        <v>#REF!</v>
      </c>
      <c r="L542" s="1"/>
      <c r="M542" s="20" t="e">
        <f>Tableau1[[#This Row],[Prix /HT]]*Tableau1[[#This Row],[Stock Actuel]]</f>
        <v>#REF!</v>
      </c>
      <c r="N542" s="1"/>
      <c r="O542" s="1"/>
    </row>
    <row r="543" spans="2:15" x14ac:dyDescent="0.25">
      <c r="B543" s="1" t="s">
        <v>904</v>
      </c>
      <c r="C543" s="1" t="s">
        <v>905</v>
      </c>
      <c r="E543" t="s">
        <v>906</v>
      </c>
      <c r="F543" s="20">
        <v>399</v>
      </c>
      <c r="G543" s="1">
        <v>1</v>
      </c>
      <c r="H543" s="1" t="e">
        <f>SUMIF(#REF!,Tableau1[[#This Row],[Références]],#REF!)</f>
        <v>#REF!</v>
      </c>
      <c r="I543" s="1" t="e">
        <f t="shared" si="16"/>
        <v>#REF!</v>
      </c>
      <c r="J543" s="1">
        <v>-1</v>
      </c>
      <c r="K543" t="e">
        <f t="shared" si="17"/>
        <v>#REF!</v>
      </c>
      <c r="L543" s="1"/>
      <c r="M543" s="20" t="e">
        <f>Tableau1[[#This Row],[Prix /HT]]*Tableau1[[#This Row],[Stock Actuel]]</f>
        <v>#REF!</v>
      </c>
      <c r="N543" s="1" t="s">
        <v>2888</v>
      </c>
      <c r="O543" s="1"/>
    </row>
    <row r="544" spans="2:15" x14ac:dyDescent="0.25">
      <c r="B544" s="1" t="s">
        <v>1110</v>
      </c>
      <c r="C544" s="1" t="s">
        <v>960</v>
      </c>
      <c r="D544" s="1" t="s">
        <v>432</v>
      </c>
      <c r="E544" t="s">
        <v>1487</v>
      </c>
      <c r="F544" s="20">
        <v>31</v>
      </c>
      <c r="G544" s="1">
        <v>0</v>
      </c>
      <c r="H544" s="1" t="e">
        <f>SUMIF(#REF!,Tableau1[[#This Row],[Références]],#REF!)</f>
        <v>#REF!</v>
      </c>
      <c r="I544" s="1" t="e">
        <f t="shared" si="16"/>
        <v>#REF!</v>
      </c>
      <c r="J544" s="1">
        <v>-1</v>
      </c>
      <c r="K544" t="e">
        <f t="shared" si="17"/>
        <v>#REF!</v>
      </c>
      <c r="L544" s="1"/>
      <c r="M544" s="20" t="e">
        <f>Tableau1[[#This Row],[Prix /HT]]*Tableau1[[#This Row],[Stock Actuel]]</f>
        <v>#REF!</v>
      </c>
      <c r="N544" s="1" t="s">
        <v>2377</v>
      </c>
      <c r="O544" s="1"/>
    </row>
    <row r="545" spans="2:15" x14ac:dyDescent="0.25">
      <c r="B545" s="1" t="s">
        <v>1111</v>
      </c>
      <c r="C545" s="1" t="s">
        <v>960</v>
      </c>
      <c r="D545" s="1" t="s">
        <v>432</v>
      </c>
      <c r="E545" s="26" t="s">
        <v>1112</v>
      </c>
      <c r="F545" s="20">
        <v>100.5</v>
      </c>
      <c r="G545" s="1">
        <v>0</v>
      </c>
      <c r="H545" s="1" t="e">
        <f>SUMIF(#REF!,Tableau1[[#This Row],[Références]],#REF!)</f>
        <v>#REF!</v>
      </c>
      <c r="I545" s="1" t="e">
        <f t="shared" si="16"/>
        <v>#REF!</v>
      </c>
      <c r="J545" s="1">
        <v>-1</v>
      </c>
      <c r="K545" t="e">
        <f t="shared" si="17"/>
        <v>#REF!</v>
      </c>
      <c r="L545" s="1"/>
      <c r="M545" s="20" t="e">
        <f>Tableau1[[#This Row],[Prix /HT]]*Tableau1[[#This Row],[Stock Actuel]]</f>
        <v>#REF!</v>
      </c>
      <c r="N545" s="1" t="s">
        <v>613</v>
      </c>
      <c r="O545" s="1"/>
    </row>
    <row r="546" spans="2:15" x14ac:dyDescent="0.25">
      <c r="B546" s="1" t="s">
        <v>973</v>
      </c>
      <c r="C546" s="1" t="s">
        <v>960</v>
      </c>
      <c r="D546" s="1" t="s">
        <v>432</v>
      </c>
      <c r="E546" t="s">
        <v>974</v>
      </c>
      <c r="F546" s="20">
        <v>24.5</v>
      </c>
      <c r="G546" s="1">
        <v>6</v>
      </c>
      <c r="H546" s="1" t="e">
        <f>SUMIF(#REF!,Tableau1[[#This Row],[Références]],#REF!)</f>
        <v>#REF!</v>
      </c>
      <c r="I546" s="1" t="e">
        <f t="shared" si="16"/>
        <v>#REF!</v>
      </c>
      <c r="J546" s="1">
        <v>-1</v>
      </c>
      <c r="K546" t="e">
        <f t="shared" si="17"/>
        <v>#REF!</v>
      </c>
      <c r="L546" s="1"/>
      <c r="M546" s="20" t="e">
        <f>Tableau1[[#This Row],[Prix /HT]]*Tableau1[[#This Row],[Stock Actuel]]</f>
        <v>#REF!</v>
      </c>
      <c r="N546" s="1" t="s">
        <v>2377</v>
      </c>
      <c r="O546" s="1"/>
    </row>
    <row r="547" spans="2:15" x14ac:dyDescent="0.25">
      <c r="B547" s="1" t="s">
        <v>221</v>
      </c>
      <c r="C547" s="1" t="s">
        <v>214</v>
      </c>
      <c r="D547" s="1" t="s">
        <v>418</v>
      </c>
      <c r="E547" t="s">
        <v>179</v>
      </c>
      <c r="F547" s="20">
        <v>56.53</v>
      </c>
      <c r="G547" s="1">
        <v>4</v>
      </c>
      <c r="H547" s="1" t="e">
        <f>SUMIF(#REF!,Tableau1[[#This Row],[Références]],#REF!)</f>
        <v>#REF!</v>
      </c>
      <c r="I547" s="1" t="e">
        <f t="shared" si="16"/>
        <v>#REF!</v>
      </c>
      <c r="J547" s="1">
        <v>-1</v>
      </c>
      <c r="K547" t="e">
        <f t="shared" si="17"/>
        <v>#REF!</v>
      </c>
      <c r="L547" s="1" t="s">
        <v>737</v>
      </c>
      <c r="M547" s="20" t="e">
        <f>Tableau1[[#This Row],[Prix /HT]]*Tableau1[[#This Row],[Stock Actuel]]</f>
        <v>#REF!</v>
      </c>
      <c r="N547" s="1" t="s">
        <v>2887</v>
      </c>
      <c r="O547" s="1"/>
    </row>
    <row r="548" spans="2:15" x14ac:dyDescent="0.25">
      <c r="B548" s="1" t="s">
        <v>2427</v>
      </c>
      <c r="C548" s="1" t="s">
        <v>2431</v>
      </c>
      <c r="D548" s="1" t="s">
        <v>421</v>
      </c>
      <c r="E548" t="s">
        <v>2432</v>
      </c>
      <c r="F548" s="20">
        <v>16.45</v>
      </c>
      <c r="G548" s="1">
        <v>5</v>
      </c>
      <c r="H548" s="1" t="e">
        <f>SUMIF(#REF!,Tableau1[[#This Row],[Références]],#REF!)</f>
        <v>#REF!</v>
      </c>
      <c r="I548" s="1" t="e">
        <f t="shared" si="16"/>
        <v>#REF!</v>
      </c>
      <c r="J548" s="1">
        <v>-1</v>
      </c>
      <c r="K548" t="e">
        <f t="shared" si="17"/>
        <v>#REF!</v>
      </c>
      <c r="L548" s="35" t="s">
        <v>2434</v>
      </c>
      <c r="M548" s="20" t="e">
        <f>Tableau1[[#This Row],[Prix /HT]]*Tableau1[[#This Row],[Stock Actuel]]</f>
        <v>#REF!</v>
      </c>
      <c r="N548" s="1"/>
      <c r="O548" s="35">
        <v>218</v>
      </c>
    </row>
    <row r="549" spans="2:15" x14ac:dyDescent="0.25">
      <c r="B549" s="1" t="s">
        <v>2426</v>
      </c>
      <c r="C549" s="1" t="s">
        <v>2431</v>
      </c>
      <c r="D549" s="1" t="s">
        <v>421</v>
      </c>
      <c r="E549" t="s">
        <v>2430</v>
      </c>
      <c r="F549" s="20">
        <v>8.5399999999999991</v>
      </c>
      <c r="G549" s="1">
        <v>3</v>
      </c>
      <c r="H549" s="1" t="e">
        <f>SUMIF(#REF!,Tableau1[[#This Row],[Références]],#REF!)</f>
        <v>#REF!</v>
      </c>
      <c r="I549" s="1" t="e">
        <f t="shared" si="16"/>
        <v>#REF!</v>
      </c>
      <c r="J549" s="1">
        <v>-1</v>
      </c>
      <c r="K549" t="e">
        <f t="shared" si="17"/>
        <v>#REF!</v>
      </c>
      <c r="L549" s="35" t="s">
        <v>2435</v>
      </c>
      <c r="M549" s="20" t="e">
        <f>Tableau1[[#This Row],[Prix /HT]]*Tableau1[[#This Row],[Stock Actuel]]</f>
        <v>#REF!</v>
      </c>
      <c r="N549" s="1"/>
      <c r="O549" s="35">
        <v>219</v>
      </c>
    </row>
    <row r="550" spans="2:15" x14ac:dyDescent="0.25">
      <c r="B550" s="1" t="s">
        <v>438</v>
      </c>
      <c r="C550" s="1" t="s">
        <v>559</v>
      </c>
      <c r="D550" s="1" t="s">
        <v>1079</v>
      </c>
      <c r="E550" t="s">
        <v>396</v>
      </c>
      <c r="F550" s="20">
        <v>366.41</v>
      </c>
      <c r="G550" s="1">
        <v>4</v>
      </c>
      <c r="H550" s="1" t="e">
        <f>SUMIF(#REF!,Tableau1[[#This Row],[Références]],#REF!)</f>
        <v>#REF!</v>
      </c>
      <c r="I550" s="1" t="e">
        <f t="shared" si="16"/>
        <v>#REF!</v>
      </c>
      <c r="J550" s="1">
        <v>-1</v>
      </c>
      <c r="K550" t="e">
        <f t="shared" si="17"/>
        <v>#REF!</v>
      </c>
      <c r="L550" s="1" t="s">
        <v>452</v>
      </c>
      <c r="M550" s="20" t="e">
        <f>Tableau1[[#This Row],[Prix /HT]]*Tableau1[[#This Row],[Stock Actuel]]</f>
        <v>#REF!</v>
      </c>
      <c r="N550" s="1" t="s">
        <v>2889</v>
      </c>
      <c r="O550" s="1"/>
    </row>
    <row r="551" spans="2:15" x14ac:dyDescent="0.25">
      <c r="B551" s="1" t="s">
        <v>2033</v>
      </c>
      <c r="C551" s="1" t="s">
        <v>867</v>
      </c>
      <c r="D551" s="1" t="s">
        <v>420</v>
      </c>
      <c r="E551" t="s">
        <v>2035</v>
      </c>
      <c r="F551" s="20">
        <v>2.8297500000000002</v>
      </c>
      <c r="G551" s="1">
        <v>2</v>
      </c>
      <c r="H551" s="1" t="e">
        <f>SUMIF(#REF!,Tableau1[[#This Row],[Références]],#REF!)</f>
        <v>#REF!</v>
      </c>
      <c r="I551" s="1" t="e">
        <f t="shared" si="16"/>
        <v>#REF!</v>
      </c>
      <c r="J551" s="1">
        <v>-1</v>
      </c>
      <c r="K551" t="e">
        <f t="shared" si="17"/>
        <v>#REF!</v>
      </c>
      <c r="L551" s="35" t="s">
        <v>764</v>
      </c>
      <c r="M551" s="20" t="e">
        <f>Tableau1[[#This Row],[Prix /HT]]*Tableau1[[#This Row],[Stock Actuel]]</f>
        <v>#REF!</v>
      </c>
      <c r="N551" s="1" t="s">
        <v>1422</v>
      </c>
      <c r="O551" s="35">
        <v>42</v>
      </c>
    </row>
    <row r="552" spans="2:15" x14ac:dyDescent="0.25">
      <c r="B552" s="1" t="s">
        <v>2032</v>
      </c>
      <c r="C552" s="1" t="s">
        <v>867</v>
      </c>
      <c r="D552" s="1" t="s">
        <v>420</v>
      </c>
      <c r="E552" t="s">
        <v>2036</v>
      </c>
      <c r="F552" s="20">
        <v>30.808229999999998</v>
      </c>
      <c r="G552" s="1">
        <v>1</v>
      </c>
      <c r="H552" s="1" t="e">
        <f>SUMIF(#REF!,Tableau1[[#This Row],[Références]],#REF!)</f>
        <v>#REF!</v>
      </c>
      <c r="I552" s="1" t="e">
        <f t="shared" si="16"/>
        <v>#REF!</v>
      </c>
      <c r="J552" s="1">
        <v>-1</v>
      </c>
      <c r="K552" t="e">
        <f t="shared" si="17"/>
        <v>#REF!</v>
      </c>
      <c r="L552" s="35" t="s">
        <v>2331</v>
      </c>
      <c r="M552" s="20" t="e">
        <f>Tableau1[[#This Row],[Prix /HT]]*Tableau1[[#This Row],[Stock Actuel]]</f>
        <v>#REF!</v>
      </c>
      <c r="N552" s="1" t="s">
        <v>1422</v>
      </c>
      <c r="O552" s="35">
        <v>211</v>
      </c>
    </row>
    <row r="553" spans="2:15" x14ac:dyDescent="0.25">
      <c r="B553" s="1" t="s">
        <v>633</v>
      </c>
      <c r="C553" s="1" t="s">
        <v>867</v>
      </c>
      <c r="D553" s="1" t="s">
        <v>420</v>
      </c>
      <c r="E553" t="s">
        <v>2470</v>
      </c>
      <c r="F553" s="20">
        <v>52.07</v>
      </c>
      <c r="G553" s="1">
        <v>1</v>
      </c>
      <c r="H553" s="1" t="e">
        <f>SUMIF(#REF!,Tableau1[[#This Row],[Références]],#REF!)</f>
        <v>#REF!</v>
      </c>
      <c r="I553" s="1" t="e">
        <f t="shared" si="16"/>
        <v>#REF!</v>
      </c>
      <c r="J553" s="1">
        <v>-1</v>
      </c>
      <c r="K553" t="e">
        <f t="shared" si="17"/>
        <v>#REF!</v>
      </c>
      <c r="L553" s="1" t="s">
        <v>738</v>
      </c>
      <c r="M553" s="20" t="e">
        <f>Tableau1[[#This Row],[Prix /HT]]*Tableau1[[#This Row],[Stock Actuel]]</f>
        <v>#REF!</v>
      </c>
      <c r="N553" s="1" t="s">
        <v>1422</v>
      </c>
      <c r="O553" s="1" t="s">
        <v>2699</v>
      </c>
    </row>
    <row r="554" spans="2:15" x14ac:dyDescent="0.25">
      <c r="B554" s="1" t="s">
        <v>634</v>
      </c>
      <c r="C554" s="1" t="s">
        <v>867</v>
      </c>
      <c r="D554" s="1" t="s">
        <v>420</v>
      </c>
      <c r="E554" t="s">
        <v>662</v>
      </c>
      <c r="F554" s="20">
        <v>92.89</v>
      </c>
      <c r="G554" s="1">
        <v>3</v>
      </c>
      <c r="H554" s="1" t="e">
        <f>SUMIF(#REF!,Tableau1[[#This Row],[Références]],#REF!)</f>
        <v>#REF!</v>
      </c>
      <c r="I554" s="1" t="e">
        <f t="shared" si="16"/>
        <v>#REF!</v>
      </c>
      <c r="J554" s="1">
        <v>-1</v>
      </c>
      <c r="K554" t="e">
        <f t="shared" si="17"/>
        <v>#REF!</v>
      </c>
      <c r="L554" s="1" t="s">
        <v>738</v>
      </c>
      <c r="M554" s="20" t="e">
        <f>Tableau1[[#This Row],[Prix /HT]]*Tableau1[[#This Row],[Stock Actuel]]</f>
        <v>#REF!</v>
      </c>
      <c r="N554" s="1" t="s">
        <v>1422</v>
      </c>
      <c r="O554" s="1" t="s">
        <v>2701</v>
      </c>
    </row>
    <row r="555" spans="2:15" x14ac:dyDescent="0.25">
      <c r="B555" s="1" t="s">
        <v>688</v>
      </c>
      <c r="C555" s="1" t="s">
        <v>867</v>
      </c>
      <c r="D555" s="1" t="s">
        <v>420</v>
      </c>
      <c r="E555" t="s">
        <v>1126</v>
      </c>
      <c r="F555" s="20">
        <v>0</v>
      </c>
      <c r="G555" s="1">
        <v>1</v>
      </c>
      <c r="H555" s="1" t="e">
        <f>SUMIF(#REF!,Tableau1[[#This Row],[Références]],#REF!)</f>
        <v>#REF!</v>
      </c>
      <c r="I555" s="1" t="e">
        <f t="shared" si="16"/>
        <v>#REF!</v>
      </c>
      <c r="J555" s="1">
        <v>-1</v>
      </c>
      <c r="K555" t="e">
        <f t="shared" si="17"/>
        <v>#REF!</v>
      </c>
      <c r="L555" s="1"/>
      <c r="M555" s="20" t="e">
        <f>Tableau1[[#This Row],[Prix /HT]]*Tableau1[[#This Row],[Stock Actuel]]</f>
        <v>#REF!</v>
      </c>
      <c r="N555" s="1"/>
      <c r="O555" s="1"/>
    </row>
    <row r="556" spans="2:15" x14ac:dyDescent="0.25">
      <c r="B556" s="1" t="s">
        <v>2496</v>
      </c>
      <c r="C556" s="1" t="s">
        <v>497</v>
      </c>
      <c r="D556" s="1" t="s">
        <v>120</v>
      </c>
      <c r="E556" t="s">
        <v>2497</v>
      </c>
      <c r="G556" s="1">
        <v>36</v>
      </c>
      <c r="H556" s="1" t="e">
        <f>SUMIF(#REF!,Tableau1[[#This Row],[Références]],#REF!)</f>
        <v>#REF!</v>
      </c>
      <c r="I556" s="1" t="e">
        <f t="shared" si="16"/>
        <v>#REF!</v>
      </c>
      <c r="J556" s="1">
        <v>-1</v>
      </c>
      <c r="K556" t="e">
        <f t="shared" si="17"/>
        <v>#REF!</v>
      </c>
      <c r="L556" s="35" t="s">
        <v>2498</v>
      </c>
      <c r="M556" s="20" t="e">
        <f>Tableau1[[#This Row],[Prix /HT]]*Tableau1[[#This Row],[Stock Actuel]]</f>
        <v>#REF!</v>
      </c>
      <c r="N556" s="1" t="s">
        <v>1422</v>
      </c>
      <c r="O556" s="35">
        <v>231</v>
      </c>
    </row>
    <row r="557" spans="2:15" x14ac:dyDescent="0.25">
      <c r="B557" s="1" t="s">
        <v>550</v>
      </c>
      <c r="C557" s="1" t="s">
        <v>497</v>
      </c>
      <c r="D557" s="1" t="s">
        <v>120</v>
      </c>
      <c r="E557" t="s">
        <v>551</v>
      </c>
      <c r="F557" s="20">
        <v>1.9</v>
      </c>
      <c r="G557" s="1">
        <v>14</v>
      </c>
      <c r="H557" s="1" t="e">
        <f>SUMIF(#REF!,Tableau1[[#This Row],[Références]],#REF!)</f>
        <v>#REF!</v>
      </c>
      <c r="I557" s="1" t="e">
        <f t="shared" si="16"/>
        <v>#REF!</v>
      </c>
      <c r="J557" s="1">
        <v>-1</v>
      </c>
      <c r="K557" t="e">
        <f t="shared" si="17"/>
        <v>#REF!</v>
      </c>
      <c r="L557" s="35" t="s">
        <v>1565</v>
      </c>
      <c r="M557" s="20" t="e">
        <f>Tableau1[[#This Row],[Prix /HT]]*Tableau1[[#This Row],[Stock Actuel]]</f>
        <v>#REF!</v>
      </c>
      <c r="N557" s="1" t="s">
        <v>1422</v>
      </c>
      <c r="O557" s="35">
        <v>53</v>
      </c>
    </row>
    <row r="558" spans="2:15" x14ac:dyDescent="0.25">
      <c r="B558" s="1" t="s">
        <v>543</v>
      </c>
      <c r="C558" s="1" t="s">
        <v>497</v>
      </c>
      <c r="D558" s="1" t="s">
        <v>120</v>
      </c>
      <c r="E558" t="s">
        <v>544</v>
      </c>
      <c r="F558" s="20">
        <v>2.8</v>
      </c>
      <c r="G558" s="1">
        <v>3</v>
      </c>
      <c r="H558" s="1" t="e">
        <f>SUMIF(#REF!,Tableau1[[#This Row],[Références]],#REF!)</f>
        <v>#REF!</v>
      </c>
      <c r="I558" s="1" t="e">
        <f t="shared" si="16"/>
        <v>#REF!</v>
      </c>
      <c r="J558" s="1">
        <v>-1</v>
      </c>
      <c r="K558" t="e">
        <f t="shared" si="17"/>
        <v>#REF!</v>
      </c>
      <c r="L558" s="35" t="s">
        <v>1542</v>
      </c>
      <c r="M558" s="20" t="e">
        <f>Tableau1[[#This Row],[Prix /HT]]*Tableau1[[#This Row],[Stock Actuel]]</f>
        <v>#REF!</v>
      </c>
      <c r="N558" s="1" t="s">
        <v>1422</v>
      </c>
      <c r="O558" s="35">
        <v>59</v>
      </c>
    </row>
    <row r="559" spans="2:15" x14ac:dyDescent="0.25">
      <c r="B559" s="1" t="s">
        <v>546</v>
      </c>
      <c r="C559" s="1" t="s">
        <v>497</v>
      </c>
      <c r="D559" s="1" t="s">
        <v>120</v>
      </c>
      <c r="E559" t="s">
        <v>545</v>
      </c>
      <c r="F559" s="20">
        <v>3.8</v>
      </c>
      <c r="G559" s="1">
        <v>32</v>
      </c>
      <c r="H559" s="1" t="e">
        <f>SUMIF(#REF!,Tableau1[[#This Row],[Références]],#REF!)</f>
        <v>#REF!</v>
      </c>
      <c r="I559" s="1" t="e">
        <f t="shared" si="16"/>
        <v>#REF!</v>
      </c>
      <c r="J559" s="1">
        <v>-1</v>
      </c>
      <c r="K559" t="e">
        <f t="shared" si="17"/>
        <v>#REF!</v>
      </c>
      <c r="L559" s="35" t="s">
        <v>1541</v>
      </c>
      <c r="M559" s="20" t="e">
        <f>Tableau1[[#This Row],[Prix /HT]]*Tableau1[[#This Row],[Stock Actuel]]</f>
        <v>#REF!</v>
      </c>
      <c r="N559" s="1" t="s">
        <v>1422</v>
      </c>
      <c r="O559" s="35">
        <v>57</v>
      </c>
    </row>
    <row r="560" spans="2:15" x14ac:dyDescent="0.25">
      <c r="B560" s="1" t="s">
        <v>549</v>
      </c>
      <c r="D560" s="1" t="s">
        <v>120</v>
      </c>
      <c r="E560" t="s">
        <v>2857</v>
      </c>
      <c r="F560" s="20">
        <v>4.93</v>
      </c>
      <c r="G560" s="1">
        <v>2</v>
      </c>
      <c r="H560" s="1" t="e">
        <f>SUMIF(#REF!,Tableau1[[#This Row],[Références]],#REF!)</f>
        <v>#REF!</v>
      </c>
      <c r="I560" s="1" t="e">
        <f t="shared" si="16"/>
        <v>#REF!</v>
      </c>
      <c r="J560" s="1">
        <v>-1</v>
      </c>
      <c r="K560" t="e">
        <f t="shared" si="17"/>
        <v>#REF!</v>
      </c>
      <c r="L560" s="1"/>
      <c r="M560" s="20" t="e">
        <f>Tableau1[[#This Row],[Prix /HT]]*Tableau1[[#This Row],[Stock Actuel]]</f>
        <v>#REF!</v>
      </c>
      <c r="N560" s="1" t="s">
        <v>1422</v>
      </c>
      <c r="O560" s="1"/>
    </row>
    <row r="561" spans="2:15" x14ac:dyDescent="0.25">
      <c r="B561" s="1" t="s">
        <v>547</v>
      </c>
      <c r="C561" s="1" t="s">
        <v>497</v>
      </c>
      <c r="D561" s="1" t="s">
        <v>120</v>
      </c>
      <c r="E561" t="s">
        <v>548</v>
      </c>
      <c r="F561" s="20">
        <v>2.4</v>
      </c>
      <c r="G561" s="1">
        <v>24</v>
      </c>
      <c r="H561" s="1" t="e">
        <f>SUMIF(#REF!,Tableau1[[#This Row],[Références]],#REF!)</f>
        <v>#REF!</v>
      </c>
      <c r="I561" s="1" t="e">
        <f t="shared" si="16"/>
        <v>#REF!</v>
      </c>
      <c r="J561" s="1">
        <v>-1</v>
      </c>
      <c r="K561" t="e">
        <f t="shared" si="17"/>
        <v>#REF!</v>
      </c>
      <c r="L561" s="35" t="s">
        <v>1540</v>
      </c>
      <c r="M561" s="20" t="e">
        <f>Tableau1[[#This Row],[Prix /HT]]*Tableau1[[#This Row],[Stock Actuel]]</f>
        <v>#REF!</v>
      </c>
      <c r="N561" s="1" t="s">
        <v>1422</v>
      </c>
      <c r="O561" s="35">
        <v>56</v>
      </c>
    </row>
    <row r="562" spans="2:15" x14ac:dyDescent="0.25">
      <c r="B562" s="1" t="s">
        <v>141</v>
      </c>
      <c r="C562" s="1" t="s">
        <v>134</v>
      </c>
      <c r="D562" s="1" t="s">
        <v>134</v>
      </c>
      <c r="E562" t="s">
        <v>142</v>
      </c>
      <c r="F562" s="20">
        <v>56.99</v>
      </c>
      <c r="G562" s="1">
        <v>2</v>
      </c>
      <c r="H562" s="1" t="e">
        <f>SUMIF(#REF!,Tableau1[[#This Row],[Références]],#REF!)</f>
        <v>#REF!</v>
      </c>
      <c r="I562" s="1" t="e">
        <f t="shared" si="16"/>
        <v>#REF!</v>
      </c>
      <c r="J562" s="1">
        <v>-1</v>
      </c>
      <c r="K562" t="e">
        <f t="shared" si="17"/>
        <v>#REF!</v>
      </c>
      <c r="L562" s="1" t="s">
        <v>730</v>
      </c>
      <c r="M562" s="20" t="e">
        <f>Tableau1[[#This Row],[Prix /HT]]*Tableau1[[#This Row],[Stock Actuel]]</f>
        <v>#REF!</v>
      </c>
      <c r="N562" s="1" t="s">
        <v>2901</v>
      </c>
      <c r="O562" s="1"/>
    </row>
    <row r="563" spans="2:15" x14ac:dyDescent="0.25">
      <c r="B563" s="1" t="s">
        <v>2830</v>
      </c>
      <c r="C563" s="1" t="s">
        <v>759</v>
      </c>
      <c r="E563" t="s">
        <v>2831</v>
      </c>
      <c r="F563" s="20">
        <v>0</v>
      </c>
      <c r="G563" s="1">
        <v>1</v>
      </c>
      <c r="H563" s="1" t="e">
        <f>SUMIF(#REF!,Tableau1[[#This Row],[Références]],#REF!)</f>
        <v>#REF!</v>
      </c>
      <c r="I563" s="1" t="e">
        <f t="shared" si="16"/>
        <v>#REF!</v>
      </c>
      <c r="J563" s="1">
        <v>-1</v>
      </c>
      <c r="K563" t="e">
        <f t="shared" si="17"/>
        <v>#REF!</v>
      </c>
      <c r="L563" s="1"/>
      <c r="M563" s="20" t="e">
        <f>Tableau1[[#This Row],[Prix /HT]]*Tableau1[[#This Row],[Stock Actuel]]</f>
        <v>#REF!</v>
      </c>
      <c r="N563" s="1" t="s">
        <v>2901</v>
      </c>
      <c r="O563" s="1"/>
    </row>
    <row r="564" spans="2:15" x14ac:dyDescent="0.25">
      <c r="B564" s="1" t="s">
        <v>2666</v>
      </c>
      <c r="C564" s="1" t="s">
        <v>759</v>
      </c>
      <c r="D564" s="1" t="s">
        <v>1079</v>
      </c>
      <c r="E564" t="s">
        <v>2667</v>
      </c>
      <c r="F564" s="20">
        <v>47.14</v>
      </c>
      <c r="G564" s="1">
        <v>2</v>
      </c>
      <c r="H564" s="1" t="e">
        <f>SUMIF(#REF!,Tableau1[[#This Row],[Références]],#REF!)</f>
        <v>#REF!</v>
      </c>
      <c r="I564" s="1" t="e">
        <f t="shared" si="16"/>
        <v>#REF!</v>
      </c>
      <c r="J564" s="1">
        <v>-1</v>
      </c>
      <c r="K564" t="e">
        <f t="shared" si="17"/>
        <v>#REF!</v>
      </c>
      <c r="L564" s="1" t="s">
        <v>430</v>
      </c>
      <c r="M564" s="20" t="e">
        <f>Tableau1[[#This Row],[Prix /HT]]*Tableau1[[#This Row],[Stock Actuel]]</f>
        <v>#REF!</v>
      </c>
      <c r="N564" s="1" t="s">
        <v>2901</v>
      </c>
      <c r="O564" s="1"/>
    </row>
    <row r="565" spans="2:15" x14ac:dyDescent="0.25">
      <c r="B565" s="1" t="s">
        <v>2135</v>
      </c>
      <c r="C565" s="1" t="s">
        <v>759</v>
      </c>
      <c r="D565" s="1" t="s">
        <v>759</v>
      </c>
      <c r="E565" t="s">
        <v>2829</v>
      </c>
      <c r="F565" s="20">
        <v>0</v>
      </c>
      <c r="G565" s="1">
        <v>-2</v>
      </c>
      <c r="H565" s="1" t="e">
        <f>SUMIF(#REF!,Tableau1[[#This Row],[Références]],#REF!)</f>
        <v>#REF!</v>
      </c>
      <c r="I565" s="1" t="e">
        <f t="shared" si="16"/>
        <v>#REF!</v>
      </c>
      <c r="J565" s="1">
        <v>-1</v>
      </c>
      <c r="K565" t="e">
        <f t="shared" si="17"/>
        <v>#REF!</v>
      </c>
      <c r="L565" s="1"/>
      <c r="M565" s="20" t="e">
        <f>Tableau1[[#This Row],[Prix /HT]]*Tableau1[[#This Row],[Stock Actuel]]</f>
        <v>#REF!</v>
      </c>
      <c r="N565" s="1" t="s">
        <v>2901</v>
      </c>
      <c r="O565" s="1"/>
    </row>
    <row r="566" spans="2:15" x14ac:dyDescent="0.25">
      <c r="B566" s="1" t="s">
        <v>2827</v>
      </c>
      <c r="C566" s="1" t="s">
        <v>759</v>
      </c>
      <c r="E566" t="s">
        <v>2828</v>
      </c>
      <c r="F566" s="20">
        <v>0</v>
      </c>
      <c r="G566" s="1">
        <v>1</v>
      </c>
      <c r="H566" s="1" t="e">
        <f>SUMIF(#REF!,Tableau1[[#This Row],[Références]],#REF!)</f>
        <v>#REF!</v>
      </c>
      <c r="I566" s="1" t="e">
        <f t="shared" si="16"/>
        <v>#REF!</v>
      </c>
      <c r="J566" s="1">
        <v>-1</v>
      </c>
      <c r="K566" t="e">
        <f t="shared" si="17"/>
        <v>#REF!</v>
      </c>
      <c r="L566" s="1"/>
      <c r="M566" s="20" t="e">
        <f>Tableau1[[#This Row],[Prix /HT]]*Tableau1[[#This Row],[Stock Actuel]]</f>
        <v>#REF!</v>
      </c>
      <c r="N566" s="1" t="s">
        <v>2901</v>
      </c>
      <c r="O566" s="1"/>
    </row>
    <row r="567" spans="2:15" x14ac:dyDescent="0.25">
      <c r="B567" s="1" t="s">
        <v>1044</v>
      </c>
      <c r="C567" s="1" t="s">
        <v>759</v>
      </c>
      <c r="D567" s="1" t="s">
        <v>759</v>
      </c>
      <c r="E567" t="s">
        <v>1045</v>
      </c>
      <c r="F567" s="20">
        <v>15.19</v>
      </c>
      <c r="G567" s="1">
        <v>19</v>
      </c>
      <c r="H567" s="1" t="e">
        <f>SUMIF(#REF!,Tableau1[[#This Row],[Références]],#REF!)</f>
        <v>#REF!</v>
      </c>
      <c r="I567" s="1" t="e">
        <f t="shared" si="16"/>
        <v>#REF!</v>
      </c>
      <c r="J567" s="1">
        <v>-1</v>
      </c>
      <c r="K567" t="e">
        <f t="shared" si="17"/>
        <v>#REF!</v>
      </c>
      <c r="L567" s="1"/>
      <c r="M567" s="20" t="e">
        <f>Tableau1[[#This Row],[Prix /HT]]*Tableau1[[#This Row],[Stock Actuel]]</f>
        <v>#REF!</v>
      </c>
      <c r="N567" s="1"/>
      <c r="O567" s="1"/>
    </row>
    <row r="568" spans="2:15" x14ac:dyDescent="0.25">
      <c r="B568" s="1" t="s">
        <v>1048</v>
      </c>
      <c r="C568" s="1" t="s">
        <v>759</v>
      </c>
      <c r="D568" s="1" t="s">
        <v>759</v>
      </c>
      <c r="E568" t="s">
        <v>1049</v>
      </c>
      <c r="F568" s="20">
        <v>23.27</v>
      </c>
      <c r="G568" s="1">
        <v>2</v>
      </c>
      <c r="H568" s="1" t="e">
        <f>SUMIF(#REF!,Tableau1[[#This Row],[Références]],#REF!)</f>
        <v>#REF!</v>
      </c>
      <c r="I568" s="1" t="e">
        <f t="shared" si="16"/>
        <v>#REF!</v>
      </c>
      <c r="J568" s="1">
        <v>-1</v>
      </c>
      <c r="K568" t="e">
        <f t="shared" si="17"/>
        <v>#REF!</v>
      </c>
      <c r="L568" s="1"/>
      <c r="M568" s="20" t="e">
        <f>Tableau1[[#This Row],[Prix /HT]]*Tableau1[[#This Row],[Stock Actuel]]</f>
        <v>#REF!</v>
      </c>
      <c r="N568" s="1"/>
      <c r="O568" s="1"/>
    </row>
    <row r="569" spans="2:15" x14ac:dyDescent="0.25">
      <c r="B569" s="1" t="s">
        <v>2784</v>
      </c>
      <c r="C569" s="1" t="s">
        <v>759</v>
      </c>
      <c r="D569" s="1" t="s">
        <v>421</v>
      </c>
      <c r="E569" t="s">
        <v>2785</v>
      </c>
      <c r="F569" s="20">
        <v>0</v>
      </c>
      <c r="G569" s="1">
        <v>4</v>
      </c>
      <c r="H569" s="1" t="e">
        <f>SUMIF(#REF!,Tableau1[[#This Row],[Références]],#REF!)</f>
        <v>#REF!</v>
      </c>
      <c r="I569" s="1" t="e">
        <f t="shared" si="16"/>
        <v>#REF!</v>
      </c>
      <c r="J569" s="1">
        <v>-1</v>
      </c>
      <c r="K569" t="e">
        <f t="shared" si="17"/>
        <v>#REF!</v>
      </c>
      <c r="L569" s="1"/>
      <c r="M569" s="20" t="e">
        <f>Tableau1[[#This Row],[Prix /HT]]*Tableau1[[#This Row],[Stock Actuel]]</f>
        <v>#REF!</v>
      </c>
      <c r="N569" s="1"/>
      <c r="O569" s="1"/>
    </row>
    <row r="570" spans="2:15" x14ac:dyDescent="0.25">
      <c r="B570" s="1" t="s">
        <v>1023</v>
      </c>
      <c r="C570" s="1" t="s">
        <v>1024</v>
      </c>
      <c r="E570" t="s">
        <v>1025</v>
      </c>
      <c r="F570" s="20">
        <v>0</v>
      </c>
      <c r="G570" s="1">
        <v>1</v>
      </c>
      <c r="H570" s="1" t="e">
        <f>SUMIF(#REF!,Tableau1[[#This Row],[Références]],#REF!)</f>
        <v>#REF!</v>
      </c>
      <c r="I570" s="1" t="e">
        <f t="shared" si="16"/>
        <v>#REF!</v>
      </c>
      <c r="J570" s="1">
        <v>-1</v>
      </c>
      <c r="K570" t="e">
        <f t="shared" si="17"/>
        <v>#REF!</v>
      </c>
      <c r="L570" s="1"/>
      <c r="M570" s="20" t="e">
        <f>Tableau1[[#This Row],[Prix /HT]]*Tableau1[[#This Row],[Stock Actuel]]</f>
        <v>#REF!</v>
      </c>
      <c r="N570" s="1"/>
      <c r="O570" s="1"/>
    </row>
    <row r="571" spans="2:15" x14ac:dyDescent="0.25">
      <c r="B571" s="1" t="s">
        <v>2376</v>
      </c>
      <c r="C571" s="1" t="s">
        <v>229</v>
      </c>
      <c r="D571" s="1" t="s">
        <v>420</v>
      </c>
      <c r="E571" t="s">
        <v>307</v>
      </c>
      <c r="F571" s="20">
        <v>43.26</v>
      </c>
      <c r="G571" s="1">
        <v>1</v>
      </c>
      <c r="H571" s="1" t="e">
        <f>SUMIF(#REF!,Tableau1[[#This Row],[Références]],#REF!)</f>
        <v>#REF!</v>
      </c>
      <c r="I571" s="1" t="e">
        <f t="shared" si="16"/>
        <v>#REF!</v>
      </c>
      <c r="J571" s="1">
        <v>-1</v>
      </c>
      <c r="K571" t="e">
        <f t="shared" si="17"/>
        <v>#REF!</v>
      </c>
      <c r="L571" s="1" t="s">
        <v>609</v>
      </c>
      <c r="M571" s="20" t="e">
        <f>Tableau1[[#This Row],[Prix /HT]]*Tableau1[[#This Row],[Stock Actuel]]</f>
        <v>#REF!</v>
      </c>
      <c r="N571" s="1" t="s">
        <v>2377</v>
      </c>
      <c r="O571" s="1"/>
    </row>
    <row r="572" spans="2:15" x14ac:dyDescent="0.25">
      <c r="B572" s="1" t="s">
        <v>2086</v>
      </c>
      <c r="C572" s="1" t="s">
        <v>2088</v>
      </c>
      <c r="E572" t="s">
        <v>2087</v>
      </c>
      <c r="F572" s="20">
        <v>0</v>
      </c>
      <c r="G572" s="1">
        <v>1</v>
      </c>
      <c r="H572" s="1" t="e">
        <f>SUMIF(#REF!,Tableau1[[#This Row],[Références]],#REF!)</f>
        <v>#REF!</v>
      </c>
      <c r="I572" s="1" t="e">
        <f t="shared" si="16"/>
        <v>#REF!</v>
      </c>
      <c r="J572" s="1">
        <v>-1</v>
      </c>
      <c r="K572" t="e">
        <f t="shared" si="17"/>
        <v>#REF!</v>
      </c>
      <c r="L572" s="1"/>
      <c r="M572" s="20" t="e">
        <f>Tableau1[[#This Row],[Prix /HT]]*Tableau1[[#This Row],[Stock Actuel]]</f>
        <v>#REF!</v>
      </c>
      <c r="N572" s="1"/>
      <c r="O572" s="1"/>
    </row>
    <row r="573" spans="2:15" x14ac:dyDescent="0.25">
      <c r="B573" s="1" t="s">
        <v>2479</v>
      </c>
      <c r="C573" s="1" t="s">
        <v>339</v>
      </c>
      <c r="D573" s="1" t="s">
        <v>420</v>
      </c>
      <c r="E573" t="s">
        <v>1524</v>
      </c>
      <c r="F573" s="20">
        <v>0.38</v>
      </c>
      <c r="G573" s="1">
        <v>10</v>
      </c>
      <c r="H573" s="1" t="e">
        <f>SUMIF(#REF!,Tableau1[[#This Row],[Références]],#REF!)</f>
        <v>#REF!</v>
      </c>
      <c r="I573" s="1" t="e">
        <f t="shared" si="16"/>
        <v>#REF!</v>
      </c>
      <c r="J573" s="1">
        <v>-1</v>
      </c>
      <c r="K573" t="e">
        <f t="shared" si="17"/>
        <v>#REF!</v>
      </c>
      <c r="L573" s="35" t="s">
        <v>749</v>
      </c>
      <c r="M573" s="20" t="e">
        <f>Tableau1[[#This Row],[Prix /HT]]*Tableau1[[#This Row],[Stock Actuel]]</f>
        <v>#REF!</v>
      </c>
      <c r="N573" s="1"/>
      <c r="O573" s="35">
        <v>30</v>
      </c>
    </row>
    <row r="574" spans="2:15" x14ac:dyDescent="0.25">
      <c r="B574" s="1" t="s">
        <v>2481</v>
      </c>
      <c r="C574" s="1" t="s">
        <v>339</v>
      </c>
      <c r="D574" s="1" t="s">
        <v>420</v>
      </c>
      <c r="E574" t="s">
        <v>1221</v>
      </c>
      <c r="F574" s="20">
        <v>0.38</v>
      </c>
      <c r="G574" s="1">
        <v>2</v>
      </c>
      <c r="H574" s="1" t="e">
        <f>SUMIF(#REF!,Tableau1[[#This Row],[Références]],#REF!)</f>
        <v>#REF!</v>
      </c>
      <c r="I574" s="1" t="e">
        <f t="shared" si="16"/>
        <v>#REF!</v>
      </c>
      <c r="J574" s="1">
        <v>-1</v>
      </c>
      <c r="K574" t="e">
        <f t="shared" si="17"/>
        <v>#REF!</v>
      </c>
      <c r="L574" s="1" t="s">
        <v>455</v>
      </c>
      <c r="M574" s="20" t="e">
        <f>Tableau1[[#This Row],[Prix /HT]]*Tableau1[[#This Row],[Stock Actuel]]</f>
        <v>#REF!</v>
      </c>
      <c r="N574" s="1"/>
      <c r="O574" s="1"/>
    </row>
    <row r="575" spans="2:15" x14ac:dyDescent="0.25">
      <c r="B575" s="1" t="s">
        <v>2480</v>
      </c>
      <c r="C575" s="1" t="s">
        <v>339</v>
      </c>
      <c r="D575" s="1" t="s">
        <v>420</v>
      </c>
      <c r="E575" t="s">
        <v>1526</v>
      </c>
      <c r="F575" s="20">
        <v>0.51</v>
      </c>
      <c r="G575" s="1">
        <v>3</v>
      </c>
      <c r="H575" s="1" t="e">
        <f>SUMIF(#REF!,Tableau1[[#This Row],[Références]],#REF!)</f>
        <v>#REF!</v>
      </c>
      <c r="I575" s="1" t="e">
        <f t="shared" si="16"/>
        <v>#REF!</v>
      </c>
      <c r="J575" s="1">
        <v>-1</v>
      </c>
      <c r="K575" t="e">
        <f t="shared" si="17"/>
        <v>#REF!</v>
      </c>
      <c r="L575" s="35" t="s">
        <v>751</v>
      </c>
      <c r="M575" s="20" t="e">
        <f>Tableau1[[#This Row],[Prix /HT]]*Tableau1[[#This Row],[Stock Actuel]]</f>
        <v>#REF!</v>
      </c>
      <c r="N575" s="1"/>
      <c r="O575" s="35">
        <v>31</v>
      </c>
    </row>
    <row r="576" spans="2:15" x14ac:dyDescent="0.25">
      <c r="B576" s="1" t="s">
        <v>2482</v>
      </c>
      <c r="C576" s="1" t="s">
        <v>339</v>
      </c>
      <c r="D576" s="1" t="s">
        <v>420</v>
      </c>
      <c r="E576" t="s">
        <v>758</v>
      </c>
      <c r="F576" s="20">
        <v>1.17</v>
      </c>
      <c r="G576" s="1">
        <v>0</v>
      </c>
      <c r="H576" s="1" t="e">
        <f>SUMIF(#REF!,Tableau1[[#This Row],[Références]],#REF!)</f>
        <v>#REF!</v>
      </c>
      <c r="I576" s="1" t="e">
        <f t="shared" si="16"/>
        <v>#REF!</v>
      </c>
      <c r="J576" s="1">
        <v>-1</v>
      </c>
      <c r="K576" t="e">
        <f t="shared" si="17"/>
        <v>#REF!</v>
      </c>
      <c r="L576" s="35" t="s">
        <v>756</v>
      </c>
      <c r="M576" s="20" t="e">
        <f>Tableau1[[#This Row],[Prix /HT]]*Tableau1[[#This Row],[Stock Actuel]]</f>
        <v>#REF!</v>
      </c>
      <c r="N576" s="1"/>
      <c r="O576" s="35">
        <v>36</v>
      </c>
    </row>
    <row r="577" spans="2:15" x14ac:dyDescent="0.25">
      <c r="B577" s="1" t="s">
        <v>2483</v>
      </c>
      <c r="C577" s="1" t="s">
        <v>339</v>
      </c>
      <c r="D577" s="1" t="s">
        <v>420</v>
      </c>
      <c r="E577" t="s">
        <v>1525</v>
      </c>
      <c r="F577" s="20">
        <v>1.36</v>
      </c>
      <c r="G577" s="1">
        <v>15</v>
      </c>
      <c r="H577" s="1" t="e">
        <f>SUMIF(#REF!,Tableau1[[#This Row],[Références]],#REF!)</f>
        <v>#REF!</v>
      </c>
      <c r="I577" s="1" t="e">
        <f t="shared" si="16"/>
        <v>#REF!</v>
      </c>
      <c r="J577" s="1">
        <v>-1</v>
      </c>
      <c r="K577" t="e">
        <f t="shared" si="17"/>
        <v>#REF!</v>
      </c>
      <c r="L577" s="35" t="s">
        <v>753</v>
      </c>
      <c r="M577" s="20" t="e">
        <f>Tableau1[[#This Row],[Prix /HT]]*Tableau1[[#This Row],[Stock Actuel]]</f>
        <v>#REF!</v>
      </c>
      <c r="N577" s="1"/>
      <c r="O577" s="35">
        <v>32</v>
      </c>
    </row>
    <row r="578" spans="2:15" x14ac:dyDescent="0.25">
      <c r="B578" s="1" t="s">
        <v>1220</v>
      </c>
      <c r="C578" s="1" t="s">
        <v>339</v>
      </c>
      <c r="D578" s="1" t="s">
        <v>420</v>
      </c>
      <c r="E578" t="s">
        <v>1219</v>
      </c>
      <c r="F578" s="20">
        <v>1.65</v>
      </c>
      <c r="G578" s="1">
        <v>5</v>
      </c>
      <c r="H578" s="1" t="e">
        <f>SUMIF(#REF!,Tableau1[[#This Row],[Références]],#REF!)</f>
        <v>#REF!</v>
      </c>
      <c r="I578" s="1" t="e">
        <f t="shared" si="16"/>
        <v>#REF!</v>
      </c>
      <c r="J578" s="1">
        <v>-1</v>
      </c>
      <c r="K578" t="e">
        <f t="shared" si="17"/>
        <v>#REF!</v>
      </c>
      <c r="L578" s="1" t="s">
        <v>455</v>
      </c>
      <c r="M578" s="20" t="e">
        <f>Tableau1[[#This Row],[Prix /HT]]*Tableau1[[#This Row],[Stock Actuel]]</f>
        <v>#REF!</v>
      </c>
      <c r="N578" s="1"/>
      <c r="O578" s="1"/>
    </row>
    <row r="579" spans="2:15" x14ac:dyDescent="0.25">
      <c r="B579" s="1" t="s">
        <v>1223</v>
      </c>
      <c r="C579" s="1" t="s">
        <v>339</v>
      </c>
      <c r="D579" s="1" t="s">
        <v>420</v>
      </c>
      <c r="E579" t="s">
        <v>1227</v>
      </c>
      <c r="F579" s="20">
        <v>0.35</v>
      </c>
      <c r="G579" s="1">
        <v>0</v>
      </c>
      <c r="H579" s="1" t="e">
        <f>SUMIF(#REF!,Tableau1[[#This Row],[Références]],#REF!)</f>
        <v>#REF!</v>
      </c>
      <c r="I579" s="1" t="e">
        <f t="shared" si="16"/>
        <v>#REF!</v>
      </c>
      <c r="J579" s="1">
        <v>-1</v>
      </c>
      <c r="K579" t="e">
        <f t="shared" si="17"/>
        <v>#REF!</v>
      </c>
      <c r="L579" s="1" t="s">
        <v>455</v>
      </c>
      <c r="M579" s="20" t="e">
        <f>Tableau1[[#This Row],[Prix /HT]]*Tableau1[[#This Row],[Stock Actuel]]</f>
        <v>#REF!</v>
      </c>
      <c r="N579" s="1"/>
      <c r="O579" s="1"/>
    </row>
    <row r="580" spans="2:15" x14ac:dyDescent="0.25">
      <c r="B580" s="1" t="s">
        <v>1222</v>
      </c>
      <c r="C580" s="1" t="s">
        <v>339</v>
      </c>
      <c r="D580" s="1" t="s">
        <v>420</v>
      </c>
      <c r="E580" t="s">
        <v>1226</v>
      </c>
      <c r="F580" s="20">
        <v>0.35</v>
      </c>
      <c r="G580" s="1">
        <v>0</v>
      </c>
      <c r="H580" s="1" t="e">
        <f>SUMIF(#REF!,Tableau1[[#This Row],[Références]],#REF!)</f>
        <v>#REF!</v>
      </c>
      <c r="I580" s="1" t="e">
        <f t="shared" ref="I580:I643" si="18">SUM(G580:H580)</f>
        <v>#REF!</v>
      </c>
      <c r="J580" s="1">
        <v>-1</v>
      </c>
      <c r="K580" t="e">
        <f t="shared" ref="K580:K643" si="19">IF(I580&lt;=J580,"Commander","stock OK")</f>
        <v>#REF!</v>
      </c>
      <c r="L580" s="1" t="s">
        <v>455</v>
      </c>
      <c r="M580" s="20" t="e">
        <f>Tableau1[[#This Row],[Prix /HT]]*Tableau1[[#This Row],[Stock Actuel]]</f>
        <v>#REF!</v>
      </c>
      <c r="N580" s="1"/>
      <c r="O580" s="1"/>
    </row>
    <row r="581" spans="2:15" x14ac:dyDescent="0.25">
      <c r="B581" s="1" t="s">
        <v>1717</v>
      </c>
      <c r="D581" s="1" t="s">
        <v>421</v>
      </c>
      <c r="E581" t="s">
        <v>1716</v>
      </c>
      <c r="F581" s="20">
        <v>92.05</v>
      </c>
      <c r="G581" s="1">
        <v>1</v>
      </c>
      <c r="H581" s="1" t="e">
        <f>SUMIF(#REF!,Tableau1[[#This Row],[Références]],#REF!)</f>
        <v>#REF!</v>
      </c>
      <c r="I581" s="1" t="e">
        <f t="shared" si="18"/>
        <v>#REF!</v>
      </c>
      <c r="J581" s="1">
        <v>-1</v>
      </c>
      <c r="K581" t="e">
        <f t="shared" si="19"/>
        <v>#REF!</v>
      </c>
      <c r="L581" s="1"/>
      <c r="M581" s="20" t="e">
        <f>Tableau1[[#This Row],[Prix /HT]]*Tableau1[[#This Row],[Stock Actuel]]</f>
        <v>#REF!</v>
      </c>
      <c r="N581" s="1"/>
      <c r="O581" s="1"/>
    </row>
    <row r="582" spans="2:15" x14ac:dyDescent="0.25">
      <c r="B582" s="1" t="s">
        <v>2385</v>
      </c>
      <c r="C582" s="1" t="s">
        <v>2387</v>
      </c>
      <c r="D582" s="1" t="s">
        <v>38</v>
      </c>
      <c r="E582" t="s">
        <v>2386</v>
      </c>
      <c r="F582" s="20">
        <v>0</v>
      </c>
      <c r="G582" s="1">
        <v>1</v>
      </c>
      <c r="H582" s="1" t="e">
        <f>SUMIF(#REF!,Tableau1[[#This Row],[Références]],#REF!)</f>
        <v>#REF!</v>
      </c>
      <c r="I582" s="1" t="e">
        <f t="shared" si="18"/>
        <v>#REF!</v>
      </c>
      <c r="J582" s="1">
        <v>-1</v>
      </c>
      <c r="K582" t="e">
        <f t="shared" si="19"/>
        <v>#REF!</v>
      </c>
      <c r="L582" s="1"/>
      <c r="M582" s="20" t="e">
        <f>Tableau1[[#This Row],[Prix /HT]]*Tableau1[[#This Row],[Stock Actuel]]</f>
        <v>#REF!</v>
      </c>
      <c r="N582" s="1"/>
      <c r="O582" s="1"/>
    </row>
    <row r="583" spans="2:15" x14ac:dyDescent="0.25">
      <c r="B583" s="1" t="s">
        <v>74</v>
      </c>
      <c r="C583" s="1" t="s">
        <v>38</v>
      </c>
      <c r="D583" s="1" t="s">
        <v>38</v>
      </c>
      <c r="E583" t="s">
        <v>75</v>
      </c>
      <c r="F583" s="20">
        <v>0</v>
      </c>
      <c r="G583" s="1">
        <v>1</v>
      </c>
      <c r="H583" s="1" t="e">
        <f>SUMIF(#REF!,Tableau1[[#This Row],[Références]],#REF!)</f>
        <v>#REF!</v>
      </c>
      <c r="I583" s="1" t="e">
        <f t="shared" si="18"/>
        <v>#REF!</v>
      </c>
      <c r="J583" s="1">
        <v>-1</v>
      </c>
      <c r="K583" t="e">
        <f t="shared" si="19"/>
        <v>#REF!</v>
      </c>
      <c r="L583" s="1" t="s">
        <v>735</v>
      </c>
      <c r="M583" s="20" t="e">
        <f>Tableau1[[#This Row],[Prix /HT]]*Tableau1[[#This Row],[Stock Actuel]]</f>
        <v>#REF!</v>
      </c>
      <c r="N583" s="1"/>
      <c r="O583" s="1"/>
    </row>
    <row r="584" spans="2:15" x14ac:dyDescent="0.25">
      <c r="B584" s="1" t="s">
        <v>1211</v>
      </c>
      <c r="D584" s="1" t="s">
        <v>432</v>
      </c>
      <c r="E584" t="s">
        <v>2675</v>
      </c>
      <c r="F584" s="20">
        <v>6.69</v>
      </c>
      <c r="G584" s="1">
        <v>2</v>
      </c>
      <c r="H584" s="1" t="e">
        <f>SUMIF(#REF!,Tableau1[[#This Row],[Références]],#REF!)</f>
        <v>#REF!</v>
      </c>
      <c r="I584" s="1" t="e">
        <f t="shared" si="18"/>
        <v>#REF!</v>
      </c>
      <c r="J584" s="1">
        <v>-1</v>
      </c>
      <c r="K584" t="e">
        <f t="shared" si="19"/>
        <v>#REF!</v>
      </c>
      <c r="L584" s="1"/>
      <c r="M584" s="20" t="e">
        <f>Tableau1[[#This Row],[Prix /HT]]*Tableau1[[#This Row],[Stock Actuel]]</f>
        <v>#REF!</v>
      </c>
      <c r="N584" s="1" t="s">
        <v>1488</v>
      </c>
      <c r="O584" s="1" t="s">
        <v>2826</v>
      </c>
    </row>
    <row r="585" spans="2:15" x14ac:dyDescent="0.25">
      <c r="B585" s="1" t="s">
        <v>1056</v>
      </c>
      <c r="C585" s="1" t="s">
        <v>171</v>
      </c>
      <c r="D585" s="1" t="s">
        <v>432</v>
      </c>
      <c r="E585" t="s">
        <v>1057</v>
      </c>
      <c r="F585" s="20">
        <v>21</v>
      </c>
      <c r="G585" s="1">
        <v>1</v>
      </c>
      <c r="H585" s="1" t="e">
        <f>SUMIF(#REF!,Tableau1[[#This Row],[Références]],#REF!)</f>
        <v>#REF!</v>
      </c>
      <c r="I585" s="1" t="e">
        <f t="shared" si="18"/>
        <v>#REF!</v>
      </c>
      <c r="J585" s="1">
        <v>-1</v>
      </c>
      <c r="K585" t="e">
        <f t="shared" si="19"/>
        <v>#REF!</v>
      </c>
      <c r="L585" s="1" t="s">
        <v>728</v>
      </c>
      <c r="M585" s="20" t="e">
        <f>Tableau1[[#This Row],[Prix /HT]]*Tableau1[[#This Row],[Stock Actuel]]</f>
        <v>#REF!</v>
      </c>
      <c r="N585" s="1" t="s">
        <v>1488</v>
      </c>
      <c r="O585" s="1"/>
    </row>
    <row r="586" spans="2:15" x14ac:dyDescent="0.25">
      <c r="B586" s="1" t="s">
        <v>838</v>
      </c>
      <c r="C586" s="1" t="s">
        <v>171</v>
      </c>
      <c r="D586" s="1" t="s">
        <v>432</v>
      </c>
      <c r="E586" t="s">
        <v>869</v>
      </c>
      <c r="F586" s="20">
        <v>28</v>
      </c>
      <c r="G586" s="1">
        <v>0</v>
      </c>
      <c r="H586" s="1" t="e">
        <f>SUMIF(#REF!,Tableau1[[#This Row],[Références]],#REF!)</f>
        <v>#REF!</v>
      </c>
      <c r="I586" s="1" t="e">
        <f t="shared" si="18"/>
        <v>#REF!</v>
      </c>
      <c r="J586" s="1">
        <v>-1</v>
      </c>
      <c r="K586" t="e">
        <f t="shared" si="19"/>
        <v>#REF!</v>
      </c>
      <c r="L586" s="1" t="s">
        <v>728</v>
      </c>
      <c r="M586" s="20" t="e">
        <f>Tableau1[[#This Row],[Prix /HT]]*Tableau1[[#This Row],[Stock Actuel]]</f>
        <v>#REF!</v>
      </c>
      <c r="N586" s="1" t="s">
        <v>1488</v>
      </c>
      <c r="O586" s="1"/>
    </row>
    <row r="587" spans="2:15" x14ac:dyDescent="0.25">
      <c r="B587" s="1" t="s">
        <v>845</v>
      </c>
      <c r="C587" s="1" t="s">
        <v>171</v>
      </c>
      <c r="D587" s="1" t="s">
        <v>432</v>
      </c>
      <c r="E587" t="s">
        <v>843</v>
      </c>
      <c r="F587" s="20">
        <v>7</v>
      </c>
      <c r="G587" s="1">
        <v>8</v>
      </c>
      <c r="H587" s="1" t="e">
        <f>SUMIF(#REF!,Tableau1[[#This Row],[Références]],#REF!)</f>
        <v>#REF!</v>
      </c>
      <c r="I587" s="1" t="e">
        <f t="shared" si="18"/>
        <v>#REF!</v>
      </c>
      <c r="J587" s="1">
        <v>-1</v>
      </c>
      <c r="K587" t="e">
        <f t="shared" si="19"/>
        <v>#REF!</v>
      </c>
      <c r="L587" s="1" t="s">
        <v>728</v>
      </c>
      <c r="M587" s="20" t="e">
        <f>Tableau1[[#This Row],[Prix /HT]]*Tableau1[[#This Row],[Stock Actuel]]</f>
        <v>#REF!</v>
      </c>
      <c r="N587" s="1" t="s">
        <v>1488</v>
      </c>
      <c r="O587" s="1" t="s">
        <v>1748</v>
      </c>
    </row>
    <row r="588" spans="2:15" x14ac:dyDescent="0.25">
      <c r="B588" s="1" t="s">
        <v>172</v>
      </c>
      <c r="C588" s="1" t="s">
        <v>171</v>
      </c>
      <c r="D588" s="1" t="s">
        <v>432</v>
      </c>
      <c r="E588" t="s">
        <v>844</v>
      </c>
      <c r="F588" s="20">
        <v>39</v>
      </c>
      <c r="G588" s="1">
        <v>3</v>
      </c>
      <c r="H588" s="1" t="e">
        <f>SUMIF(#REF!,Tableau1[[#This Row],[Références]],#REF!)</f>
        <v>#REF!</v>
      </c>
      <c r="I588" s="1" t="e">
        <f t="shared" si="18"/>
        <v>#REF!</v>
      </c>
      <c r="J588" s="1">
        <v>-1</v>
      </c>
      <c r="K588" t="e">
        <f t="shared" si="19"/>
        <v>#REF!</v>
      </c>
      <c r="L588" s="1" t="s">
        <v>728</v>
      </c>
      <c r="M588" s="20" t="e">
        <f>Tableau1[[#This Row],[Prix /HT]]*Tableau1[[#This Row],[Stock Actuel]]</f>
        <v>#REF!</v>
      </c>
      <c r="N588" s="1" t="s">
        <v>1488</v>
      </c>
      <c r="O588" s="1" t="s">
        <v>2187</v>
      </c>
    </row>
    <row r="589" spans="2:15" x14ac:dyDescent="0.25">
      <c r="B589" s="1" t="s">
        <v>1210</v>
      </c>
      <c r="C589" s="1" t="s">
        <v>171</v>
      </c>
      <c r="D589" s="1" t="s">
        <v>432</v>
      </c>
      <c r="E589" t="s">
        <v>839</v>
      </c>
      <c r="F589" s="20">
        <v>12</v>
      </c>
      <c r="G589" s="1">
        <v>7</v>
      </c>
      <c r="H589" s="1" t="e">
        <f>SUMIF(#REF!,Tableau1[[#This Row],[Références]],#REF!)</f>
        <v>#REF!</v>
      </c>
      <c r="I589" s="1" t="e">
        <f t="shared" si="18"/>
        <v>#REF!</v>
      </c>
      <c r="J589" s="1">
        <v>-1</v>
      </c>
      <c r="K589" t="e">
        <f t="shared" si="19"/>
        <v>#REF!</v>
      </c>
      <c r="L589" s="1" t="s">
        <v>728</v>
      </c>
      <c r="M589" s="20" t="e">
        <f>Tableau1[[#This Row],[Prix /HT]]*Tableau1[[#This Row],[Stock Actuel]]</f>
        <v>#REF!</v>
      </c>
      <c r="N589" s="1" t="s">
        <v>1488</v>
      </c>
      <c r="O589" s="1" t="s">
        <v>1747</v>
      </c>
    </row>
    <row r="590" spans="2:15" x14ac:dyDescent="0.25">
      <c r="B590" s="29" t="s">
        <v>1209</v>
      </c>
      <c r="C590" s="1" t="s">
        <v>171</v>
      </c>
      <c r="D590" s="1" t="s">
        <v>432</v>
      </c>
      <c r="E590" t="s">
        <v>840</v>
      </c>
      <c r="F590" s="20">
        <v>69</v>
      </c>
      <c r="G590" s="1">
        <v>3</v>
      </c>
      <c r="H590" s="1" t="e">
        <f>SUMIF(#REF!,Tableau1[[#This Row],[Références]],#REF!)</f>
        <v>#REF!</v>
      </c>
      <c r="I590" s="1" t="e">
        <f t="shared" si="18"/>
        <v>#REF!</v>
      </c>
      <c r="J590" s="1">
        <v>-1</v>
      </c>
      <c r="K590" t="e">
        <f t="shared" si="19"/>
        <v>#REF!</v>
      </c>
      <c r="L590" s="1" t="s">
        <v>728</v>
      </c>
      <c r="M590" s="20" t="e">
        <f>Tableau1[[#This Row],[Prix /HT]]*Tableau1[[#This Row],[Stock Actuel]]</f>
        <v>#REF!</v>
      </c>
      <c r="N590" s="1" t="s">
        <v>1488</v>
      </c>
      <c r="O590" s="1" t="s">
        <v>1746</v>
      </c>
    </row>
    <row r="591" spans="2:15" x14ac:dyDescent="0.25">
      <c r="B591" s="1" t="s">
        <v>2037</v>
      </c>
      <c r="C591" s="1" t="s">
        <v>171</v>
      </c>
      <c r="D591" s="1" t="s">
        <v>432</v>
      </c>
      <c r="E591" t="s">
        <v>2038</v>
      </c>
      <c r="F591" s="20">
        <v>0</v>
      </c>
      <c r="G591" s="1">
        <v>30</v>
      </c>
      <c r="H591" s="1" t="e">
        <f>SUMIF(#REF!,Tableau1[[#This Row],[Références]],#REF!)</f>
        <v>#REF!</v>
      </c>
      <c r="I591" s="1" t="e">
        <f t="shared" si="18"/>
        <v>#REF!</v>
      </c>
      <c r="J591" s="1">
        <v>-1</v>
      </c>
      <c r="K591" t="e">
        <f t="shared" si="19"/>
        <v>#REF!</v>
      </c>
      <c r="L591" s="1" t="s">
        <v>728</v>
      </c>
      <c r="M591" s="20" t="e">
        <f>Tableau1[[#This Row],[Prix /HT]]*Tableau1[[#This Row],[Stock Actuel]]</f>
        <v>#REF!</v>
      </c>
      <c r="N591" s="1" t="s">
        <v>1488</v>
      </c>
      <c r="O591" s="1" t="s">
        <v>1745</v>
      </c>
    </row>
    <row r="592" spans="2:15" x14ac:dyDescent="0.25">
      <c r="B592" s="1" t="s">
        <v>944</v>
      </c>
      <c r="C592" s="1" t="s">
        <v>171</v>
      </c>
      <c r="D592" s="1" t="s">
        <v>432</v>
      </c>
      <c r="E592" t="s">
        <v>1161</v>
      </c>
      <c r="F592" s="20">
        <v>9.9</v>
      </c>
      <c r="G592" s="1">
        <v>19</v>
      </c>
      <c r="H592" s="1" t="e">
        <f>SUMIF(#REF!,Tableau1[[#This Row],[Références]],#REF!)</f>
        <v>#REF!</v>
      </c>
      <c r="I592" s="1" t="e">
        <f t="shared" si="18"/>
        <v>#REF!</v>
      </c>
      <c r="J592" s="1">
        <v>-1</v>
      </c>
      <c r="K592" t="e">
        <f t="shared" si="19"/>
        <v>#REF!</v>
      </c>
      <c r="L592" s="1" t="s">
        <v>728</v>
      </c>
      <c r="M592" s="20" t="e">
        <f>Tableau1[[#This Row],[Prix /HT]]*Tableau1[[#This Row],[Stock Actuel]]</f>
        <v>#REF!</v>
      </c>
      <c r="N592" s="1" t="s">
        <v>1488</v>
      </c>
      <c r="O592" s="1" t="s">
        <v>1744</v>
      </c>
    </row>
    <row r="593" spans="2:15" x14ac:dyDescent="0.25">
      <c r="B593" s="1" t="s">
        <v>1763</v>
      </c>
      <c r="C593" s="1" t="s">
        <v>171</v>
      </c>
      <c r="D593" s="1" t="s">
        <v>432</v>
      </c>
      <c r="E593" t="s">
        <v>1764</v>
      </c>
      <c r="F593" s="20">
        <v>22.75</v>
      </c>
      <c r="G593" s="1">
        <v>1</v>
      </c>
      <c r="H593" s="1" t="e">
        <f>SUMIF(#REF!,Tableau1[[#This Row],[Références]],#REF!)</f>
        <v>#REF!</v>
      </c>
      <c r="I593" s="1" t="e">
        <f t="shared" si="18"/>
        <v>#REF!</v>
      </c>
      <c r="J593" s="1">
        <v>-1</v>
      </c>
      <c r="K593" t="e">
        <f t="shared" si="19"/>
        <v>#REF!</v>
      </c>
      <c r="L593" s="1"/>
      <c r="M593" s="20" t="e">
        <f>Tableau1[[#This Row],[Prix /HT]]*Tableau1[[#This Row],[Stock Actuel]]</f>
        <v>#REF!</v>
      </c>
      <c r="N593" s="1" t="s">
        <v>1380</v>
      </c>
      <c r="O593" s="1"/>
    </row>
    <row r="594" spans="2:15" x14ac:dyDescent="0.25">
      <c r="B594" s="1" t="s">
        <v>2863</v>
      </c>
      <c r="D594" s="1" t="s">
        <v>432</v>
      </c>
      <c r="E594" t="s">
        <v>1927</v>
      </c>
      <c r="F594" s="20">
        <v>13.36</v>
      </c>
      <c r="G594" s="1">
        <v>8</v>
      </c>
      <c r="H594" s="1" t="e">
        <f>SUMIF(#REF!,Tableau1[[#This Row],[Références]],#REF!)</f>
        <v>#REF!</v>
      </c>
      <c r="I594" s="1" t="e">
        <f t="shared" si="18"/>
        <v>#REF!</v>
      </c>
      <c r="J594" s="1">
        <v>-1</v>
      </c>
      <c r="K594" t="e">
        <f t="shared" si="19"/>
        <v>#REF!</v>
      </c>
      <c r="L594" s="35" t="s">
        <v>1938</v>
      </c>
      <c r="M594" s="20" t="e">
        <f>Tableau1[[#This Row],[Prix /HT]]*Tableau1[[#This Row],[Stock Actuel]]</f>
        <v>#REF!</v>
      </c>
      <c r="N594" s="1" t="s">
        <v>1488</v>
      </c>
      <c r="O594" s="35">
        <v>128</v>
      </c>
    </row>
    <row r="595" spans="2:15" x14ac:dyDescent="0.25">
      <c r="B595" s="1" t="s">
        <v>2673</v>
      </c>
      <c r="D595" s="1" t="s">
        <v>38</v>
      </c>
      <c r="E595" t="s">
        <v>1668</v>
      </c>
      <c r="F595" s="20">
        <v>3.7</v>
      </c>
      <c r="G595" s="1">
        <v>1</v>
      </c>
      <c r="H595" s="1" t="e">
        <f>SUMIF(#REF!,Tableau1[[#This Row],[Références]],#REF!)</f>
        <v>#REF!</v>
      </c>
      <c r="I595" s="1" t="e">
        <f t="shared" si="18"/>
        <v>#REF!</v>
      </c>
      <c r="J595" s="1">
        <v>-1</v>
      </c>
      <c r="K595" t="e">
        <f t="shared" si="19"/>
        <v>#REF!</v>
      </c>
      <c r="L595" s="1" t="s">
        <v>430</v>
      </c>
      <c r="M595" s="20" t="e">
        <f>Tableau1[[#This Row],[Prix /HT]]*Tableau1[[#This Row],[Stock Actuel]]</f>
        <v>#REF!</v>
      </c>
      <c r="N595" s="1" t="s">
        <v>1422</v>
      </c>
      <c r="O595" s="1"/>
    </row>
    <row r="596" spans="2:15" x14ac:dyDescent="0.25">
      <c r="B596" s="1" t="s">
        <v>72</v>
      </c>
      <c r="C596" s="1" t="s">
        <v>38</v>
      </c>
      <c r="D596" s="1" t="s">
        <v>38</v>
      </c>
      <c r="E596" t="s">
        <v>73</v>
      </c>
      <c r="F596" s="20">
        <v>5.16</v>
      </c>
      <c r="G596" s="1">
        <v>1</v>
      </c>
      <c r="H596" s="1" t="e">
        <f>SUMIF(#REF!,Tableau1[[#This Row],[Références]],#REF!)</f>
        <v>#REF!</v>
      </c>
      <c r="I596" s="1" t="e">
        <f t="shared" si="18"/>
        <v>#REF!</v>
      </c>
      <c r="J596" s="1">
        <v>-1</v>
      </c>
      <c r="K596" t="e">
        <f t="shared" si="19"/>
        <v>#REF!</v>
      </c>
      <c r="L596" s="1" t="s">
        <v>735</v>
      </c>
      <c r="M596" s="20" t="e">
        <f>Tableau1[[#This Row],[Prix /HT]]*Tableau1[[#This Row],[Stock Actuel]]</f>
        <v>#REF!</v>
      </c>
      <c r="N596" s="1" t="s">
        <v>1494</v>
      </c>
      <c r="O596" s="1"/>
    </row>
    <row r="597" spans="2:15" x14ac:dyDescent="0.25">
      <c r="B597" s="1" t="s">
        <v>1004</v>
      </c>
      <c r="C597" s="1" t="s">
        <v>560</v>
      </c>
      <c r="D597" s="1" t="s">
        <v>560</v>
      </c>
      <c r="E597" t="s">
        <v>1005</v>
      </c>
      <c r="F597" s="20">
        <v>52.38</v>
      </c>
      <c r="G597" s="1">
        <v>2</v>
      </c>
      <c r="H597" s="1" t="e">
        <f>SUMIF(#REF!,Tableau1[[#This Row],[Références]],#REF!)</f>
        <v>#REF!</v>
      </c>
      <c r="I597" s="1" t="e">
        <f t="shared" si="18"/>
        <v>#REF!</v>
      </c>
      <c r="J597" s="1">
        <v>-1</v>
      </c>
      <c r="K597" t="e">
        <f t="shared" si="19"/>
        <v>#REF!</v>
      </c>
      <c r="L597" s="1" t="s">
        <v>736</v>
      </c>
      <c r="M597" s="20" t="e">
        <f>Tableau1[[#This Row],[Prix /HT]]*Tableau1[[#This Row],[Stock Actuel]]</f>
        <v>#REF!</v>
      </c>
      <c r="N597" s="1" t="s">
        <v>2377</v>
      </c>
      <c r="O597" s="1"/>
    </row>
    <row r="598" spans="2:15" x14ac:dyDescent="0.25">
      <c r="B598" s="1" t="s">
        <v>1682</v>
      </c>
      <c r="C598" s="1" t="s">
        <v>2907</v>
      </c>
      <c r="D598" s="1" t="s">
        <v>2748</v>
      </c>
      <c r="E598" t="s">
        <v>1683</v>
      </c>
      <c r="F598" s="20">
        <v>18</v>
      </c>
      <c r="G598" s="1">
        <v>3</v>
      </c>
      <c r="H598" s="1" t="e">
        <f>SUMIF(#REF!,Tableau1[[#This Row],[Références]],#REF!)</f>
        <v>#REF!</v>
      </c>
      <c r="I598" s="1" t="e">
        <f t="shared" si="18"/>
        <v>#REF!</v>
      </c>
      <c r="J598" s="1">
        <v>-1</v>
      </c>
      <c r="K598" t="e">
        <f t="shared" si="19"/>
        <v>#REF!</v>
      </c>
      <c r="L598" s="1" t="s">
        <v>430</v>
      </c>
      <c r="M598" s="20" t="e">
        <f>Tableau1[[#This Row],[Prix /HT]]*Tableau1[[#This Row],[Stock Actuel]]</f>
        <v>#REF!</v>
      </c>
      <c r="N598" s="1" t="s">
        <v>1488</v>
      </c>
      <c r="O598" s="1" t="s">
        <v>1742</v>
      </c>
    </row>
    <row r="599" spans="2:15" x14ac:dyDescent="0.25">
      <c r="B599" s="1" t="s">
        <v>1366</v>
      </c>
      <c r="C599" s="1" t="s">
        <v>2907</v>
      </c>
      <c r="D599" s="1" t="s">
        <v>2748</v>
      </c>
      <c r="E599" t="s">
        <v>1774</v>
      </c>
      <c r="F599" s="20">
        <v>28</v>
      </c>
      <c r="G599" s="1">
        <v>3</v>
      </c>
      <c r="H599" s="1" t="e">
        <f>SUMIF(#REF!,Tableau1[[#This Row],[Références]],#REF!)</f>
        <v>#REF!</v>
      </c>
      <c r="I599" s="1" t="e">
        <f t="shared" si="18"/>
        <v>#REF!</v>
      </c>
      <c r="J599" s="1">
        <v>-1</v>
      </c>
      <c r="K599" t="e">
        <f t="shared" si="19"/>
        <v>#REF!</v>
      </c>
      <c r="L599" s="1" t="s">
        <v>430</v>
      </c>
      <c r="M599" s="20" t="e">
        <f>Tableau1[[#This Row],[Prix /HT]]*Tableau1[[#This Row],[Stock Actuel]]</f>
        <v>#REF!</v>
      </c>
      <c r="N599" s="1" t="s">
        <v>1488</v>
      </c>
      <c r="O599" s="1" t="s">
        <v>1741</v>
      </c>
    </row>
    <row r="600" spans="2:15" x14ac:dyDescent="0.25">
      <c r="B600" s="1" t="s">
        <v>1367</v>
      </c>
      <c r="C600" s="1" t="s">
        <v>2907</v>
      </c>
      <c r="D600" s="1" t="s">
        <v>2748</v>
      </c>
      <c r="E600" t="s">
        <v>1368</v>
      </c>
      <c r="F600" s="20">
        <v>6.1</v>
      </c>
      <c r="G600" s="1">
        <v>0</v>
      </c>
      <c r="H600" s="1" t="e">
        <f>SUMIF(#REF!,Tableau1[[#This Row],[Références]],#REF!)</f>
        <v>#REF!</v>
      </c>
      <c r="I600" s="1" t="e">
        <f t="shared" si="18"/>
        <v>#REF!</v>
      </c>
      <c r="J600" s="1">
        <v>-1</v>
      </c>
      <c r="K600" t="e">
        <f t="shared" si="19"/>
        <v>#REF!</v>
      </c>
      <c r="L600" s="1" t="s">
        <v>430</v>
      </c>
      <c r="M600" s="20" t="e">
        <f>Tableau1[[#This Row],[Prix /HT]]*Tableau1[[#This Row],[Stock Actuel]]</f>
        <v>#REF!</v>
      </c>
      <c r="N600" s="1" t="s">
        <v>1488</v>
      </c>
      <c r="O600" s="1" t="s">
        <v>1740</v>
      </c>
    </row>
    <row r="601" spans="2:15" x14ac:dyDescent="0.25">
      <c r="B601" s="1" t="s">
        <v>1369</v>
      </c>
      <c r="C601" s="1" t="s">
        <v>2907</v>
      </c>
      <c r="D601" s="1" t="s">
        <v>2748</v>
      </c>
      <c r="E601" t="s">
        <v>1370</v>
      </c>
      <c r="F601" s="20">
        <v>38</v>
      </c>
      <c r="G601" s="1">
        <v>5</v>
      </c>
      <c r="H601" s="1" t="e">
        <f>SUMIF(#REF!,Tableau1[[#This Row],[Références]],#REF!)</f>
        <v>#REF!</v>
      </c>
      <c r="I601" s="1" t="e">
        <f t="shared" si="18"/>
        <v>#REF!</v>
      </c>
      <c r="J601" s="1">
        <v>-1</v>
      </c>
      <c r="K601" t="e">
        <f t="shared" si="19"/>
        <v>#REF!</v>
      </c>
      <c r="L601" s="1" t="s">
        <v>430</v>
      </c>
      <c r="M601" s="20" t="e">
        <f>Tableau1[[#This Row],[Prix /HT]]*Tableau1[[#This Row],[Stock Actuel]]</f>
        <v>#REF!</v>
      </c>
      <c r="N601" s="1" t="s">
        <v>1488</v>
      </c>
      <c r="O601" s="1" t="s">
        <v>1735</v>
      </c>
    </row>
    <row r="602" spans="2:15" x14ac:dyDescent="0.25">
      <c r="B602" s="1" t="s">
        <v>139</v>
      </c>
      <c r="C602" s="1" t="s">
        <v>134</v>
      </c>
      <c r="D602" s="1" t="s">
        <v>134</v>
      </c>
      <c r="E602" t="s">
        <v>140</v>
      </c>
      <c r="F602" s="20">
        <v>5.03</v>
      </c>
      <c r="G602" s="1">
        <v>2</v>
      </c>
      <c r="H602" s="1" t="e">
        <f>SUMIF(#REF!,Tableau1[[#This Row],[Références]],#REF!)</f>
        <v>#REF!</v>
      </c>
      <c r="I602" s="1" t="e">
        <f t="shared" si="18"/>
        <v>#REF!</v>
      </c>
      <c r="J602" s="1">
        <v>-1</v>
      </c>
      <c r="K602" t="e">
        <f t="shared" si="19"/>
        <v>#REF!</v>
      </c>
      <c r="L602" s="1" t="s">
        <v>730</v>
      </c>
      <c r="M602" s="20" t="e">
        <f>Tableau1[[#This Row],[Prix /HT]]*Tableau1[[#This Row],[Stock Actuel]]</f>
        <v>#REF!</v>
      </c>
      <c r="N602" s="1"/>
      <c r="O602" s="1"/>
    </row>
    <row r="603" spans="2:15" x14ac:dyDescent="0.25">
      <c r="B603" s="1" t="s">
        <v>2123</v>
      </c>
      <c r="C603" s="1" t="s">
        <v>134</v>
      </c>
      <c r="D603" s="1" t="s">
        <v>134</v>
      </c>
      <c r="E603" t="s">
        <v>2125</v>
      </c>
      <c r="F603" s="20">
        <v>0</v>
      </c>
      <c r="G603" s="1">
        <v>1</v>
      </c>
      <c r="H603" s="1" t="e">
        <f>SUMIF(#REF!,Tableau1[[#This Row],[Références]],#REF!)</f>
        <v>#REF!</v>
      </c>
      <c r="I603" s="1" t="e">
        <f t="shared" si="18"/>
        <v>#REF!</v>
      </c>
      <c r="J603" s="1">
        <v>-1</v>
      </c>
      <c r="K603" t="e">
        <f t="shared" si="19"/>
        <v>#REF!</v>
      </c>
      <c r="L603" s="1"/>
      <c r="M603" s="20" t="e">
        <f>Tableau1[[#This Row],[Prix /HT]]*Tableau1[[#This Row],[Stock Actuel]]</f>
        <v>#REF!</v>
      </c>
      <c r="N603" s="1" t="s">
        <v>1494</v>
      </c>
      <c r="O603" s="1"/>
    </row>
    <row r="604" spans="2:15" x14ac:dyDescent="0.25">
      <c r="B604" s="1" t="s">
        <v>710</v>
      </c>
      <c r="C604" s="1" t="s">
        <v>173</v>
      </c>
      <c r="D604" s="1" t="s">
        <v>890</v>
      </c>
      <c r="E604" t="s">
        <v>709</v>
      </c>
      <c r="F604" s="20">
        <v>0</v>
      </c>
      <c r="G604" s="1">
        <v>1</v>
      </c>
      <c r="H604" s="1" t="e">
        <f>SUMIF(#REF!,Tableau1[[#This Row],[Références]],#REF!)</f>
        <v>#REF!</v>
      </c>
      <c r="I604" s="1" t="e">
        <f t="shared" si="18"/>
        <v>#REF!</v>
      </c>
      <c r="J604" s="1">
        <v>-1</v>
      </c>
      <c r="K604" t="e">
        <f t="shared" si="19"/>
        <v>#REF!</v>
      </c>
      <c r="L604" s="1" t="s">
        <v>451</v>
      </c>
      <c r="M604" s="20" t="e">
        <f>Tableau1[[#This Row],[Prix /HT]]*Tableau1[[#This Row],[Stock Actuel]]</f>
        <v>#REF!</v>
      </c>
      <c r="N604" s="1"/>
      <c r="O604" s="1"/>
    </row>
    <row r="605" spans="2:15" x14ac:dyDescent="0.25">
      <c r="B605" s="1" t="s">
        <v>2720</v>
      </c>
      <c r="D605" s="1" t="s">
        <v>2614</v>
      </c>
      <c r="E605" t="s">
        <v>1071</v>
      </c>
      <c r="F605" s="20">
        <v>37.5</v>
      </c>
      <c r="G605" s="1">
        <v>-25</v>
      </c>
      <c r="H605" s="1" t="e">
        <f>SUMIF(#REF!,Tableau1[[#This Row],[Références]],#REF!)</f>
        <v>#REF!</v>
      </c>
      <c r="I605" s="1" t="e">
        <f t="shared" si="18"/>
        <v>#REF!</v>
      </c>
      <c r="J605" s="1">
        <v>-1</v>
      </c>
      <c r="K605" t="e">
        <f t="shared" si="19"/>
        <v>#REF!</v>
      </c>
      <c r="L605" s="1"/>
      <c r="M605" s="20" t="e">
        <f>Tableau1[[#This Row],[Prix /HT]]*Tableau1[[#This Row],[Stock Actuel]]</f>
        <v>#REF!</v>
      </c>
      <c r="N605" s="1"/>
      <c r="O605" s="1" t="s">
        <v>1899</v>
      </c>
    </row>
    <row r="606" spans="2:15" x14ac:dyDescent="0.25">
      <c r="B606" s="1" t="s">
        <v>1770</v>
      </c>
      <c r="C606" s="1" t="s">
        <v>820</v>
      </c>
      <c r="D606" s="1" t="s">
        <v>421</v>
      </c>
      <c r="E606" t="s">
        <v>1771</v>
      </c>
      <c r="F606" s="20">
        <v>6.2</v>
      </c>
      <c r="G606" s="1">
        <v>6</v>
      </c>
      <c r="H606" s="1" t="e">
        <f>SUMIF(#REF!,Tableau1[[#This Row],[Références]],#REF!)</f>
        <v>#REF!</v>
      </c>
      <c r="I606" s="1" t="e">
        <f t="shared" si="18"/>
        <v>#REF!</v>
      </c>
      <c r="J606" s="1">
        <v>-1</v>
      </c>
      <c r="K606" t="e">
        <f t="shared" si="19"/>
        <v>#REF!</v>
      </c>
      <c r="L606" s="35" t="s">
        <v>1971</v>
      </c>
      <c r="M606" s="20" t="e">
        <f>Tableau1[[#This Row],[Prix /HT]]*Tableau1[[#This Row],[Stock Actuel]]</f>
        <v>#REF!</v>
      </c>
      <c r="N606" s="1" t="s">
        <v>2891</v>
      </c>
      <c r="O606" s="35">
        <v>138</v>
      </c>
    </row>
    <row r="607" spans="2:15" x14ac:dyDescent="0.25">
      <c r="B607" s="1" t="s">
        <v>819</v>
      </c>
      <c r="C607" s="1" t="s">
        <v>820</v>
      </c>
      <c r="D607" s="1" t="s">
        <v>421</v>
      </c>
      <c r="E607" t="s">
        <v>1143</v>
      </c>
      <c r="F607" s="20">
        <v>6.2</v>
      </c>
      <c r="G607" s="1">
        <v>11</v>
      </c>
      <c r="H607" s="1" t="e">
        <f>SUMIF(#REF!,Tableau1[[#This Row],[Références]],#REF!)</f>
        <v>#REF!</v>
      </c>
      <c r="I607" s="1" t="e">
        <f t="shared" si="18"/>
        <v>#REF!</v>
      </c>
      <c r="J607" s="1">
        <v>-1</v>
      </c>
      <c r="K607" t="e">
        <f t="shared" si="19"/>
        <v>#REF!</v>
      </c>
      <c r="L607" s="35" t="s">
        <v>1966</v>
      </c>
      <c r="M607" s="20" t="e">
        <f>Tableau1[[#This Row],[Prix /HT]]*Tableau1[[#This Row],[Stock Actuel]]</f>
        <v>#REF!</v>
      </c>
      <c r="N607" s="1" t="s">
        <v>2891</v>
      </c>
      <c r="O607" s="35">
        <v>133</v>
      </c>
    </row>
    <row r="608" spans="2:15" x14ac:dyDescent="0.25">
      <c r="B608" s="1" t="s">
        <v>1967</v>
      </c>
      <c r="C608" s="1" t="s">
        <v>820</v>
      </c>
      <c r="D608" s="1" t="s">
        <v>421</v>
      </c>
      <c r="E608" t="s">
        <v>2800</v>
      </c>
      <c r="F608" s="20">
        <v>4.5199999999999996</v>
      </c>
      <c r="G608" s="1">
        <v>6</v>
      </c>
      <c r="H608" s="1" t="e">
        <f>SUMIF(#REF!,Tableau1[[#This Row],[Références]],#REF!)</f>
        <v>#REF!</v>
      </c>
      <c r="I608" s="1" t="e">
        <f t="shared" si="18"/>
        <v>#REF!</v>
      </c>
      <c r="J608" s="1">
        <v>-1</v>
      </c>
      <c r="K608" t="e">
        <f t="shared" si="19"/>
        <v>#REF!</v>
      </c>
      <c r="L608" s="35" t="s">
        <v>1968</v>
      </c>
      <c r="M608" s="20" t="e">
        <f>Tableau1[[#This Row],[Prix /HT]]*Tableau1[[#This Row],[Stock Actuel]]</f>
        <v>#REF!</v>
      </c>
      <c r="N608" s="1" t="s">
        <v>2891</v>
      </c>
      <c r="O608" s="35">
        <v>134</v>
      </c>
    </row>
    <row r="609" spans="2:15" x14ac:dyDescent="0.25">
      <c r="B609" s="1" t="s">
        <v>821</v>
      </c>
      <c r="C609" s="1" t="s">
        <v>820</v>
      </c>
      <c r="D609" s="1" t="s">
        <v>421</v>
      </c>
      <c r="E609" t="s">
        <v>1217</v>
      </c>
      <c r="F609" s="20">
        <v>4.2</v>
      </c>
      <c r="G609" s="1">
        <v>11</v>
      </c>
      <c r="H609" s="1" t="e">
        <f>SUMIF(#REF!,Tableau1[[#This Row],[Références]],#REF!)</f>
        <v>#REF!</v>
      </c>
      <c r="I609" s="1" t="e">
        <f t="shared" si="18"/>
        <v>#REF!</v>
      </c>
      <c r="J609" s="1">
        <v>-1</v>
      </c>
      <c r="K609" t="e">
        <f t="shared" si="19"/>
        <v>#REF!</v>
      </c>
      <c r="L609" s="35" t="s">
        <v>1969</v>
      </c>
      <c r="M609" s="20" t="e">
        <f>Tableau1[[#This Row],[Prix /HT]]*Tableau1[[#This Row],[Stock Actuel]]</f>
        <v>#REF!</v>
      </c>
      <c r="N609" s="1"/>
      <c r="O609" s="35">
        <v>136</v>
      </c>
    </row>
    <row r="610" spans="2:15" x14ac:dyDescent="0.25">
      <c r="B610" s="1" t="s">
        <v>822</v>
      </c>
      <c r="C610" s="1" t="s">
        <v>820</v>
      </c>
      <c r="D610" s="1" t="s">
        <v>421</v>
      </c>
      <c r="E610" t="s">
        <v>823</v>
      </c>
      <c r="F610" s="20">
        <v>2.74</v>
      </c>
      <c r="G610" s="1">
        <v>0</v>
      </c>
      <c r="H610" s="1" t="e">
        <f>SUMIF(#REF!,Tableau1[[#This Row],[Références]],#REF!)</f>
        <v>#REF!</v>
      </c>
      <c r="I610" s="1" t="e">
        <f t="shared" si="18"/>
        <v>#REF!</v>
      </c>
      <c r="J610" s="1">
        <v>-1</v>
      </c>
      <c r="K610" t="e">
        <f t="shared" si="19"/>
        <v>#REF!</v>
      </c>
      <c r="L610" s="35" t="s">
        <v>1970</v>
      </c>
      <c r="M610" s="20" t="e">
        <f>Tableau1[[#This Row],[Prix /HT]]*Tableau1[[#This Row],[Stock Actuel]]</f>
        <v>#REF!</v>
      </c>
      <c r="N610" s="1"/>
      <c r="O610" s="35">
        <v>137</v>
      </c>
    </row>
    <row r="611" spans="2:15" x14ac:dyDescent="0.25">
      <c r="B611" s="1" t="s">
        <v>2325</v>
      </c>
      <c r="D611" s="1" t="s">
        <v>356</v>
      </c>
      <c r="E611" t="s">
        <v>2326</v>
      </c>
      <c r="F611" s="20">
        <v>0</v>
      </c>
      <c r="G611" s="1">
        <v>11</v>
      </c>
      <c r="H611" s="1" t="e">
        <f>SUMIF(#REF!,Tableau1[[#This Row],[Références]],#REF!)</f>
        <v>#REF!</v>
      </c>
      <c r="I611" s="1" t="e">
        <f t="shared" si="18"/>
        <v>#REF!</v>
      </c>
      <c r="J611" s="1">
        <v>-1</v>
      </c>
      <c r="K611" t="e">
        <f t="shared" si="19"/>
        <v>#REF!</v>
      </c>
      <c r="L611" s="35" t="s">
        <v>2327</v>
      </c>
      <c r="M611" s="20" t="e">
        <f>Tableau1[[#This Row],[Prix /HT]]*Tableau1[[#This Row],[Stock Actuel]]</f>
        <v>#REF!</v>
      </c>
      <c r="N611" s="1" t="s">
        <v>2471</v>
      </c>
      <c r="O611" s="35">
        <v>210</v>
      </c>
    </row>
    <row r="612" spans="2:15" x14ac:dyDescent="0.25">
      <c r="B612" s="1" t="s">
        <v>2373</v>
      </c>
      <c r="C612" s="1" t="s">
        <v>2363</v>
      </c>
      <c r="D612" s="1" t="s">
        <v>2363</v>
      </c>
      <c r="E612" t="s">
        <v>2364</v>
      </c>
      <c r="F612" s="20">
        <v>0</v>
      </c>
      <c r="G612" s="1">
        <v>1</v>
      </c>
      <c r="H612" s="1" t="e">
        <f>SUMIF(#REF!,Tableau1[[#This Row],[Références]],#REF!)</f>
        <v>#REF!</v>
      </c>
      <c r="I612" s="1" t="e">
        <f t="shared" si="18"/>
        <v>#REF!</v>
      </c>
      <c r="J612" s="1">
        <v>-1</v>
      </c>
      <c r="K612" t="e">
        <f t="shared" si="19"/>
        <v>#REF!</v>
      </c>
      <c r="L612" s="35"/>
      <c r="M612" s="20" t="e">
        <f>Tableau1[[#This Row],[Prix /HT]]*Tableau1[[#This Row],[Stock Actuel]]</f>
        <v>#REF!</v>
      </c>
      <c r="N612" s="1" t="s">
        <v>2888</v>
      </c>
      <c r="O612" s="35"/>
    </row>
    <row r="613" spans="2:15" x14ac:dyDescent="0.25">
      <c r="B613" s="1" t="s">
        <v>1332</v>
      </c>
      <c r="C613" s="1" t="s">
        <v>1333</v>
      </c>
      <c r="D613" s="1" t="s">
        <v>421</v>
      </c>
      <c r="E613" t="s">
        <v>1334</v>
      </c>
      <c r="F613" s="20">
        <v>57</v>
      </c>
      <c r="G613" s="1">
        <v>2</v>
      </c>
      <c r="H613" s="1" t="e">
        <f>SUMIF(#REF!,Tableau1[[#This Row],[Références]],#REF!)</f>
        <v>#REF!</v>
      </c>
      <c r="I613" s="1" t="e">
        <f t="shared" si="18"/>
        <v>#REF!</v>
      </c>
      <c r="J613" s="1">
        <v>-1</v>
      </c>
      <c r="K613" t="e">
        <f t="shared" si="19"/>
        <v>#REF!</v>
      </c>
      <c r="L613" s="1" t="s">
        <v>430</v>
      </c>
      <c r="M613" s="20" t="e">
        <f>Tableau1[[#This Row],[Prix /HT]]*Tableau1[[#This Row],[Stock Actuel]]</f>
        <v>#REF!</v>
      </c>
      <c r="N613" s="1" t="s">
        <v>2905</v>
      </c>
      <c r="O613" s="1"/>
    </row>
    <row r="614" spans="2:15" x14ac:dyDescent="0.25">
      <c r="B614" s="1" t="s">
        <v>2485</v>
      </c>
      <c r="C614" s="1" t="s">
        <v>120</v>
      </c>
      <c r="D614" s="1" t="s">
        <v>120</v>
      </c>
      <c r="E614" t="s">
        <v>2486</v>
      </c>
      <c r="F614" s="20">
        <v>42</v>
      </c>
      <c r="G614" s="1">
        <v>4</v>
      </c>
      <c r="H614" s="1" t="e">
        <f>SUMIF(#REF!,Tableau1[[#This Row],[Références]],#REF!)</f>
        <v>#REF!</v>
      </c>
      <c r="I614" s="1" t="e">
        <f t="shared" si="18"/>
        <v>#REF!</v>
      </c>
      <c r="J614" s="1">
        <v>-1</v>
      </c>
      <c r="K614" t="e">
        <f t="shared" si="19"/>
        <v>#REF!</v>
      </c>
      <c r="L614" s="1" t="s">
        <v>430</v>
      </c>
      <c r="M614" s="20" t="e">
        <f>Tableau1[[#This Row],[Prix /HT]]*Tableau1[[#This Row],[Stock Actuel]]</f>
        <v>#REF!</v>
      </c>
      <c r="N614" s="1" t="s">
        <v>836</v>
      </c>
      <c r="O614" s="1" t="s">
        <v>2492</v>
      </c>
    </row>
    <row r="615" spans="2:15" x14ac:dyDescent="0.25">
      <c r="B615" s="1" t="s">
        <v>1964</v>
      </c>
      <c r="C615" s="1" t="s">
        <v>120</v>
      </c>
      <c r="D615" s="1" t="s">
        <v>120</v>
      </c>
      <c r="E615" t="s">
        <v>1965</v>
      </c>
      <c r="F615" s="20">
        <v>145</v>
      </c>
      <c r="G615" s="1">
        <v>2</v>
      </c>
      <c r="H615" s="1" t="e">
        <f>SUMIF(#REF!,Tableau1[[#This Row],[Références]],#REF!)</f>
        <v>#REF!</v>
      </c>
      <c r="I615" s="1" t="e">
        <f t="shared" si="18"/>
        <v>#REF!</v>
      </c>
      <c r="J615" s="1">
        <v>-1</v>
      </c>
      <c r="K615" t="e">
        <f t="shared" si="19"/>
        <v>#REF!</v>
      </c>
      <c r="L615" s="1" t="s">
        <v>430</v>
      </c>
      <c r="M615" s="20" t="e">
        <f>Tableau1[[#This Row],[Prix /HT]]*Tableau1[[#This Row],[Stock Actuel]]</f>
        <v>#REF!</v>
      </c>
      <c r="N615" s="1" t="s">
        <v>836</v>
      </c>
      <c r="O615" s="1" t="s">
        <v>2490</v>
      </c>
    </row>
    <row r="616" spans="2:15" x14ac:dyDescent="0.25">
      <c r="B616" s="1" t="s">
        <v>1858</v>
      </c>
      <c r="C616" s="1" t="s">
        <v>356</v>
      </c>
      <c r="D616" s="1" t="s">
        <v>1079</v>
      </c>
      <c r="E616" t="s">
        <v>1859</v>
      </c>
      <c r="F616" s="20">
        <v>0</v>
      </c>
      <c r="G616" s="1">
        <v>1</v>
      </c>
      <c r="H616" s="1" t="e">
        <f>SUMIF(#REF!,Tableau1[[#This Row],[Références]],#REF!)</f>
        <v>#REF!</v>
      </c>
      <c r="I616" s="1" t="e">
        <f t="shared" si="18"/>
        <v>#REF!</v>
      </c>
      <c r="J616" s="1">
        <v>-1</v>
      </c>
      <c r="K616" t="e">
        <f t="shared" si="19"/>
        <v>#REF!</v>
      </c>
      <c r="L616" s="1" t="s">
        <v>452</v>
      </c>
      <c r="M616" s="20" t="e">
        <f>Tableau1[[#This Row],[Prix /HT]]*Tableau1[[#This Row],[Stock Actuel]]</f>
        <v>#REF!</v>
      </c>
      <c r="N616" s="1" t="s">
        <v>2884</v>
      </c>
      <c r="O616" s="1"/>
    </row>
    <row r="617" spans="2:15" x14ac:dyDescent="0.25">
      <c r="B617" s="1" t="s">
        <v>2909</v>
      </c>
      <c r="C617" s="1" t="s">
        <v>356</v>
      </c>
      <c r="D617" s="1" t="s">
        <v>1079</v>
      </c>
      <c r="E617" t="s">
        <v>614</v>
      </c>
      <c r="F617" s="20">
        <v>0</v>
      </c>
      <c r="G617" s="1">
        <v>1</v>
      </c>
      <c r="H617" s="1" t="e">
        <f>SUMIF(#REF!,Tableau1[[#This Row],[Références]],#REF!)</f>
        <v>#REF!</v>
      </c>
      <c r="I617" s="1" t="e">
        <f t="shared" si="18"/>
        <v>#REF!</v>
      </c>
      <c r="J617" s="1">
        <v>-1</v>
      </c>
      <c r="K617" t="e">
        <f t="shared" si="19"/>
        <v>#REF!</v>
      </c>
      <c r="L617" s="1"/>
      <c r="M617" s="20" t="e">
        <f>Tableau1[[#This Row],[Prix /HT]]*Tableau1[[#This Row],[Stock Actuel]]</f>
        <v>#REF!</v>
      </c>
      <c r="N617" s="1"/>
      <c r="O617" s="1"/>
    </row>
    <row r="618" spans="2:15" x14ac:dyDescent="0.25">
      <c r="B618" s="1" t="s">
        <v>363</v>
      </c>
      <c r="C618" s="1" t="s">
        <v>356</v>
      </c>
      <c r="D618" s="1" t="s">
        <v>1079</v>
      </c>
      <c r="E618" t="s">
        <v>361</v>
      </c>
      <c r="F618" s="20">
        <v>430.35</v>
      </c>
      <c r="G618" s="1">
        <v>1</v>
      </c>
      <c r="H618" s="1" t="e">
        <f>SUMIF(#REF!,Tableau1[[#This Row],[Références]],#REF!)</f>
        <v>#REF!</v>
      </c>
      <c r="I618" s="1" t="e">
        <f t="shared" si="18"/>
        <v>#REF!</v>
      </c>
      <c r="J618" s="1">
        <v>-1</v>
      </c>
      <c r="K618" t="e">
        <f t="shared" si="19"/>
        <v>#REF!</v>
      </c>
      <c r="L618" s="1" t="s">
        <v>452</v>
      </c>
      <c r="M618" s="20" t="e">
        <f>Tableau1[[#This Row],[Prix /HT]]*Tableau1[[#This Row],[Stock Actuel]]</f>
        <v>#REF!</v>
      </c>
      <c r="N618" s="1" t="s">
        <v>2884</v>
      </c>
      <c r="O618" s="1"/>
    </row>
    <row r="619" spans="2:15" x14ac:dyDescent="0.25">
      <c r="B619" s="1" t="s">
        <v>362</v>
      </c>
      <c r="C619" s="1" t="s">
        <v>356</v>
      </c>
      <c r="D619" s="1" t="s">
        <v>1079</v>
      </c>
      <c r="E619" t="s">
        <v>361</v>
      </c>
      <c r="F619" s="20">
        <v>0</v>
      </c>
      <c r="G619" s="1">
        <v>1</v>
      </c>
      <c r="H619" s="1" t="e">
        <f>SUMIF(#REF!,Tableau1[[#This Row],[Références]],#REF!)</f>
        <v>#REF!</v>
      </c>
      <c r="I619" s="1" t="e">
        <f t="shared" si="18"/>
        <v>#REF!</v>
      </c>
      <c r="J619" s="1">
        <v>-1</v>
      </c>
      <c r="K619" t="e">
        <f t="shared" si="19"/>
        <v>#REF!</v>
      </c>
      <c r="L619" s="1" t="s">
        <v>452</v>
      </c>
      <c r="M619" s="20" t="e">
        <f>Tableau1[[#This Row],[Prix /HT]]*Tableau1[[#This Row],[Stock Actuel]]</f>
        <v>#REF!</v>
      </c>
      <c r="N619" s="1" t="s">
        <v>2884</v>
      </c>
      <c r="O619" s="1"/>
    </row>
    <row r="620" spans="2:15" x14ac:dyDescent="0.25">
      <c r="B620" s="1" t="s">
        <v>357</v>
      </c>
      <c r="C620" s="1" t="s">
        <v>356</v>
      </c>
      <c r="D620" s="1" t="s">
        <v>1079</v>
      </c>
      <c r="E620" t="s">
        <v>358</v>
      </c>
      <c r="F620" s="20">
        <v>1148.54</v>
      </c>
      <c r="G620" s="1">
        <v>5</v>
      </c>
      <c r="H620" s="1" t="e">
        <f>SUMIF(#REF!,Tableau1[[#This Row],[Références]],#REF!)</f>
        <v>#REF!</v>
      </c>
      <c r="I620" s="1" t="e">
        <f t="shared" si="18"/>
        <v>#REF!</v>
      </c>
      <c r="J620" s="1">
        <v>-1</v>
      </c>
      <c r="K620" t="e">
        <f t="shared" si="19"/>
        <v>#REF!</v>
      </c>
      <c r="L620" s="1" t="s">
        <v>452</v>
      </c>
      <c r="M620" s="20" t="e">
        <f>Tableau1[[#This Row],[Prix /HT]]*Tableau1[[#This Row],[Stock Actuel]]</f>
        <v>#REF!</v>
      </c>
      <c r="N620" s="1" t="s">
        <v>2890</v>
      </c>
      <c r="O620" s="1"/>
    </row>
    <row r="621" spans="2:15" x14ac:dyDescent="0.25">
      <c r="B621" s="1" t="s">
        <v>1856</v>
      </c>
      <c r="C621" s="1" t="s">
        <v>356</v>
      </c>
      <c r="D621" s="1" t="s">
        <v>1079</v>
      </c>
      <c r="E621" t="s">
        <v>1857</v>
      </c>
      <c r="F621" s="20">
        <v>0</v>
      </c>
      <c r="G621" s="1">
        <v>1</v>
      </c>
      <c r="H621" s="1" t="e">
        <f>SUMIF(#REF!,Tableau1[[#This Row],[Références]],#REF!)</f>
        <v>#REF!</v>
      </c>
      <c r="I621" s="1" t="e">
        <f t="shared" si="18"/>
        <v>#REF!</v>
      </c>
      <c r="J621" s="1">
        <v>-1</v>
      </c>
      <c r="K621" t="e">
        <f t="shared" si="19"/>
        <v>#REF!</v>
      </c>
      <c r="L621" s="1" t="s">
        <v>452</v>
      </c>
      <c r="M621" s="20" t="e">
        <f>Tableau1[[#This Row],[Prix /HT]]*Tableau1[[#This Row],[Stock Actuel]]</f>
        <v>#REF!</v>
      </c>
      <c r="N621" s="1" t="s">
        <v>2884</v>
      </c>
      <c r="O621" s="1"/>
    </row>
    <row r="622" spans="2:15" x14ac:dyDescent="0.25">
      <c r="B622" s="1" t="s">
        <v>360</v>
      </c>
      <c r="C622" s="1" t="s">
        <v>356</v>
      </c>
      <c r="D622" s="1" t="s">
        <v>1079</v>
      </c>
      <c r="E622" t="s">
        <v>361</v>
      </c>
      <c r="F622" s="20">
        <v>537.1</v>
      </c>
      <c r="G622" s="1">
        <v>1</v>
      </c>
      <c r="H622" s="1" t="e">
        <f>SUMIF(#REF!,Tableau1[[#This Row],[Références]],#REF!)</f>
        <v>#REF!</v>
      </c>
      <c r="I622" s="1" t="e">
        <f t="shared" si="18"/>
        <v>#REF!</v>
      </c>
      <c r="J622" s="1">
        <v>-1</v>
      </c>
      <c r="K622" t="e">
        <f t="shared" si="19"/>
        <v>#REF!</v>
      </c>
      <c r="L622" s="1" t="s">
        <v>452</v>
      </c>
      <c r="M622" s="20" t="e">
        <f>Tableau1[[#This Row],[Prix /HT]]*Tableau1[[#This Row],[Stock Actuel]]</f>
        <v>#REF!</v>
      </c>
      <c r="N622" s="1" t="s">
        <v>2884</v>
      </c>
      <c r="O622" s="1"/>
    </row>
    <row r="623" spans="2:15" x14ac:dyDescent="0.25">
      <c r="B623" s="1" t="s">
        <v>2823</v>
      </c>
      <c r="C623" s="1" t="s">
        <v>560</v>
      </c>
      <c r="D623" s="1" t="s">
        <v>2748</v>
      </c>
      <c r="E623" t="s">
        <v>2824</v>
      </c>
      <c r="F623" s="20">
        <v>9.9</v>
      </c>
      <c r="G623" s="1">
        <v>0</v>
      </c>
      <c r="H623" s="1" t="e">
        <f>SUMIF(#REF!,Tableau1[[#This Row],[Références]],#REF!)</f>
        <v>#REF!</v>
      </c>
      <c r="I623" s="1" t="e">
        <f t="shared" si="18"/>
        <v>#REF!</v>
      </c>
      <c r="J623" s="1">
        <v>-1</v>
      </c>
      <c r="K623" t="e">
        <f t="shared" si="19"/>
        <v>#REF!</v>
      </c>
      <c r="L623" s="1"/>
      <c r="M623" s="20" t="e">
        <f>Tableau1[[#This Row],[Prix /HT]]*Tableau1[[#This Row],[Stock Actuel]]</f>
        <v>#REF!</v>
      </c>
      <c r="N623" s="1" t="s">
        <v>1488</v>
      </c>
      <c r="O623" s="1" t="s">
        <v>2825</v>
      </c>
    </row>
    <row r="624" spans="2:15" x14ac:dyDescent="0.25">
      <c r="B624" s="1" t="s">
        <v>170</v>
      </c>
      <c r="C624" s="1" t="s">
        <v>2276</v>
      </c>
      <c r="D624" s="1" t="s">
        <v>432</v>
      </c>
      <c r="E624" t="s">
        <v>1777</v>
      </c>
      <c r="F624" s="20">
        <v>125.85</v>
      </c>
      <c r="G624" s="1">
        <v>1</v>
      </c>
      <c r="H624" s="1" t="e">
        <f>SUMIF(#REF!,Tableau1[[#This Row],[Références]],#REF!)</f>
        <v>#REF!</v>
      </c>
      <c r="I624" s="1" t="e">
        <f t="shared" si="18"/>
        <v>#REF!</v>
      </c>
      <c r="J624" s="1">
        <v>-1</v>
      </c>
      <c r="K624" t="e">
        <f t="shared" si="19"/>
        <v>#REF!</v>
      </c>
      <c r="L624" s="1" t="s">
        <v>728</v>
      </c>
      <c r="M624" s="20" t="e">
        <f>Tableau1[[#This Row],[Prix /HT]]*Tableau1[[#This Row],[Stock Actuel]]</f>
        <v>#REF!</v>
      </c>
      <c r="N624" s="1" t="s">
        <v>1488</v>
      </c>
      <c r="O624" s="1" t="s">
        <v>1776</v>
      </c>
    </row>
    <row r="625" spans="2:15" x14ac:dyDescent="0.25">
      <c r="B625" s="1" t="s">
        <v>2605</v>
      </c>
      <c r="D625" s="1" t="s">
        <v>2178</v>
      </c>
      <c r="E625" t="s">
        <v>2177</v>
      </c>
      <c r="F625" s="20">
        <v>0</v>
      </c>
      <c r="G625" s="1">
        <v>1</v>
      </c>
      <c r="H625" s="1" t="e">
        <f>SUMIF(#REF!,Tableau1[[#This Row],[Références]],#REF!)</f>
        <v>#REF!</v>
      </c>
      <c r="I625" s="1" t="e">
        <f t="shared" si="18"/>
        <v>#REF!</v>
      </c>
      <c r="J625" s="1">
        <v>-1</v>
      </c>
      <c r="K625" t="e">
        <f t="shared" si="19"/>
        <v>#REF!</v>
      </c>
      <c r="L625" s="1"/>
      <c r="M625" s="20" t="e">
        <f>Tableau1[[#This Row],[Prix /HT]]*Tableau1[[#This Row],[Stock Actuel]]</f>
        <v>#REF!</v>
      </c>
      <c r="N625" s="1" t="s">
        <v>1494</v>
      </c>
      <c r="O625" s="1"/>
    </row>
    <row r="626" spans="2:15" x14ac:dyDescent="0.25">
      <c r="B626" s="1" t="s">
        <v>1957</v>
      </c>
      <c r="D626" s="1" t="s">
        <v>918</v>
      </c>
      <c r="E626" t="s">
        <v>1407</v>
      </c>
      <c r="F626" s="20">
        <v>2.9</v>
      </c>
      <c r="G626" s="1">
        <v>13</v>
      </c>
      <c r="H626" s="1" t="e">
        <f>SUMIF(#REF!,Tableau1[[#This Row],[Références]],#REF!)</f>
        <v>#REF!</v>
      </c>
      <c r="I626" s="1" t="e">
        <f t="shared" si="18"/>
        <v>#REF!</v>
      </c>
      <c r="J626" s="1">
        <v>-1</v>
      </c>
      <c r="K626" t="e">
        <f t="shared" si="19"/>
        <v>#REF!</v>
      </c>
      <c r="L626" s="35" t="s">
        <v>1881</v>
      </c>
      <c r="M626" s="20" t="e">
        <f>Tableau1[[#This Row],[Prix /HT]]*Tableau1[[#This Row],[Stock Actuel]]</f>
        <v>#REF!</v>
      </c>
      <c r="N626" s="1" t="s">
        <v>2906</v>
      </c>
      <c r="O626" s="35">
        <v>123</v>
      </c>
    </row>
    <row r="627" spans="2:15" x14ac:dyDescent="0.25">
      <c r="B627" s="1" t="s">
        <v>1408</v>
      </c>
      <c r="D627" s="1" t="s">
        <v>1418</v>
      </c>
      <c r="E627" t="s">
        <v>1409</v>
      </c>
      <c r="F627" s="20">
        <v>0</v>
      </c>
      <c r="G627" s="1">
        <v>0</v>
      </c>
      <c r="H627" s="1" t="e">
        <f>SUMIF(#REF!,Tableau1[[#This Row],[Références]],#REF!)</f>
        <v>#REF!</v>
      </c>
      <c r="I627" s="1" t="e">
        <f t="shared" si="18"/>
        <v>#REF!</v>
      </c>
      <c r="J627" s="1">
        <v>-1</v>
      </c>
      <c r="K627" t="e">
        <f t="shared" si="19"/>
        <v>#REF!</v>
      </c>
      <c r="L627" s="35" t="s">
        <v>1872</v>
      </c>
      <c r="M627" s="20" t="e">
        <f>Tableau1[[#This Row],[Prix /HT]]*Tableau1[[#This Row],[Stock Actuel]]</f>
        <v>#REF!</v>
      </c>
      <c r="N627" s="1" t="s">
        <v>2906</v>
      </c>
      <c r="O627" s="35">
        <v>126</v>
      </c>
    </row>
    <row r="628" spans="2:15" x14ac:dyDescent="0.25">
      <c r="B628" s="1" t="s">
        <v>2312</v>
      </c>
      <c r="E628" t="s">
        <v>2314</v>
      </c>
      <c r="F628" s="20">
        <v>0</v>
      </c>
      <c r="G628" s="1">
        <v>1</v>
      </c>
      <c r="H628" s="1" t="e">
        <f>SUMIF(#REF!,Tableau1[[#This Row],[Références]],#REF!)</f>
        <v>#REF!</v>
      </c>
      <c r="I628" s="1" t="e">
        <f t="shared" si="18"/>
        <v>#REF!</v>
      </c>
      <c r="J628" s="1">
        <v>-1</v>
      </c>
      <c r="K628" t="e">
        <f t="shared" si="19"/>
        <v>#REF!</v>
      </c>
      <c r="L628" s="35" t="s">
        <v>2313</v>
      </c>
      <c r="M628" s="20" t="e">
        <f>Tableau1[[#This Row],[Prix /HT]]*Tableau1[[#This Row],[Stock Actuel]]</f>
        <v>#REF!</v>
      </c>
      <c r="N628" s="1" t="s">
        <v>2906</v>
      </c>
      <c r="O628" s="35">
        <v>203</v>
      </c>
    </row>
    <row r="629" spans="2:15" x14ac:dyDescent="0.25">
      <c r="B629" s="1" t="s">
        <v>1035</v>
      </c>
      <c r="C629" s="1" t="s">
        <v>152</v>
      </c>
      <c r="D629" s="1" t="s">
        <v>152</v>
      </c>
      <c r="E629" t="s">
        <v>1036</v>
      </c>
      <c r="F629" s="20">
        <v>85.07</v>
      </c>
      <c r="G629" s="1">
        <v>3</v>
      </c>
      <c r="H629" s="1" t="e">
        <f>SUMIF(#REF!,Tableau1[[#This Row],[Références]],#REF!)</f>
        <v>#REF!</v>
      </c>
      <c r="I629" s="1" t="e">
        <f t="shared" si="18"/>
        <v>#REF!</v>
      </c>
      <c r="J629" s="1">
        <v>-1</v>
      </c>
      <c r="K629" t="e">
        <f t="shared" si="19"/>
        <v>#REF!</v>
      </c>
      <c r="L629" s="1" t="s">
        <v>430</v>
      </c>
      <c r="M629" s="20" t="e">
        <f>Tableau1[[#This Row],[Prix /HT]]*Tableau1[[#This Row],[Stock Actuel]]</f>
        <v>#REF!</v>
      </c>
      <c r="N629" s="1" t="s">
        <v>836</v>
      </c>
      <c r="O629" s="1"/>
    </row>
    <row r="630" spans="2:15" x14ac:dyDescent="0.25">
      <c r="B630" s="1" t="s">
        <v>784</v>
      </c>
      <c r="C630" s="1" t="s">
        <v>152</v>
      </c>
      <c r="D630" s="1" t="s">
        <v>152</v>
      </c>
      <c r="E630" t="s">
        <v>783</v>
      </c>
      <c r="F630" s="20">
        <v>8.7100000000000009</v>
      </c>
      <c r="G630" s="1">
        <v>0</v>
      </c>
      <c r="H630" s="1" t="e">
        <f>SUMIF(#REF!,Tableau1[[#This Row],[Références]],#REF!)</f>
        <v>#REF!</v>
      </c>
      <c r="I630" s="1" t="e">
        <f t="shared" si="18"/>
        <v>#REF!</v>
      </c>
      <c r="J630" s="1">
        <v>-1</v>
      </c>
      <c r="K630" t="e">
        <f t="shared" si="19"/>
        <v>#REF!</v>
      </c>
      <c r="L630" s="35" t="s">
        <v>1610</v>
      </c>
      <c r="M630" s="20" t="e">
        <f>Tableau1[[#This Row],[Prix /HT]]*Tableau1[[#This Row],[Stock Actuel]]</f>
        <v>#REF!</v>
      </c>
      <c r="N630" s="1" t="s">
        <v>2380</v>
      </c>
      <c r="O630" s="35">
        <v>63</v>
      </c>
    </row>
    <row r="631" spans="2:15" x14ac:dyDescent="0.25">
      <c r="B631" s="1" t="s">
        <v>1559</v>
      </c>
      <c r="C631" s="1" t="s">
        <v>152</v>
      </c>
      <c r="D631" s="1" t="s">
        <v>152</v>
      </c>
      <c r="E631" t="s">
        <v>1560</v>
      </c>
      <c r="F631" s="20">
        <v>8.64</v>
      </c>
      <c r="G631" s="1">
        <v>20</v>
      </c>
      <c r="H631" s="1" t="e">
        <f>SUMIF(#REF!,Tableau1[[#This Row],[Références]],#REF!)</f>
        <v>#REF!</v>
      </c>
      <c r="I631" s="1" t="e">
        <f t="shared" si="18"/>
        <v>#REF!</v>
      </c>
      <c r="J631" s="1">
        <v>-1</v>
      </c>
      <c r="K631" t="e">
        <f t="shared" si="19"/>
        <v>#REF!</v>
      </c>
      <c r="L631" s="35" t="s">
        <v>1561</v>
      </c>
      <c r="M631" s="20" t="e">
        <f>Tableau1[[#This Row],[Prix /HT]]*Tableau1[[#This Row],[Stock Actuel]]</f>
        <v>#REF!</v>
      </c>
      <c r="N631" s="1" t="s">
        <v>2380</v>
      </c>
      <c r="O631" s="35">
        <v>64</v>
      </c>
    </row>
    <row r="632" spans="2:15" x14ac:dyDescent="0.25">
      <c r="B632" s="1" t="s">
        <v>785</v>
      </c>
      <c r="C632" s="1" t="s">
        <v>152</v>
      </c>
      <c r="D632" s="1" t="s">
        <v>152</v>
      </c>
      <c r="E632" t="s">
        <v>772</v>
      </c>
      <c r="F632" s="20">
        <v>9.8800000000000008</v>
      </c>
      <c r="G632" s="1">
        <v>20</v>
      </c>
      <c r="H632" s="1" t="e">
        <f>SUMIF(#REF!,Tableau1[[#This Row],[Références]],#REF!)</f>
        <v>#REF!</v>
      </c>
      <c r="I632" s="1" t="e">
        <f t="shared" si="18"/>
        <v>#REF!</v>
      </c>
      <c r="J632" s="1">
        <v>-1</v>
      </c>
      <c r="K632" t="e">
        <f t="shared" si="19"/>
        <v>#REF!</v>
      </c>
      <c r="L632" s="35" t="s">
        <v>1552</v>
      </c>
      <c r="M632" s="20" t="e">
        <f>Tableau1[[#This Row],[Prix /HT]]*Tableau1[[#This Row],[Stock Actuel]]</f>
        <v>#REF!</v>
      </c>
      <c r="N632" s="1" t="s">
        <v>2380</v>
      </c>
      <c r="O632" s="35">
        <v>73</v>
      </c>
    </row>
    <row r="633" spans="2:15" x14ac:dyDescent="0.25">
      <c r="B633" s="1" t="s">
        <v>786</v>
      </c>
      <c r="C633" s="1" t="s">
        <v>152</v>
      </c>
      <c r="D633" s="1" t="s">
        <v>152</v>
      </c>
      <c r="E633" t="s">
        <v>774</v>
      </c>
      <c r="F633" s="20">
        <v>11.04</v>
      </c>
      <c r="G633" s="1">
        <v>53</v>
      </c>
      <c r="H633" s="1" t="e">
        <f>SUMIF(#REF!,Tableau1[[#This Row],[Références]],#REF!)</f>
        <v>#REF!</v>
      </c>
      <c r="I633" s="1" t="e">
        <f t="shared" si="18"/>
        <v>#REF!</v>
      </c>
      <c r="J633" s="1">
        <v>-1</v>
      </c>
      <c r="K633" t="e">
        <f t="shared" si="19"/>
        <v>#REF!</v>
      </c>
      <c r="L633" s="35" t="s">
        <v>1551</v>
      </c>
      <c r="M633" s="20" t="e">
        <f>Tableau1[[#This Row],[Prix /HT]]*Tableau1[[#This Row],[Stock Actuel]]</f>
        <v>#REF!</v>
      </c>
      <c r="N633" s="1" t="s">
        <v>2380</v>
      </c>
      <c r="O633" s="35">
        <v>72</v>
      </c>
    </row>
    <row r="634" spans="2:15" x14ac:dyDescent="0.25">
      <c r="B634" s="1" t="s">
        <v>787</v>
      </c>
      <c r="C634" s="1" t="s">
        <v>152</v>
      </c>
      <c r="D634" s="1" t="s">
        <v>152</v>
      </c>
      <c r="E634" t="s">
        <v>773</v>
      </c>
      <c r="F634" s="20">
        <v>11.77</v>
      </c>
      <c r="G634" s="1">
        <v>0</v>
      </c>
      <c r="H634" s="1" t="e">
        <f>SUMIF(#REF!,Tableau1[[#This Row],[Références]],#REF!)</f>
        <v>#REF!</v>
      </c>
      <c r="I634" s="1" t="e">
        <f t="shared" si="18"/>
        <v>#REF!</v>
      </c>
      <c r="J634" s="1">
        <v>-1</v>
      </c>
      <c r="K634" t="e">
        <f t="shared" si="19"/>
        <v>#REF!</v>
      </c>
      <c r="L634" s="35" t="s">
        <v>1553</v>
      </c>
      <c r="M634" s="20" t="e">
        <f>Tableau1[[#This Row],[Prix /HT]]*Tableau1[[#This Row],[Stock Actuel]]</f>
        <v>#REF!</v>
      </c>
      <c r="N634" s="1" t="s">
        <v>2380</v>
      </c>
      <c r="O634" s="35">
        <v>71</v>
      </c>
    </row>
    <row r="635" spans="2:15" x14ac:dyDescent="0.25">
      <c r="B635" s="1" t="s">
        <v>1060</v>
      </c>
      <c r="C635" s="1" t="s">
        <v>152</v>
      </c>
      <c r="D635" s="1" t="s">
        <v>152</v>
      </c>
      <c r="E635" t="s">
        <v>768</v>
      </c>
      <c r="F635" s="20">
        <v>13.14</v>
      </c>
      <c r="G635" s="1">
        <v>0</v>
      </c>
      <c r="H635" s="1" t="e">
        <f>SUMIF(#REF!,Tableau1[[#This Row],[Références]],#REF!)</f>
        <v>#REF!</v>
      </c>
      <c r="I635" s="1" t="e">
        <f t="shared" si="18"/>
        <v>#REF!</v>
      </c>
      <c r="J635" s="1">
        <v>-1</v>
      </c>
      <c r="K635" t="e">
        <f t="shared" si="19"/>
        <v>#REF!</v>
      </c>
      <c r="L635" s="35" t="s">
        <v>1554</v>
      </c>
      <c r="M635" s="20" t="e">
        <f>Tableau1[[#This Row],[Prix /HT]]*Tableau1[[#This Row],[Stock Actuel]]</f>
        <v>#REF!</v>
      </c>
      <c r="N635" s="1" t="s">
        <v>2380</v>
      </c>
      <c r="O635" s="35">
        <v>70</v>
      </c>
    </row>
    <row r="636" spans="2:15" x14ac:dyDescent="0.25">
      <c r="B636" s="1" t="s">
        <v>1062</v>
      </c>
      <c r="C636" s="1" t="s">
        <v>152</v>
      </c>
      <c r="D636" s="1" t="s">
        <v>152</v>
      </c>
      <c r="E636" t="s">
        <v>765</v>
      </c>
      <c r="F636" s="20">
        <v>21.59</v>
      </c>
      <c r="G636" s="1">
        <v>55</v>
      </c>
      <c r="H636" s="1" t="e">
        <f>SUMIF(#REF!,Tableau1[[#This Row],[Références]],#REF!)</f>
        <v>#REF!</v>
      </c>
      <c r="I636" s="1" t="e">
        <f t="shared" si="18"/>
        <v>#REF!</v>
      </c>
      <c r="J636" s="1">
        <v>-1</v>
      </c>
      <c r="K636" t="e">
        <f t="shared" si="19"/>
        <v>#REF!</v>
      </c>
      <c r="L636" s="35" t="s">
        <v>1574</v>
      </c>
      <c r="M636" s="20" t="e">
        <f>Tableau1[[#This Row],[Prix /HT]]*Tableau1[[#This Row],[Stock Actuel]]</f>
        <v>#REF!</v>
      </c>
      <c r="N636" s="1" t="s">
        <v>2380</v>
      </c>
      <c r="O636" s="35">
        <v>67</v>
      </c>
    </row>
    <row r="637" spans="2:15" x14ac:dyDescent="0.25">
      <c r="B637" s="1" t="s">
        <v>1061</v>
      </c>
      <c r="C637" s="1" t="s">
        <v>152</v>
      </c>
      <c r="D637" s="1" t="s">
        <v>152</v>
      </c>
      <c r="E637" t="s">
        <v>767</v>
      </c>
      <c r="F637" s="20">
        <v>18.7</v>
      </c>
      <c r="G637" s="1">
        <v>0</v>
      </c>
      <c r="H637" s="1" t="e">
        <f>SUMIF(#REF!,Tableau1[[#This Row],[Références]],#REF!)</f>
        <v>#REF!</v>
      </c>
      <c r="I637" s="1" t="e">
        <f t="shared" si="18"/>
        <v>#REF!</v>
      </c>
      <c r="J637" s="1">
        <v>-1</v>
      </c>
      <c r="K637" t="e">
        <f t="shared" si="19"/>
        <v>#REF!</v>
      </c>
      <c r="L637" s="35" t="s">
        <v>1557</v>
      </c>
      <c r="M637" s="20" t="e">
        <f>Tableau1[[#This Row],[Prix /HT]]*Tableau1[[#This Row],[Stock Actuel]]</f>
        <v>#REF!</v>
      </c>
      <c r="N637" s="1" t="s">
        <v>2380</v>
      </c>
      <c r="O637" s="35">
        <v>66</v>
      </c>
    </row>
    <row r="638" spans="2:15" x14ac:dyDescent="0.25">
      <c r="B638" s="1" t="s">
        <v>790</v>
      </c>
      <c r="C638" s="1" t="s">
        <v>152</v>
      </c>
      <c r="D638" s="1" t="s">
        <v>152</v>
      </c>
      <c r="E638" t="s">
        <v>781</v>
      </c>
      <c r="F638" s="20">
        <v>30.72</v>
      </c>
      <c r="G638" s="1">
        <v>3</v>
      </c>
      <c r="H638" s="1" t="e">
        <f>SUMIF(#REF!,Tableau1[[#This Row],[Références]],#REF!)</f>
        <v>#REF!</v>
      </c>
      <c r="I638" s="1" t="e">
        <f t="shared" si="18"/>
        <v>#REF!</v>
      </c>
      <c r="J638" s="1">
        <v>-1</v>
      </c>
      <c r="K638" t="e">
        <f t="shared" si="19"/>
        <v>#REF!</v>
      </c>
      <c r="L638" s="35" t="s">
        <v>1558</v>
      </c>
      <c r="M638" s="20" t="e">
        <f>Tableau1[[#This Row],[Prix /HT]]*Tableau1[[#This Row],[Stock Actuel]]</f>
        <v>#REF!</v>
      </c>
      <c r="N638" s="1" t="s">
        <v>2380</v>
      </c>
      <c r="O638" s="35">
        <v>65</v>
      </c>
    </row>
    <row r="639" spans="2:15" x14ac:dyDescent="0.25">
      <c r="B639" s="1" t="s">
        <v>788</v>
      </c>
      <c r="C639" s="1" t="s">
        <v>152</v>
      </c>
      <c r="D639" s="1" t="s">
        <v>152</v>
      </c>
      <c r="E639" t="s">
        <v>782</v>
      </c>
      <c r="F639" s="20">
        <v>19.86</v>
      </c>
      <c r="G639" s="1">
        <v>5</v>
      </c>
      <c r="H639" s="1" t="e">
        <f>SUMIF(#REF!,Tableau1[[#This Row],[Références]],#REF!)</f>
        <v>#REF!</v>
      </c>
      <c r="I639" s="1" t="e">
        <f t="shared" si="18"/>
        <v>#REF!</v>
      </c>
      <c r="J639" s="1">
        <v>-1</v>
      </c>
      <c r="K639" t="e">
        <f t="shared" si="19"/>
        <v>#REF!</v>
      </c>
      <c r="L639" s="35" t="s">
        <v>1555</v>
      </c>
      <c r="M639" s="20" t="e">
        <f>Tableau1[[#This Row],[Prix /HT]]*Tableau1[[#This Row],[Stock Actuel]]</f>
        <v>#REF!</v>
      </c>
      <c r="N639" s="1" t="s">
        <v>2380</v>
      </c>
      <c r="O639" s="35">
        <v>69</v>
      </c>
    </row>
    <row r="640" spans="2:15" x14ac:dyDescent="0.25">
      <c r="B640" s="1" t="s">
        <v>789</v>
      </c>
      <c r="C640" s="1" t="s">
        <v>152</v>
      </c>
      <c r="D640" s="1" t="s">
        <v>152</v>
      </c>
      <c r="E640" t="s">
        <v>775</v>
      </c>
      <c r="F640" s="20">
        <v>29.11</v>
      </c>
      <c r="G640" s="1">
        <v>3</v>
      </c>
      <c r="H640" s="1" t="e">
        <f>SUMIF(#REF!,Tableau1[[#This Row],[Références]],#REF!)</f>
        <v>#REF!</v>
      </c>
      <c r="I640" s="1" t="e">
        <f t="shared" si="18"/>
        <v>#REF!</v>
      </c>
      <c r="J640" s="1">
        <v>-1</v>
      </c>
      <c r="K640" t="e">
        <f t="shared" si="19"/>
        <v>#REF!</v>
      </c>
      <c r="L640" s="35" t="s">
        <v>1556</v>
      </c>
      <c r="M640" s="20" t="e">
        <f>Tableau1[[#This Row],[Prix /HT]]*Tableau1[[#This Row],[Stock Actuel]]</f>
        <v>#REF!</v>
      </c>
      <c r="N640" s="1" t="s">
        <v>2380</v>
      </c>
      <c r="O640" s="35">
        <v>68</v>
      </c>
    </row>
    <row r="641" spans="2:15" x14ac:dyDescent="0.25">
      <c r="B641" s="1" t="s">
        <v>1950</v>
      </c>
      <c r="C641" s="1" t="s">
        <v>152</v>
      </c>
      <c r="D641" s="1" t="s">
        <v>152</v>
      </c>
      <c r="E641" t="s">
        <v>1952</v>
      </c>
      <c r="F641" s="20">
        <v>56.63</v>
      </c>
      <c r="G641" s="1">
        <v>2</v>
      </c>
      <c r="H641" s="1" t="e">
        <f>SUMIF(#REF!,Tableau1[[#This Row],[Références]],#REF!)</f>
        <v>#REF!</v>
      </c>
      <c r="I641" s="1" t="e">
        <f t="shared" si="18"/>
        <v>#REF!</v>
      </c>
      <c r="J641" s="1">
        <v>-1</v>
      </c>
      <c r="K641" t="e">
        <f t="shared" si="19"/>
        <v>#REF!</v>
      </c>
      <c r="L641" s="35" t="s">
        <v>2034</v>
      </c>
      <c r="M641" s="20" t="e">
        <f>Tableau1[[#This Row],[Prix /HT]]*Tableau1[[#This Row],[Stock Actuel]]</f>
        <v>#REF!</v>
      </c>
      <c r="N641" s="1" t="s">
        <v>2380</v>
      </c>
      <c r="O641" s="35">
        <v>178</v>
      </c>
    </row>
    <row r="642" spans="2:15" x14ac:dyDescent="0.25">
      <c r="B642" s="1" t="s">
        <v>1647</v>
      </c>
      <c r="D642" s="1" t="s">
        <v>420</v>
      </c>
      <c r="E642" t="s">
        <v>1648</v>
      </c>
      <c r="F642" s="20">
        <v>28.02</v>
      </c>
      <c r="G642" s="1">
        <v>1</v>
      </c>
      <c r="H642" s="1" t="e">
        <f>SUMIF(#REF!,Tableau1[[#This Row],[Références]],#REF!)</f>
        <v>#REF!</v>
      </c>
      <c r="I642" s="1" t="e">
        <f t="shared" si="18"/>
        <v>#REF!</v>
      </c>
      <c r="J642" s="1">
        <v>-1</v>
      </c>
      <c r="K642" t="e">
        <f t="shared" si="19"/>
        <v>#REF!</v>
      </c>
      <c r="L642" s="1"/>
      <c r="M642" s="20" t="e">
        <f>Tableau1[[#This Row],[Prix /HT]]*Tableau1[[#This Row],[Stock Actuel]]</f>
        <v>#REF!</v>
      </c>
      <c r="N642" s="1" t="s">
        <v>1013</v>
      </c>
      <c r="O642" s="1"/>
    </row>
    <row r="643" spans="2:15" x14ac:dyDescent="0.25">
      <c r="B643" s="1" t="s">
        <v>2847</v>
      </c>
      <c r="C643" s="1" t="s">
        <v>193</v>
      </c>
      <c r="E643" t="s">
        <v>2848</v>
      </c>
      <c r="F643" s="20">
        <v>0</v>
      </c>
      <c r="G643" s="1">
        <v>0</v>
      </c>
      <c r="H643" s="1" t="e">
        <f>SUMIF(#REF!,Tableau1[[#This Row],[Références]],#REF!)</f>
        <v>#REF!</v>
      </c>
      <c r="I643" s="1" t="e">
        <f t="shared" si="18"/>
        <v>#REF!</v>
      </c>
      <c r="J643" s="1">
        <v>-1</v>
      </c>
      <c r="K643" t="e">
        <f t="shared" si="19"/>
        <v>#REF!</v>
      </c>
      <c r="L643" s="35" t="s">
        <v>2849</v>
      </c>
      <c r="M643" s="20" t="e">
        <f>Tableau1[[#This Row],[Prix /HT]]*Tableau1[[#This Row],[Stock Actuel]]</f>
        <v>#REF!</v>
      </c>
      <c r="N643" s="1"/>
      <c r="O643" s="35">
        <v>22</v>
      </c>
    </row>
    <row r="644" spans="2:15" x14ac:dyDescent="0.25">
      <c r="B644" s="1" t="s">
        <v>898</v>
      </c>
      <c r="C644" s="1" t="s">
        <v>193</v>
      </c>
      <c r="D644" s="1" t="s">
        <v>420</v>
      </c>
      <c r="E644" t="s">
        <v>899</v>
      </c>
      <c r="F644" s="20">
        <v>135.53</v>
      </c>
      <c r="G644" s="1">
        <v>1</v>
      </c>
      <c r="H644" s="1" t="e">
        <f>SUMIF(#REF!,Tableau1[[#This Row],[Références]],#REF!)</f>
        <v>#REF!</v>
      </c>
      <c r="I644" s="1" t="e">
        <f t="shared" ref="I644:I707" si="20">SUM(G644:H644)</f>
        <v>#REF!</v>
      </c>
      <c r="J644" s="1">
        <v>-1</v>
      </c>
      <c r="K644" t="e">
        <f t="shared" ref="K644:K707" si="21">IF(I644&lt;=J644,"Commander","stock OK")</f>
        <v>#REF!</v>
      </c>
      <c r="L644" s="1" t="s">
        <v>731</v>
      </c>
      <c r="M644" s="20" t="e">
        <f>Tableau1[[#This Row],[Prix /HT]]*Tableau1[[#This Row],[Stock Actuel]]</f>
        <v>#REF!</v>
      </c>
      <c r="N644" s="1"/>
      <c r="O644" s="1"/>
    </row>
    <row r="645" spans="2:15" x14ac:dyDescent="0.25">
      <c r="B645" s="1" t="s">
        <v>900</v>
      </c>
      <c r="C645" s="1" t="s">
        <v>193</v>
      </c>
      <c r="D645" s="1" t="s">
        <v>420</v>
      </c>
      <c r="E645" t="s">
        <v>1593</v>
      </c>
      <c r="F645" s="20">
        <v>3.15</v>
      </c>
      <c r="G645" s="1">
        <v>0</v>
      </c>
      <c r="H645" s="1" t="e">
        <f>SUMIF(#REF!,Tableau1[[#This Row],[Références]],#REF!)</f>
        <v>#REF!</v>
      </c>
      <c r="I645" s="1" t="e">
        <f t="shared" si="20"/>
        <v>#REF!</v>
      </c>
      <c r="J645" s="1">
        <v>-1</v>
      </c>
      <c r="K645" t="e">
        <f t="shared" si="21"/>
        <v>#REF!</v>
      </c>
      <c r="L645" s="1" t="s">
        <v>731</v>
      </c>
      <c r="M645" s="20" t="e">
        <f>Tableau1[[#This Row],[Prix /HT]]*Tableau1[[#This Row],[Stock Actuel]]</f>
        <v>#REF!</v>
      </c>
      <c r="N645" s="1" t="s">
        <v>1422</v>
      </c>
      <c r="O645" s="1"/>
    </row>
    <row r="646" spans="2:15" x14ac:dyDescent="0.25">
      <c r="B646" s="1" t="s">
        <v>2143</v>
      </c>
      <c r="C646" s="1" t="s">
        <v>193</v>
      </c>
      <c r="D646" s="1" t="s">
        <v>420</v>
      </c>
      <c r="E646" t="s">
        <v>2144</v>
      </c>
      <c r="F646" s="20">
        <v>6.05</v>
      </c>
      <c r="G646" s="1">
        <v>1</v>
      </c>
      <c r="H646" s="1" t="e">
        <f>SUMIF(#REF!,Tableau1[[#This Row],[Références]],#REF!)</f>
        <v>#REF!</v>
      </c>
      <c r="I646" s="1" t="e">
        <f t="shared" si="20"/>
        <v>#REF!</v>
      </c>
      <c r="J646" s="1">
        <v>-1</v>
      </c>
      <c r="K646" t="e">
        <f t="shared" si="21"/>
        <v>#REF!</v>
      </c>
      <c r="L646" s="1" t="s">
        <v>731</v>
      </c>
      <c r="M646" s="20" t="e">
        <f>Tableau1[[#This Row],[Prix /HT]]*Tableau1[[#This Row],[Stock Actuel]]</f>
        <v>#REF!</v>
      </c>
      <c r="N646" s="1" t="s">
        <v>1422</v>
      </c>
      <c r="O646" s="1"/>
    </row>
    <row r="647" spans="2:15" x14ac:dyDescent="0.25">
      <c r="B647" s="1" t="s">
        <v>1751</v>
      </c>
      <c r="C647" s="1" t="s">
        <v>193</v>
      </c>
      <c r="D647" s="1" t="s">
        <v>420</v>
      </c>
      <c r="E647" t="s">
        <v>1752</v>
      </c>
      <c r="F647" s="20">
        <v>38.56</v>
      </c>
      <c r="G647" s="1">
        <v>0</v>
      </c>
      <c r="H647" s="1" t="e">
        <f>SUMIF(#REF!,Tableau1[[#This Row],[Références]],#REF!)</f>
        <v>#REF!</v>
      </c>
      <c r="I647" s="1" t="e">
        <f t="shared" si="20"/>
        <v>#REF!</v>
      </c>
      <c r="J647" s="1">
        <v>-1</v>
      </c>
      <c r="K647" t="e">
        <f t="shared" si="21"/>
        <v>#REF!</v>
      </c>
      <c r="L647" s="1"/>
      <c r="M647" s="20" t="e">
        <f>Tableau1[[#This Row],[Prix /HT]]*Tableau1[[#This Row],[Stock Actuel]]</f>
        <v>#REF!</v>
      </c>
      <c r="N647" s="1" t="s">
        <v>1494</v>
      </c>
      <c r="O647" s="1"/>
    </row>
    <row r="648" spans="2:15" x14ac:dyDescent="0.25">
      <c r="B648" s="1" t="s">
        <v>896</v>
      </c>
      <c r="C648" s="1" t="s">
        <v>193</v>
      </c>
      <c r="D648" s="1" t="s">
        <v>420</v>
      </c>
      <c r="E648" t="s">
        <v>897</v>
      </c>
      <c r="F648" s="20">
        <v>63.63</v>
      </c>
      <c r="G648" s="1">
        <v>1</v>
      </c>
      <c r="H648" s="1" t="e">
        <f>SUMIF(#REF!,Tableau1[[#This Row],[Références]],#REF!)</f>
        <v>#REF!</v>
      </c>
      <c r="I648" s="1" t="e">
        <f t="shared" si="20"/>
        <v>#REF!</v>
      </c>
      <c r="J648" s="1">
        <v>-1</v>
      </c>
      <c r="K648" t="e">
        <f t="shared" si="21"/>
        <v>#REF!</v>
      </c>
      <c r="L648" s="1" t="s">
        <v>731</v>
      </c>
      <c r="M648" s="20" t="e">
        <f>Tableau1[[#This Row],[Prix /HT]]*Tableau1[[#This Row],[Stock Actuel]]</f>
        <v>#REF!</v>
      </c>
      <c r="N648" s="1" t="s">
        <v>2876</v>
      </c>
      <c r="O648" s="1"/>
    </row>
    <row r="649" spans="2:15" x14ac:dyDescent="0.25">
      <c r="B649" s="1" t="s">
        <v>2843</v>
      </c>
      <c r="C649" s="1" t="s">
        <v>193</v>
      </c>
      <c r="D649" s="1" t="s">
        <v>420</v>
      </c>
      <c r="E649" t="s">
        <v>2844</v>
      </c>
      <c r="F649" s="20">
        <v>0</v>
      </c>
      <c r="G649" s="1">
        <v>0</v>
      </c>
      <c r="H649" s="1" t="e">
        <f>SUMIF(#REF!,Tableau1[[#This Row],[Références]],#REF!)</f>
        <v>#REF!</v>
      </c>
      <c r="I649" s="1" t="e">
        <f t="shared" si="20"/>
        <v>#REF!</v>
      </c>
      <c r="J649" s="1">
        <v>-1</v>
      </c>
      <c r="K649" t="e">
        <f t="shared" si="21"/>
        <v>#REF!</v>
      </c>
      <c r="L649" s="35" t="s">
        <v>2845</v>
      </c>
      <c r="M649" s="20" t="e">
        <f>Tableau1[[#This Row],[Prix /HT]]*Tableau1[[#This Row],[Stock Actuel]]</f>
        <v>#REF!</v>
      </c>
      <c r="N649" s="1"/>
      <c r="O649" s="35">
        <v>214</v>
      </c>
    </row>
    <row r="650" spans="2:15" x14ac:dyDescent="0.25">
      <c r="B650" s="1" t="s">
        <v>2851</v>
      </c>
      <c r="C650" s="1" t="s">
        <v>193</v>
      </c>
      <c r="E650" t="s">
        <v>2850</v>
      </c>
      <c r="F650" s="20">
        <v>0</v>
      </c>
      <c r="G650" s="1">
        <v>0</v>
      </c>
      <c r="H650" s="1" t="e">
        <f>SUMIF(#REF!,Tableau1[[#This Row],[Références]],#REF!)</f>
        <v>#REF!</v>
      </c>
      <c r="I650" s="1" t="e">
        <f t="shared" si="20"/>
        <v>#REF!</v>
      </c>
      <c r="J650" s="1">
        <v>-1</v>
      </c>
      <c r="K650" t="e">
        <f t="shared" si="21"/>
        <v>#REF!</v>
      </c>
      <c r="L650" s="1"/>
      <c r="M650" s="20" t="e">
        <f>Tableau1[[#This Row],[Prix /HT]]*Tableau1[[#This Row],[Stock Actuel]]</f>
        <v>#REF!</v>
      </c>
      <c r="N650" s="1"/>
      <c r="O650" s="1"/>
    </row>
    <row r="651" spans="2:15" x14ac:dyDescent="0.25">
      <c r="B651" s="1" t="s">
        <v>564</v>
      </c>
      <c r="C651" s="1" t="s">
        <v>193</v>
      </c>
      <c r="D651" s="1" t="s">
        <v>420</v>
      </c>
      <c r="E651" t="s">
        <v>563</v>
      </c>
      <c r="F651" s="20">
        <v>14.02</v>
      </c>
      <c r="G651" s="1">
        <v>1</v>
      </c>
      <c r="H651" s="1" t="e">
        <f>SUMIF(#REF!,Tableau1[[#This Row],[Références]],#REF!)</f>
        <v>#REF!</v>
      </c>
      <c r="I651" s="1" t="e">
        <f t="shared" si="20"/>
        <v>#REF!</v>
      </c>
      <c r="J651" s="1">
        <v>-1</v>
      </c>
      <c r="K651" t="e">
        <f t="shared" si="21"/>
        <v>#REF!</v>
      </c>
      <c r="L651" s="35" t="s">
        <v>1850</v>
      </c>
      <c r="M651" s="20" t="e">
        <f>Tableau1[[#This Row],[Prix /HT]]*Tableau1[[#This Row],[Stock Actuel]]</f>
        <v>#REF!</v>
      </c>
      <c r="N651" s="1"/>
      <c r="O651" s="35">
        <v>118</v>
      </c>
    </row>
    <row r="652" spans="2:15" x14ac:dyDescent="0.25">
      <c r="B652" s="1" t="s">
        <v>894</v>
      </c>
      <c r="C652" s="1" t="s">
        <v>193</v>
      </c>
      <c r="D652" s="1" t="s">
        <v>420</v>
      </c>
      <c r="E652" t="s">
        <v>895</v>
      </c>
      <c r="F652" s="20">
        <v>6.76</v>
      </c>
      <c r="G652" s="1">
        <v>1</v>
      </c>
      <c r="H652" s="1" t="e">
        <f>SUMIF(#REF!,Tableau1[[#This Row],[Références]],#REF!)</f>
        <v>#REF!</v>
      </c>
      <c r="I652" s="1" t="e">
        <f t="shared" si="20"/>
        <v>#REF!</v>
      </c>
      <c r="J652" s="1">
        <v>-1</v>
      </c>
      <c r="K652" t="e">
        <f t="shared" si="21"/>
        <v>#REF!</v>
      </c>
      <c r="L652" s="1" t="s">
        <v>731</v>
      </c>
      <c r="M652" s="20" t="e">
        <f>Tableau1[[#This Row],[Prix /HT]]*Tableau1[[#This Row],[Stock Actuel]]</f>
        <v>#REF!</v>
      </c>
      <c r="N652" s="1"/>
      <c r="O652" s="1"/>
    </row>
    <row r="653" spans="2:15" x14ac:dyDescent="0.25">
      <c r="B653" s="1" t="s">
        <v>891</v>
      </c>
      <c r="C653" s="1" t="s">
        <v>193</v>
      </c>
      <c r="D653" s="1" t="s">
        <v>420</v>
      </c>
      <c r="E653" t="s">
        <v>892</v>
      </c>
      <c r="F653" s="20">
        <v>5.24</v>
      </c>
      <c r="G653" s="1">
        <v>2</v>
      </c>
      <c r="H653" s="1" t="e">
        <f>SUMIF(#REF!,Tableau1[[#This Row],[Références]],#REF!)</f>
        <v>#REF!</v>
      </c>
      <c r="I653" s="1" t="e">
        <f t="shared" si="20"/>
        <v>#REF!</v>
      </c>
      <c r="J653" s="1">
        <v>-1</v>
      </c>
      <c r="K653" t="e">
        <f t="shared" si="21"/>
        <v>#REF!</v>
      </c>
      <c r="L653" s="1" t="s">
        <v>731</v>
      </c>
      <c r="M653" s="20" t="e">
        <f>Tableau1[[#This Row],[Prix /HT]]*Tableau1[[#This Row],[Stock Actuel]]</f>
        <v>#REF!</v>
      </c>
      <c r="N653" s="1"/>
      <c r="O653" s="1"/>
    </row>
    <row r="654" spans="2:15" x14ac:dyDescent="0.25">
      <c r="B654" s="1" t="s">
        <v>2332</v>
      </c>
      <c r="C654" s="1" t="s">
        <v>867</v>
      </c>
      <c r="D654" s="1" t="s">
        <v>420</v>
      </c>
      <c r="E654" t="s">
        <v>2333</v>
      </c>
      <c r="F654" s="20">
        <v>2.2000000000000002</v>
      </c>
      <c r="G654" s="1">
        <v>5</v>
      </c>
      <c r="H654" s="1" t="e">
        <f>SUMIF(#REF!,Tableau1[[#This Row],[Références]],#REF!)</f>
        <v>#REF!</v>
      </c>
      <c r="I654" s="1" t="e">
        <f t="shared" si="20"/>
        <v>#REF!</v>
      </c>
      <c r="J654" s="1">
        <v>-1</v>
      </c>
      <c r="K654" t="e">
        <f t="shared" si="21"/>
        <v>#REF!</v>
      </c>
      <c r="L654" s="35" t="s">
        <v>2334</v>
      </c>
      <c r="M654" s="20" t="e">
        <f>Tableau1[[#This Row],[Prix /HT]]*Tableau1[[#This Row],[Stock Actuel]]</f>
        <v>#REF!</v>
      </c>
      <c r="N654" s="1" t="s">
        <v>1493</v>
      </c>
      <c r="O654" s="35">
        <v>212</v>
      </c>
    </row>
    <row r="655" spans="2:15" x14ac:dyDescent="0.25">
      <c r="B655" s="1" t="s">
        <v>2772</v>
      </c>
      <c r="D655" s="1" t="s">
        <v>420</v>
      </c>
      <c r="E655" t="s">
        <v>2773</v>
      </c>
      <c r="F655" s="20">
        <v>12.34</v>
      </c>
      <c r="G655" s="1">
        <v>0</v>
      </c>
      <c r="H655" s="1" t="e">
        <f>SUMIF(#REF!,Tableau1[[#This Row],[Références]],#REF!)</f>
        <v>#REF!</v>
      </c>
      <c r="I655" s="1" t="e">
        <f t="shared" si="20"/>
        <v>#REF!</v>
      </c>
      <c r="J655" s="1">
        <v>-1</v>
      </c>
      <c r="K655" t="e">
        <f t="shared" si="21"/>
        <v>#REF!</v>
      </c>
      <c r="L655" s="35" t="s">
        <v>2774</v>
      </c>
      <c r="M655" s="20" t="e">
        <f>Tableau1[[#This Row],[Prix /HT]]*Tableau1[[#This Row],[Stock Actuel]]</f>
        <v>#REF!</v>
      </c>
      <c r="N655" s="1" t="s">
        <v>1422</v>
      </c>
      <c r="O655" s="35">
        <v>106</v>
      </c>
    </row>
    <row r="656" spans="2:15" x14ac:dyDescent="0.25">
      <c r="B656" s="1" t="s">
        <v>494</v>
      </c>
      <c r="C656" s="1" t="s">
        <v>193</v>
      </c>
      <c r="D656" s="1" t="s">
        <v>420</v>
      </c>
      <c r="E656" t="s">
        <v>495</v>
      </c>
      <c r="F656" s="20">
        <v>1.34</v>
      </c>
      <c r="G656" s="1">
        <v>2</v>
      </c>
      <c r="H656" s="1" t="e">
        <f>SUMIF(#REF!,Tableau1[[#This Row],[Références]],#REF!)</f>
        <v>#REF!</v>
      </c>
      <c r="I656" s="1" t="e">
        <f t="shared" si="20"/>
        <v>#REF!</v>
      </c>
      <c r="J656" s="1">
        <v>-1</v>
      </c>
      <c r="K656" t="e">
        <f t="shared" si="21"/>
        <v>#REF!</v>
      </c>
      <c r="L656" s="1" t="s">
        <v>731</v>
      </c>
      <c r="M656" s="20" t="e">
        <f>Tableau1[[#This Row],[Prix /HT]]*Tableau1[[#This Row],[Stock Actuel]]</f>
        <v>#REF!</v>
      </c>
      <c r="N656" s="1" t="s">
        <v>2890</v>
      </c>
      <c r="O656" s="1"/>
    </row>
    <row r="657" spans="2:15" x14ac:dyDescent="0.25">
      <c r="B657" s="1" t="s">
        <v>1917</v>
      </c>
      <c r="C657" s="1" t="s">
        <v>193</v>
      </c>
      <c r="D657" s="1" t="s">
        <v>420</v>
      </c>
      <c r="E657" t="s">
        <v>1918</v>
      </c>
      <c r="F657" s="20">
        <v>1.22</v>
      </c>
      <c r="G657" s="1">
        <v>100</v>
      </c>
      <c r="H657" s="1" t="e">
        <f>SUMIF(#REF!,Tableau1[[#This Row],[Références]],#REF!)</f>
        <v>#REF!</v>
      </c>
      <c r="I657" s="1" t="e">
        <f t="shared" si="20"/>
        <v>#REF!</v>
      </c>
      <c r="J657" s="1">
        <v>-1</v>
      </c>
      <c r="K657" t="e">
        <f t="shared" si="21"/>
        <v>#REF!</v>
      </c>
      <c r="L657" s="35" t="s">
        <v>2076</v>
      </c>
      <c r="M657" s="20" t="e">
        <f>Tableau1[[#This Row],[Prix /HT]]*Tableau1[[#This Row],[Stock Actuel]]</f>
        <v>#REF!</v>
      </c>
      <c r="N657" s="1" t="s">
        <v>2890</v>
      </c>
      <c r="O657" s="35">
        <v>180</v>
      </c>
    </row>
    <row r="658" spans="2:15" x14ac:dyDescent="0.25">
      <c r="B658" s="1" t="s">
        <v>487</v>
      </c>
      <c r="C658" s="1" t="s">
        <v>193</v>
      </c>
      <c r="D658" s="1" t="s">
        <v>420</v>
      </c>
      <c r="E658" t="s">
        <v>488</v>
      </c>
      <c r="F658" s="20">
        <v>1.21</v>
      </c>
      <c r="G658" s="1">
        <v>4</v>
      </c>
      <c r="H658" s="1" t="e">
        <f>SUMIF(#REF!,Tableau1[[#This Row],[Références]],#REF!)</f>
        <v>#REF!</v>
      </c>
      <c r="I658" s="1" t="e">
        <f t="shared" si="20"/>
        <v>#REF!</v>
      </c>
      <c r="J658" s="1">
        <v>-1</v>
      </c>
      <c r="K658" t="e">
        <f t="shared" si="21"/>
        <v>#REF!</v>
      </c>
      <c r="L658" s="35" t="s">
        <v>2078</v>
      </c>
      <c r="M658" s="20" t="e">
        <f>Tableau1[[#This Row],[Prix /HT]]*Tableau1[[#This Row],[Stock Actuel]]</f>
        <v>#REF!</v>
      </c>
      <c r="N658" s="1" t="s">
        <v>2890</v>
      </c>
      <c r="O658" s="35">
        <v>181</v>
      </c>
    </row>
    <row r="659" spans="2:15" x14ac:dyDescent="0.25">
      <c r="B659" s="1" t="s">
        <v>489</v>
      </c>
      <c r="C659" s="1" t="s">
        <v>193</v>
      </c>
      <c r="D659" s="1" t="s">
        <v>420</v>
      </c>
      <c r="E659" t="s">
        <v>2050</v>
      </c>
      <c r="F659" s="20">
        <v>5.2</v>
      </c>
      <c r="G659" s="1">
        <v>162</v>
      </c>
      <c r="H659" s="1" t="e">
        <f>SUMIF(#REF!,Tableau1[[#This Row],[Références]],#REF!)</f>
        <v>#REF!</v>
      </c>
      <c r="I659" s="1" t="e">
        <f t="shared" si="20"/>
        <v>#REF!</v>
      </c>
      <c r="J659" s="1">
        <v>-1</v>
      </c>
      <c r="K659" t="e">
        <f t="shared" si="21"/>
        <v>#REF!</v>
      </c>
      <c r="L659" s="35" t="s">
        <v>2075</v>
      </c>
      <c r="M659" s="20" t="e">
        <f>Tableau1[[#This Row],[Prix /HT]]*Tableau1[[#This Row],[Stock Actuel]]</f>
        <v>#REF!</v>
      </c>
      <c r="N659" s="1"/>
      <c r="O659" s="35">
        <v>179</v>
      </c>
    </row>
    <row r="660" spans="2:15" x14ac:dyDescent="0.25">
      <c r="B660" s="1" t="s">
        <v>2145</v>
      </c>
      <c r="C660" s="1" t="s">
        <v>193</v>
      </c>
      <c r="D660" s="1" t="s">
        <v>420</v>
      </c>
      <c r="E660" t="s">
        <v>2146</v>
      </c>
      <c r="F660" s="20">
        <v>10.9</v>
      </c>
      <c r="G660" s="1">
        <v>1</v>
      </c>
      <c r="H660" s="1" t="e">
        <f>SUMIF(#REF!,Tableau1[[#This Row],[Références]],#REF!)</f>
        <v>#REF!</v>
      </c>
      <c r="I660" s="1" t="e">
        <f t="shared" si="20"/>
        <v>#REF!</v>
      </c>
      <c r="J660" s="1">
        <v>-1</v>
      </c>
      <c r="K660" t="e">
        <f t="shared" si="21"/>
        <v>#REF!</v>
      </c>
      <c r="L660" s="1" t="s">
        <v>731</v>
      </c>
      <c r="M660" s="20" t="e">
        <f>Tableau1[[#This Row],[Prix /HT]]*Tableau1[[#This Row],[Stock Actuel]]</f>
        <v>#REF!</v>
      </c>
      <c r="N660" s="1"/>
      <c r="O660" s="35"/>
    </row>
    <row r="661" spans="2:15" x14ac:dyDescent="0.25">
      <c r="B661" s="1" t="s">
        <v>192</v>
      </c>
      <c r="C661" s="1" t="s">
        <v>193</v>
      </c>
      <c r="D661" s="1" t="s">
        <v>193</v>
      </c>
      <c r="E661" t="s">
        <v>194</v>
      </c>
      <c r="F661" s="20">
        <v>28.74</v>
      </c>
      <c r="G661" s="1">
        <v>0</v>
      </c>
      <c r="H661" s="1" t="e">
        <f>SUMIF(#REF!,Tableau1[[#This Row],[Références]],#REF!)</f>
        <v>#REF!</v>
      </c>
      <c r="I661" s="1" t="e">
        <f t="shared" si="20"/>
        <v>#REF!</v>
      </c>
      <c r="J661" s="1">
        <v>-1</v>
      </c>
      <c r="K661" t="e">
        <f t="shared" si="21"/>
        <v>#REF!</v>
      </c>
      <c r="L661" s="1" t="s">
        <v>731</v>
      </c>
      <c r="M661" s="20" t="e">
        <f>Tableau1[[#This Row],[Prix /HT]]*Tableau1[[#This Row],[Stock Actuel]]</f>
        <v>#REF!</v>
      </c>
      <c r="N661" s="1" t="s">
        <v>2813</v>
      </c>
      <c r="O661" s="1"/>
    </row>
    <row r="662" spans="2:15" x14ac:dyDescent="0.25">
      <c r="B662" s="1" t="s">
        <v>1410</v>
      </c>
      <c r="D662" s="1" t="s">
        <v>1418</v>
      </c>
      <c r="E662" t="s">
        <v>1411</v>
      </c>
      <c r="F662" s="20">
        <v>0</v>
      </c>
      <c r="G662" s="1">
        <v>16</v>
      </c>
      <c r="H662" s="1" t="e">
        <f>SUMIF(#REF!,Tableau1[[#This Row],[Références]],#REF!)</f>
        <v>#REF!</v>
      </c>
      <c r="I662" s="1" t="e">
        <f t="shared" si="20"/>
        <v>#REF!</v>
      </c>
      <c r="J662" s="1">
        <v>-1</v>
      </c>
      <c r="K662" t="e">
        <f t="shared" si="21"/>
        <v>#REF!</v>
      </c>
      <c r="L662" s="35" t="s">
        <v>2846</v>
      </c>
      <c r="M662" s="20" t="e">
        <f>Tableau1[[#This Row],[Prix /HT]]*Tableau1[[#This Row],[Stock Actuel]]</f>
        <v>#REF!</v>
      </c>
      <c r="N662" s="1"/>
      <c r="O662" s="35">
        <v>213</v>
      </c>
    </row>
    <row r="663" spans="2:15" x14ac:dyDescent="0.25">
      <c r="B663" s="1" t="s">
        <v>2908</v>
      </c>
      <c r="C663" s="1" t="s">
        <v>2323</v>
      </c>
      <c r="D663" s="1" t="s">
        <v>422</v>
      </c>
      <c r="E663" t="s">
        <v>2324</v>
      </c>
      <c r="F663" s="20">
        <v>0</v>
      </c>
      <c r="G663" s="1">
        <v>16</v>
      </c>
      <c r="H663" s="1" t="e">
        <f>SUMIF(#REF!,Tableau1[[#This Row],[Références]],#REF!)</f>
        <v>#REF!</v>
      </c>
      <c r="I663" s="1" t="e">
        <f t="shared" si="20"/>
        <v>#REF!</v>
      </c>
      <c r="J663" s="1">
        <v>-1</v>
      </c>
      <c r="K663" t="e">
        <f t="shared" si="21"/>
        <v>#REF!</v>
      </c>
      <c r="L663" s="35" t="s">
        <v>1834</v>
      </c>
      <c r="M663" s="20" t="e">
        <f>Tableau1[[#This Row],[Prix /HT]]*Tableau1[[#This Row],[Stock Actuel]]</f>
        <v>#REF!</v>
      </c>
      <c r="N663" s="1"/>
      <c r="O663" s="35">
        <v>108</v>
      </c>
    </row>
    <row r="664" spans="2:15" x14ac:dyDescent="0.25">
      <c r="B664" s="1" t="s">
        <v>2663</v>
      </c>
      <c r="D664" s="1" t="s">
        <v>152</v>
      </c>
      <c r="E664" t="s">
        <v>2664</v>
      </c>
      <c r="F664" s="20">
        <v>2.2000000000000002</v>
      </c>
      <c r="G664" s="1">
        <v>0</v>
      </c>
      <c r="H664" s="1" t="e">
        <f>SUMIF(#REF!,Tableau1[[#This Row],[Références]],#REF!)</f>
        <v>#REF!</v>
      </c>
      <c r="I664" s="1" t="e">
        <f t="shared" si="20"/>
        <v>#REF!</v>
      </c>
      <c r="J664" s="1">
        <v>-1</v>
      </c>
      <c r="K664" t="e">
        <f t="shared" si="21"/>
        <v>#REF!</v>
      </c>
      <c r="L664" s="1"/>
      <c r="M664" s="20" t="e">
        <f>Tableau1[[#This Row],[Prix /HT]]*Tableau1[[#This Row],[Stock Actuel]]</f>
        <v>#REF!</v>
      </c>
      <c r="N664" s="1"/>
      <c r="O664" s="1"/>
    </row>
    <row r="665" spans="2:15" x14ac:dyDescent="0.25">
      <c r="B665" s="1" t="s">
        <v>959</v>
      </c>
      <c r="C665" s="1" t="s">
        <v>960</v>
      </c>
      <c r="D665" s="1" t="s">
        <v>432</v>
      </c>
      <c r="E665" t="s">
        <v>961</v>
      </c>
      <c r="F665" s="20">
        <v>289</v>
      </c>
      <c r="G665" s="1">
        <v>1</v>
      </c>
      <c r="H665" s="1" t="e">
        <f>SUMIF(#REF!,Tableau1[[#This Row],[Références]],#REF!)</f>
        <v>#REF!</v>
      </c>
      <c r="I665" s="1" t="e">
        <f t="shared" si="20"/>
        <v>#REF!</v>
      </c>
      <c r="J665" s="1">
        <v>-1</v>
      </c>
      <c r="K665" t="e">
        <f t="shared" si="21"/>
        <v>#REF!</v>
      </c>
      <c r="L665" s="1"/>
      <c r="M665" s="20" t="e">
        <f>Tableau1[[#This Row],[Prix /HT]]*Tableau1[[#This Row],[Stock Actuel]]</f>
        <v>#REF!</v>
      </c>
      <c r="N665" s="1"/>
      <c r="O665" s="1"/>
    </row>
    <row r="666" spans="2:15" x14ac:dyDescent="0.25">
      <c r="B666" s="1" t="s">
        <v>1010</v>
      </c>
      <c r="C666" s="1" t="s">
        <v>38</v>
      </c>
      <c r="D666" s="1" t="s">
        <v>38</v>
      </c>
      <c r="E666" t="s">
        <v>1011</v>
      </c>
      <c r="F666" s="20">
        <v>78.95</v>
      </c>
      <c r="G666" s="1">
        <v>44</v>
      </c>
      <c r="H666" s="1" t="e">
        <f>SUMIF(#REF!,Tableau1[[#This Row],[Références]],#REF!)</f>
        <v>#REF!</v>
      </c>
      <c r="I666" s="1" t="e">
        <f t="shared" si="20"/>
        <v>#REF!</v>
      </c>
      <c r="J666" s="1">
        <v>-1</v>
      </c>
      <c r="K666" t="e">
        <f t="shared" si="21"/>
        <v>#REF!</v>
      </c>
      <c r="L666" s="35" t="s">
        <v>2262</v>
      </c>
      <c r="M666" s="20" t="e">
        <f>Tableau1[[#This Row],[Prix /HT]]*Tableau1[[#This Row],[Stock Actuel]]</f>
        <v>#REF!</v>
      </c>
      <c r="N666" s="1"/>
      <c r="O666" s="35">
        <v>195</v>
      </c>
    </row>
    <row r="667" spans="2:15" x14ac:dyDescent="0.25">
      <c r="B667" s="1" t="s">
        <v>2761</v>
      </c>
      <c r="C667" s="1" t="s">
        <v>21</v>
      </c>
      <c r="D667" s="1" t="s">
        <v>1077</v>
      </c>
      <c r="E667" t="s">
        <v>1076</v>
      </c>
      <c r="F667" s="20">
        <v>90.5</v>
      </c>
      <c r="G667" s="1">
        <v>1</v>
      </c>
      <c r="H667" s="1" t="e">
        <f>SUMIF(#REF!,Tableau1[[#This Row],[Références]],#REF!)</f>
        <v>#REF!</v>
      </c>
      <c r="I667" s="1" t="e">
        <f t="shared" si="20"/>
        <v>#REF!</v>
      </c>
      <c r="J667" s="1">
        <v>-1</v>
      </c>
      <c r="K667" t="e">
        <f t="shared" si="21"/>
        <v>#REF!</v>
      </c>
      <c r="L667" s="1" t="s">
        <v>457</v>
      </c>
      <c r="M667" s="20" t="e">
        <f>Tableau1[[#This Row],[Prix /HT]]*Tableau1[[#This Row],[Stock Actuel]]</f>
        <v>#REF!</v>
      </c>
      <c r="N667" s="1"/>
      <c r="O667" s="1"/>
    </row>
    <row r="668" spans="2:15" x14ac:dyDescent="0.25">
      <c r="B668" s="1" t="s">
        <v>1031</v>
      </c>
      <c r="C668" s="1" t="s">
        <v>152</v>
      </c>
      <c r="D668" s="1" t="s">
        <v>152</v>
      </c>
      <c r="E668" t="s">
        <v>1032</v>
      </c>
      <c r="F668" s="20">
        <v>66.5</v>
      </c>
      <c r="G668" s="1">
        <v>1</v>
      </c>
      <c r="H668" s="1" t="e">
        <f>SUMIF(#REF!,Tableau1[[#This Row],[Références]],#REF!)</f>
        <v>#REF!</v>
      </c>
      <c r="I668" s="1" t="e">
        <f t="shared" si="20"/>
        <v>#REF!</v>
      </c>
      <c r="J668" s="1">
        <v>-1</v>
      </c>
      <c r="K668" t="e">
        <f t="shared" si="21"/>
        <v>#REF!</v>
      </c>
      <c r="L668" s="1" t="s">
        <v>729</v>
      </c>
      <c r="M668" s="20" t="e">
        <f>Tableau1[[#This Row],[Prix /HT]]*Tableau1[[#This Row],[Stock Actuel]]</f>
        <v>#REF!</v>
      </c>
      <c r="N668" s="1"/>
      <c r="O668" s="1"/>
    </row>
    <row r="669" spans="2:15" x14ac:dyDescent="0.25">
      <c r="B669" s="1" t="s">
        <v>2081</v>
      </c>
      <c r="D669" s="1" t="s">
        <v>2083</v>
      </c>
      <c r="E669" t="s">
        <v>2082</v>
      </c>
      <c r="F669" s="20">
        <v>0</v>
      </c>
      <c r="G669" s="1">
        <v>0</v>
      </c>
      <c r="H669" s="1" t="e">
        <f>SUMIF(#REF!,Tableau1[[#This Row],[Références]],#REF!)</f>
        <v>#REF!</v>
      </c>
      <c r="I669" s="1" t="e">
        <f t="shared" si="20"/>
        <v>#REF!</v>
      </c>
      <c r="J669" s="1">
        <v>-1</v>
      </c>
      <c r="K669" t="e">
        <f t="shared" si="21"/>
        <v>#REF!</v>
      </c>
      <c r="L669" s="1"/>
      <c r="M669" s="20" t="e">
        <f>Tableau1[[#This Row],[Prix /HT]]*Tableau1[[#This Row],[Stock Actuel]]</f>
        <v>#REF!</v>
      </c>
      <c r="N669" s="1" t="s">
        <v>1660</v>
      </c>
      <c r="O669" s="1"/>
    </row>
    <row r="670" spans="2:15" x14ac:dyDescent="0.25">
      <c r="B670" s="1" t="s">
        <v>2269</v>
      </c>
      <c r="C670" s="1" t="s">
        <v>339</v>
      </c>
      <c r="D670" s="1" t="s">
        <v>420</v>
      </c>
      <c r="E670" t="s">
        <v>2270</v>
      </c>
      <c r="F670" s="20">
        <v>61.52</v>
      </c>
      <c r="G670" s="1">
        <v>3</v>
      </c>
      <c r="H670" s="1" t="e">
        <f>SUMIF(#REF!,Tableau1[[#This Row],[Références]],#REF!)</f>
        <v>#REF!</v>
      </c>
      <c r="I670" s="1" t="e">
        <f t="shared" si="20"/>
        <v>#REF!</v>
      </c>
      <c r="J670" s="1">
        <v>-1</v>
      </c>
      <c r="K670" t="e">
        <f t="shared" si="21"/>
        <v>#REF!</v>
      </c>
      <c r="L670" s="1"/>
      <c r="M670" s="20" t="e">
        <f>Tableau1[[#This Row],[Prix /HT]]*Tableau1[[#This Row],[Stock Actuel]]</f>
        <v>#REF!</v>
      </c>
      <c r="N670" s="1"/>
      <c r="O670" s="1"/>
    </row>
    <row r="671" spans="2:15" x14ac:dyDescent="0.25">
      <c r="B671" s="1" t="s">
        <v>2271</v>
      </c>
      <c r="C671" s="1" t="s">
        <v>339</v>
      </c>
      <c r="D671" s="1" t="s">
        <v>420</v>
      </c>
      <c r="E671" t="s">
        <v>2272</v>
      </c>
      <c r="F671" s="20">
        <v>15.86</v>
      </c>
      <c r="G671" s="1">
        <v>1</v>
      </c>
      <c r="H671" s="1" t="e">
        <f>SUMIF(#REF!,Tableau1[[#This Row],[Références]],#REF!)</f>
        <v>#REF!</v>
      </c>
      <c r="I671" s="1" t="e">
        <f t="shared" si="20"/>
        <v>#REF!</v>
      </c>
      <c r="J671" s="1">
        <v>-1</v>
      </c>
      <c r="K671" t="e">
        <f t="shared" si="21"/>
        <v>#REF!</v>
      </c>
      <c r="L671" s="1"/>
      <c r="M671" s="20" t="e">
        <f>Tableau1[[#This Row],[Prix /HT]]*Tableau1[[#This Row],[Stock Actuel]]</f>
        <v>#REF!</v>
      </c>
      <c r="N671" s="1" t="s">
        <v>2885</v>
      </c>
      <c r="O671" s="1"/>
    </row>
    <row r="672" spans="2:15" x14ac:dyDescent="0.25">
      <c r="B672" s="1" t="s">
        <v>2136</v>
      </c>
      <c r="C672" s="1" t="s">
        <v>161</v>
      </c>
      <c r="D672" s="1" t="s">
        <v>419</v>
      </c>
      <c r="E672" t="s">
        <v>2122</v>
      </c>
      <c r="F672" s="20">
        <v>0</v>
      </c>
      <c r="G672" s="1">
        <v>0</v>
      </c>
      <c r="H672" s="1" t="e">
        <f>SUMIF(#REF!,Tableau1[[#This Row],[Références]],#REF!)</f>
        <v>#REF!</v>
      </c>
      <c r="I672" s="1" t="e">
        <f t="shared" si="20"/>
        <v>#REF!</v>
      </c>
      <c r="J672" s="1">
        <v>-1</v>
      </c>
      <c r="K672" t="e">
        <f t="shared" si="21"/>
        <v>#REF!</v>
      </c>
      <c r="L672" s="1" t="s">
        <v>742</v>
      </c>
      <c r="M672" s="20" t="e">
        <f>Tableau1[[#This Row],[Prix /HT]]*Tableau1[[#This Row],[Stock Actuel]]</f>
        <v>#REF!</v>
      </c>
      <c r="N672" s="1" t="s">
        <v>162</v>
      </c>
      <c r="O672" s="1"/>
    </row>
    <row r="673" spans="2:15" x14ac:dyDescent="0.25">
      <c r="B673" s="1" t="s">
        <v>2100</v>
      </c>
      <c r="C673" s="1" t="s">
        <v>161</v>
      </c>
      <c r="D673" s="1" t="s">
        <v>419</v>
      </c>
      <c r="E673" t="s">
        <v>2130</v>
      </c>
      <c r="F673" s="20">
        <v>68.400000000000006</v>
      </c>
      <c r="G673" s="1">
        <v>1</v>
      </c>
      <c r="H673" s="1" t="e">
        <f>SUMIF(#REF!,Tableau1[[#This Row],[Références]],#REF!)</f>
        <v>#REF!</v>
      </c>
      <c r="I673" s="1" t="e">
        <f t="shared" si="20"/>
        <v>#REF!</v>
      </c>
      <c r="J673" s="1">
        <v>-1</v>
      </c>
      <c r="K673" t="e">
        <f t="shared" si="21"/>
        <v>#REF!</v>
      </c>
      <c r="L673" s="1"/>
      <c r="M673" s="20" t="e">
        <f>Tableau1[[#This Row],[Prix /HT]]*Tableau1[[#This Row],[Stock Actuel]]</f>
        <v>#REF!</v>
      </c>
      <c r="N673" s="1"/>
      <c r="O673" s="1"/>
    </row>
    <row r="674" spans="2:15" x14ac:dyDescent="0.25">
      <c r="B674" s="1" t="s">
        <v>1562</v>
      </c>
      <c r="C674" s="1" t="s">
        <v>419</v>
      </c>
      <c r="D674" s="1" t="s">
        <v>419</v>
      </c>
      <c r="E674" t="s">
        <v>1570</v>
      </c>
      <c r="F674" s="20">
        <v>4.5</v>
      </c>
      <c r="G674" s="1">
        <v>3</v>
      </c>
      <c r="H674" s="1" t="e">
        <f>SUMIF(#REF!,Tableau1[[#This Row],[Références]],#REF!)</f>
        <v>#REF!</v>
      </c>
      <c r="I674" s="1" t="e">
        <f t="shared" si="20"/>
        <v>#REF!</v>
      </c>
      <c r="J674" s="1">
        <v>-1</v>
      </c>
      <c r="K674" t="e">
        <f t="shared" si="21"/>
        <v>#REF!</v>
      </c>
      <c r="L674" s="35" t="s">
        <v>1577</v>
      </c>
      <c r="M674" s="20" t="e">
        <f>Tableau1[[#This Row],[Prix /HT]]*Tableau1[[#This Row],[Stock Actuel]]</f>
        <v>#REF!</v>
      </c>
      <c r="N674" s="1" t="s">
        <v>1422</v>
      </c>
      <c r="O674" s="35">
        <v>74</v>
      </c>
    </row>
    <row r="675" spans="2:15" x14ac:dyDescent="0.25">
      <c r="B675" s="1" t="s">
        <v>1579</v>
      </c>
      <c r="C675" s="1" t="s">
        <v>419</v>
      </c>
      <c r="D675" s="1" t="s">
        <v>419</v>
      </c>
      <c r="E675" t="s">
        <v>1572</v>
      </c>
      <c r="F675" s="20">
        <v>15</v>
      </c>
      <c r="G675" s="1">
        <v>5</v>
      </c>
      <c r="H675" s="1" t="e">
        <f>SUMIF(#REF!,Tableau1[[#This Row],[Références]],#REF!)</f>
        <v>#REF!</v>
      </c>
      <c r="I675" s="1" t="e">
        <f t="shared" si="20"/>
        <v>#REF!</v>
      </c>
      <c r="J675" s="1">
        <v>-1</v>
      </c>
      <c r="K675" t="e">
        <f t="shared" si="21"/>
        <v>#REF!</v>
      </c>
      <c r="L675" s="35" t="s">
        <v>1578</v>
      </c>
      <c r="M675" s="20" t="e">
        <f>Tableau1[[#This Row],[Prix /HT]]*Tableau1[[#This Row],[Stock Actuel]]</f>
        <v>#REF!</v>
      </c>
      <c r="N675" s="1" t="s">
        <v>1422</v>
      </c>
      <c r="O675" s="35">
        <v>75</v>
      </c>
    </row>
    <row r="676" spans="2:15" x14ac:dyDescent="0.25">
      <c r="B676" s="1" t="s">
        <v>1721</v>
      </c>
      <c r="E676" t="s">
        <v>1732</v>
      </c>
      <c r="F676" s="20">
        <v>0</v>
      </c>
      <c r="G676" s="1">
        <v>5</v>
      </c>
      <c r="H676" s="1" t="e">
        <f>SUMIF(#REF!,Tableau1[[#This Row],[Références]],#REF!)</f>
        <v>#REF!</v>
      </c>
      <c r="I676" s="1" t="e">
        <f t="shared" si="20"/>
        <v>#REF!</v>
      </c>
      <c r="J676" s="1">
        <v>-1</v>
      </c>
      <c r="K676" t="e">
        <f t="shared" si="21"/>
        <v>#REF!</v>
      </c>
      <c r="L676" s="35"/>
      <c r="M676" s="20" t="e">
        <f>Tableau1[[#This Row],[Prix /HT]]*Tableau1[[#This Row],[Stock Actuel]]</f>
        <v>#REF!</v>
      </c>
      <c r="N676" s="1"/>
      <c r="O676" s="35"/>
    </row>
    <row r="677" spans="2:15" x14ac:dyDescent="0.25">
      <c r="B677" s="1" t="s">
        <v>1432</v>
      </c>
      <c r="C677" s="1" t="s">
        <v>905</v>
      </c>
      <c r="D677" s="1" t="s">
        <v>1079</v>
      </c>
      <c r="E677" t="s">
        <v>1433</v>
      </c>
      <c r="F677" s="20">
        <v>67.5</v>
      </c>
      <c r="G677" s="1">
        <v>6</v>
      </c>
      <c r="H677" s="1" t="e">
        <f>SUMIF(#REF!,Tableau1[[#This Row],[Références]],#REF!)</f>
        <v>#REF!</v>
      </c>
      <c r="I677" s="1" t="e">
        <f t="shared" si="20"/>
        <v>#REF!</v>
      </c>
      <c r="J677" s="1">
        <v>-1</v>
      </c>
      <c r="K677" t="e">
        <f t="shared" si="21"/>
        <v>#REF!</v>
      </c>
      <c r="L677" s="1" t="s">
        <v>742</v>
      </c>
      <c r="M677" s="20" t="e">
        <f>Tableau1[[#This Row],[Prix /HT]]*Tableau1[[#This Row],[Stock Actuel]]</f>
        <v>#REF!</v>
      </c>
      <c r="N677" s="1"/>
      <c r="O677" s="1"/>
    </row>
    <row r="678" spans="2:15" x14ac:dyDescent="0.25">
      <c r="B678" s="1" t="s">
        <v>1832</v>
      </c>
      <c r="C678" s="1" t="s">
        <v>161</v>
      </c>
      <c r="D678" s="1" t="s">
        <v>1079</v>
      </c>
      <c r="E678" t="s">
        <v>1833</v>
      </c>
      <c r="F678" s="20">
        <v>58</v>
      </c>
      <c r="G678" s="1">
        <v>0</v>
      </c>
      <c r="H678" s="1" t="e">
        <f>SUMIF(#REF!,Tableau1[[#This Row],[Références]],#REF!)</f>
        <v>#REF!</v>
      </c>
      <c r="I678" s="1" t="e">
        <f t="shared" si="20"/>
        <v>#REF!</v>
      </c>
      <c r="J678" s="1">
        <v>-1</v>
      </c>
      <c r="K678" t="e">
        <f t="shared" si="21"/>
        <v>#REF!</v>
      </c>
      <c r="L678" s="1"/>
      <c r="M678" s="20" t="e">
        <f>Tableau1[[#This Row],[Prix /HT]]*Tableau1[[#This Row],[Stock Actuel]]</f>
        <v>#REF!</v>
      </c>
      <c r="N678" s="1"/>
      <c r="O678" s="1"/>
    </row>
    <row r="679" spans="2:15" x14ac:dyDescent="0.25">
      <c r="B679" s="1" t="s">
        <v>1351</v>
      </c>
      <c r="C679" s="1" t="s">
        <v>1352</v>
      </c>
      <c r="D679" s="1" t="s">
        <v>421</v>
      </c>
      <c r="E679" t="s">
        <v>1353</v>
      </c>
      <c r="F679" s="20">
        <v>64.23</v>
      </c>
      <c r="G679" s="1">
        <v>1</v>
      </c>
      <c r="H679" s="1" t="e">
        <f>SUMIF(#REF!,Tableau1[[#This Row],[Références]],#REF!)</f>
        <v>#REF!</v>
      </c>
      <c r="I679" s="1" t="e">
        <f t="shared" si="20"/>
        <v>#REF!</v>
      </c>
      <c r="J679" s="1">
        <v>-1</v>
      </c>
      <c r="K679" t="e">
        <f t="shared" si="21"/>
        <v>#REF!</v>
      </c>
      <c r="L679" s="1"/>
      <c r="M679" s="20" t="e">
        <f>Tableau1[[#This Row],[Prix /HT]]*Tableau1[[#This Row],[Stock Actuel]]</f>
        <v>#REF!</v>
      </c>
      <c r="N679" s="1"/>
      <c r="O679" s="1"/>
    </row>
    <row r="680" spans="2:15" x14ac:dyDescent="0.25">
      <c r="B680" s="1" t="s">
        <v>555</v>
      </c>
      <c r="C680" s="1" t="s">
        <v>196</v>
      </c>
      <c r="D680" s="1" t="s">
        <v>420</v>
      </c>
      <c r="E680" t="s">
        <v>620</v>
      </c>
      <c r="F680" s="20">
        <v>40.799999999999997</v>
      </c>
      <c r="G680" s="1">
        <v>0</v>
      </c>
      <c r="H680" s="1" t="e">
        <f>SUMIF(#REF!,Tableau1[[#This Row],[Références]],#REF!)</f>
        <v>#REF!</v>
      </c>
      <c r="I680" s="1" t="e">
        <f t="shared" si="20"/>
        <v>#REF!</v>
      </c>
      <c r="J680" s="1">
        <v>-1</v>
      </c>
      <c r="K680" t="e">
        <f t="shared" si="21"/>
        <v>#REF!</v>
      </c>
      <c r="L680" s="1"/>
      <c r="M680" s="20" t="e">
        <f>Tableau1[[#This Row],[Prix /HT]]*Tableau1[[#This Row],[Stock Actuel]]</f>
        <v>#REF!</v>
      </c>
      <c r="N680" s="1" t="s">
        <v>2377</v>
      </c>
      <c r="O680" s="1"/>
    </row>
    <row r="681" spans="2:15" x14ac:dyDescent="0.25">
      <c r="B681" s="1" t="s">
        <v>2372</v>
      </c>
      <c r="C681" s="1" t="s">
        <v>152</v>
      </c>
      <c r="D681" s="1" t="s">
        <v>152</v>
      </c>
      <c r="E681" t="s">
        <v>1330</v>
      </c>
      <c r="F681" s="20">
        <v>24.08</v>
      </c>
      <c r="G681" s="1">
        <v>3</v>
      </c>
      <c r="H681" s="1" t="e">
        <f>SUMIF(#REF!,Tableau1[[#This Row],[Références]],#REF!)</f>
        <v>#REF!</v>
      </c>
      <c r="I681" s="1" t="e">
        <f t="shared" si="20"/>
        <v>#REF!</v>
      </c>
      <c r="J681" s="1">
        <v>-1</v>
      </c>
      <c r="K681" t="e">
        <f t="shared" si="21"/>
        <v>#REF!</v>
      </c>
      <c r="L681" s="1" t="s">
        <v>430</v>
      </c>
      <c r="M681" s="20" t="e">
        <f>Tableau1[[#This Row],[Prix /HT]]*Tableau1[[#This Row],[Stock Actuel]]</f>
        <v>#REF!</v>
      </c>
      <c r="N681" s="1"/>
      <c r="O681" s="1"/>
    </row>
    <row r="682" spans="2:15" x14ac:dyDescent="0.25">
      <c r="B682" s="1" t="s">
        <v>1269</v>
      </c>
      <c r="C682" s="1" t="s">
        <v>152</v>
      </c>
      <c r="D682" s="1" t="s">
        <v>152</v>
      </c>
      <c r="E682" t="s">
        <v>1270</v>
      </c>
      <c r="F682" s="20">
        <v>10.95</v>
      </c>
      <c r="G682" s="1">
        <v>12</v>
      </c>
      <c r="H682" s="1" t="e">
        <f>SUMIF(#REF!,Tableau1[[#This Row],[Références]],#REF!)</f>
        <v>#REF!</v>
      </c>
      <c r="I682" s="1" t="e">
        <f t="shared" si="20"/>
        <v>#REF!</v>
      </c>
      <c r="J682" s="1">
        <v>-1</v>
      </c>
      <c r="K682" t="e">
        <f t="shared" si="21"/>
        <v>#REF!</v>
      </c>
      <c r="L682" s="1"/>
      <c r="M682" s="20" t="e">
        <f>Tableau1[[#This Row],[Prix /HT]]*Tableau1[[#This Row],[Stock Actuel]]</f>
        <v>#REF!</v>
      </c>
      <c r="N682" s="1"/>
      <c r="O682" s="1"/>
    </row>
    <row r="683" spans="2:15" x14ac:dyDescent="0.25">
      <c r="B683" s="1" t="s">
        <v>1423</v>
      </c>
      <c r="C683" s="1" t="s">
        <v>828</v>
      </c>
      <c r="D683" s="1" t="s">
        <v>420</v>
      </c>
      <c r="E683" t="s">
        <v>1424</v>
      </c>
      <c r="F683" s="20">
        <v>5.99</v>
      </c>
      <c r="G683" s="1">
        <v>1</v>
      </c>
      <c r="H683" s="1" t="e">
        <f>SUMIF(#REF!,Tableau1[[#This Row],[Références]],#REF!)</f>
        <v>#REF!</v>
      </c>
      <c r="I683" s="1" t="e">
        <f t="shared" si="20"/>
        <v>#REF!</v>
      </c>
      <c r="J683" s="1">
        <v>-1</v>
      </c>
      <c r="K683" t="e">
        <f t="shared" si="21"/>
        <v>#REF!</v>
      </c>
      <c r="L683" s="1"/>
      <c r="M683" s="20" t="e">
        <f>Tableau1[[#This Row],[Prix /HT]]*Tableau1[[#This Row],[Stock Actuel]]</f>
        <v>#REF!</v>
      </c>
      <c r="N683" s="1" t="s">
        <v>1495</v>
      </c>
      <c r="O683" s="1"/>
    </row>
    <row r="684" spans="2:15" x14ac:dyDescent="0.25">
      <c r="B684" s="1" t="s">
        <v>527</v>
      </c>
      <c r="C684" s="1" t="s">
        <v>828</v>
      </c>
      <c r="D684" s="1" t="s">
        <v>420</v>
      </c>
      <c r="E684" t="s">
        <v>621</v>
      </c>
      <c r="F684" s="20">
        <v>1.1100000000000001</v>
      </c>
      <c r="G684" s="1">
        <v>0</v>
      </c>
      <c r="H684" s="1" t="e">
        <f>SUMIF(#REF!,Tableau1[[#This Row],[Références]],#REF!)</f>
        <v>#REF!</v>
      </c>
      <c r="I684" s="1" t="e">
        <f t="shared" si="20"/>
        <v>#REF!</v>
      </c>
      <c r="J684" s="1">
        <v>-1</v>
      </c>
      <c r="K684" t="e">
        <f t="shared" si="21"/>
        <v>#REF!</v>
      </c>
      <c r="L684" s="35" t="s">
        <v>776</v>
      </c>
      <c r="M684" s="20" t="e">
        <f>Tableau1[[#This Row],[Prix /HT]]*Tableau1[[#This Row],[Stock Actuel]]</f>
        <v>#REF!</v>
      </c>
      <c r="N684" s="1" t="s">
        <v>1495</v>
      </c>
      <c r="O684" s="35">
        <v>47</v>
      </c>
    </row>
    <row r="685" spans="2:15" x14ac:dyDescent="0.25">
      <c r="B685" s="1" t="s">
        <v>528</v>
      </c>
      <c r="C685" s="1" t="s">
        <v>828</v>
      </c>
      <c r="D685" s="1" t="s">
        <v>420</v>
      </c>
      <c r="E685" t="s">
        <v>622</v>
      </c>
      <c r="F685" s="20">
        <v>1.1599999999999999</v>
      </c>
      <c r="G685" s="1">
        <v>20</v>
      </c>
      <c r="H685" s="1" t="e">
        <f>SUMIF(#REF!,Tableau1[[#This Row],[Références]],#REF!)</f>
        <v>#REF!</v>
      </c>
      <c r="I685" s="1" t="e">
        <f t="shared" si="20"/>
        <v>#REF!</v>
      </c>
      <c r="J685" s="1">
        <v>-1</v>
      </c>
      <c r="K685" t="e">
        <f t="shared" si="21"/>
        <v>#REF!</v>
      </c>
      <c r="L685" s="35" t="s">
        <v>766</v>
      </c>
      <c r="M685" s="20" t="e">
        <f>Tableau1[[#This Row],[Prix /HT]]*Tableau1[[#This Row],[Stock Actuel]]</f>
        <v>#REF!</v>
      </c>
      <c r="N685" s="1" t="s">
        <v>1495</v>
      </c>
      <c r="O685" s="35">
        <v>43</v>
      </c>
    </row>
    <row r="686" spans="2:15" x14ac:dyDescent="0.25">
      <c r="B686" s="1" t="s">
        <v>1539</v>
      </c>
      <c r="C686" s="1" t="s">
        <v>828</v>
      </c>
      <c r="D686" s="1" t="s">
        <v>420</v>
      </c>
      <c r="E686" t="s">
        <v>535</v>
      </c>
      <c r="F686" s="20">
        <v>0.98</v>
      </c>
      <c r="G686" s="1">
        <v>23</v>
      </c>
      <c r="H686" s="1" t="e">
        <f>SUMIF(#REF!,Tableau1[[#This Row],[Références]],#REF!)</f>
        <v>#REF!</v>
      </c>
      <c r="I686" s="1" t="e">
        <f t="shared" si="20"/>
        <v>#REF!</v>
      </c>
      <c r="J686" s="1">
        <v>-1</v>
      </c>
      <c r="K686" t="e">
        <f t="shared" si="21"/>
        <v>#REF!</v>
      </c>
      <c r="L686" s="35" t="s">
        <v>780</v>
      </c>
      <c r="M686" s="20" t="e">
        <f>Tableau1[[#This Row],[Prix /HT]]*Tableau1[[#This Row],[Stock Actuel]]</f>
        <v>#REF!</v>
      </c>
      <c r="N686" s="1"/>
      <c r="O686" s="35">
        <v>52</v>
      </c>
    </row>
    <row r="687" spans="2:15" x14ac:dyDescent="0.25">
      <c r="B687" s="1" t="s">
        <v>529</v>
      </c>
      <c r="C687" s="1" t="s">
        <v>828</v>
      </c>
      <c r="D687" s="1" t="s">
        <v>420</v>
      </c>
      <c r="E687" t="s">
        <v>623</v>
      </c>
      <c r="F687" s="20">
        <v>0.56999999999999995</v>
      </c>
      <c r="G687" s="1">
        <v>0</v>
      </c>
      <c r="H687" s="1" t="e">
        <f>SUMIF(#REF!,Tableau1[[#This Row],[Références]],#REF!)</f>
        <v>#REF!</v>
      </c>
      <c r="I687" s="1" t="e">
        <f t="shared" si="20"/>
        <v>#REF!</v>
      </c>
      <c r="J687" s="1">
        <v>-1</v>
      </c>
      <c r="K687" t="e">
        <f t="shared" si="21"/>
        <v>#REF!</v>
      </c>
      <c r="L687" s="35" t="s">
        <v>769</v>
      </c>
      <c r="M687" s="20" t="e">
        <f>Tableau1[[#This Row],[Prix /HT]]*Tableau1[[#This Row],[Stock Actuel]]</f>
        <v>#REF!</v>
      </c>
      <c r="N687" s="1" t="s">
        <v>1495</v>
      </c>
      <c r="O687" s="35">
        <v>44</v>
      </c>
    </row>
    <row r="688" spans="2:15" x14ac:dyDescent="0.25">
      <c r="B688" s="1" t="s">
        <v>531</v>
      </c>
      <c r="C688" s="1" t="s">
        <v>828</v>
      </c>
      <c r="D688" s="1" t="s">
        <v>420</v>
      </c>
      <c r="E688" t="s">
        <v>624</v>
      </c>
      <c r="F688" s="20">
        <v>1.22</v>
      </c>
      <c r="G688" s="1">
        <v>0</v>
      </c>
      <c r="H688" s="1" t="e">
        <f>SUMIF(#REF!,Tableau1[[#This Row],[Références]],#REF!)</f>
        <v>#REF!</v>
      </c>
      <c r="I688" s="1" t="e">
        <f t="shared" si="20"/>
        <v>#REF!</v>
      </c>
      <c r="J688" s="1">
        <v>-1</v>
      </c>
      <c r="K688" t="e">
        <f t="shared" si="21"/>
        <v>#REF!</v>
      </c>
      <c r="L688" s="35" t="s">
        <v>779</v>
      </c>
      <c r="M688" s="20" t="e">
        <f>Tableau1[[#This Row],[Prix /HT]]*Tableau1[[#This Row],[Stock Actuel]]</f>
        <v>#REF!</v>
      </c>
      <c r="N688" s="1" t="s">
        <v>1495</v>
      </c>
      <c r="O688" s="35">
        <v>51</v>
      </c>
    </row>
    <row r="689" spans="2:15" x14ac:dyDescent="0.25">
      <c r="B689" s="1" t="s">
        <v>532</v>
      </c>
      <c r="C689" s="1" t="s">
        <v>828</v>
      </c>
      <c r="D689" s="1" t="s">
        <v>420</v>
      </c>
      <c r="E689" t="s">
        <v>625</v>
      </c>
      <c r="F689" s="20">
        <v>1.01</v>
      </c>
      <c r="G689" s="1">
        <v>0</v>
      </c>
      <c r="H689" s="1" t="e">
        <f>SUMIF(#REF!,Tableau1[[#This Row],[Références]],#REF!)</f>
        <v>#REF!</v>
      </c>
      <c r="I689" s="1" t="e">
        <f t="shared" si="20"/>
        <v>#REF!</v>
      </c>
      <c r="J689" s="1">
        <v>-1</v>
      </c>
      <c r="K689" t="e">
        <f t="shared" si="21"/>
        <v>#REF!</v>
      </c>
      <c r="L689" s="35" t="s">
        <v>762</v>
      </c>
      <c r="M689" s="20" t="e">
        <f>Tableau1[[#This Row],[Prix /HT]]*Tableau1[[#This Row],[Stock Actuel]]</f>
        <v>#REF!</v>
      </c>
      <c r="N689" s="1" t="s">
        <v>1495</v>
      </c>
      <c r="O689" s="35">
        <v>40</v>
      </c>
    </row>
    <row r="690" spans="2:15" x14ac:dyDescent="0.25">
      <c r="B690" s="1" t="s">
        <v>536</v>
      </c>
      <c r="C690" s="1" t="s">
        <v>828</v>
      </c>
      <c r="D690" s="1" t="s">
        <v>420</v>
      </c>
      <c r="E690" t="s">
        <v>626</v>
      </c>
      <c r="F690" s="20">
        <v>58</v>
      </c>
      <c r="G690" s="1">
        <v>10</v>
      </c>
      <c r="H690" s="1" t="e">
        <f>SUMIF(#REF!,Tableau1[[#This Row],[Références]],#REF!)</f>
        <v>#REF!</v>
      </c>
      <c r="I690" s="1" t="e">
        <f t="shared" si="20"/>
        <v>#REF!</v>
      </c>
      <c r="J690" s="1">
        <v>-1</v>
      </c>
      <c r="K690" t="e">
        <f t="shared" si="21"/>
        <v>#REF!</v>
      </c>
      <c r="L690" s="1"/>
      <c r="M690" s="20" t="e">
        <f>Tableau1[[#This Row],[Prix /HT]]*Tableau1[[#This Row],[Stock Actuel]]</f>
        <v>#REF!</v>
      </c>
      <c r="N690" s="1" t="s">
        <v>1495</v>
      </c>
      <c r="O690" s="1"/>
    </row>
    <row r="691" spans="2:15" x14ac:dyDescent="0.25">
      <c r="B691" s="1" t="s">
        <v>533</v>
      </c>
      <c r="C691" s="1" t="s">
        <v>828</v>
      </c>
      <c r="D691" s="1" t="s">
        <v>420</v>
      </c>
      <c r="E691" t="s">
        <v>627</v>
      </c>
      <c r="F691" s="20">
        <v>2.42</v>
      </c>
      <c r="G691" s="1">
        <v>10</v>
      </c>
      <c r="H691" s="1" t="e">
        <f>SUMIF(#REF!,Tableau1[[#This Row],[Références]],#REF!)</f>
        <v>#REF!</v>
      </c>
      <c r="I691" s="1" t="e">
        <f t="shared" si="20"/>
        <v>#REF!</v>
      </c>
      <c r="J691" s="1">
        <v>-1</v>
      </c>
      <c r="K691" t="e">
        <f t="shared" si="21"/>
        <v>#REF!</v>
      </c>
      <c r="L691" s="35" t="s">
        <v>771</v>
      </c>
      <c r="M691" s="20" t="e">
        <f>Tableau1[[#This Row],[Prix /HT]]*Tableau1[[#This Row],[Stock Actuel]]</f>
        <v>#REF!</v>
      </c>
      <c r="N691" s="1" t="s">
        <v>1495</v>
      </c>
      <c r="O691" s="35">
        <v>46</v>
      </c>
    </row>
    <row r="692" spans="2:15" x14ac:dyDescent="0.25">
      <c r="B692" s="1" t="s">
        <v>534</v>
      </c>
      <c r="C692" s="1" t="s">
        <v>828</v>
      </c>
      <c r="D692" s="1" t="s">
        <v>420</v>
      </c>
      <c r="E692" t="s">
        <v>628</v>
      </c>
      <c r="F692" s="20">
        <v>2.4700000000000002</v>
      </c>
      <c r="G692" s="1">
        <v>10</v>
      </c>
      <c r="H692" s="1" t="e">
        <f>SUMIF(#REF!,Tableau1[[#This Row],[Références]],#REF!)</f>
        <v>#REF!</v>
      </c>
      <c r="I692" s="1" t="e">
        <f t="shared" si="20"/>
        <v>#REF!</v>
      </c>
      <c r="J692" s="1">
        <v>-1</v>
      </c>
      <c r="K692" t="e">
        <f t="shared" si="21"/>
        <v>#REF!</v>
      </c>
      <c r="L692" s="35" t="s">
        <v>760</v>
      </c>
      <c r="M692" s="20" t="e">
        <f>Tableau1[[#This Row],[Prix /HT]]*Tableau1[[#This Row],[Stock Actuel]]</f>
        <v>#REF!</v>
      </c>
      <c r="N692" s="1" t="s">
        <v>1495</v>
      </c>
      <c r="O692" s="35">
        <v>38</v>
      </c>
    </row>
    <row r="693" spans="2:15" x14ac:dyDescent="0.25">
      <c r="B693" s="1" t="s">
        <v>541</v>
      </c>
      <c r="C693" s="1" t="s">
        <v>828</v>
      </c>
      <c r="D693" s="1" t="s">
        <v>420</v>
      </c>
      <c r="E693" t="s">
        <v>629</v>
      </c>
      <c r="F693" s="20">
        <v>2.2400000000000002</v>
      </c>
      <c r="G693" s="1">
        <v>11</v>
      </c>
      <c r="H693" s="1" t="e">
        <f>SUMIF(#REF!,Tableau1[[#This Row],[Références]],#REF!)</f>
        <v>#REF!</v>
      </c>
      <c r="I693" s="1" t="e">
        <f t="shared" si="20"/>
        <v>#REF!</v>
      </c>
      <c r="J693" s="1">
        <v>-1</v>
      </c>
      <c r="K693" t="e">
        <f t="shared" si="21"/>
        <v>#REF!</v>
      </c>
      <c r="L693" s="35" t="s">
        <v>778</v>
      </c>
      <c r="M693" s="20" t="e">
        <f>Tableau1[[#This Row],[Prix /HT]]*Tableau1[[#This Row],[Stock Actuel]]</f>
        <v>#REF!</v>
      </c>
      <c r="N693" s="1" t="s">
        <v>1495</v>
      </c>
      <c r="O693" s="35">
        <v>49</v>
      </c>
    </row>
    <row r="694" spans="2:15" x14ac:dyDescent="0.25">
      <c r="B694" s="1" t="s">
        <v>542</v>
      </c>
      <c r="C694" s="1" t="s">
        <v>828</v>
      </c>
      <c r="D694" s="1" t="s">
        <v>420</v>
      </c>
      <c r="E694" t="s">
        <v>630</v>
      </c>
      <c r="F694" s="20">
        <v>1.05</v>
      </c>
      <c r="G694" s="1">
        <v>10</v>
      </c>
      <c r="H694" s="1" t="e">
        <f>SUMIF(#REF!,Tableau1[[#This Row],[Références]],#REF!)</f>
        <v>#REF!</v>
      </c>
      <c r="I694" s="1" t="e">
        <f t="shared" si="20"/>
        <v>#REF!</v>
      </c>
      <c r="J694" s="1">
        <v>-1</v>
      </c>
      <c r="K694" t="e">
        <f t="shared" si="21"/>
        <v>#REF!</v>
      </c>
      <c r="L694" s="35" t="s">
        <v>757</v>
      </c>
      <c r="M694" s="20" t="e">
        <f>Tableau1[[#This Row],[Prix /HT]]*Tableau1[[#This Row],[Stock Actuel]]</f>
        <v>#REF!</v>
      </c>
      <c r="N694" s="1" t="s">
        <v>1495</v>
      </c>
      <c r="O694" s="35">
        <v>50</v>
      </c>
    </row>
    <row r="695" spans="2:15" x14ac:dyDescent="0.25">
      <c r="B695" s="1" t="s">
        <v>540</v>
      </c>
      <c r="C695" s="1" t="s">
        <v>828</v>
      </c>
      <c r="D695" s="1" t="s">
        <v>420</v>
      </c>
      <c r="E695" t="s">
        <v>631</v>
      </c>
      <c r="F695" s="20">
        <v>1.05</v>
      </c>
      <c r="G695" s="1">
        <v>10</v>
      </c>
      <c r="H695" s="1" t="e">
        <f>SUMIF(#REF!,Tableau1[[#This Row],[Références]],#REF!)</f>
        <v>#REF!</v>
      </c>
      <c r="I695" s="1" t="e">
        <f t="shared" si="20"/>
        <v>#REF!</v>
      </c>
      <c r="J695" s="1">
        <v>-1</v>
      </c>
      <c r="K695" t="e">
        <f t="shared" si="21"/>
        <v>#REF!</v>
      </c>
      <c r="L695" s="35" t="s">
        <v>777</v>
      </c>
      <c r="M695" s="20" t="e">
        <f>Tableau1[[#This Row],[Prix /HT]]*Tableau1[[#This Row],[Stock Actuel]]</f>
        <v>#REF!</v>
      </c>
      <c r="N695" s="1" t="s">
        <v>1495</v>
      </c>
      <c r="O695" s="35">
        <v>48</v>
      </c>
    </row>
    <row r="696" spans="2:15" x14ac:dyDescent="0.25">
      <c r="B696" s="1" t="s">
        <v>537</v>
      </c>
      <c r="C696" s="1" t="s">
        <v>828</v>
      </c>
      <c r="D696" s="1" t="s">
        <v>420</v>
      </c>
      <c r="E696" t="s">
        <v>632</v>
      </c>
      <c r="F696" s="20">
        <v>3.36</v>
      </c>
      <c r="G696" s="1">
        <v>20</v>
      </c>
      <c r="H696" s="1" t="e">
        <f>SUMIF(#REF!,Tableau1[[#This Row],[Références]],#REF!)</f>
        <v>#REF!</v>
      </c>
      <c r="I696" s="1" t="e">
        <f t="shared" si="20"/>
        <v>#REF!</v>
      </c>
      <c r="J696" s="1">
        <v>-1</v>
      </c>
      <c r="K696" t="e">
        <f t="shared" si="21"/>
        <v>#REF!</v>
      </c>
      <c r="L696" s="35" t="s">
        <v>770</v>
      </c>
      <c r="M696" s="20" t="e">
        <f>Tableau1[[#This Row],[Prix /HT]]*Tableau1[[#This Row],[Stock Actuel]]</f>
        <v>#REF!</v>
      </c>
      <c r="N696" s="1" t="s">
        <v>1495</v>
      </c>
      <c r="O696" s="35">
        <v>45</v>
      </c>
    </row>
    <row r="697" spans="2:15" x14ac:dyDescent="0.25">
      <c r="B697" s="1" t="s">
        <v>538</v>
      </c>
      <c r="C697" s="1" t="s">
        <v>828</v>
      </c>
      <c r="D697" s="1" t="s">
        <v>420</v>
      </c>
      <c r="E697" t="s">
        <v>535</v>
      </c>
      <c r="F697" s="20">
        <v>2.92</v>
      </c>
      <c r="G697" s="1">
        <v>19</v>
      </c>
      <c r="H697" s="1" t="e">
        <f>SUMIF(#REF!,Tableau1[[#This Row],[Références]],#REF!)</f>
        <v>#REF!</v>
      </c>
      <c r="I697" s="1" t="e">
        <f t="shared" si="20"/>
        <v>#REF!</v>
      </c>
      <c r="J697" s="1">
        <v>-1</v>
      </c>
      <c r="K697" t="e">
        <f t="shared" si="21"/>
        <v>#REF!</v>
      </c>
      <c r="L697" s="35" t="s">
        <v>763</v>
      </c>
      <c r="M697" s="20" t="e">
        <f>Tableau1[[#This Row],[Prix /HT]]*Tableau1[[#This Row],[Stock Actuel]]</f>
        <v>#REF!</v>
      </c>
      <c r="N697" s="1" t="s">
        <v>1495</v>
      </c>
      <c r="O697" s="35">
        <v>41</v>
      </c>
    </row>
    <row r="698" spans="2:15" x14ac:dyDescent="0.25">
      <c r="B698" s="1" t="s">
        <v>539</v>
      </c>
      <c r="C698" s="1" t="s">
        <v>828</v>
      </c>
      <c r="D698" s="1" t="s">
        <v>420</v>
      </c>
      <c r="E698" t="s">
        <v>530</v>
      </c>
      <c r="F698" s="20">
        <v>1.46</v>
      </c>
      <c r="G698" s="1">
        <v>20</v>
      </c>
      <c r="H698" s="1" t="e">
        <f>SUMIF(#REF!,Tableau1[[#This Row],[Références]],#REF!)</f>
        <v>#REF!</v>
      </c>
      <c r="I698" s="1" t="e">
        <f t="shared" si="20"/>
        <v>#REF!</v>
      </c>
      <c r="J698" s="1">
        <v>-1</v>
      </c>
      <c r="K698" t="e">
        <f t="shared" si="21"/>
        <v>#REF!</v>
      </c>
      <c r="L698" s="35" t="s">
        <v>761</v>
      </c>
      <c r="M698" s="20" t="e">
        <f>Tableau1[[#This Row],[Prix /HT]]*Tableau1[[#This Row],[Stock Actuel]]</f>
        <v>#REF!</v>
      </c>
      <c r="N698" s="1" t="s">
        <v>1495</v>
      </c>
      <c r="O698" s="35">
        <v>39</v>
      </c>
    </row>
    <row r="699" spans="2:15" x14ac:dyDescent="0.25">
      <c r="B699" s="1" t="s">
        <v>827</v>
      </c>
      <c r="C699" s="1" t="s">
        <v>828</v>
      </c>
      <c r="D699" s="1" t="s">
        <v>420</v>
      </c>
      <c r="E699" t="s">
        <v>826</v>
      </c>
      <c r="F699" s="20">
        <v>9.4600000000000009</v>
      </c>
      <c r="G699" s="1">
        <v>0</v>
      </c>
      <c r="H699" s="1" t="e">
        <f>SUMIF(#REF!,Tableau1[[#This Row],[Références]],#REF!)</f>
        <v>#REF!</v>
      </c>
      <c r="I699" s="1" t="e">
        <f t="shared" si="20"/>
        <v>#REF!</v>
      </c>
      <c r="J699" s="1">
        <v>-1</v>
      </c>
      <c r="K699" t="e">
        <f t="shared" si="21"/>
        <v>#REF!</v>
      </c>
      <c r="L699" s="1"/>
      <c r="M699" s="20" t="e">
        <f>Tableau1[[#This Row],[Prix /HT]]*Tableau1[[#This Row],[Stock Actuel]]</f>
        <v>#REF!</v>
      </c>
      <c r="N699" s="1"/>
      <c r="O699" s="1"/>
    </row>
    <row r="700" spans="2:15" x14ac:dyDescent="0.25">
      <c r="B700" s="18" t="s">
        <v>2458</v>
      </c>
      <c r="C700" s="1" t="s">
        <v>828</v>
      </c>
      <c r="D700" s="1" t="s">
        <v>420</v>
      </c>
      <c r="E700" t="s">
        <v>2459</v>
      </c>
      <c r="F700" s="20">
        <v>171</v>
      </c>
      <c r="G700" s="1">
        <v>1</v>
      </c>
      <c r="H700" s="1" t="e">
        <f>SUMIF(#REF!,Tableau1[[#This Row],[Références]],#REF!)</f>
        <v>#REF!</v>
      </c>
      <c r="I700" s="1" t="e">
        <f t="shared" si="20"/>
        <v>#REF!</v>
      </c>
      <c r="J700" s="1">
        <v>-1</v>
      </c>
      <c r="K700" t="e">
        <f t="shared" si="21"/>
        <v>#REF!</v>
      </c>
      <c r="L700" s="1"/>
      <c r="M700" s="20" t="e">
        <f>Tableau1[[#This Row],[Prix /HT]]*Tableau1[[#This Row],[Stock Actuel]]</f>
        <v>#REF!</v>
      </c>
      <c r="N700" s="1"/>
      <c r="O700" s="1"/>
    </row>
    <row r="701" spans="2:15" x14ac:dyDescent="0.25">
      <c r="B701" s="1" t="s">
        <v>750</v>
      </c>
      <c r="C701" s="1" t="s">
        <v>828</v>
      </c>
      <c r="D701" s="1" t="s">
        <v>420</v>
      </c>
      <c r="E701" t="s">
        <v>752</v>
      </c>
      <c r="F701" s="20">
        <v>2.12</v>
      </c>
      <c r="G701" s="1">
        <v>19</v>
      </c>
      <c r="H701" s="1" t="e">
        <f>SUMIF(#REF!,Tableau1[[#This Row],[Références]],#REF!)</f>
        <v>#REF!</v>
      </c>
      <c r="I701" s="1" t="e">
        <f t="shared" si="20"/>
        <v>#REF!</v>
      </c>
      <c r="J701" s="1">
        <v>-1</v>
      </c>
      <c r="K701" t="e">
        <f t="shared" si="21"/>
        <v>#REF!</v>
      </c>
      <c r="L701" s="1"/>
      <c r="M701" s="20" t="e">
        <f>Tableau1[[#This Row],[Prix /HT]]*Tableau1[[#This Row],[Stock Actuel]]</f>
        <v>#REF!</v>
      </c>
      <c r="N701" s="1"/>
      <c r="O701" s="1"/>
    </row>
    <row r="702" spans="2:15" x14ac:dyDescent="0.25">
      <c r="B702" s="1" t="s">
        <v>518</v>
      </c>
      <c r="C702" s="1" t="s">
        <v>828</v>
      </c>
      <c r="D702" s="1" t="s">
        <v>420</v>
      </c>
      <c r="E702" t="s">
        <v>517</v>
      </c>
      <c r="F702" s="20">
        <v>3.02</v>
      </c>
      <c r="G702" s="1">
        <v>27</v>
      </c>
      <c r="H702" s="1" t="e">
        <f>SUMIF(#REF!,Tableau1[[#This Row],[Références]],#REF!)</f>
        <v>#REF!</v>
      </c>
      <c r="I702" s="1" t="e">
        <f t="shared" si="20"/>
        <v>#REF!</v>
      </c>
      <c r="J702" s="1">
        <v>-1</v>
      </c>
      <c r="K702" t="e">
        <f t="shared" si="21"/>
        <v>#REF!</v>
      </c>
      <c r="L702" s="1"/>
      <c r="M702" s="20" t="e">
        <f>Tableau1[[#This Row],[Prix /HT]]*Tableau1[[#This Row],[Stock Actuel]]</f>
        <v>#REF!</v>
      </c>
      <c r="N702" s="1"/>
      <c r="O702" s="1"/>
    </row>
    <row r="703" spans="2:15" x14ac:dyDescent="0.25">
      <c r="B703" s="1" t="s">
        <v>525</v>
      </c>
      <c r="C703" s="1" t="s">
        <v>828</v>
      </c>
      <c r="D703" s="1" t="s">
        <v>420</v>
      </c>
      <c r="E703" t="s">
        <v>526</v>
      </c>
      <c r="F703" s="20">
        <v>0.61</v>
      </c>
      <c r="G703" s="1">
        <v>1</v>
      </c>
      <c r="H703" s="1" t="e">
        <f>SUMIF(#REF!,Tableau1[[#This Row],[Références]],#REF!)</f>
        <v>#REF!</v>
      </c>
      <c r="I703" s="1" t="e">
        <f t="shared" si="20"/>
        <v>#REF!</v>
      </c>
      <c r="J703" s="1">
        <v>-1</v>
      </c>
      <c r="K703" t="e">
        <f t="shared" si="21"/>
        <v>#REF!</v>
      </c>
      <c r="L703" s="1"/>
      <c r="M703" s="20" t="e">
        <f>Tableau1[[#This Row],[Prix /HT]]*Tableau1[[#This Row],[Stock Actuel]]</f>
        <v>#REF!</v>
      </c>
      <c r="N703" s="1"/>
      <c r="O703" s="1"/>
    </row>
    <row r="704" spans="2:15" x14ac:dyDescent="0.25">
      <c r="B704" s="1" t="s">
        <v>521</v>
      </c>
      <c r="C704" s="1" t="s">
        <v>828</v>
      </c>
      <c r="D704" s="1" t="s">
        <v>420</v>
      </c>
      <c r="E704" t="s">
        <v>522</v>
      </c>
      <c r="F704" s="20">
        <v>0.59</v>
      </c>
      <c r="G704" s="1">
        <v>9</v>
      </c>
      <c r="H704" s="1" t="e">
        <f>SUMIF(#REF!,Tableau1[[#This Row],[Références]],#REF!)</f>
        <v>#REF!</v>
      </c>
      <c r="I704" s="1" t="e">
        <f t="shared" si="20"/>
        <v>#REF!</v>
      </c>
      <c r="J704" s="1">
        <v>-1</v>
      </c>
      <c r="K704" t="e">
        <f t="shared" si="21"/>
        <v>#REF!</v>
      </c>
      <c r="L704" s="35" t="s">
        <v>1392</v>
      </c>
      <c r="M704" s="20" t="e">
        <f>Tableau1[[#This Row],[Prix /HT]]*Tableau1[[#This Row],[Stock Actuel]]</f>
        <v>#REF!</v>
      </c>
      <c r="N704" s="1"/>
      <c r="O704" s="35">
        <v>34</v>
      </c>
    </row>
    <row r="705" spans="2:15" x14ac:dyDescent="0.25">
      <c r="B705" s="1" t="s">
        <v>523</v>
      </c>
      <c r="C705" s="1" t="s">
        <v>828</v>
      </c>
      <c r="D705" s="1" t="s">
        <v>420</v>
      </c>
      <c r="E705" t="s">
        <v>524</v>
      </c>
      <c r="F705" s="20">
        <v>0.81</v>
      </c>
      <c r="G705" s="1">
        <v>20</v>
      </c>
      <c r="H705" s="1" t="e">
        <f>SUMIF(#REF!,Tableau1[[#This Row],[Références]],#REF!)</f>
        <v>#REF!</v>
      </c>
      <c r="I705" s="1" t="e">
        <f t="shared" si="20"/>
        <v>#REF!</v>
      </c>
      <c r="J705" s="1">
        <v>-1</v>
      </c>
      <c r="K705" t="e">
        <f t="shared" si="21"/>
        <v>#REF!</v>
      </c>
      <c r="L705" s="1"/>
      <c r="M705" s="20" t="e">
        <f>Tableau1[[#This Row],[Prix /HT]]*Tableau1[[#This Row],[Stock Actuel]]</f>
        <v>#REF!</v>
      </c>
      <c r="N705" s="1"/>
      <c r="O705" s="1"/>
    </row>
    <row r="706" spans="2:15" x14ac:dyDescent="0.25">
      <c r="B706" s="18" t="s">
        <v>519</v>
      </c>
      <c r="C706" s="1" t="s">
        <v>828</v>
      </c>
      <c r="D706" s="1" t="s">
        <v>420</v>
      </c>
      <c r="E706" t="s">
        <v>520</v>
      </c>
      <c r="F706" s="20">
        <v>1.28</v>
      </c>
      <c r="G706" s="1">
        <v>35</v>
      </c>
      <c r="H706" s="1" t="e">
        <f>SUMIF(#REF!,Tableau1[[#This Row],[Références]],#REF!)</f>
        <v>#REF!</v>
      </c>
      <c r="I706" s="1" t="e">
        <f t="shared" si="20"/>
        <v>#REF!</v>
      </c>
      <c r="J706" s="1">
        <v>-1</v>
      </c>
      <c r="K706" t="e">
        <f t="shared" si="21"/>
        <v>#REF!</v>
      </c>
      <c r="L706" s="35" t="s">
        <v>755</v>
      </c>
      <c r="M706" s="20" t="e">
        <f>Tableau1[[#This Row],[Prix /HT]]*Tableau1[[#This Row],[Stock Actuel]]</f>
        <v>#REF!</v>
      </c>
      <c r="N706" s="1"/>
      <c r="O706" s="35">
        <v>35</v>
      </c>
    </row>
    <row r="707" spans="2:15" x14ac:dyDescent="0.25">
      <c r="B707" s="18" t="s">
        <v>1273</v>
      </c>
      <c r="C707" s="1" t="s">
        <v>152</v>
      </c>
      <c r="D707" s="1" t="s">
        <v>152</v>
      </c>
      <c r="E707" t="s">
        <v>1274</v>
      </c>
      <c r="F707" s="20">
        <v>17.5</v>
      </c>
      <c r="G707" s="1">
        <v>5</v>
      </c>
      <c r="H707" s="1" t="e">
        <f>SUMIF(#REF!,Tableau1[[#This Row],[Références]],#REF!)</f>
        <v>#REF!</v>
      </c>
      <c r="I707" s="1" t="e">
        <f t="shared" si="20"/>
        <v>#REF!</v>
      </c>
      <c r="J707" s="1">
        <v>-1</v>
      </c>
      <c r="K707" t="e">
        <f t="shared" si="21"/>
        <v>#REF!</v>
      </c>
      <c r="L707" s="1" t="s">
        <v>1275</v>
      </c>
      <c r="M707" s="20" t="e">
        <f>Tableau1[[#This Row],[Prix /HT]]*Tableau1[[#This Row],[Stock Actuel]]</f>
        <v>#REF!</v>
      </c>
      <c r="N707" s="1"/>
      <c r="O707" s="1"/>
    </row>
    <row r="708" spans="2:15" x14ac:dyDescent="0.25">
      <c r="B708" s="18" t="s">
        <v>986</v>
      </c>
      <c r="C708" s="1" t="s">
        <v>958</v>
      </c>
      <c r="D708" s="1" t="s">
        <v>983</v>
      </c>
      <c r="E708" t="s">
        <v>987</v>
      </c>
      <c r="F708" s="20">
        <v>27.7</v>
      </c>
      <c r="G708" s="1">
        <v>1</v>
      </c>
      <c r="H708" s="1" t="e">
        <f>SUMIF(#REF!,Tableau1[[#This Row],[Références]],#REF!)</f>
        <v>#REF!</v>
      </c>
      <c r="I708" s="1" t="e">
        <f t="shared" ref="I708:I771" si="22">SUM(G708:H708)</f>
        <v>#REF!</v>
      </c>
      <c r="J708" s="1">
        <v>-1</v>
      </c>
      <c r="K708" t="e">
        <f t="shared" ref="K708:K771" si="23">IF(I708&lt;=J708,"Commander","stock OK")</f>
        <v>#REF!</v>
      </c>
      <c r="L708" s="1" t="s">
        <v>958</v>
      </c>
      <c r="M708" s="20" t="e">
        <f>Tableau1[[#This Row],[Prix /HT]]*Tableau1[[#This Row],[Stock Actuel]]</f>
        <v>#REF!</v>
      </c>
      <c r="N708" s="1" t="s">
        <v>2377</v>
      </c>
      <c r="O708" s="1"/>
    </row>
    <row r="709" spans="2:15" x14ac:dyDescent="0.25">
      <c r="B709" s="1" t="s">
        <v>195</v>
      </c>
      <c r="C709" s="1" t="s">
        <v>196</v>
      </c>
      <c r="D709" s="1" t="s">
        <v>196</v>
      </c>
      <c r="E709" t="s">
        <v>162</v>
      </c>
      <c r="F709" s="20">
        <v>0</v>
      </c>
      <c r="G709" s="1">
        <v>1</v>
      </c>
      <c r="H709" s="1" t="e">
        <f>SUMIF(#REF!,Tableau1[[#This Row],[Références]],#REF!)</f>
        <v>#REF!</v>
      </c>
      <c r="I709" s="1" t="e">
        <f t="shared" si="22"/>
        <v>#REF!</v>
      </c>
      <c r="J709" s="1">
        <v>-1</v>
      </c>
      <c r="K709" t="e">
        <f t="shared" si="23"/>
        <v>#REF!</v>
      </c>
      <c r="L709" s="1" t="s">
        <v>742</v>
      </c>
      <c r="M709" s="20" t="e">
        <f>Tableau1[[#This Row],[Prix /HT]]*Tableau1[[#This Row],[Stock Actuel]]</f>
        <v>#REF!</v>
      </c>
      <c r="N709" s="1" t="s">
        <v>162</v>
      </c>
      <c r="O709" s="1"/>
    </row>
    <row r="710" spans="2:15" x14ac:dyDescent="0.25">
      <c r="B710" s="1" t="s">
        <v>2575</v>
      </c>
      <c r="C710" s="1" t="s">
        <v>164</v>
      </c>
      <c r="D710" s="1" t="s">
        <v>164</v>
      </c>
      <c r="E710" t="s">
        <v>2576</v>
      </c>
      <c r="F710" s="20">
        <v>0</v>
      </c>
      <c r="G710" s="1">
        <v>2</v>
      </c>
      <c r="H710" s="1" t="e">
        <f>SUMIF(#REF!,Tableau1[[#This Row],[Références]],#REF!)</f>
        <v>#REF!</v>
      </c>
      <c r="I710" s="1" t="e">
        <f t="shared" si="22"/>
        <v>#REF!</v>
      </c>
      <c r="J710" s="1">
        <v>-1</v>
      </c>
      <c r="K710" t="e">
        <f t="shared" si="23"/>
        <v>#REF!</v>
      </c>
      <c r="L710" s="1"/>
      <c r="M710" s="20" t="e">
        <f>Tableau1[[#This Row],[Prix /HT]]*Tableau1[[#This Row],[Stock Actuel]]</f>
        <v>#REF!</v>
      </c>
      <c r="N710" s="1"/>
      <c r="O710" s="1"/>
    </row>
    <row r="711" spans="2:15" x14ac:dyDescent="0.25">
      <c r="B711" s="1" t="s">
        <v>67</v>
      </c>
      <c r="C711" s="1" t="s">
        <v>38</v>
      </c>
      <c r="D711" s="1" t="s">
        <v>38</v>
      </c>
      <c r="E711" t="s">
        <v>1478</v>
      </c>
      <c r="F711" s="20">
        <v>18.21</v>
      </c>
      <c r="G711" s="1">
        <v>5</v>
      </c>
      <c r="H711" s="1" t="e">
        <f>SUMIF(#REF!,Tableau1[[#This Row],[Références]],#REF!)</f>
        <v>#REF!</v>
      </c>
      <c r="I711" s="1" t="e">
        <f t="shared" si="22"/>
        <v>#REF!</v>
      </c>
      <c r="J711" s="1">
        <v>-1</v>
      </c>
      <c r="K711" t="e">
        <f t="shared" si="23"/>
        <v>#REF!</v>
      </c>
      <c r="L711" s="35" t="s">
        <v>2258</v>
      </c>
      <c r="M711" s="20" t="e">
        <f>Tableau1[[#This Row],[Prix /HT]]*Tableau1[[#This Row],[Stock Actuel]]</f>
        <v>#REF!</v>
      </c>
      <c r="N711" s="1" t="s">
        <v>2885</v>
      </c>
      <c r="O711" s="35">
        <v>193</v>
      </c>
    </row>
    <row r="712" spans="2:15" x14ac:dyDescent="0.25">
      <c r="B712" s="1" t="s">
        <v>2571</v>
      </c>
      <c r="C712" s="1" t="s">
        <v>164</v>
      </c>
      <c r="D712" s="1" t="s">
        <v>164</v>
      </c>
      <c r="E712" t="s">
        <v>2572</v>
      </c>
      <c r="F712" s="20">
        <v>0</v>
      </c>
      <c r="G712" s="1">
        <v>2</v>
      </c>
      <c r="H712" s="1" t="e">
        <f>SUMIF(#REF!,Tableau1[[#This Row],[Références]],#REF!)</f>
        <v>#REF!</v>
      </c>
      <c r="I712" s="1" t="e">
        <f t="shared" si="22"/>
        <v>#REF!</v>
      </c>
      <c r="J712" s="1">
        <v>-1</v>
      </c>
      <c r="K712" t="e">
        <f t="shared" si="23"/>
        <v>#REF!</v>
      </c>
      <c r="L712" s="1"/>
      <c r="M712" s="20" t="e">
        <f>Tableau1[[#This Row],[Prix /HT]]*Tableau1[[#This Row],[Stock Actuel]]</f>
        <v>#REF!</v>
      </c>
      <c r="N712" s="1"/>
      <c r="O712" s="1"/>
    </row>
    <row r="713" spans="2:15" x14ac:dyDescent="0.25">
      <c r="B713" s="1" t="s">
        <v>2342</v>
      </c>
      <c r="C713" s="1" t="s">
        <v>2178</v>
      </c>
      <c r="E713" t="s">
        <v>2341</v>
      </c>
      <c r="F713" s="20">
        <v>0</v>
      </c>
      <c r="G713" s="1">
        <v>1</v>
      </c>
      <c r="H713" s="1" t="e">
        <f>SUMIF(#REF!,Tableau1[[#This Row],[Références]],#REF!)</f>
        <v>#REF!</v>
      </c>
      <c r="I713" s="1" t="e">
        <f t="shared" si="22"/>
        <v>#REF!</v>
      </c>
      <c r="J713" s="1">
        <v>-1</v>
      </c>
      <c r="K713" t="e">
        <f t="shared" si="23"/>
        <v>#REF!</v>
      </c>
      <c r="L713" s="1"/>
      <c r="M713" s="20" t="e">
        <f>Tableau1[[#This Row],[Prix /HT]]*Tableau1[[#This Row],[Stock Actuel]]</f>
        <v>#REF!</v>
      </c>
      <c r="N713" s="1"/>
      <c r="O713" s="1"/>
    </row>
    <row r="714" spans="2:15" x14ac:dyDescent="0.25">
      <c r="B714" s="1" t="s">
        <v>1430</v>
      </c>
      <c r="C714" s="1" t="s">
        <v>161</v>
      </c>
      <c r="D714" s="1" t="s">
        <v>1079</v>
      </c>
      <c r="E714" t="s">
        <v>1431</v>
      </c>
      <c r="F714" s="20">
        <v>107.5</v>
      </c>
      <c r="G714" s="1">
        <v>6</v>
      </c>
      <c r="H714" s="1" t="e">
        <f>SUMIF(#REF!,Tableau1[[#This Row],[Références]],#REF!)</f>
        <v>#REF!</v>
      </c>
      <c r="I714" s="1" t="e">
        <f t="shared" si="22"/>
        <v>#REF!</v>
      </c>
      <c r="J714" s="1">
        <v>-1</v>
      </c>
      <c r="K714" t="e">
        <f t="shared" si="23"/>
        <v>#REF!</v>
      </c>
      <c r="L714" s="1" t="s">
        <v>742</v>
      </c>
      <c r="M714" s="20" t="e">
        <f>Tableau1[[#This Row],[Prix /HT]]*Tableau1[[#This Row],[Stock Actuel]]</f>
        <v>#REF!</v>
      </c>
      <c r="N714" s="1" t="s">
        <v>162</v>
      </c>
      <c r="O714" s="1"/>
    </row>
    <row r="715" spans="2:15" x14ac:dyDescent="0.25">
      <c r="B715" s="1" t="s">
        <v>2882</v>
      </c>
      <c r="D715" s="1" t="s">
        <v>419</v>
      </c>
      <c r="E715" t="s">
        <v>2883</v>
      </c>
      <c r="F715" s="20">
        <v>59.11</v>
      </c>
      <c r="G715" s="1">
        <v>0</v>
      </c>
      <c r="H715" s="1" t="e">
        <f>SUMIF(#REF!,Tableau1[[#This Row],[Références]],#REF!)</f>
        <v>#REF!</v>
      </c>
      <c r="I715" s="1" t="e">
        <f t="shared" si="22"/>
        <v>#REF!</v>
      </c>
      <c r="J715" s="1">
        <v>-1</v>
      </c>
      <c r="K715" t="e">
        <f t="shared" si="23"/>
        <v>#REF!</v>
      </c>
      <c r="L715" s="1" t="s">
        <v>742</v>
      </c>
      <c r="M715" s="20" t="e">
        <f>Tableau1[[#This Row],[Prix /HT]]*Tableau1[[#This Row],[Stock Actuel]]</f>
        <v>#REF!</v>
      </c>
      <c r="N715" s="1"/>
      <c r="O715" s="1"/>
    </row>
    <row r="716" spans="2:15" x14ac:dyDescent="0.25">
      <c r="B716" s="1" t="s">
        <v>1502</v>
      </c>
      <c r="C716" s="1" t="s">
        <v>152</v>
      </c>
      <c r="D716" s="1" t="s">
        <v>152</v>
      </c>
      <c r="E716" t="s">
        <v>1503</v>
      </c>
      <c r="F716" s="20">
        <v>15.4</v>
      </c>
      <c r="G716" s="1">
        <v>3</v>
      </c>
      <c r="H716" s="1" t="e">
        <f>SUMIF(#REF!,Tableau1[[#This Row],[Références]],#REF!)</f>
        <v>#REF!</v>
      </c>
      <c r="I716" s="1" t="e">
        <f t="shared" si="22"/>
        <v>#REF!</v>
      </c>
      <c r="J716" s="1">
        <v>-1</v>
      </c>
      <c r="K716" t="e">
        <f t="shared" si="23"/>
        <v>#REF!</v>
      </c>
      <c r="L716" s="1"/>
      <c r="M716" s="20" t="e">
        <f>Tableau1[[#This Row],[Prix /HT]]*Tableau1[[#This Row],[Stock Actuel]]</f>
        <v>#REF!</v>
      </c>
      <c r="N716" s="1"/>
      <c r="O716" s="1"/>
    </row>
    <row r="717" spans="2:15" x14ac:dyDescent="0.25">
      <c r="B717" s="1" t="s">
        <v>1513</v>
      </c>
      <c r="C717" s="1" t="s">
        <v>152</v>
      </c>
      <c r="D717" s="1" t="s">
        <v>152</v>
      </c>
      <c r="E717" t="s">
        <v>1514</v>
      </c>
      <c r="F717" s="20">
        <v>10.43</v>
      </c>
      <c r="G717" s="1">
        <v>3</v>
      </c>
      <c r="H717" s="1" t="e">
        <f>SUMIF(#REF!,Tableau1[[#This Row],[Références]],#REF!)</f>
        <v>#REF!</v>
      </c>
      <c r="I717" s="1" t="e">
        <f t="shared" si="22"/>
        <v>#REF!</v>
      </c>
      <c r="J717" s="1">
        <v>-1</v>
      </c>
      <c r="K717" t="e">
        <f t="shared" si="23"/>
        <v>#REF!</v>
      </c>
      <c r="L717" s="1" t="s">
        <v>729</v>
      </c>
      <c r="M717" s="20" t="e">
        <f>Tableau1[[#This Row],[Prix /HT]]*Tableau1[[#This Row],[Stock Actuel]]</f>
        <v>#REF!</v>
      </c>
      <c r="N717" s="1"/>
      <c r="O717" s="1"/>
    </row>
    <row r="718" spans="2:15" x14ac:dyDescent="0.25">
      <c r="B718" s="1" t="s">
        <v>1271</v>
      </c>
      <c r="C718" s="1" t="s">
        <v>152</v>
      </c>
      <c r="D718" s="1" t="s">
        <v>152</v>
      </c>
      <c r="E718" t="s">
        <v>1272</v>
      </c>
      <c r="F718" s="20">
        <v>69.72</v>
      </c>
      <c r="G718" s="1">
        <v>3</v>
      </c>
      <c r="H718" s="1" t="e">
        <f>SUMIF(#REF!,Tableau1[[#This Row],[Références]],#REF!)</f>
        <v>#REF!</v>
      </c>
      <c r="I718" s="1" t="e">
        <f t="shared" si="22"/>
        <v>#REF!</v>
      </c>
      <c r="J718" s="1">
        <v>-1</v>
      </c>
      <c r="K718" t="e">
        <f t="shared" si="23"/>
        <v>#REF!</v>
      </c>
      <c r="L718" s="35" t="s">
        <v>2016</v>
      </c>
      <c r="M718" s="20" t="e">
        <f>Tableau1[[#This Row],[Prix /HT]]*Tableau1[[#This Row],[Stock Actuel]]</f>
        <v>#REF!</v>
      </c>
      <c r="N718" s="1"/>
      <c r="O718" s="35">
        <v>172</v>
      </c>
    </row>
    <row r="719" spans="2:15" x14ac:dyDescent="0.25">
      <c r="B719" s="1" t="s">
        <v>1612</v>
      </c>
      <c r="C719" s="1" t="s">
        <v>152</v>
      </c>
      <c r="D719" s="1" t="s">
        <v>152</v>
      </c>
      <c r="E719" t="s">
        <v>1614</v>
      </c>
      <c r="F719" s="20">
        <v>17.05</v>
      </c>
      <c r="G719" s="1">
        <v>5</v>
      </c>
      <c r="H719" s="1" t="e">
        <f>SUMIF(#REF!,Tableau1[[#This Row],[Références]],#REF!)</f>
        <v>#REF!</v>
      </c>
      <c r="I719" s="1" t="e">
        <f t="shared" si="22"/>
        <v>#REF!</v>
      </c>
      <c r="J719" s="1">
        <v>-1</v>
      </c>
      <c r="K719" t="e">
        <f t="shared" si="23"/>
        <v>#REF!</v>
      </c>
      <c r="L719" s="1"/>
      <c r="M719" s="20" t="e">
        <f>Tableau1[[#This Row],[Prix /HT]]*Tableau1[[#This Row],[Stock Actuel]]</f>
        <v>#REF!</v>
      </c>
      <c r="N719" s="1"/>
      <c r="O719" s="1"/>
    </row>
    <row r="720" spans="2:15" x14ac:dyDescent="0.25">
      <c r="B720" s="1" t="s">
        <v>701</v>
      </c>
      <c r="C720" s="1" t="s">
        <v>173</v>
      </c>
      <c r="D720" s="1" t="s">
        <v>890</v>
      </c>
      <c r="E720" t="s">
        <v>2172</v>
      </c>
      <c r="F720" s="20">
        <v>56.4</v>
      </c>
      <c r="G720" s="1">
        <v>0</v>
      </c>
      <c r="H720" s="1" t="e">
        <f>SUMIF(#REF!,Tableau1[[#This Row],[Références]],#REF!)</f>
        <v>#REF!</v>
      </c>
      <c r="I720" s="1" t="e">
        <f t="shared" si="22"/>
        <v>#REF!</v>
      </c>
      <c r="J720" s="1">
        <v>-1</v>
      </c>
      <c r="K720" t="e">
        <f t="shared" si="23"/>
        <v>#REF!</v>
      </c>
      <c r="L720" s="1" t="s">
        <v>451</v>
      </c>
      <c r="M720" s="20" t="e">
        <f>Tableau1[[#This Row],[Prix /HT]]*Tableau1[[#This Row],[Stock Actuel]]</f>
        <v>#REF!</v>
      </c>
      <c r="N720" s="1" t="s">
        <v>2887</v>
      </c>
      <c r="O720" s="1"/>
    </row>
    <row r="721" spans="2:15" x14ac:dyDescent="0.25">
      <c r="B721" s="1" t="s">
        <v>2170</v>
      </c>
      <c r="C721" s="1" t="s">
        <v>173</v>
      </c>
      <c r="D721" s="1" t="s">
        <v>890</v>
      </c>
      <c r="E721" t="s">
        <v>2171</v>
      </c>
      <c r="F721" s="20">
        <v>0</v>
      </c>
      <c r="G721" s="1">
        <v>14</v>
      </c>
      <c r="H721" s="1" t="e">
        <f>SUMIF(#REF!,Tableau1[[#This Row],[Références]],#REF!)</f>
        <v>#REF!</v>
      </c>
      <c r="I721" s="1" t="e">
        <f t="shared" si="22"/>
        <v>#REF!</v>
      </c>
      <c r="J721" s="1">
        <v>-1</v>
      </c>
      <c r="K721" t="e">
        <f t="shared" si="23"/>
        <v>#REF!</v>
      </c>
      <c r="L721" s="1"/>
      <c r="M721" s="20" t="e">
        <f>Tableau1[[#This Row],[Prix /HT]]*Tableau1[[#This Row],[Stock Actuel]]</f>
        <v>#REF!</v>
      </c>
      <c r="N721" s="1" t="s">
        <v>2887</v>
      </c>
      <c r="O721" s="1"/>
    </row>
    <row r="722" spans="2:15" x14ac:dyDescent="0.25">
      <c r="B722" s="1" t="s">
        <v>698</v>
      </c>
      <c r="C722" s="1" t="s">
        <v>173</v>
      </c>
      <c r="D722" s="1" t="s">
        <v>890</v>
      </c>
      <c r="E722" t="s">
        <v>697</v>
      </c>
      <c r="F722" s="20">
        <v>30</v>
      </c>
      <c r="G722" s="1">
        <v>1</v>
      </c>
      <c r="H722" s="1" t="e">
        <f>SUMIF(#REF!,Tableau1[[#This Row],[Références]],#REF!)</f>
        <v>#REF!</v>
      </c>
      <c r="I722" s="1" t="e">
        <f t="shared" si="22"/>
        <v>#REF!</v>
      </c>
      <c r="J722" s="1">
        <v>-1</v>
      </c>
      <c r="K722" t="e">
        <f t="shared" si="23"/>
        <v>#REF!</v>
      </c>
      <c r="L722" s="1" t="s">
        <v>451</v>
      </c>
      <c r="M722" s="20" t="e">
        <f>Tableau1[[#This Row],[Prix /HT]]*Tableau1[[#This Row],[Stock Actuel]]</f>
        <v>#REF!</v>
      </c>
      <c r="N722" s="1" t="s">
        <v>2887</v>
      </c>
      <c r="O722" s="1"/>
    </row>
    <row r="723" spans="2:15" x14ac:dyDescent="0.25">
      <c r="B723" s="1" t="s">
        <v>1331</v>
      </c>
      <c r="C723" s="1" t="s">
        <v>152</v>
      </c>
      <c r="D723" s="1" t="s">
        <v>152</v>
      </c>
      <c r="E723" t="s">
        <v>1330</v>
      </c>
      <c r="F723" s="20">
        <v>3.74</v>
      </c>
      <c r="G723" s="1">
        <v>6</v>
      </c>
      <c r="H723" s="1" t="e">
        <f>SUMIF(#REF!,Tableau1[[#This Row],[Références]],#REF!)</f>
        <v>#REF!</v>
      </c>
      <c r="I723" s="1" t="e">
        <f t="shared" si="22"/>
        <v>#REF!</v>
      </c>
      <c r="J723" s="1">
        <v>-1</v>
      </c>
      <c r="K723" t="e">
        <f t="shared" si="23"/>
        <v>#REF!</v>
      </c>
      <c r="L723" s="35" t="s">
        <v>2013</v>
      </c>
      <c r="M723" s="20" t="e">
        <f>Tableau1[[#This Row],[Prix /HT]]*Tableau1[[#This Row],[Stock Actuel]]</f>
        <v>#REF!</v>
      </c>
      <c r="N723" s="1"/>
      <c r="O723" s="35">
        <v>171</v>
      </c>
    </row>
    <row r="724" spans="2:15" x14ac:dyDescent="0.25">
      <c r="B724" s="1" t="s">
        <v>1910</v>
      </c>
      <c r="C724" s="1" t="s">
        <v>1912</v>
      </c>
      <c r="D724" s="1" t="s">
        <v>420</v>
      </c>
      <c r="E724" t="s">
        <v>1911</v>
      </c>
      <c r="F724" s="20">
        <v>26.93</v>
      </c>
      <c r="G724" s="1">
        <v>1</v>
      </c>
      <c r="H724" s="1" t="e">
        <f>SUMIF(#REF!,Tableau1[[#This Row],[Références]],#REF!)</f>
        <v>#REF!</v>
      </c>
      <c r="I724" s="1" t="e">
        <f t="shared" si="22"/>
        <v>#REF!</v>
      </c>
      <c r="J724" s="1">
        <v>-1</v>
      </c>
      <c r="K724" t="e">
        <f t="shared" si="23"/>
        <v>#REF!</v>
      </c>
      <c r="L724" s="1"/>
      <c r="M724" s="20" t="e">
        <f>Tableau1[[#This Row],[Prix /HT]]*Tableau1[[#This Row],[Stock Actuel]]</f>
        <v>#REF!</v>
      </c>
      <c r="N724" s="1" t="s">
        <v>2377</v>
      </c>
      <c r="O724" s="1"/>
    </row>
    <row r="725" spans="2:15" x14ac:dyDescent="0.25">
      <c r="B725" s="1" t="s">
        <v>2577</v>
      </c>
      <c r="C725" s="1" t="s">
        <v>164</v>
      </c>
      <c r="D725" s="1" t="s">
        <v>164</v>
      </c>
      <c r="E725" t="s">
        <v>2578</v>
      </c>
      <c r="F725" s="20">
        <v>0</v>
      </c>
      <c r="G725" s="1">
        <v>2</v>
      </c>
      <c r="H725" s="1" t="e">
        <f>SUMIF(#REF!,Tableau1[[#This Row],[Références]],#REF!)</f>
        <v>#REF!</v>
      </c>
      <c r="I725" s="1" t="e">
        <f t="shared" si="22"/>
        <v>#REF!</v>
      </c>
      <c r="J725" s="1">
        <v>-1</v>
      </c>
      <c r="K725" t="e">
        <f t="shared" si="23"/>
        <v>#REF!</v>
      </c>
      <c r="L725" s="1"/>
      <c r="M725" s="20" t="e">
        <f>Tableau1[[#This Row],[Prix /HT]]*Tableau1[[#This Row],[Stock Actuel]]</f>
        <v>#REF!</v>
      </c>
      <c r="N725" s="1"/>
      <c r="O725" s="1"/>
    </row>
    <row r="726" spans="2:15" x14ac:dyDescent="0.25">
      <c r="B726" s="1" t="s">
        <v>1875</v>
      </c>
      <c r="C726" s="1" t="s">
        <v>152</v>
      </c>
      <c r="D726" s="1" t="s">
        <v>152</v>
      </c>
      <c r="E726" t="s">
        <v>1874</v>
      </c>
      <c r="F726" s="20">
        <v>14.7</v>
      </c>
      <c r="G726" s="1">
        <v>2</v>
      </c>
      <c r="H726" s="1" t="e">
        <f>SUMIF(#REF!,Tableau1[[#This Row],[Références]],#REF!)</f>
        <v>#REF!</v>
      </c>
      <c r="I726" s="1" t="e">
        <f t="shared" si="22"/>
        <v>#REF!</v>
      </c>
      <c r="J726" s="1">
        <v>-1</v>
      </c>
      <c r="K726" t="e">
        <f t="shared" si="23"/>
        <v>#REF!</v>
      </c>
      <c r="L726" s="1"/>
      <c r="M726" s="20" t="e">
        <f>Tableau1[[#This Row],[Prix /HT]]*Tableau1[[#This Row],[Stock Actuel]]</f>
        <v>#REF!</v>
      </c>
      <c r="N726" s="1"/>
      <c r="O726" s="1"/>
    </row>
    <row r="727" spans="2:15" x14ac:dyDescent="0.25">
      <c r="B727" s="1" t="s">
        <v>562</v>
      </c>
      <c r="C727" s="1" t="s">
        <v>339</v>
      </c>
      <c r="D727" s="1" t="s">
        <v>420</v>
      </c>
      <c r="E727" t="s">
        <v>1218</v>
      </c>
      <c r="F727" s="20">
        <v>22.8</v>
      </c>
      <c r="G727" s="1">
        <v>4</v>
      </c>
      <c r="H727" s="1" t="e">
        <f>SUMIF(#REF!,Tableau1[[#This Row],[Références]],#REF!)</f>
        <v>#REF!</v>
      </c>
      <c r="I727" s="1" t="e">
        <f t="shared" si="22"/>
        <v>#REF!</v>
      </c>
      <c r="J727" s="1">
        <v>-1</v>
      </c>
      <c r="K727" t="e">
        <f t="shared" si="23"/>
        <v>#REF!</v>
      </c>
      <c r="L727" s="1" t="s">
        <v>455</v>
      </c>
      <c r="M727" s="20" t="e">
        <f>Tableau1[[#This Row],[Prix /HT]]*Tableau1[[#This Row],[Stock Actuel]]</f>
        <v>#REF!</v>
      </c>
      <c r="N727" s="1"/>
      <c r="O727" s="1"/>
    </row>
    <row r="728" spans="2:15" x14ac:dyDescent="0.25">
      <c r="B728" s="1" t="s">
        <v>2371</v>
      </c>
      <c r="C728" s="1" t="s">
        <v>339</v>
      </c>
      <c r="D728" s="1" t="s">
        <v>421</v>
      </c>
      <c r="E728" t="s">
        <v>1861</v>
      </c>
      <c r="F728" s="20">
        <v>1.0109999999999999</v>
      </c>
      <c r="G728" s="1">
        <v>4</v>
      </c>
      <c r="H728" s="1" t="e">
        <f>SUMIF(#REF!,Tableau1[[#This Row],[Références]],#REF!)</f>
        <v>#REF!</v>
      </c>
      <c r="I728" s="1" t="e">
        <f t="shared" si="22"/>
        <v>#REF!</v>
      </c>
      <c r="J728" s="1">
        <v>-1</v>
      </c>
      <c r="K728" t="e">
        <f t="shared" si="23"/>
        <v>#REF!</v>
      </c>
      <c r="L728" s="35" t="s">
        <v>1862</v>
      </c>
      <c r="M728" s="20" t="e">
        <f>Tableau1[[#This Row],[Prix /HT]]*Tableau1[[#This Row],[Stock Actuel]]</f>
        <v>#REF!</v>
      </c>
      <c r="N728" s="1"/>
      <c r="O728" s="35">
        <v>121</v>
      </c>
    </row>
    <row r="729" spans="2:15" x14ac:dyDescent="0.25">
      <c r="B729" s="1" t="s">
        <v>1517</v>
      </c>
      <c r="C729" s="1" t="s">
        <v>152</v>
      </c>
      <c r="D729" s="1" t="s">
        <v>152</v>
      </c>
      <c r="E729" t="s">
        <v>1518</v>
      </c>
      <c r="F729" s="20">
        <v>3.43</v>
      </c>
      <c r="G729" s="1">
        <v>2</v>
      </c>
      <c r="H729" s="1" t="e">
        <f>SUMIF(#REF!,Tableau1[[#This Row],[Références]],#REF!)</f>
        <v>#REF!</v>
      </c>
      <c r="I729" s="1" t="e">
        <f t="shared" si="22"/>
        <v>#REF!</v>
      </c>
      <c r="J729" s="1">
        <v>-1</v>
      </c>
      <c r="K729" t="e">
        <f t="shared" si="23"/>
        <v>#REF!</v>
      </c>
      <c r="L729" s="35" t="s">
        <v>1997</v>
      </c>
      <c r="M729" s="20" t="e">
        <f>Tableau1[[#This Row],[Prix /HT]]*Tableau1[[#This Row],[Stock Actuel]]</f>
        <v>#REF!</v>
      </c>
      <c r="N729" s="1"/>
      <c r="O729" s="35">
        <v>157</v>
      </c>
    </row>
    <row r="730" spans="2:15" x14ac:dyDescent="0.25">
      <c r="B730" s="1" t="s">
        <v>1288</v>
      </c>
      <c r="C730" s="1" t="s">
        <v>152</v>
      </c>
      <c r="D730" s="1" t="s">
        <v>152</v>
      </c>
      <c r="E730" t="s">
        <v>1289</v>
      </c>
      <c r="F730" s="20">
        <v>4.0599999999999996</v>
      </c>
      <c r="G730" s="1">
        <v>8</v>
      </c>
      <c r="H730" s="1" t="e">
        <f>SUMIF(#REF!,Tableau1[[#This Row],[Références]],#REF!)</f>
        <v>#REF!</v>
      </c>
      <c r="I730" s="1" t="e">
        <f t="shared" si="22"/>
        <v>#REF!</v>
      </c>
      <c r="J730" s="1">
        <v>-1</v>
      </c>
      <c r="K730" t="e">
        <f t="shared" si="23"/>
        <v>#REF!</v>
      </c>
      <c r="L730" s="35" t="s">
        <v>1998</v>
      </c>
      <c r="M730" s="20" t="e">
        <f>Tableau1[[#This Row],[Prix /HT]]*Tableau1[[#This Row],[Stock Actuel]]</f>
        <v>#REF!</v>
      </c>
      <c r="N730" s="1"/>
      <c r="O730" s="35">
        <v>158</v>
      </c>
    </row>
    <row r="731" spans="2:15" x14ac:dyDescent="0.25">
      <c r="B731" s="1" t="s">
        <v>1252</v>
      </c>
      <c r="C731" s="1" t="s">
        <v>152</v>
      </c>
      <c r="D731" s="1" t="s">
        <v>152</v>
      </c>
      <c r="E731" t="s">
        <v>1256</v>
      </c>
      <c r="F731" s="20">
        <v>12.95</v>
      </c>
      <c r="G731" s="1">
        <v>4</v>
      </c>
      <c r="H731" s="1" t="e">
        <f>SUMIF(#REF!,Tableau1[[#This Row],[Références]],#REF!)</f>
        <v>#REF!</v>
      </c>
      <c r="I731" s="1" t="e">
        <f t="shared" si="22"/>
        <v>#REF!</v>
      </c>
      <c r="J731" s="1">
        <v>-1</v>
      </c>
      <c r="K731" t="e">
        <f t="shared" si="23"/>
        <v>#REF!</v>
      </c>
      <c r="L731" s="35" t="s">
        <v>2011</v>
      </c>
      <c r="M731" s="20" t="e">
        <f>Tableau1[[#This Row],[Prix /HT]]*Tableau1[[#This Row],[Stock Actuel]]</f>
        <v>#REF!</v>
      </c>
      <c r="N731" s="1"/>
      <c r="O731" s="35">
        <v>169</v>
      </c>
    </row>
    <row r="732" spans="2:15" x14ac:dyDescent="0.25">
      <c r="B732" s="1" t="s">
        <v>1253</v>
      </c>
      <c r="C732" s="1" t="s">
        <v>152</v>
      </c>
      <c r="D732" s="1" t="s">
        <v>152</v>
      </c>
      <c r="E732" t="s">
        <v>1257</v>
      </c>
      <c r="F732" s="20">
        <v>19.5</v>
      </c>
      <c r="G732" s="1">
        <v>28</v>
      </c>
      <c r="H732" s="1" t="e">
        <f>SUMIF(#REF!,Tableau1[[#This Row],[Références]],#REF!)</f>
        <v>#REF!</v>
      </c>
      <c r="I732" s="1" t="e">
        <f t="shared" si="22"/>
        <v>#REF!</v>
      </c>
      <c r="J732" s="1">
        <v>-1</v>
      </c>
      <c r="K732" t="e">
        <f t="shared" si="23"/>
        <v>#REF!</v>
      </c>
      <c r="L732" s="35" t="s">
        <v>2012</v>
      </c>
      <c r="M732" s="20" t="e">
        <f>Tableau1[[#This Row],[Prix /HT]]*Tableau1[[#This Row],[Stock Actuel]]</f>
        <v>#REF!</v>
      </c>
      <c r="N732" s="1"/>
      <c r="O732" s="35">
        <v>170</v>
      </c>
    </row>
    <row r="733" spans="2:15" x14ac:dyDescent="0.25">
      <c r="B733" s="1" t="s">
        <v>1575</v>
      </c>
      <c r="D733" s="1" t="s">
        <v>1079</v>
      </c>
      <c r="E733" t="s">
        <v>1576</v>
      </c>
      <c r="F733" s="20">
        <v>0</v>
      </c>
      <c r="G733" s="1">
        <v>5</v>
      </c>
      <c r="H733" s="1" t="e">
        <f>SUMIF(#REF!,Tableau1[[#This Row],[Références]],#REF!)</f>
        <v>#REF!</v>
      </c>
      <c r="I733" s="1" t="e">
        <f t="shared" si="22"/>
        <v>#REF!</v>
      </c>
      <c r="J733" s="1">
        <v>-1</v>
      </c>
      <c r="K733" t="e">
        <f t="shared" si="23"/>
        <v>#REF!</v>
      </c>
      <c r="L733" s="1"/>
      <c r="M733" s="20" t="e">
        <f>Tableau1[[#This Row],[Prix /HT]]*Tableau1[[#This Row],[Stock Actuel]]</f>
        <v>#REF!</v>
      </c>
      <c r="N733" s="1" t="s">
        <v>1380</v>
      </c>
      <c r="O733" s="1"/>
    </row>
    <row r="734" spans="2:15" x14ac:dyDescent="0.25">
      <c r="B734" s="1" t="s">
        <v>678</v>
      </c>
      <c r="C734" s="1" t="s">
        <v>868</v>
      </c>
      <c r="D734" s="1" t="s">
        <v>420</v>
      </c>
      <c r="E734" t="s">
        <v>679</v>
      </c>
      <c r="F734" s="20">
        <v>21.57</v>
      </c>
      <c r="G734" s="1">
        <v>2</v>
      </c>
      <c r="H734" s="1" t="e">
        <f>SUMIF(#REF!,Tableau1[[#This Row],[Références]],#REF!)</f>
        <v>#REF!</v>
      </c>
      <c r="I734" s="1" t="e">
        <f t="shared" si="22"/>
        <v>#REF!</v>
      </c>
      <c r="J734" s="1">
        <v>-1</v>
      </c>
      <c r="K734" t="e">
        <f t="shared" si="23"/>
        <v>#REF!</v>
      </c>
      <c r="L734" s="1"/>
      <c r="M734" s="20" t="e">
        <f>Tableau1[[#This Row],[Prix /HT]]*Tableau1[[#This Row],[Stock Actuel]]</f>
        <v>#REF!</v>
      </c>
      <c r="N734" s="1"/>
      <c r="O734" s="1"/>
    </row>
    <row r="735" spans="2:15" x14ac:dyDescent="0.25">
      <c r="B735" s="1" t="s">
        <v>1357</v>
      </c>
      <c r="C735" s="1" t="s">
        <v>21</v>
      </c>
      <c r="D735" s="1" t="s">
        <v>420</v>
      </c>
      <c r="E735" t="s">
        <v>1358</v>
      </c>
      <c r="F735" s="20">
        <v>271.43</v>
      </c>
      <c r="G735" s="1">
        <v>1</v>
      </c>
      <c r="H735" s="1" t="e">
        <f>SUMIF(#REF!,Tableau1[[#This Row],[Références]],#REF!)</f>
        <v>#REF!</v>
      </c>
      <c r="I735" s="1" t="e">
        <f t="shared" si="22"/>
        <v>#REF!</v>
      </c>
      <c r="J735" s="1">
        <v>-1</v>
      </c>
      <c r="K735" t="e">
        <f t="shared" si="23"/>
        <v>#REF!</v>
      </c>
      <c r="L735" s="1" t="s">
        <v>457</v>
      </c>
      <c r="M735" s="20" t="e">
        <f>Tableau1[[#This Row],[Prix /HT]]*Tableau1[[#This Row],[Stock Actuel]]</f>
        <v>#REF!</v>
      </c>
      <c r="N735" s="1" t="s">
        <v>1660</v>
      </c>
      <c r="O735" s="1"/>
    </row>
    <row r="736" spans="2:15" x14ac:dyDescent="0.25">
      <c r="B736" s="1" t="s">
        <v>1359</v>
      </c>
      <c r="C736" s="1" t="s">
        <v>21</v>
      </c>
      <c r="D736" s="1" t="s">
        <v>420</v>
      </c>
      <c r="E736" t="s">
        <v>1360</v>
      </c>
      <c r="F736" s="20">
        <v>489</v>
      </c>
      <c r="G736" s="1">
        <v>1</v>
      </c>
      <c r="H736" s="1" t="e">
        <f>SUMIF(#REF!,Tableau1[[#This Row],[Références]],#REF!)</f>
        <v>#REF!</v>
      </c>
      <c r="I736" s="1" t="e">
        <f t="shared" si="22"/>
        <v>#REF!</v>
      </c>
      <c r="J736" s="1">
        <v>-1</v>
      </c>
      <c r="K736" t="e">
        <f t="shared" si="23"/>
        <v>#REF!</v>
      </c>
      <c r="L736" s="1"/>
      <c r="M736" s="20" t="e">
        <f>Tableau1[[#This Row],[Prix /HT]]*Tableau1[[#This Row],[Stock Actuel]]</f>
        <v>#REF!</v>
      </c>
      <c r="N736" s="1"/>
      <c r="O736" s="1"/>
    </row>
    <row r="737" spans="2:15" x14ac:dyDescent="0.25">
      <c r="B737" s="1" t="s">
        <v>675</v>
      </c>
      <c r="C737" s="1" t="s">
        <v>28</v>
      </c>
      <c r="D737" s="1" t="s">
        <v>1077</v>
      </c>
      <c r="E737" t="s">
        <v>29</v>
      </c>
      <c r="F737" s="20">
        <v>382.85</v>
      </c>
      <c r="G737" s="1">
        <v>1</v>
      </c>
      <c r="H737" s="1" t="e">
        <f>SUMIF(#REF!,Tableau1[[#This Row],[Références]],#REF!)</f>
        <v>#REF!</v>
      </c>
      <c r="I737" s="1" t="e">
        <f t="shared" si="22"/>
        <v>#REF!</v>
      </c>
      <c r="J737" s="1">
        <v>-1</v>
      </c>
      <c r="K737" t="e">
        <f t="shared" si="23"/>
        <v>#REF!</v>
      </c>
      <c r="L737" s="1" t="s">
        <v>457</v>
      </c>
      <c r="M737" s="20" t="e">
        <f>Tableau1[[#This Row],[Prix /HT]]*Tableau1[[#This Row],[Stock Actuel]]</f>
        <v>#REF!</v>
      </c>
      <c r="N737" s="1" t="s">
        <v>1660</v>
      </c>
      <c r="O737" s="1"/>
    </row>
    <row r="738" spans="2:15" x14ac:dyDescent="0.25">
      <c r="B738" s="1" t="s">
        <v>26</v>
      </c>
      <c r="C738" s="1" t="s">
        <v>21</v>
      </c>
      <c r="D738" s="1" t="s">
        <v>420</v>
      </c>
      <c r="E738" t="s">
        <v>27</v>
      </c>
      <c r="F738" s="20">
        <v>480.9</v>
      </c>
      <c r="G738" s="1">
        <v>1</v>
      </c>
      <c r="H738" s="1" t="e">
        <f>SUMIF(#REF!,Tableau1[[#This Row],[Références]],#REF!)</f>
        <v>#REF!</v>
      </c>
      <c r="I738" s="1" t="e">
        <f t="shared" si="22"/>
        <v>#REF!</v>
      </c>
      <c r="J738" s="1">
        <v>-1</v>
      </c>
      <c r="K738" t="e">
        <f t="shared" si="23"/>
        <v>#REF!</v>
      </c>
      <c r="L738" s="1" t="s">
        <v>457</v>
      </c>
      <c r="M738" s="20" t="e">
        <f>Tableau1[[#This Row],[Prix /HT]]*Tableau1[[#This Row],[Stock Actuel]]</f>
        <v>#REF!</v>
      </c>
      <c r="N738" s="1" t="s">
        <v>1660</v>
      </c>
      <c r="O738" s="1"/>
    </row>
    <row r="739" spans="2:15" x14ac:dyDescent="0.25">
      <c r="B739" s="1" t="s">
        <v>722</v>
      </c>
      <c r="D739" s="1" t="s">
        <v>185</v>
      </c>
      <c r="E739" t="s">
        <v>721</v>
      </c>
      <c r="F739" s="20">
        <v>1463.52</v>
      </c>
      <c r="G739" s="1">
        <v>1</v>
      </c>
      <c r="H739" s="1" t="e">
        <f>SUMIF(#REF!,Tableau1[[#This Row],[Références]],#REF!)</f>
        <v>#REF!</v>
      </c>
      <c r="I739" s="1" t="e">
        <f t="shared" si="22"/>
        <v>#REF!</v>
      </c>
      <c r="J739" s="1">
        <v>-1</v>
      </c>
      <c r="K739" t="e">
        <f t="shared" si="23"/>
        <v>#REF!</v>
      </c>
      <c r="L739" s="1" t="s">
        <v>732</v>
      </c>
      <c r="M739" s="20" t="e">
        <f>Tableau1[[#This Row],[Prix /HT]]*Tableau1[[#This Row],[Stock Actuel]]</f>
        <v>#REF!</v>
      </c>
      <c r="N739" s="1"/>
      <c r="O739" s="1"/>
    </row>
    <row r="740" spans="2:15" x14ac:dyDescent="0.25">
      <c r="B740" s="1" t="s">
        <v>2659</v>
      </c>
      <c r="C740" s="1" t="s">
        <v>2227</v>
      </c>
      <c r="D740" s="1" t="s">
        <v>420</v>
      </c>
      <c r="E740" t="s">
        <v>2660</v>
      </c>
      <c r="F740" s="20">
        <v>39.840000000000003</v>
      </c>
      <c r="G740" s="1">
        <v>0</v>
      </c>
      <c r="H740" s="1" t="e">
        <f>SUMIF(#REF!,Tableau1[[#This Row],[Références]],#REF!)</f>
        <v>#REF!</v>
      </c>
      <c r="I740" s="1" t="e">
        <f t="shared" si="22"/>
        <v>#REF!</v>
      </c>
      <c r="J740" s="1">
        <v>-1</v>
      </c>
      <c r="K740" t="e">
        <f t="shared" si="23"/>
        <v>#REF!</v>
      </c>
      <c r="L740" s="1"/>
      <c r="M740" s="20" t="e">
        <f>Tableau1[[#This Row],[Prix /HT]]*Tableau1[[#This Row],[Stock Actuel]]</f>
        <v>#REF!</v>
      </c>
      <c r="N740" s="1"/>
      <c r="O740" s="1"/>
    </row>
    <row r="741" spans="2:15" x14ac:dyDescent="0.25">
      <c r="B741" s="1" t="s">
        <v>1262</v>
      </c>
      <c r="C741" s="1" t="s">
        <v>1264</v>
      </c>
      <c r="D741" s="1" t="s">
        <v>421</v>
      </c>
      <c r="E741" s="34" t="s">
        <v>1263</v>
      </c>
      <c r="F741" s="20">
        <v>174.71</v>
      </c>
      <c r="G741" s="1">
        <v>1</v>
      </c>
      <c r="H741" s="1" t="e">
        <f>SUMIF(#REF!,Tableau1[[#This Row],[Références]],#REF!)</f>
        <v>#REF!</v>
      </c>
      <c r="I741" s="1" t="e">
        <f t="shared" si="22"/>
        <v>#REF!</v>
      </c>
      <c r="J741" s="1">
        <v>-1</v>
      </c>
      <c r="K741" t="e">
        <f t="shared" si="23"/>
        <v>#REF!</v>
      </c>
      <c r="L741" s="1"/>
      <c r="M741" s="20" t="e">
        <f>Tableau1[[#This Row],[Prix /HT]]*Tableau1[[#This Row],[Stock Actuel]]</f>
        <v>#REF!</v>
      </c>
      <c r="N741" s="1"/>
      <c r="O741" s="1"/>
    </row>
    <row r="742" spans="2:15" x14ac:dyDescent="0.25">
      <c r="B742" s="1" t="s">
        <v>225</v>
      </c>
      <c r="C742" s="1" t="s">
        <v>223</v>
      </c>
      <c r="D742" s="1" t="s">
        <v>223</v>
      </c>
      <c r="E742" t="s">
        <v>226</v>
      </c>
      <c r="F742" s="20">
        <v>15.96</v>
      </c>
      <c r="G742" s="1">
        <v>3</v>
      </c>
      <c r="H742" s="1" t="e">
        <f>SUMIF(#REF!,Tableau1[[#This Row],[Références]],#REF!)</f>
        <v>#REF!</v>
      </c>
      <c r="I742" s="1" t="e">
        <f t="shared" si="22"/>
        <v>#REF!</v>
      </c>
      <c r="J742" s="1">
        <v>-1</v>
      </c>
      <c r="K742" t="e">
        <f t="shared" si="23"/>
        <v>#REF!</v>
      </c>
      <c r="L742" s="1" t="s">
        <v>456</v>
      </c>
      <c r="M742" s="20" t="e">
        <f>Tableau1[[#This Row],[Prix /HT]]*Tableau1[[#This Row],[Stock Actuel]]</f>
        <v>#REF!</v>
      </c>
      <c r="N742" s="1"/>
      <c r="O742" s="1"/>
    </row>
    <row r="743" spans="2:15" x14ac:dyDescent="0.25">
      <c r="B743" s="1" t="s">
        <v>381</v>
      </c>
      <c r="C743" s="1" t="s">
        <v>356</v>
      </c>
      <c r="D743" s="1" t="s">
        <v>1079</v>
      </c>
      <c r="E743" t="s">
        <v>378</v>
      </c>
      <c r="F743" s="20">
        <v>219.13</v>
      </c>
      <c r="G743" s="1">
        <v>1</v>
      </c>
      <c r="H743" s="1" t="e">
        <f>SUMIF(#REF!,Tableau1[[#This Row],[Références]],#REF!)</f>
        <v>#REF!</v>
      </c>
      <c r="I743" s="1" t="e">
        <f t="shared" si="22"/>
        <v>#REF!</v>
      </c>
      <c r="J743" s="1">
        <v>-1</v>
      </c>
      <c r="K743" t="e">
        <f t="shared" si="23"/>
        <v>#REF!</v>
      </c>
      <c r="L743" s="1" t="s">
        <v>452</v>
      </c>
      <c r="M743" s="20" t="e">
        <f>Tableau1[[#This Row],[Prix /HT]]*Tableau1[[#This Row],[Stock Actuel]]</f>
        <v>#REF!</v>
      </c>
      <c r="N743" s="1"/>
      <c r="O743" s="1"/>
    </row>
    <row r="744" spans="2:15" x14ac:dyDescent="0.25">
      <c r="B744" s="1" t="s">
        <v>436</v>
      </c>
      <c r="C744" s="1" t="s">
        <v>356</v>
      </c>
      <c r="D744" s="1" t="s">
        <v>1079</v>
      </c>
      <c r="E744" t="s">
        <v>378</v>
      </c>
      <c r="F744" s="20">
        <v>257.89999999999998</v>
      </c>
      <c r="G744" s="1">
        <v>2</v>
      </c>
      <c r="H744" s="1" t="e">
        <f>SUMIF(#REF!,Tableau1[[#This Row],[Références]],#REF!)</f>
        <v>#REF!</v>
      </c>
      <c r="I744" s="1" t="e">
        <f t="shared" si="22"/>
        <v>#REF!</v>
      </c>
      <c r="J744" s="1">
        <v>-1</v>
      </c>
      <c r="K744" t="e">
        <f t="shared" si="23"/>
        <v>#REF!</v>
      </c>
      <c r="L744" s="1" t="s">
        <v>452</v>
      </c>
      <c r="M744" s="20" t="e">
        <f>Tableau1[[#This Row],[Prix /HT]]*Tableau1[[#This Row],[Stock Actuel]]</f>
        <v>#REF!</v>
      </c>
      <c r="N744" s="1"/>
      <c r="O744" s="1"/>
    </row>
    <row r="745" spans="2:15" x14ac:dyDescent="0.25">
      <c r="B745" s="1" t="s">
        <v>2320</v>
      </c>
      <c r="E745" t="s">
        <v>2321</v>
      </c>
      <c r="F745" s="20">
        <v>0</v>
      </c>
      <c r="G745" s="1">
        <v>5</v>
      </c>
      <c r="H745" s="1" t="e">
        <f>SUMIF(#REF!,Tableau1[[#This Row],[Références]],#REF!)</f>
        <v>#REF!</v>
      </c>
      <c r="I745" s="1" t="e">
        <f t="shared" si="22"/>
        <v>#REF!</v>
      </c>
      <c r="J745" s="1">
        <v>-1</v>
      </c>
      <c r="K745" t="e">
        <f t="shared" si="23"/>
        <v>#REF!</v>
      </c>
      <c r="L745" s="35" t="s">
        <v>2322</v>
      </c>
      <c r="M745" s="20" t="e">
        <f>Tableau1[[#This Row],[Prix /HT]]*Tableau1[[#This Row],[Stock Actuel]]</f>
        <v>#REF!</v>
      </c>
      <c r="N745" s="1"/>
      <c r="O745" s="35">
        <v>209</v>
      </c>
    </row>
    <row r="746" spans="2:15" x14ac:dyDescent="0.25">
      <c r="B746" s="1" t="s">
        <v>2690</v>
      </c>
      <c r="D746" s="1" t="s">
        <v>1712</v>
      </c>
      <c r="E746" t="s">
        <v>2692</v>
      </c>
      <c r="F746" s="20">
        <v>7.92</v>
      </c>
      <c r="G746" s="1">
        <v>0</v>
      </c>
      <c r="H746" s="1" t="e">
        <f>SUMIF(#REF!,Tableau1[[#This Row],[Références]],#REF!)</f>
        <v>#REF!</v>
      </c>
      <c r="I746" s="1" t="e">
        <f t="shared" si="22"/>
        <v>#REF!</v>
      </c>
      <c r="J746" s="1">
        <v>-1</v>
      </c>
      <c r="K746" t="e">
        <f t="shared" si="23"/>
        <v>#REF!</v>
      </c>
      <c r="L746" s="1"/>
      <c r="M746" s="20" t="e">
        <f>Tableau1[[#This Row],[Prix /HT]]*Tableau1[[#This Row],[Stock Actuel]]</f>
        <v>#REF!</v>
      </c>
      <c r="N746" s="1"/>
      <c r="O746" s="1"/>
    </row>
    <row r="747" spans="2:15" x14ac:dyDescent="0.25">
      <c r="B747" s="1" t="s">
        <v>2689</v>
      </c>
      <c r="D747" s="1" t="s">
        <v>1712</v>
      </c>
      <c r="E747" t="s">
        <v>2691</v>
      </c>
      <c r="F747" s="20">
        <v>7.92</v>
      </c>
      <c r="G747" s="1">
        <v>0</v>
      </c>
      <c r="H747" s="1" t="e">
        <f>SUMIF(#REF!,Tableau1[[#This Row],[Références]],#REF!)</f>
        <v>#REF!</v>
      </c>
      <c r="I747" s="1" t="e">
        <f t="shared" si="22"/>
        <v>#REF!</v>
      </c>
      <c r="J747" s="1">
        <v>-1</v>
      </c>
      <c r="K747" t="e">
        <f t="shared" si="23"/>
        <v>#REF!</v>
      </c>
      <c r="L747" s="1"/>
      <c r="M747" s="20" t="e">
        <f>Tableau1[[#This Row],[Prix /HT]]*Tableau1[[#This Row],[Stock Actuel]]</f>
        <v>#REF!</v>
      </c>
      <c r="N747" s="1"/>
      <c r="O747" s="1"/>
    </row>
    <row r="748" spans="2:15" x14ac:dyDescent="0.25">
      <c r="B748" s="1" t="s">
        <v>2688</v>
      </c>
      <c r="D748" s="1" t="s">
        <v>1712</v>
      </c>
      <c r="E748" t="s">
        <v>2693</v>
      </c>
      <c r="F748" s="20">
        <v>7.92</v>
      </c>
      <c r="G748" s="1">
        <v>0</v>
      </c>
      <c r="H748" s="1" t="e">
        <f>SUMIF(#REF!,Tableau1[[#This Row],[Références]],#REF!)</f>
        <v>#REF!</v>
      </c>
      <c r="I748" s="1" t="e">
        <f t="shared" si="22"/>
        <v>#REF!</v>
      </c>
      <c r="J748" s="1">
        <v>-1</v>
      </c>
      <c r="K748" t="e">
        <f t="shared" si="23"/>
        <v>#REF!</v>
      </c>
      <c r="L748" s="1"/>
      <c r="M748" s="20" t="e">
        <f>Tableau1[[#This Row],[Prix /HT]]*Tableau1[[#This Row],[Stock Actuel]]</f>
        <v>#REF!</v>
      </c>
      <c r="N748" s="1"/>
      <c r="O748" s="1"/>
    </row>
    <row r="749" spans="2:15" x14ac:dyDescent="0.25">
      <c r="B749" s="1" t="s">
        <v>2687</v>
      </c>
      <c r="D749" s="1" t="s">
        <v>1712</v>
      </c>
      <c r="E749" t="s">
        <v>2694</v>
      </c>
      <c r="F749" s="20">
        <v>7.92</v>
      </c>
      <c r="G749" s="1">
        <v>0</v>
      </c>
      <c r="H749" s="1" t="e">
        <f>SUMIF(#REF!,Tableau1[[#This Row],[Références]],#REF!)</f>
        <v>#REF!</v>
      </c>
      <c r="I749" s="1" t="e">
        <f t="shared" si="22"/>
        <v>#REF!</v>
      </c>
      <c r="J749" s="1">
        <v>-1</v>
      </c>
      <c r="K749" t="e">
        <f t="shared" si="23"/>
        <v>#REF!</v>
      </c>
      <c r="L749" s="1"/>
      <c r="M749" s="20" t="e">
        <f>Tableau1[[#This Row],[Prix /HT]]*Tableau1[[#This Row],[Stock Actuel]]</f>
        <v>#REF!</v>
      </c>
      <c r="N749" s="1"/>
      <c r="O749" s="1"/>
    </row>
    <row r="750" spans="2:15" x14ac:dyDescent="0.25">
      <c r="B750" s="1" t="s">
        <v>1621</v>
      </c>
      <c r="C750" s="1" t="s">
        <v>120</v>
      </c>
      <c r="D750" s="1" t="s">
        <v>421</v>
      </c>
      <c r="E750" t="s">
        <v>1619</v>
      </c>
      <c r="F750" s="20">
        <v>18</v>
      </c>
      <c r="G750" s="1">
        <v>6</v>
      </c>
      <c r="H750" s="1" t="e">
        <f>SUMIF(#REF!,Tableau1[[#This Row],[Références]],#REF!)</f>
        <v>#REF!</v>
      </c>
      <c r="I750" s="1" t="e">
        <f t="shared" si="22"/>
        <v>#REF!</v>
      </c>
      <c r="J750" s="1">
        <v>-1</v>
      </c>
      <c r="K750" t="e">
        <f t="shared" si="23"/>
        <v>#REF!</v>
      </c>
      <c r="L750" s="1" t="s">
        <v>836</v>
      </c>
      <c r="M750" s="20" t="e">
        <f>Tableau1[[#This Row],[Prix /HT]]*Tableau1[[#This Row],[Stock Actuel]]</f>
        <v>#REF!</v>
      </c>
      <c r="N750" s="1" t="s">
        <v>836</v>
      </c>
      <c r="O750" s="1" t="s">
        <v>1653</v>
      </c>
    </row>
    <row r="751" spans="2:15" x14ac:dyDescent="0.25">
      <c r="B751" s="1" t="s">
        <v>589</v>
      </c>
      <c r="C751" s="1" t="s">
        <v>499</v>
      </c>
      <c r="D751" s="1" t="s">
        <v>420</v>
      </c>
      <c r="E751" t="s">
        <v>1127</v>
      </c>
      <c r="F751" s="20">
        <v>0</v>
      </c>
      <c r="G751" s="1">
        <v>2</v>
      </c>
      <c r="H751" s="1" t="e">
        <f>SUMIF(#REF!,Tableau1[[#This Row],[Références]],#REF!)</f>
        <v>#REF!</v>
      </c>
      <c r="I751" s="1" t="e">
        <f t="shared" si="22"/>
        <v>#REF!</v>
      </c>
      <c r="J751" s="1">
        <v>-1</v>
      </c>
      <c r="K751" t="e">
        <f t="shared" si="23"/>
        <v>#REF!</v>
      </c>
      <c r="L751" s="1"/>
      <c r="M751" s="20" t="e">
        <f>Tableau1[[#This Row],[Prix /HT]]*Tableau1[[#This Row],[Stock Actuel]]</f>
        <v>#REF!</v>
      </c>
      <c r="N751" s="1"/>
      <c r="O751" s="1"/>
    </row>
    <row r="752" spans="2:15" x14ac:dyDescent="0.25">
      <c r="B752" s="1" t="s">
        <v>691</v>
      </c>
      <c r="C752" s="1" t="s">
        <v>134</v>
      </c>
      <c r="D752" s="1" t="s">
        <v>420</v>
      </c>
      <c r="E752" t="s">
        <v>692</v>
      </c>
      <c r="F752" s="20">
        <v>16.190000000000001</v>
      </c>
      <c r="G752" s="1">
        <v>4</v>
      </c>
      <c r="H752" s="1" t="e">
        <f>SUMIF(#REF!,Tableau1[[#This Row],[Références]],#REF!)</f>
        <v>#REF!</v>
      </c>
      <c r="I752" s="1" t="e">
        <f t="shared" si="22"/>
        <v>#REF!</v>
      </c>
      <c r="J752" s="1">
        <v>-1</v>
      </c>
      <c r="K752" t="e">
        <f t="shared" si="23"/>
        <v>#REF!</v>
      </c>
      <c r="L752" s="1"/>
      <c r="M752" s="20" t="e">
        <f>Tableau1[[#This Row],[Prix /HT]]*Tableau1[[#This Row],[Stock Actuel]]</f>
        <v>#REF!</v>
      </c>
      <c r="N752" s="1"/>
      <c r="O752" s="1"/>
    </row>
    <row r="753" spans="2:15" x14ac:dyDescent="0.25">
      <c r="B753" s="1" t="s">
        <v>972</v>
      </c>
      <c r="C753" s="1" t="s">
        <v>960</v>
      </c>
      <c r="D753" s="1" t="s">
        <v>432</v>
      </c>
      <c r="E753" t="s">
        <v>1168</v>
      </c>
      <c r="F753" s="20">
        <v>31</v>
      </c>
      <c r="G753" s="1">
        <v>3</v>
      </c>
      <c r="H753" s="1" t="e">
        <f>SUMIF(#REF!,Tableau1[[#This Row],[Références]],#REF!)</f>
        <v>#REF!</v>
      </c>
      <c r="I753" s="1" t="e">
        <f t="shared" si="22"/>
        <v>#REF!</v>
      </c>
      <c r="J753" s="1">
        <v>-1</v>
      </c>
      <c r="K753" t="e">
        <f t="shared" si="23"/>
        <v>#REF!</v>
      </c>
      <c r="L753" s="1"/>
      <c r="M753" s="20" t="e">
        <f>Tableau1[[#This Row],[Prix /HT]]*Tableau1[[#This Row],[Stock Actuel]]</f>
        <v>#REF!</v>
      </c>
      <c r="N753" s="1" t="s">
        <v>2377</v>
      </c>
      <c r="O753" s="1"/>
    </row>
    <row r="754" spans="2:15" x14ac:dyDescent="0.25">
      <c r="B754" s="1" t="s">
        <v>635</v>
      </c>
      <c r="C754" s="1" t="s">
        <v>637</v>
      </c>
      <c r="E754" t="s">
        <v>636</v>
      </c>
      <c r="F754" s="20">
        <v>390</v>
      </c>
      <c r="G754" s="1">
        <v>1</v>
      </c>
      <c r="H754" s="1" t="e">
        <f>SUMIF(#REF!,Tableau1[[#This Row],[Références]],#REF!)</f>
        <v>#REF!</v>
      </c>
      <c r="I754" s="1" t="e">
        <f t="shared" si="22"/>
        <v>#REF!</v>
      </c>
      <c r="J754" s="1">
        <v>-1</v>
      </c>
      <c r="K754" t="e">
        <f t="shared" si="23"/>
        <v>#REF!</v>
      </c>
      <c r="L754" s="1"/>
      <c r="M754" s="20" t="e">
        <f>Tableau1[[#This Row],[Prix /HT]]*Tableau1[[#This Row],[Stock Actuel]]</f>
        <v>#REF!</v>
      </c>
      <c r="N754" s="1" t="s">
        <v>1660</v>
      </c>
      <c r="O754" s="1"/>
    </row>
    <row r="755" spans="2:15" x14ac:dyDescent="0.25">
      <c r="B755" s="1" t="s">
        <v>1238</v>
      </c>
      <c r="C755" s="1" t="s">
        <v>198</v>
      </c>
      <c r="D755" s="1" t="s">
        <v>420</v>
      </c>
      <c r="E755" t="s">
        <v>1243</v>
      </c>
      <c r="F755" s="20">
        <v>1.1200000000000001</v>
      </c>
      <c r="G755" s="1">
        <v>30</v>
      </c>
      <c r="H755" s="1" t="e">
        <f>SUMIF(#REF!,Tableau1[[#This Row],[Références]],#REF!)</f>
        <v>#REF!</v>
      </c>
      <c r="I755" s="1" t="e">
        <f t="shared" si="22"/>
        <v>#REF!</v>
      </c>
      <c r="J755" s="1">
        <v>-1</v>
      </c>
      <c r="K755" t="e">
        <f t="shared" si="23"/>
        <v>#REF!</v>
      </c>
      <c r="L755" s="1" t="s">
        <v>1658</v>
      </c>
      <c r="M755" s="20" t="e">
        <f>Tableau1[[#This Row],[Prix /HT]]*Tableau1[[#This Row],[Stock Actuel]]</f>
        <v>#REF!</v>
      </c>
      <c r="N755" s="1"/>
      <c r="O755" s="1"/>
    </row>
    <row r="756" spans="2:15" x14ac:dyDescent="0.25">
      <c r="B756" s="1" t="s">
        <v>1237</v>
      </c>
      <c r="C756" s="1" t="s">
        <v>198</v>
      </c>
      <c r="D756" s="1" t="s">
        <v>420</v>
      </c>
      <c r="E756" t="s">
        <v>1242</v>
      </c>
      <c r="F756" s="20">
        <v>1.23</v>
      </c>
      <c r="G756" s="1">
        <v>50</v>
      </c>
      <c r="H756" s="1" t="e">
        <f>SUMIF(#REF!,Tableau1[[#This Row],[Références]],#REF!)</f>
        <v>#REF!</v>
      </c>
      <c r="I756" s="1" t="e">
        <f t="shared" si="22"/>
        <v>#REF!</v>
      </c>
      <c r="J756" s="1">
        <v>-1</v>
      </c>
      <c r="K756" t="e">
        <f t="shared" si="23"/>
        <v>#REF!</v>
      </c>
      <c r="L756" s="1" t="s">
        <v>1658</v>
      </c>
      <c r="M756" s="20" t="e">
        <f>Tableau1[[#This Row],[Prix /HT]]*Tableau1[[#This Row],[Stock Actuel]]</f>
        <v>#REF!</v>
      </c>
      <c r="N756" s="1"/>
      <c r="O756" s="1"/>
    </row>
    <row r="757" spans="2:15" x14ac:dyDescent="0.25">
      <c r="B757" s="1" t="s">
        <v>1239</v>
      </c>
      <c r="C757" s="1" t="s">
        <v>198</v>
      </c>
      <c r="D757" s="1" t="s">
        <v>420</v>
      </c>
      <c r="E757" t="s">
        <v>1244</v>
      </c>
      <c r="F757" s="20">
        <v>1.1100000000000001</v>
      </c>
      <c r="G757" s="1">
        <v>40</v>
      </c>
      <c r="H757" s="1" t="e">
        <f>SUMIF(#REF!,Tableau1[[#This Row],[Références]],#REF!)</f>
        <v>#REF!</v>
      </c>
      <c r="I757" s="1" t="e">
        <f t="shared" si="22"/>
        <v>#REF!</v>
      </c>
      <c r="J757" s="1">
        <v>-1</v>
      </c>
      <c r="K757" t="e">
        <f t="shared" si="23"/>
        <v>#REF!</v>
      </c>
      <c r="L757" s="1" t="s">
        <v>1658</v>
      </c>
      <c r="M757" s="20" t="e">
        <f>Tableau1[[#This Row],[Prix /HT]]*Tableau1[[#This Row],[Stock Actuel]]</f>
        <v>#REF!</v>
      </c>
      <c r="N757" s="1"/>
      <c r="O757" s="1"/>
    </row>
    <row r="758" spans="2:15" x14ac:dyDescent="0.25">
      <c r="B758" s="1" t="s">
        <v>1236</v>
      </c>
      <c r="C758" s="1" t="s">
        <v>198</v>
      </c>
      <c r="D758" s="1" t="s">
        <v>420</v>
      </c>
      <c r="E758" t="s">
        <v>1235</v>
      </c>
      <c r="F758" s="20">
        <v>1.0900000000000001</v>
      </c>
      <c r="G758" s="1">
        <v>50</v>
      </c>
      <c r="H758" s="1" t="e">
        <f>SUMIF(#REF!,Tableau1[[#This Row],[Références]],#REF!)</f>
        <v>#REF!</v>
      </c>
      <c r="I758" s="1" t="e">
        <f t="shared" si="22"/>
        <v>#REF!</v>
      </c>
      <c r="J758" s="1">
        <v>-1</v>
      </c>
      <c r="K758" t="e">
        <f t="shared" si="23"/>
        <v>#REF!</v>
      </c>
      <c r="L758" s="1" t="s">
        <v>1658</v>
      </c>
      <c r="M758" s="20" t="e">
        <f>Tableau1[[#This Row],[Prix /HT]]*Tableau1[[#This Row],[Stock Actuel]]</f>
        <v>#REF!</v>
      </c>
      <c r="N758" s="1"/>
      <c r="O758" s="1"/>
    </row>
    <row r="759" spans="2:15" x14ac:dyDescent="0.25">
      <c r="B759" s="1" t="s">
        <v>1241</v>
      </c>
      <c r="C759" s="1" t="s">
        <v>198</v>
      </c>
      <c r="D759" s="1" t="s">
        <v>420</v>
      </c>
      <c r="E759" t="s">
        <v>1246</v>
      </c>
      <c r="F759" s="20">
        <v>1.1100000000000001</v>
      </c>
      <c r="G759" s="1">
        <v>50</v>
      </c>
      <c r="H759" s="1" t="e">
        <f>SUMIF(#REF!,Tableau1[[#This Row],[Références]],#REF!)</f>
        <v>#REF!</v>
      </c>
      <c r="I759" s="1" t="e">
        <f t="shared" si="22"/>
        <v>#REF!</v>
      </c>
      <c r="J759" s="1">
        <v>-1</v>
      </c>
      <c r="K759" t="e">
        <f t="shared" si="23"/>
        <v>#REF!</v>
      </c>
      <c r="L759" s="1" t="s">
        <v>1658</v>
      </c>
      <c r="M759" s="20" t="e">
        <f>Tableau1[[#This Row],[Prix /HT]]*Tableau1[[#This Row],[Stock Actuel]]</f>
        <v>#REF!</v>
      </c>
      <c r="N759" s="1"/>
      <c r="O759" s="1"/>
    </row>
    <row r="760" spans="2:15" x14ac:dyDescent="0.25">
      <c r="B760" s="1" t="s">
        <v>1240</v>
      </c>
      <c r="C760" s="1" t="s">
        <v>198</v>
      </c>
      <c r="D760" s="1" t="s">
        <v>420</v>
      </c>
      <c r="E760" t="s">
        <v>1245</v>
      </c>
      <c r="F760" s="20">
        <v>1.1000000000000001</v>
      </c>
      <c r="G760" s="1">
        <v>50</v>
      </c>
      <c r="H760" s="1" t="e">
        <f>SUMIF(#REF!,Tableau1[[#This Row],[Références]],#REF!)</f>
        <v>#REF!</v>
      </c>
      <c r="I760" s="1" t="e">
        <f t="shared" si="22"/>
        <v>#REF!</v>
      </c>
      <c r="J760" s="1">
        <v>-1</v>
      </c>
      <c r="K760" t="e">
        <f t="shared" si="23"/>
        <v>#REF!</v>
      </c>
      <c r="L760" s="1" t="s">
        <v>1658</v>
      </c>
      <c r="M760" s="20" t="e">
        <f>Tableau1[[#This Row],[Prix /HT]]*Tableau1[[#This Row],[Stock Actuel]]</f>
        <v>#REF!</v>
      </c>
      <c r="N760" s="1"/>
      <c r="O760" s="1"/>
    </row>
    <row r="761" spans="2:15" x14ac:dyDescent="0.25">
      <c r="B761" s="1" t="s">
        <v>1474</v>
      </c>
      <c r="C761" s="1" t="s">
        <v>198</v>
      </c>
      <c r="D761" s="1" t="s">
        <v>420</v>
      </c>
      <c r="E761" t="s">
        <v>1475</v>
      </c>
      <c r="F761" s="20">
        <v>2.38</v>
      </c>
      <c r="G761" s="1">
        <v>2</v>
      </c>
      <c r="H761" s="1" t="e">
        <f>SUMIF(#REF!,Tableau1[[#This Row],[Références]],#REF!)</f>
        <v>#REF!</v>
      </c>
      <c r="I761" s="1" t="e">
        <f t="shared" si="22"/>
        <v>#REF!</v>
      </c>
      <c r="J761" s="1">
        <v>-1</v>
      </c>
      <c r="K761" t="e">
        <f t="shared" si="23"/>
        <v>#REF!</v>
      </c>
      <c r="L761" s="1" t="s">
        <v>1658</v>
      </c>
      <c r="M761" s="20" t="e">
        <f>Tableau1[[#This Row],[Prix /HT]]*Tableau1[[#This Row],[Stock Actuel]]</f>
        <v>#REF!</v>
      </c>
      <c r="N761" s="1" t="s">
        <v>1495</v>
      </c>
      <c r="O761" s="1"/>
    </row>
    <row r="762" spans="2:15" x14ac:dyDescent="0.25">
      <c r="B762" s="1" t="s">
        <v>2232</v>
      </c>
      <c r="C762" s="1" t="s">
        <v>198</v>
      </c>
      <c r="D762" s="1" t="s">
        <v>420</v>
      </c>
      <c r="E762" t="s">
        <v>2233</v>
      </c>
      <c r="F762" s="20">
        <v>2.75</v>
      </c>
      <c r="G762" s="1">
        <v>10</v>
      </c>
      <c r="H762" s="1" t="e">
        <f>SUMIF(#REF!,Tableau1[[#This Row],[Références]],#REF!)</f>
        <v>#REF!</v>
      </c>
      <c r="I762" s="1" t="e">
        <f t="shared" si="22"/>
        <v>#REF!</v>
      </c>
      <c r="J762" s="1">
        <v>-1</v>
      </c>
      <c r="K762" t="e">
        <f t="shared" si="23"/>
        <v>#REF!</v>
      </c>
      <c r="L762" s="1" t="s">
        <v>454</v>
      </c>
      <c r="M762" s="20" t="e">
        <f>Tableau1[[#This Row],[Prix /HT]]*Tableau1[[#This Row],[Stock Actuel]]</f>
        <v>#REF!</v>
      </c>
      <c r="N762" s="1"/>
      <c r="O762" s="1"/>
    </row>
    <row r="763" spans="2:15" x14ac:dyDescent="0.25">
      <c r="B763" s="1" t="s">
        <v>1326</v>
      </c>
      <c r="C763" s="1" t="s">
        <v>198</v>
      </c>
      <c r="D763" s="1" t="s">
        <v>420</v>
      </c>
      <c r="E763" t="s">
        <v>1327</v>
      </c>
      <c r="F763" s="20">
        <v>15.48</v>
      </c>
      <c r="G763" s="1">
        <v>1</v>
      </c>
      <c r="H763" s="1" t="e">
        <f>SUMIF(#REF!,Tableau1[[#This Row],[Références]],#REF!)</f>
        <v>#REF!</v>
      </c>
      <c r="I763" s="1" t="e">
        <f t="shared" si="22"/>
        <v>#REF!</v>
      </c>
      <c r="J763" s="1">
        <v>-1</v>
      </c>
      <c r="K763" t="e">
        <f t="shared" si="23"/>
        <v>#REF!</v>
      </c>
      <c r="L763" s="1" t="s">
        <v>1658</v>
      </c>
      <c r="M763" s="20" t="e">
        <f>Tableau1[[#This Row],[Prix /HT]]*Tableau1[[#This Row],[Stock Actuel]]</f>
        <v>#REF!</v>
      </c>
      <c r="N763" s="1" t="s">
        <v>2284</v>
      </c>
      <c r="O763" s="1">
        <v>31870</v>
      </c>
    </row>
    <row r="764" spans="2:15" x14ac:dyDescent="0.25">
      <c r="B764" s="1" t="s">
        <v>2184</v>
      </c>
      <c r="C764" s="1" t="s">
        <v>198</v>
      </c>
      <c r="D764" s="1" t="s">
        <v>420</v>
      </c>
      <c r="E764" t="s">
        <v>2248</v>
      </c>
      <c r="F764" s="20">
        <v>20.440000000000001</v>
      </c>
      <c r="G764" s="1">
        <v>8</v>
      </c>
      <c r="H764" s="1" t="e">
        <f>SUMIF(#REF!,Tableau1[[#This Row],[Références]],#REF!)</f>
        <v>#REF!</v>
      </c>
      <c r="I764" s="1" t="e">
        <f t="shared" si="22"/>
        <v>#REF!</v>
      </c>
      <c r="J764" s="1">
        <v>-1</v>
      </c>
      <c r="K764" t="e">
        <f t="shared" si="23"/>
        <v>#REF!</v>
      </c>
      <c r="L764" s="1" t="s">
        <v>1658</v>
      </c>
      <c r="M764" s="20" t="e">
        <f>Tableau1[[#This Row],[Prix /HT]]*Tableau1[[#This Row],[Stock Actuel]]</f>
        <v>#REF!</v>
      </c>
      <c r="N764" s="1" t="s">
        <v>2284</v>
      </c>
      <c r="O764" s="1"/>
    </row>
    <row r="765" spans="2:15" x14ac:dyDescent="0.25">
      <c r="B765" s="1" t="s">
        <v>642</v>
      </c>
      <c r="C765" s="1" t="s">
        <v>198</v>
      </c>
      <c r="D765" s="1" t="s">
        <v>420</v>
      </c>
      <c r="E765" t="s">
        <v>1128</v>
      </c>
      <c r="F765" s="20">
        <v>0</v>
      </c>
      <c r="G765" s="1">
        <v>4</v>
      </c>
      <c r="H765" s="1" t="e">
        <f>SUMIF(#REF!,Tableau1[[#This Row],[Références]],#REF!)</f>
        <v>#REF!</v>
      </c>
      <c r="I765" s="1" t="e">
        <f t="shared" si="22"/>
        <v>#REF!</v>
      </c>
      <c r="J765" s="1">
        <v>-1</v>
      </c>
      <c r="K765" t="e">
        <f t="shared" si="23"/>
        <v>#REF!</v>
      </c>
      <c r="L765" s="1" t="s">
        <v>454</v>
      </c>
      <c r="M765" s="20" t="e">
        <f>Tableau1[[#This Row],[Prix /HT]]*Tableau1[[#This Row],[Stock Actuel]]</f>
        <v>#REF!</v>
      </c>
      <c r="N765" s="1"/>
      <c r="O765" s="1"/>
    </row>
    <row r="766" spans="2:15" x14ac:dyDescent="0.25">
      <c r="B766" s="1" t="s">
        <v>580</v>
      </c>
      <c r="C766" s="1" t="s">
        <v>198</v>
      </c>
      <c r="D766" s="1" t="s">
        <v>420</v>
      </c>
      <c r="E766" t="s">
        <v>1344</v>
      </c>
      <c r="F766" s="20">
        <v>454.14</v>
      </c>
      <c r="G766" s="1">
        <v>1</v>
      </c>
      <c r="H766" s="1" t="e">
        <f>SUMIF(#REF!,Tableau1[[#This Row],[Références]],#REF!)</f>
        <v>#REF!</v>
      </c>
      <c r="I766" s="1" t="e">
        <f t="shared" si="22"/>
        <v>#REF!</v>
      </c>
      <c r="J766" s="1">
        <v>-1</v>
      </c>
      <c r="K766" t="e">
        <f t="shared" si="23"/>
        <v>#REF!</v>
      </c>
      <c r="L766" s="1" t="s">
        <v>835</v>
      </c>
      <c r="M766" s="20" t="e">
        <f>Tableau1[[#This Row],[Prix /HT]]*Tableau1[[#This Row],[Stock Actuel]]</f>
        <v>#REF!</v>
      </c>
      <c r="N766" s="1" t="s">
        <v>1616</v>
      </c>
      <c r="O766" s="1" t="s">
        <v>1625</v>
      </c>
    </row>
    <row r="767" spans="2:15" x14ac:dyDescent="0.25">
      <c r="B767" s="1" t="s">
        <v>2238</v>
      </c>
      <c r="C767" s="1" t="s">
        <v>198</v>
      </c>
      <c r="D767" s="1" t="s">
        <v>420</v>
      </c>
      <c r="E767" t="s">
        <v>2239</v>
      </c>
      <c r="F767" s="20">
        <v>1.02</v>
      </c>
      <c r="G767" s="1">
        <v>120</v>
      </c>
      <c r="H767" s="1" t="e">
        <f>SUMIF(#REF!,Tableau1[[#This Row],[Références]],#REF!)</f>
        <v>#REF!</v>
      </c>
      <c r="I767" s="1" t="e">
        <f t="shared" si="22"/>
        <v>#REF!</v>
      </c>
      <c r="J767" s="1">
        <v>-1</v>
      </c>
      <c r="K767" t="e">
        <f t="shared" si="23"/>
        <v>#REF!</v>
      </c>
      <c r="L767" s="1" t="s">
        <v>454</v>
      </c>
      <c r="M767" s="20" t="e">
        <f>Tableau1[[#This Row],[Prix /HT]]*Tableau1[[#This Row],[Stock Actuel]]</f>
        <v>#REF!</v>
      </c>
      <c r="N767" s="1"/>
      <c r="O767" s="1"/>
    </row>
    <row r="768" spans="2:15" x14ac:dyDescent="0.25">
      <c r="B768" s="1" t="s">
        <v>2547</v>
      </c>
      <c r="C768" s="1" t="s">
        <v>198</v>
      </c>
      <c r="D768" s="1" t="s">
        <v>420</v>
      </c>
      <c r="E768" t="s">
        <v>2548</v>
      </c>
      <c r="F768" s="20">
        <v>0.89</v>
      </c>
      <c r="G768" s="1">
        <v>60</v>
      </c>
      <c r="H768" s="1" t="e">
        <f>SUMIF(#REF!,Tableau1[[#This Row],[Références]],#REF!)</f>
        <v>#REF!</v>
      </c>
      <c r="I768" s="1" t="e">
        <f t="shared" si="22"/>
        <v>#REF!</v>
      </c>
      <c r="J768" s="1">
        <v>-1</v>
      </c>
      <c r="K768" t="e">
        <f t="shared" si="23"/>
        <v>#REF!</v>
      </c>
      <c r="L768" s="1"/>
      <c r="M768" s="20" t="e">
        <f>Tableau1[[#This Row],[Prix /HT]]*Tableau1[[#This Row],[Stock Actuel]]</f>
        <v>#REF!</v>
      </c>
      <c r="N768" s="1"/>
      <c r="O768" s="1"/>
    </row>
    <row r="769" spans="2:15" x14ac:dyDescent="0.25">
      <c r="B769" s="1" t="s">
        <v>2242</v>
      </c>
      <c r="C769" s="1" t="s">
        <v>198</v>
      </c>
      <c r="D769" s="1" t="s">
        <v>420</v>
      </c>
      <c r="E769" t="s">
        <v>2243</v>
      </c>
      <c r="F769" s="20">
        <v>1.2</v>
      </c>
      <c r="G769" s="1">
        <v>18</v>
      </c>
      <c r="H769" s="1" t="e">
        <f>SUMIF(#REF!,Tableau1[[#This Row],[Références]],#REF!)</f>
        <v>#REF!</v>
      </c>
      <c r="I769" s="1" t="e">
        <f t="shared" si="22"/>
        <v>#REF!</v>
      </c>
      <c r="J769" s="1">
        <v>-1</v>
      </c>
      <c r="K769" t="e">
        <f t="shared" si="23"/>
        <v>#REF!</v>
      </c>
      <c r="L769" s="1" t="s">
        <v>454</v>
      </c>
      <c r="M769" s="20" t="e">
        <f>Tableau1[[#This Row],[Prix /HT]]*Tableau1[[#This Row],[Stock Actuel]]</f>
        <v>#REF!</v>
      </c>
      <c r="N769" s="1"/>
      <c r="O769" s="1"/>
    </row>
    <row r="770" spans="2:15" x14ac:dyDescent="0.25">
      <c r="B770" s="1" t="s">
        <v>2228</v>
      </c>
      <c r="C770" s="1" t="s">
        <v>198</v>
      </c>
      <c r="D770" s="1" t="s">
        <v>420</v>
      </c>
      <c r="E770" t="s">
        <v>2229</v>
      </c>
      <c r="F770" s="20">
        <v>98.16</v>
      </c>
      <c r="G770" s="1">
        <v>1</v>
      </c>
      <c r="H770" s="1" t="e">
        <f>SUMIF(#REF!,Tableau1[[#This Row],[Références]],#REF!)</f>
        <v>#REF!</v>
      </c>
      <c r="I770" s="1" t="e">
        <f t="shared" si="22"/>
        <v>#REF!</v>
      </c>
      <c r="J770" s="1">
        <v>-1</v>
      </c>
      <c r="K770" t="e">
        <f t="shared" si="23"/>
        <v>#REF!</v>
      </c>
      <c r="L770" s="1" t="s">
        <v>454</v>
      </c>
      <c r="M770" s="20" t="e">
        <f>Tableau1[[#This Row],[Prix /HT]]*Tableau1[[#This Row],[Stock Actuel]]</f>
        <v>#REF!</v>
      </c>
      <c r="N770" s="1" t="s">
        <v>1013</v>
      </c>
      <c r="O770" s="1"/>
    </row>
    <row r="771" spans="2:15" x14ac:dyDescent="0.25">
      <c r="B771" s="1" t="s">
        <v>205</v>
      </c>
      <c r="C771" s="1" t="s">
        <v>198</v>
      </c>
      <c r="D771" s="1" t="s">
        <v>420</v>
      </c>
      <c r="E771" t="s">
        <v>442</v>
      </c>
      <c r="F771" s="20">
        <v>101.15</v>
      </c>
      <c r="G771" s="1">
        <v>4</v>
      </c>
      <c r="H771" s="1" t="e">
        <f>SUMIF(#REF!,Tableau1[[#This Row],[Références]],#REF!)</f>
        <v>#REF!</v>
      </c>
      <c r="I771" s="1" t="e">
        <f t="shared" si="22"/>
        <v>#REF!</v>
      </c>
      <c r="J771" s="1">
        <v>-1</v>
      </c>
      <c r="K771" t="e">
        <f t="shared" si="23"/>
        <v>#REF!</v>
      </c>
      <c r="L771" s="1" t="s">
        <v>454</v>
      </c>
      <c r="M771" s="20" t="e">
        <f>Tableau1[[#This Row],[Prix /HT]]*Tableau1[[#This Row],[Stock Actuel]]</f>
        <v>#REF!</v>
      </c>
      <c r="N771" s="1" t="s">
        <v>2886</v>
      </c>
      <c r="O771" s="1"/>
    </row>
    <row r="772" spans="2:15" x14ac:dyDescent="0.25">
      <c r="B772" s="1" t="s">
        <v>2502</v>
      </c>
      <c r="C772" s="1" t="s">
        <v>198</v>
      </c>
      <c r="D772" s="1" t="s">
        <v>420</v>
      </c>
      <c r="E772" t="s">
        <v>1177</v>
      </c>
      <c r="F772" s="20">
        <v>135</v>
      </c>
      <c r="G772" s="1">
        <v>8</v>
      </c>
      <c r="H772" s="1" t="e">
        <f>SUMIF(#REF!,Tableau1[[#This Row],[Références]],#REF!)</f>
        <v>#REF!</v>
      </c>
      <c r="I772" s="1" t="e">
        <f t="shared" ref="I772:I835" si="24">SUM(G772:H772)</f>
        <v>#REF!</v>
      </c>
      <c r="J772" s="1">
        <v>-1</v>
      </c>
      <c r="K772" t="e">
        <f t="shared" ref="K772:K835" si="25">IF(I772&lt;=J772,"Commander","stock OK")</f>
        <v>#REF!</v>
      </c>
      <c r="L772" s="1" t="s">
        <v>454</v>
      </c>
      <c r="M772" s="20" t="e">
        <f>Tableau1[[#This Row],[Prix /HT]]*Tableau1[[#This Row],[Stock Actuel]]</f>
        <v>#REF!</v>
      </c>
      <c r="N772" s="1" t="s">
        <v>1013</v>
      </c>
      <c r="O772" s="1"/>
    </row>
    <row r="773" spans="2:15" x14ac:dyDescent="0.25">
      <c r="B773" s="1" t="s">
        <v>206</v>
      </c>
      <c r="C773" s="1" t="s">
        <v>198</v>
      </c>
      <c r="D773" s="1" t="s">
        <v>420</v>
      </c>
      <c r="E773" t="s">
        <v>443</v>
      </c>
      <c r="F773" s="20">
        <v>36.339999999999996</v>
      </c>
      <c r="G773" s="1">
        <v>6</v>
      </c>
      <c r="H773" s="1" t="e">
        <f>SUMIF(#REF!,Tableau1[[#This Row],[Références]],#REF!)</f>
        <v>#REF!</v>
      </c>
      <c r="I773" s="1" t="e">
        <f t="shared" si="24"/>
        <v>#REF!</v>
      </c>
      <c r="J773" s="1">
        <v>-1</v>
      </c>
      <c r="K773" t="e">
        <f t="shared" si="25"/>
        <v>#REF!</v>
      </c>
      <c r="L773" s="1" t="s">
        <v>454</v>
      </c>
      <c r="M773" s="20" t="e">
        <f>Tableau1[[#This Row],[Prix /HT]]*Tableau1[[#This Row],[Stock Actuel]]</f>
        <v>#REF!</v>
      </c>
      <c r="N773" s="1" t="s">
        <v>2886</v>
      </c>
      <c r="O773" s="1"/>
    </row>
    <row r="774" spans="2:15" x14ac:dyDescent="0.25">
      <c r="B774" s="1" t="s">
        <v>207</v>
      </c>
      <c r="C774" s="1" t="s">
        <v>198</v>
      </c>
      <c r="D774" s="1" t="s">
        <v>420</v>
      </c>
      <c r="E774" t="s">
        <v>1129</v>
      </c>
      <c r="F774" s="20">
        <v>0</v>
      </c>
      <c r="G774" s="1">
        <v>3</v>
      </c>
      <c r="H774" s="1" t="e">
        <f>SUMIF(#REF!,Tableau1[[#This Row],[Références]],#REF!)</f>
        <v>#REF!</v>
      </c>
      <c r="I774" s="1" t="e">
        <f t="shared" si="24"/>
        <v>#REF!</v>
      </c>
      <c r="J774" s="1">
        <v>-1</v>
      </c>
      <c r="K774" t="e">
        <f t="shared" si="25"/>
        <v>#REF!</v>
      </c>
      <c r="L774" s="1" t="s">
        <v>454</v>
      </c>
      <c r="M774" s="20" t="e">
        <f>Tableau1[[#This Row],[Prix /HT]]*Tableau1[[#This Row],[Stock Actuel]]</f>
        <v>#REF!</v>
      </c>
      <c r="N774" s="1"/>
      <c r="O774" s="1"/>
    </row>
    <row r="775" spans="2:15" x14ac:dyDescent="0.25">
      <c r="B775" s="1" t="s">
        <v>208</v>
      </c>
      <c r="C775" s="1" t="s">
        <v>198</v>
      </c>
      <c r="D775" s="1" t="s">
        <v>420</v>
      </c>
      <c r="E775" t="s">
        <v>1490</v>
      </c>
      <c r="F775" s="20">
        <v>53.25</v>
      </c>
      <c r="G775" s="1">
        <v>1</v>
      </c>
      <c r="H775" s="1" t="e">
        <f>SUMIF(#REF!,Tableau1[[#This Row],[Références]],#REF!)</f>
        <v>#REF!</v>
      </c>
      <c r="I775" s="1" t="e">
        <f t="shared" si="24"/>
        <v>#REF!</v>
      </c>
      <c r="J775" s="1">
        <v>-1</v>
      </c>
      <c r="K775" t="e">
        <f t="shared" si="25"/>
        <v>#REF!</v>
      </c>
      <c r="L775" s="1" t="s">
        <v>454</v>
      </c>
      <c r="M775" s="20" t="e">
        <f>Tableau1[[#This Row],[Prix /HT]]*Tableau1[[#This Row],[Stock Actuel]]</f>
        <v>#REF!</v>
      </c>
      <c r="N775" s="1"/>
      <c r="O775" s="1"/>
    </row>
    <row r="776" spans="2:15" x14ac:dyDescent="0.25">
      <c r="B776" s="1" t="s">
        <v>2234</v>
      </c>
      <c r="C776" s="1" t="s">
        <v>198</v>
      </c>
      <c r="D776" s="1" t="s">
        <v>420</v>
      </c>
      <c r="E776" t="s">
        <v>2235</v>
      </c>
      <c r="F776" s="20">
        <v>33.31</v>
      </c>
      <c r="G776" s="1">
        <v>1</v>
      </c>
      <c r="H776" s="1" t="e">
        <f>SUMIF(#REF!,Tableau1[[#This Row],[Références]],#REF!)</f>
        <v>#REF!</v>
      </c>
      <c r="I776" s="1" t="e">
        <f t="shared" si="24"/>
        <v>#REF!</v>
      </c>
      <c r="J776" s="1">
        <v>-1</v>
      </c>
      <c r="K776" t="e">
        <f t="shared" si="25"/>
        <v>#REF!</v>
      </c>
      <c r="L776" s="1" t="s">
        <v>454</v>
      </c>
      <c r="M776" s="20" t="e">
        <f>Tableau1[[#This Row],[Prix /HT]]*Tableau1[[#This Row],[Stock Actuel]]</f>
        <v>#REF!</v>
      </c>
      <c r="N776" s="1"/>
      <c r="O776" s="1"/>
    </row>
    <row r="777" spans="2:15" x14ac:dyDescent="0.25">
      <c r="B777" s="1" t="s">
        <v>2246</v>
      </c>
      <c r="C777" s="1" t="s">
        <v>198</v>
      </c>
      <c r="D777" s="1" t="s">
        <v>420</v>
      </c>
      <c r="E777" t="s">
        <v>2247</v>
      </c>
      <c r="F777" s="20">
        <v>43.16</v>
      </c>
      <c r="G777" s="1">
        <v>4</v>
      </c>
      <c r="H777" s="1" t="e">
        <f>SUMIF(#REF!,Tableau1[[#This Row],[Références]],#REF!)</f>
        <v>#REF!</v>
      </c>
      <c r="I777" s="1" t="e">
        <f t="shared" si="24"/>
        <v>#REF!</v>
      </c>
      <c r="J777" s="1">
        <v>-1</v>
      </c>
      <c r="K777" t="e">
        <f t="shared" si="25"/>
        <v>#REF!</v>
      </c>
      <c r="L777" s="1" t="s">
        <v>454</v>
      </c>
      <c r="M777" s="20" t="e">
        <f>Tableau1[[#This Row],[Prix /HT]]*Tableau1[[#This Row],[Stock Actuel]]</f>
        <v>#REF!</v>
      </c>
      <c r="N777" s="1"/>
      <c r="O777" s="1"/>
    </row>
    <row r="778" spans="2:15" x14ac:dyDescent="0.25">
      <c r="B778" s="1" t="s">
        <v>209</v>
      </c>
      <c r="C778" s="1" t="s">
        <v>198</v>
      </c>
      <c r="D778" s="1" t="s">
        <v>420</v>
      </c>
      <c r="E778" t="s">
        <v>1491</v>
      </c>
      <c r="F778" s="20">
        <v>11.84</v>
      </c>
      <c r="G778" s="1">
        <v>6</v>
      </c>
      <c r="H778" s="1" t="e">
        <f>SUMIF(#REF!,Tableau1[[#This Row],[Références]],#REF!)</f>
        <v>#REF!</v>
      </c>
      <c r="I778" s="1" t="e">
        <f t="shared" si="24"/>
        <v>#REF!</v>
      </c>
      <c r="J778" s="1">
        <v>-1</v>
      </c>
      <c r="K778" t="e">
        <f t="shared" si="25"/>
        <v>#REF!</v>
      </c>
      <c r="L778" s="1" t="s">
        <v>454</v>
      </c>
      <c r="M778" s="20" t="e">
        <f>Tableau1[[#This Row],[Prix /HT]]*Tableau1[[#This Row],[Stock Actuel]]</f>
        <v>#REF!</v>
      </c>
      <c r="N778" s="1"/>
      <c r="O778" s="1"/>
    </row>
    <row r="779" spans="2:15" x14ac:dyDescent="0.25">
      <c r="B779" s="1" t="s">
        <v>2541</v>
      </c>
      <c r="D779" s="1" t="s">
        <v>420</v>
      </c>
      <c r="E779" t="s">
        <v>2542</v>
      </c>
      <c r="F779" s="20">
        <v>125</v>
      </c>
      <c r="G779" s="1">
        <v>1</v>
      </c>
      <c r="H779" s="1" t="e">
        <f>SUMIF(#REF!,Tableau1[[#This Row],[Références]],#REF!)</f>
        <v>#REF!</v>
      </c>
      <c r="I779" s="1" t="e">
        <f t="shared" si="24"/>
        <v>#REF!</v>
      </c>
      <c r="J779" s="1">
        <v>-1</v>
      </c>
      <c r="K779" t="e">
        <f t="shared" si="25"/>
        <v>#REF!</v>
      </c>
      <c r="L779" s="1"/>
      <c r="M779" s="20" t="e">
        <f>Tableau1[[#This Row],[Prix /HT]]*Tableau1[[#This Row],[Stock Actuel]]</f>
        <v>#REF!</v>
      </c>
      <c r="N779" s="1"/>
      <c r="O779" s="1"/>
    </row>
    <row r="780" spans="2:15" x14ac:dyDescent="0.25">
      <c r="B780" s="1" t="s">
        <v>1050</v>
      </c>
      <c r="C780" s="1" t="s">
        <v>198</v>
      </c>
      <c r="D780" s="1" t="s">
        <v>420</v>
      </c>
      <c r="E780" t="s">
        <v>1166</v>
      </c>
      <c r="F780" s="20">
        <v>38.409999999999997</v>
      </c>
      <c r="G780" s="1">
        <v>8</v>
      </c>
      <c r="H780" s="1" t="e">
        <f>SUMIF(#REF!,Tableau1[[#This Row],[Références]],#REF!)</f>
        <v>#REF!</v>
      </c>
      <c r="I780" s="1" t="e">
        <f t="shared" si="24"/>
        <v>#REF!</v>
      </c>
      <c r="J780" s="1">
        <v>-1</v>
      </c>
      <c r="K780" t="e">
        <f t="shared" si="25"/>
        <v>#REF!</v>
      </c>
      <c r="L780" s="1" t="s">
        <v>454</v>
      </c>
      <c r="M780" s="20" t="e">
        <f>Tableau1[[#This Row],[Prix /HT]]*Tableau1[[#This Row],[Stock Actuel]]</f>
        <v>#REF!</v>
      </c>
      <c r="N780" s="1"/>
      <c r="O780" s="1"/>
    </row>
    <row r="781" spans="2:15" x14ac:dyDescent="0.25">
      <c r="B781" s="1" t="s">
        <v>2230</v>
      </c>
      <c r="C781" s="1" t="s">
        <v>198</v>
      </c>
      <c r="D781" s="1" t="s">
        <v>420</v>
      </c>
      <c r="E781" t="s">
        <v>2231</v>
      </c>
      <c r="F781" s="20">
        <v>27.88</v>
      </c>
      <c r="G781" s="1">
        <v>2</v>
      </c>
      <c r="H781" s="1" t="e">
        <f>SUMIF(#REF!,Tableau1[[#This Row],[Références]],#REF!)</f>
        <v>#REF!</v>
      </c>
      <c r="I781" s="1" t="e">
        <f t="shared" si="24"/>
        <v>#REF!</v>
      </c>
      <c r="J781" s="1">
        <v>-1</v>
      </c>
      <c r="K781" t="e">
        <f t="shared" si="25"/>
        <v>#REF!</v>
      </c>
      <c r="L781" s="1" t="s">
        <v>454</v>
      </c>
      <c r="M781" s="20" t="e">
        <f>Tableau1[[#This Row],[Prix /HT]]*Tableau1[[#This Row],[Stock Actuel]]</f>
        <v>#REF!</v>
      </c>
      <c r="N781" s="1"/>
      <c r="O781" s="35"/>
    </row>
    <row r="782" spans="2:15" x14ac:dyDescent="0.25">
      <c r="B782" s="1" t="s">
        <v>1645</v>
      </c>
      <c r="C782" s="1" t="s">
        <v>198</v>
      </c>
      <c r="D782" s="1" t="s">
        <v>420</v>
      </c>
      <c r="E782" t="s">
        <v>1646</v>
      </c>
      <c r="F782" s="20">
        <v>53.49</v>
      </c>
      <c r="G782" s="1">
        <v>0</v>
      </c>
      <c r="H782" s="1" t="e">
        <f>SUMIF(#REF!,Tableau1[[#This Row],[Références]],#REF!)</f>
        <v>#REF!</v>
      </c>
      <c r="I782" s="1" t="e">
        <f t="shared" si="24"/>
        <v>#REF!</v>
      </c>
      <c r="J782" s="1">
        <v>-1</v>
      </c>
      <c r="K782" t="e">
        <f t="shared" si="25"/>
        <v>#REF!</v>
      </c>
      <c r="L782" s="1" t="s">
        <v>454</v>
      </c>
      <c r="M782" s="20" t="e">
        <f>Tableau1[[#This Row],[Prix /HT]]*Tableau1[[#This Row],[Stock Actuel]]</f>
        <v>#REF!</v>
      </c>
      <c r="N782" s="1" t="s">
        <v>1616</v>
      </c>
      <c r="O782" s="1"/>
    </row>
    <row r="783" spans="2:15" x14ac:dyDescent="0.25">
      <c r="B783" s="1" t="s">
        <v>2244</v>
      </c>
      <c r="C783" s="1" t="s">
        <v>198</v>
      </c>
      <c r="D783" s="1" t="s">
        <v>420</v>
      </c>
      <c r="E783" t="s">
        <v>2245</v>
      </c>
      <c r="F783" s="20">
        <v>1.47</v>
      </c>
      <c r="G783" s="1">
        <v>75</v>
      </c>
      <c r="H783" s="1" t="e">
        <f>SUMIF(#REF!,Tableau1[[#This Row],[Références]],#REF!)</f>
        <v>#REF!</v>
      </c>
      <c r="I783" s="1" t="e">
        <f t="shared" si="24"/>
        <v>#REF!</v>
      </c>
      <c r="J783" s="1">
        <v>-1</v>
      </c>
      <c r="K783" t="e">
        <f t="shared" si="25"/>
        <v>#REF!</v>
      </c>
      <c r="L783" s="1" t="s">
        <v>454</v>
      </c>
      <c r="M783" s="20" t="e">
        <f>Tableau1[[#This Row],[Prix /HT]]*Tableau1[[#This Row],[Stock Actuel]]</f>
        <v>#REF!</v>
      </c>
      <c r="N783" s="1"/>
      <c r="O783" s="1"/>
    </row>
    <row r="784" spans="2:15" x14ac:dyDescent="0.25">
      <c r="B784" s="1" t="s">
        <v>2543</v>
      </c>
      <c r="D784" s="1" t="s">
        <v>420</v>
      </c>
      <c r="E784" t="s">
        <v>2544</v>
      </c>
      <c r="F784" s="20">
        <v>14.71</v>
      </c>
      <c r="G784" s="1">
        <v>2</v>
      </c>
      <c r="H784" s="1" t="e">
        <f>SUMIF(#REF!,Tableau1[[#This Row],[Références]],#REF!)</f>
        <v>#REF!</v>
      </c>
      <c r="I784" s="1" t="e">
        <f t="shared" si="24"/>
        <v>#REF!</v>
      </c>
      <c r="J784" s="1">
        <v>-1</v>
      </c>
      <c r="K784" t="e">
        <f t="shared" si="25"/>
        <v>#REF!</v>
      </c>
      <c r="L784" s="1"/>
      <c r="M784" s="20" t="e">
        <f>Tableau1[[#This Row],[Prix /HT]]*Tableau1[[#This Row],[Stock Actuel]]</f>
        <v>#REF!</v>
      </c>
      <c r="N784" s="1"/>
      <c r="O784" s="1"/>
    </row>
    <row r="785" spans="2:15" x14ac:dyDescent="0.25">
      <c r="B785" s="1" t="s">
        <v>202</v>
      </c>
      <c r="C785" s="1" t="s">
        <v>198</v>
      </c>
      <c r="D785" s="1" t="s">
        <v>420</v>
      </c>
      <c r="E785" t="s">
        <v>203</v>
      </c>
      <c r="F785" s="20">
        <v>84.39</v>
      </c>
      <c r="G785" s="1">
        <v>42</v>
      </c>
      <c r="H785" s="1" t="e">
        <f>SUMIF(#REF!,Tableau1[[#This Row],[Références]],#REF!)</f>
        <v>#REF!</v>
      </c>
      <c r="I785" s="1" t="e">
        <f t="shared" si="24"/>
        <v>#REF!</v>
      </c>
      <c r="J785" s="1">
        <v>-1</v>
      </c>
      <c r="K785" t="e">
        <f t="shared" si="25"/>
        <v>#REF!</v>
      </c>
      <c r="L785" s="1" t="s">
        <v>454</v>
      </c>
      <c r="M785" s="20" t="e">
        <f>Tableau1[[#This Row],[Prix /HT]]*Tableau1[[#This Row],[Stock Actuel]]</f>
        <v>#REF!</v>
      </c>
      <c r="N785" s="1"/>
      <c r="O785" s="1"/>
    </row>
    <row r="786" spans="2:15" x14ac:dyDescent="0.25">
      <c r="B786" s="1" t="s">
        <v>197</v>
      </c>
      <c r="C786" s="1" t="s">
        <v>198</v>
      </c>
      <c r="D786" s="1" t="s">
        <v>420</v>
      </c>
      <c r="E786" t="s">
        <v>199</v>
      </c>
      <c r="F786" s="20">
        <v>132.18</v>
      </c>
      <c r="G786" s="1">
        <v>4</v>
      </c>
      <c r="H786" s="1" t="e">
        <f>SUMIF(#REF!,Tableau1[[#This Row],[Références]],#REF!)</f>
        <v>#REF!</v>
      </c>
      <c r="I786" s="1" t="e">
        <f t="shared" si="24"/>
        <v>#REF!</v>
      </c>
      <c r="J786" s="1">
        <v>-1</v>
      </c>
      <c r="K786" t="e">
        <f t="shared" si="25"/>
        <v>#REF!</v>
      </c>
      <c r="L786" s="1" t="s">
        <v>454</v>
      </c>
      <c r="M786" s="20" t="e">
        <f>Tableau1[[#This Row],[Prix /HT]]*Tableau1[[#This Row],[Stock Actuel]]</f>
        <v>#REF!</v>
      </c>
      <c r="N786" s="1"/>
      <c r="O786" s="1"/>
    </row>
    <row r="787" spans="2:15" x14ac:dyDescent="0.25">
      <c r="B787" s="1" t="s">
        <v>200</v>
      </c>
      <c r="C787" s="1" t="s">
        <v>198</v>
      </c>
      <c r="D787" s="1" t="s">
        <v>420</v>
      </c>
      <c r="E787" s="14" t="s">
        <v>201</v>
      </c>
      <c r="F787" s="20">
        <v>82.36</v>
      </c>
      <c r="G787" s="1">
        <v>3</v>
      </c>
      <c r="H787" s="1" t="e">
        <f>SUMIF(#REF!,Tableau1[[#This Row],[Références]],#REF!)</f>
        <v>#REF!</v>
      </c>
      <c r="I787" s="1" t="e">
        <f t="shared" si="24"/>
        <v>#REF!</v>
      </c>
      <c r="J787" s="1">
        <v>-1</v>
      </c>
      <c r="K787" t="e">
        <f t="shared" si="25"/>
        <v>#REF!</v>
      </c>
      <c r="L787" s="1" t="s">
        <v>454</v>
      </c>
      <c r="M787" s="20" t="e">
        <f>Tableau1[[#This Row],[Prix /HT]]*Tableau1[[#This Row],[Stock Actuel]]</f>
        <v>#REF!</v>
      </c>
      <c r="N787" s="1"/>
      <c r="O787" s="1"/>
    </row>
    <row r="788" spans="2:15" x14ac:dyDescent="0.25">
      <c r="B788" s="1" t="s">
        <v>465</v>
      </c>
      <c r="C788" s="1" t="s">
        <v>198</v>
      </c>
      <c r="D788" s="1" t="s">
        <v>420</v>
      </c>
      <c r="E788" t="s">
        <v>1058</v>
      </c>
      <c r="F788" s="20">
        <v>1.33</v>
      </c>
      <c r="G788" s="1">
        <v>0</v>
      </c>
      <c r="H788" s="1" t="e">
        <f>SUMIF(#REF!,Tableau1[[#This Row],[Références]],#REF!)</f>
        <v>#REF!</v>
      </c>
      <c r="I788" s="1" t="e">
        <f t="shared" si="24"/>
        <v>#REF!</v>
      </c>
      <c r="J788" s="1">
        <v>-1</v>
      </c>
      <c r="K788" t="e">
        <f t="shared" si="25"/>
        <v>#REF!</v>
      </c>
      <c r="L788" s="1" t="s">
        <v>454</v>
      </c>
      <c r="M788" s="20" t="e">
        <f>Tableau1[[#This Row],[Prix /HT]]*Tableau1[[#This Row],[Stock Actuel]]</f>
        <v>#REF!</v>
      </c>
      <c r="N788" s="1"/>
      <c r="O788" s="1"/>
    </row>
    <row r="789" spans="2:15" x14ac:dyDescent="0.25">
      <c r="B789" s="1" t="s">
        <v>1389</v>
      </c>
      <c r="C789" s="1" t="s">
        <v>198</v>
      </c>
      <c r="D789" s="1" t="s">
        <v>420</v>
      </c>
      <c r="E789" t="s">
        <v>1388</v>
      </c>
      <c r="F789" s="20">
        <v>5.31</v>
      </c>
      <c r="G789" s="1">
        <v>6</v>
      </c>
      <c r="H789" s="1" t="e">
        <f>SUMIF(#REF!,Tableau1[[#This Row],[Références]],#REF!)</f>
        <v>#REF!</v>
      </c>
      <c r="I789" s="1" t="e">
        <f t="shared" si="24"/>
        <v>#REF!</v>
      </c>
      <c r="J789" s="1">
        <v>-1</v>
      </c>
      <c r="K789" t="e">
        <f t="shared" si="25"/>
        <v>#REF!</v>
      </c>
      <c r="L789" s="35" t="s">
        <v>1390</v>
      </c>
      <c r="M789" s="20" t="e">
        <f>Tableau1[[#This Row],[Prix /HT]]*Tableau1[[#This Row],[Stock Actuel]]</f>
        <v>#REF!</v>
      </c>
      <c r="N789" s="1"/>
      <c r="O789" s="35">
        <v>9</v>
      </c>
    </row>
    <row r="790" spans="2:15" x14ac:dyDescent="0.25">
      <c r="B790" s="1" t="s">
        <v>485</v>
      </c>
      <c r="C790" s="1" t="s">
        <v>198</v>
      </c>
      <c r="D790" s="1" t="s">
        <v>420</v>
      </c>
      <c r="E790" t="s">
        <v>1176</v>
      </c>
      <c r="F790" s="20">
        <v>7.24</v>
      </c>
      <c r="G790" s="1">
        <v>4</v>
      </c>
      <c r="H790" s="1" t="e">
        <f>SUMIF(#REF!,Tableau1[[#This Row],[Références]],#REF!)</f>
        <v>#REF!</v>
      </c>
      <c r="I790" s="1" t="e">
        <f t="shared" si="24"/>
        <v>#REF!</v>
      </c>
      <c r="J790" s="1">
        <v>-1</v>
      </c>
      <c r="K790" t="e">
        <f t="shared" si="25"/>
        <v>#REF!</v>
      </c>
      <c r="L790" s="35" t="s">
        <v>597</v>
      </c>
      <c r="M790" s="20" t="e">
        <f>Tableau1[[#This Row],[Prix /HT]]*Tableau1[[#This Row],[Stock Actuel]]</f>
        <v>#REF!</v>
      </c>
      <c r="N790" s="1"/>
      <c r="O790" s="35">
        <v>3</v>
      </c>
    </row>
    <row r="791" spans="2:15" x14ac:dyDescent="0.25">
      <c r="B791" s="1" t="s">
        <v>479</v>
      </c>
      <c r="C791" s="1" t="s">
        <v>198</v>
      </c>
      <c r="D791" s="1" t="s">
        <v>420</v>
      </c>
      <c r="E791" t="s">
        <v>480</v>
      </c>
      <c r="F791" s="20">
        <v>4.66</v>
      </c>
      <c r="G791" s="1">
        <v>24</v>
      </c>
      <c r="H791" s="1" t="e">
        <f>SUMIF(#REF!,Tableau1[[#This Row],[Références]],#REF!)</f>
        <v>#REF!</v>
      </c>
      <c r="I791" s="1" t="e">
        <f t="shared" si="24"/>
        <v>#REF!</v>
      </c>
      <c r="J791" s="1">
        <v>-1</v>
      </c>
      <c r="K791" t="e">
        <f t="shared" si="25"/>
        <v>#REF!</v>
      </c>
      <c r="L791" s="35" t="s">
        <v>1535</v>
      </c>
      <c r="M791" s="20" t="e">
        <f>Tableau1[[#This Row],[Prix /HT]]*Tableau1[[#This Row],[Stock Actuel]]</f>
        <v>#REF!</v>
      </c>
      <c r="N791" s="1"/>
      <c r="O791" s="35">
        <v>26</v>
      </c>
    </row>
    <row r="792" spans="2:15" x14ac:dyDescent="0.25">
      <c r="B792" s="1" t="s">
        <v>469</v>
      </c>
      <c r="C792" s="1" t="s">
        <v>198</v>
      </c>
      <c r="D792" s="1" t="s">
        <v>420</v>
      </c>
      <c r="E792" t="s">
        <v>470</v>
      </c>
      <c r="F792" s="20">
        <v>0.89</v>
      </c>
      <c r="G792" s="1">
        <v>32</v>
      </c>
      <c r="H792" s="1" t="e">
        <f>SUMIF(#REF!,Tableau1[[#This Row],[Références]],#REF!)</f>
        <v>#REF!</v>
      </c>
      <c r="I792" s="1" t="e">
        <f t="shared" si="24"/>
        <v>#REF!</v>
      </c>
      <c r="J792" s="1">
        <v>-1</v>
      </c>
      <c r="K792" t="e">
        <f t="shared" si="25"/>
        <v>#REF!</v>
      </c>
      <c r="L792" s="35" t="s">
        <v>602</v>
      </c>
      <c r="M792" s="20" t="e">
        <f>Tableau1[[#This Row],[Prix /HT]]*Tableau1[[#This Row],[Stock Actuel]]</f>
        <v>#REF!</v>
      </c>
      <c r="N792" s="1"/>
      <c r="O792" s="35">
        <v>8</v>
      </c>
    </row>
    <row r="793" spans="2:15" x14ac:dyDescent="0.25">
      <c r="B793" s="1" t="s">
        <v>461</v>
      </c>
      <c r="C793" s="1" t="s">
        <v>198</v>
      </c>
      <c r="D793" s="1" t="s">
        <v>420</v>
      </c>
      <c r="E793" t="s">
        <v>1606</v>
      </c>
      <c r="F793" s="20">
        <v>1.85</v>
      </c>
      <c r="G793" s="1">
        <v>1</v>
      </c>
      <c r="H793" s="1" t="e">
        <f>SUMIF(#REF!,Tableau1[[#This Row],[Références]],#REF!)</f>
        <v>#REF!</v>
      </c>
      <c r="I793" s="1" t="e">
        <f t="shared" si="24"/>
        <v>#REF!</v>
      </c>
      <c r="J793" s="1">
        <v>-1</v>
      </c>
      <c r="K793" t="e">
        <f t="shared" si="25"/>
        <v>#REF!</v>
      </c>
      <c r="L793" s="1" t="s">
        <v>454</v>
      </c>
      <c r="M793" s="20" t="e">
        <f>Tableau1[[#This Row],[Prix /HT]]*Tableau1[[#This Row],[Stock Actuel]]</f>
        <v>#REF!</v>
      </c>
      <c r="N793" s="1"/>
      <c r="O793" s="1"/>
    </row>
    <row r="794" spans="2:15" x14ac:dyDescent="0.25">
      <c r="B794" s="1" t="s">
        <v>486</v>
      </c>
      <c r="C794" s="1" t="s">
        <v>198</v>
      </c>
      <c r="D794" s="1" t="s">
        <v>420</v>
      </c>
      <c r="E794" t="s">
        <v>1167</v>
      </c>
      <c r="F794" s="20">
        <v>1.73</v>
      </c>
      <c r="G794" s="1">
        <v>25</v>
      </c>
      <c r="H794" s="1" t="e">
        <f>SUMIF(#REF!,Tableau1[[#This Row],[Références]],#REF!)</f>
        <v>#REF!</v>
      </c>
      <c r="I794" s="1" t="e">
        <f t="shared" si="24"/>
        <v>#REF!</v>
      </c>
      <c r="J794" s="1">
        <v>-1</v>
      </c>
      <c r="K794" t="e">
        <f t="shared" si="25"/>
        <v>#REF!</v>
      </c>
      <c r="L794" s="35" t="s">
        <v>598</v>
      </c>
      <c r="M794" s="20" t="e">
        <f>Tableau1[[#This Row],[Prix /HT]]*Tableau1[[#This Row],[Stock Actuel]]</f>
        <v>#REF!</v>
      </c>
      <c r="N794" s="1"/>
      <c r="O794" s="35">
        <v>4</v>
      </c>
    </row>
    <row r="795" spans="2:15" x14ac:dyDescent="0.25">
      <c r="B795" s="1" t="s">
        <v>2024</v>
      </c>
      <c r="C795" s="1" t="s">
        <v>198</v>
      </c>
      <c r="D795" s="1" t="s">
        <v>420</v>
      </c>
      <c r="E795" t="s">
        <v>2025</v>
      </c>
      <c r="F795" s="20">
        <v>7.85</v>
      </c>
      <c r="G795" s="1">
        <v>2</v>
      </c>
      <c r="H795" s="1" t="e">
        <f>SUMIF(#REF!,Tableau1[[#This Row],[Références]],#REF!)</f>
        <v>#REF!</v>
      </c>
      <c r="I795" s="1" t="e">
        <f t="shared" si="24"/>
        <v>#REF!</v>
      </c>
      <c r="J795" s="1">
        <v>-1</v>
      </c>
      <c r="K795" t="e">
        <f t="shared" si="25"/>
        <v>#REF!</v>
      </c>
      <c r="L795" s="1" t="s">
        <v>454</v>
      </c>
      <c r="M795" s="20" t="e">
        <f>Tableau1[[#This Row],[Prix /HT]]*Tableau1[[#This Row],[Stock Actuel]]</f>
        <v>#REF!</v>
      </c>
      <c r="N795" s="1"/>
      <c r="O795" s="1"/>
    </row>
    <row r="796" spans="2:15" x14ac:dyDescent="0.25">
      <c r="B796" s="1" t="s">
        <v>1726</v>
      </c>
      <c r="C796" s="1" t="s">
        <v>198</v>
      </c>
      <c r="D796" s="1" t="s">
        <v>420</v>
      </c>
      <c r="E796" t="s">
        <v>1727</v>
      </c>
      <c r="F796" s="20">
        <v>6.04</v>
      </c>
      <c r="G796" s="1">
        <v>5</v>
      </c>
      <c r="H796" s="1" t="e">
        <f>SUMIF(#REF!,Tableau1[[#This Row],[Références]],#REF!)</f>
        <v>#REF!</v>
      </c>
      <c r="I796" s="1" t="e">
        <f t="shared" si="24"/>
        <v>#REF!</v>
      </c>
      <c r="J796" s="1">
        <v>-1</v>
      </c>
      <c r="K796" t="e">
        <f t="shared" si="25"/>
        <v>#REF!</v>
      </c>
      <c r="L796" s="1" t="s">
        <v>454</v>
      </c>
      <c r="M796" s="20" t="e">
        <f>Tableau1[[#This Row],[Prix /HT]]*Tableau1[[#This Row],[Stock Actuel]]</f>
        <v>#REF!</v>
      </c>
      <c r="N796" s="1"/>
      <c r="O796" s="1"/>
    </row>
    <row r="797" spans="2:15" x14ac:dyDescent="0.25">
      <c r="B797" s="29" t="s">
        <v>1723</v>
      </c>
      <c r="C797" s="1" t="s">
        <v>198</v>
      </c>
      <c r="D797" s="1" t="s">
        <v>420</v>
      </c>
      <c r="E797" t="s">
        <v>1725</v>
      </c>
      <c r="F797" s="20">
        <v>1.41</v>
      </c>
      <c r="G797" s="1">
        <v>9</v>
      </c>
      <c r="H797" s="1" t="e">
        <f>SUMIF(#REF!,Tableau1[[#This Row],[Références]],#REF!)</f>
        <v>#REF!</v>
      </c>
      <c r="I797" s="1" t="e">
        <f t="shared" si="24"/>
        <v>#REF!</v>
      </c>
      <c r="J797" s="1">
        <v>-1</v>
      </c>
      <c r="K797" t="e">
        <f t="shared" si="25"/>
        <v>#REF!</v>
      </c>
      <c r="L797" s="35" t="s">
        <v>1724</v>
      </c>
      <c r="M797" s="20" t="e">
        <f>Tableau1[[#This Row],[Prix /HT]]*Tableau1[[#This Row],[Stock Actuel]]</f>
        <v>#REF!</v>
      </c>
      <c r="N797" s="1"/>
      <c r="O797" s="35">
        <v>97</v>
      </c>
    </row>
    <row r="798" spans="2:15" x14ac:dyDescent="0.25">
      <c r="B798" s="1" t="s">
        <v>477</v>
      </c>
      <c r="C798" s="1" t="s">
        <v>198</v>
      </c>
      <c r="D798" s="1" t="s">
        <v>420</v>
      </c>
      <c r="E798" t="s">
        <v>478</v>
      </c>
      <c r="F798" s="20">
        <v>7.83</v>
      </c>
      <c r="G798" s="1">
        <v>2</v>
      </c>
      <c r="H798" s="1" t="e">
        <f>SUMIF(#REF!,Tableau1[[#This Row],[Références]],#REF!)</f>
        <v>#REF!</v>
      </c>
      <c r="I798" s="1" t="e">
        <f t="shared" si="24"/>
        <v>#REF!</v>
      </c>
      <c r="J798" s="1">
        <v>-1</v>
      </c>
      <c r="K798" t="e">
        <f t="shared" si="25"/>
        <v>#REF!</v>
      </c>
      <c r="L798" s="35" t="s">
        <v>599</v>
      </c>
      <c r="M798" s="20" t="e">
        <f>Tableau1[[#This Row],[Prix /HT]]*Tableau1[[#This Row],[Stock Actuel]]</f>
        <v>#REF!</v>
      </c>
      <c r="N798" s="1"/>
      <c r="O798" s="35">
        <v>5</v>
      </c>
    </row>
    <row r="799" spans="2:15" x14ac:dyDescent="0.25">
      <c r="B799" s="1" t="s">
        <v>2301</v>
      </c>
      <c r="C799" s="1" t="s">
        <v>198</v>
      </c>
      <c r="D799" s="1" t="s">
        <v>420</v>
      </c>
      <c r="E799" t="s">
        <v>2303</v>
      </c>
      <c r="F799" s="20">
        <v>5.25</v>
      </c>
      <c r="G799" s="1">
        <v>3</v>
      </c>
      <c r="H799" s="1" t="e">
        <f>SUMIF(#REF!,Tableau1[[#This Row],[Références]],#REF!)</f>
        <v>#REF!</v>
      </c>
      <c r="I799" s="1" t="e">
        <f t="shared" si="24"/>
        <v>#REF!</v>
      </c>
      <c r="J799" s="1">
        <v>-1</v>
      </c>
      <c r="K799" t="e">
        <f t="shared" si="25"/>
        <v>#REF!</v>
      </c>
      <c r="L799" s="35" t="s">
        <v>2302</v>
      </c>
      <c r="M799" s="20" t="e">
        <f>Tableau1[[#This Row],[Prix /HT]]*Tableau1[[#This Row],[Stock Actuel]]</f>
        <v>#REF!</v>
      </c>
      <c r="N799" s="1"/>
      <c r="O799" s="35">
        <v>201</v>
      </c>
    </row>
    <row r="800" spans="2:15" x14ac:dyDescent="0.25">
      <c r="B800" s="1" t="s">
        <v>467</v>
      </c>
      <c r="C800" s="1" t="s">
        <v>198</v>
      </c>
      <c r="D800" s="1" t="s">
        <v>420</v>
      </c>
      <c r="E800" t="s">
        <v>468</v>
      </c>
      <c r="F800" s="20">
        <v>4.21</v>
      </c>
      <c r="G800" s="1">
        <v>11</v>
      </c>
      <c r="H800" s="1" t="e">
        <f>SUMIF(#REF!,Tableau1[[#This Row],[Références]],#REF!)</f>
        <v>#REF!</v>
      </c>
      <c r="I800" s="1" t="e">
        <f t="shared" si="24"/>
        <v>#REF!</v>
      </c>
      <c r="J800" s="1">
        <v>-1</v>
      </c>
      <c r="K800" t="e">
        <f t="shared" si="25"/>
        <v>#REF!</v>
      </c>
      <c r="L800" s="35" t="s">
        <v>601</v>
      </c>
      <c r="M800" s="20" t="e">
        <f>Tableau1[[#This Row],[Prix /HT]]*Tableau1[[#This Row],[Stock Actuel]]</f>
        <v>#REF!</v>
      </c>
      <c r="N800" s="1"/>
      <c r="O800" s="35">
        <v>7</v>
      </c>
    </row>
    <row r="801" spans="2:15" x14ac:dyDescent="0.25">
      <c r="B801" s="1" t="s">
        <v>474</v>
      </c>
      <c r="C801" s="1" t="s">
        <v>198</v>
      </c>
      <c r="D801" s="1" t="s">
        <v>420</v>
      </c>
      <c r="E801" t="s">
        <v>1169</v>
      </c>
      <c r="F801" s="20">
        <v>3.21</v>
      </c>
      <c r="G801" s="1">
        <v>102</v>
      </c>
      <c r="H801" s="1" t="e">
        <f>SUMIF(#REF!,Tableau1[[#This Row],[Références]],#REF!)</f>
        <v>#REF!</v>
      </c>
      <c r="I801" s="1" t="e">
        <f t="shared" si="24"/>
        <v>#REF!</v>
      </c>
      <c r="J801" s="1">
        <v>-1</v>
      </c>
      <c r="K801" t="e">
        <f t="shared" si="25"/>
        <v>#REF!</v>
      </c>
      <c r="L801" s="35" t="s">
        <v>1538</v>
      </c>
      <c r="M801" s="20" t="e">
        <f>Tableau1[[#This Row],[Prix /HT]]*Tableau1[[#This Row],[Stock Actuel]]</f>
        <v>#REF!</v>
      </c>
      <c r="N801" s="1"/>
      <c r="O801" s="35">
        <v>29</v>
      </c>
    </row>
    <row r="802" spans="2:15" x14ac:dyDescent="0.25">
      <c r="B802" s="1" t="s">
        <v>2298</v>
      </c>
      <c r="C802" s="1" t="s">
        <v>198</v>
      </c>
      <c r="D802" s="1" t="s">
        <v>420</v>
      </c>
      <c r="E802" t="s">
        <v>2300</v>
      </c>
      <c r="F802" s="20">
        <v>4.22</v>
      </c>
      <c r="G802" s="1">
        <v>1</v>
      </c>
      <c r="H802" s="1" t="e">
        <f>SUMIF(#REF!,Tableau1[[#This Row],[Références]],#REF!)</f>
        <v>#REF!</v>
      </c>
      <c r="I802" s="1" t="e">
        <f t="shared" si="24"/>
        <v>#REF!</v>
      </c>
      <c r="J802" s="1">
        <v>-1</v>
      </c>
      <c r="K802" t="e">
        <f t="shared" si="25"/>
        <v>#REF!</v>
      </c>
      <c r="L802" s="35" t="s">
        <v>2299</v>
      </c>
      <c r="M802" s="20" t="e">
        <f>Tableau1[[#This Row],[Prix /HT]]*Tableau1[[#This Row],[Stock Actuel]]</f>
        <v>#REF!</v>
      </c>
      <c r="N802" s="1"/>
      <c r="O802" s="35">
        <v>200</v>
      </c>
    </row>
    <row r="803" spans="2:15" x14ac:dyDescent="0.25">
      <c r="B803" s="1" t="s">
        <v>471</v>
      </c>
      <c r="C803" s="1" t="s">
        <v>198</v>
      </c>
      <c r="D803" s="1" t="s">
        <v>420</v>
      </c>
      <c r="E803" t="s">
        <v>472</v>
      </c>
      <c r="F803" s="20">
        <v>14.25</v>
      </c>
      <c r="G803" s="1">
        <v>6</v>
      </c>
      <c r="H803" s="1" t="e">
        <f>SUMIF(#REF!,Tableau1[[#This Row],[Références]],#REF!)</f>
        <v>#REF!</v>
      </c>
      <c r="I803" s="1" t="e">
        <f t="shared" si="24"/>
        <v>#REF!</v>
      </c>
      <c r="J803" s="1">
        <v>-1</v>
      </c>
      <c r="K803" t="e">
        <f t="shared" si="25"/>
        <v>#REF!</v>
      </c>
      <c r="L803" s="35" t="s">
        <v>1397</v>
      </c>
      <c r="M803" s="20" t="e">
        <f>Tableau1[[#This Row],[Prix /HT]]*Tableau1[[#This Row],[Stock Actuel]]</f>
        <v>#REF!</v>
      </c>
      <c r="N803" s="1"/>
      <c r="O803" s="35">
        <v>19</v>
      </c>
    </row>
    <row r="804" spans="2:15" x14ac:dyDescent="0.25">
      <c r="B804" s="1" t="s">
        <v>2290</v>
      </c>
      <c r="C804" s="1" t="s">
        <v>198</v>
      </c>
      <c r="D804" s="1" t="s">
        <v>420</v>
      </c>
      <c r="E804" t="s">
        <v>2291</v>
      </c>
      <c r="F804" s="20">
        <v>19.03</v>
      </c>
      <c r="G804" s="1">
        <v>1</v>
      </c>
      <c r="H804" s="1" t="e">
        <f>SUMIF(#REF!,Tableau1[[#This Row],[Références]],#REF!)</f>
        <v>#REF!</v>
      </c>
      <c r="I804" s="1" t="e">
        <f t="shared" si="24"/>
        <v>#REF!</v>
      </c>
      <c r="J804" s="1">
        <v>-1</v>
      </c>
      <c r="K804" t="e">
        <f t="shared" si="25"/>
        <v>#REF!</v>
      </c>
      <c r="L804" s="35" t="s">
        <v>2591</v>
      </c>
      <c r="M804" s="20" t="e">
        <f>Tableau1[[#This Row],[Prix /HT]]*Tableau1[[#This Row],[Stock Actuel]]</f>
        <v>#REF!</v>
      </c>
      <c r="N804" s="1"/>
      <c r="O804" s="35">
        <v>232</v>
      </c>
    </row>
    <row r="805" spans="2:15" x14ac:dyDescent="0.25">
      <c r="B805" s="1" t="s">
        <v>2292</v>
      </c>
      <c r="C805" s="1" t="s">
        <v>198</v>
      </c>
      <c r="D805" s="1" t="s">
        <v>420</v>
      </c>
      <c r="E805" t="s">
        <v>2293</v>
      </c>
      <c r="F805" s="20">
        <v>25.58</v>
      </c>
      <c r="G805" s="1">
        <v>1</v>
      </c>
      <c r="H805" s="1" t="e">
        <f>SUMIF(#REF!,Tableau1[[#This Row],[Références]],#REF!)</f>
        <v>#REF!</v>
      </c>
      <c r="I805" s="1" t="e">
        <f t="shared" si="24"/>
        <v>#REF!</v>
      </c>
      <c r="J805" s="1">
        <v>-1</v>
      </c>
      <c r="K805" t="e">
        <f t="shared" si="25"/>
        <v>#REF!</v>
      </c>
      <c r="L805" s="35" t="s">
        <v>2606</v>
      </c>
      <c r="M805" s="20" t="e">
        <f>Tableau1[[#This Row],[Prix /HT]]*Tableau1[[#This Row],[Stock Actuel]]</f>
        <v>#REF!</v>
      </c>
      <c r="N805" s="1"/>
      <c r="O805" s="35">
        <v>233</v>
      </c>
    </row>
    <row r="806" spans="2:15" x14ac:dyDescent="0.25">
      <c r="B806" s="1" t="s">
        <v>475</v>
      </c>
      <c r="C806" s="1" t="s">
        <v>198</v>
      </c>
      <c r="D806" s="1" t="s">
        <v>420</v>
      </c>
      <c r="E806" t="s">
        <v>1172</v>
      </c>
      <c r="F806" s="20">
        <v>14.29</v>
      </c>
      <c r="G806" s="1">
        <v>20</v>
      </c>
      <c r="H806" s="1" t="e">
        <f>SUMIF(#REF!,Tableau1[[#This Row],[Références]],#REF!)</f>
        <v>#REF!</v>
      </c>
      <c r="I806" s="1" t="e">
        <f t="shared" si="24"/>
        <v>#REF!</v>
      </c>
      <c r="J806" s="1">
        <v>-1</v>
      </c>
      <c r="K806" t="e">
        <f t="shared" si="25"/>
        <v>#REF!</v>
      </c>
      <c r="L806" s="35" t="s">
        <v>1470</v>
      </c>
      <c r="M806" s="20" t="e">
        <f>Tableau1[[#This Row],[Prix /HT]]*Tableau1[[#This Row],[Stock Actuel]]</f>
        <v>#REF!</v>
      </c>
      <c r="N806" s="1"/>
      <c r="O806" s="35">
        <v>20</v>
      </c>
    </row>
    <row r="807" spans="2:15" x14ac:dyDescent="0.25">
      <c r="B807" s="1" t="s">
        <v>473</v>
      </c>
      <c r="C807" s="1" t="s">
        <v>198</v>
      </c>
      <c r="D807" s="1" t="s">
        <v>420</v>
      </c>
      <c r="E807" t="s">
        <v>1173</v>
      </c>
      <c r="F807" s="20">
        <v>22.23</v>
      </c>
      <c r="G807" s="1">
        <v>20</v>
      </c>
      <c r="H807" s="1" t="e">
        <f>SUMIF(#REF!,Tableau1[[#This Row],[Références]],#REF!)</f>
        <v>#REF!</v>
      </c>
      <c r="I807" s="1" t="e">
        <f t="shared" si="24"/>
        <v>#REF!</v>
      </c>
      <c r="J807" s="1">
        <v>-1</v>
      </c>
      <c r="K807" t="e">
        <f t="shared" si="25"/>
        <v>#REF!</v>
      </c>
      <c r="L807" s="35" t="s">
        <v>1395</v>
      </c>
      <c r="M807" s="20" t="e">
        <f>Tableau1[[#This Row],[Prix /HT]]*Tableau1[[#This Row],[Stock Actuel]]</f>
        <v>#REF!</v>
      </c>
      <c r="N807" s="1"/>
      <c r="O807" s="35">
        <v>21</v>
      </c>
    </row>
    <row r="808" spans="2:15" x14ac:dyDescent="0.25">
      <c r="B808" s="1" t="s">
        <v>483</v>
      </c>
      <c r="C808" s="1" t="s">
        <v>198</v>
      </c>
      <c r="D808" s="1" t="s">
        <v>420</v>
      </c>
      <c r="E808" t="s">
        <v>484</v>
      </c>
      <c r="F808" s="20">
        <v>6.98</v>
      </c>
      <c r="G808" s="1">
        <v>16</v>
      </c>
      <c r="H808" s="1" t="e">
        <f>SUMIF(#REF!,Tableau1[[#This Row],[Références]],#REF!)</f>
        <v>#REF!</v>
      </c>
      <c r="I808" s="1" t="e">
        <f t="shared" si="24"/>
        <v>#REF!</v>
      </c>
      <c r="J808" s="1">
        <v>-1</v>
      </c>
      <c r="K808" t="e">
        <f t="shared" si="25"/>
        <v>#REF!</v>
      </c>
      <c r="L808" s="35" t="s">
        <v>595</v>
      </c>
      <c r="M808" s="20" t="e">
        <f>Tableau1[[#This Row],[Prix /HT]]*Tableau1[[#This Row],[Stock Actuel]]</f>
        <v>#REF!</v>
      </c>
      <c r="N808" s="1"/>
      <c r="O808" s="35">
        <v>1</v>
      </c>
    </row>
    <row r="809" spans="2:15" x14ac:dyDescent="0.25">
      <c r="B809" s="1" t="s">
        <v>2304</v>
      </c>
      <c r="C809" s="1" t="s">
        <v>198</v>
      </c>
      <c r="D809" s="1" t="s">
        <v>420</v>
      </c>
      <c r="E809" t="s">
        <v>2305</v>
      </c>
      <c r="F809" s="20">
        <v>7.76</v>
      </c>
      <c r="G809" s="1">
        <v>1</v>
      </c>
      <c r="H809" s="1" t="e">
        <f>SUMIF(#REF!,Tableau1[[#This Row],[Références]],#REF!)</f>
        <v>#REF!</v>
      </c>
      <c r="I809" s="1" t="e">
        <f t="shared" si="24"/>
        <v>#REF!</v>
      </c>
      <c r="J809" s="1">
        <v>-1</v>
      </c>
      <c r="K809" t="e">
        <f t="shared" si="25"/>
        <v>#REF!</v>
      </c>
      <c r="L809" s="35" t="s">
        <v>2306</v>
      </c>
      <c r="M809" s="20" t="e">
        <f>Tableau1[[#This Row],[Prix /HT]]*Tableau1[[#This Row],[Stock Actuel]]</f>
        <v>#REF!</v>
      </c>
      <c r="N809" s="1"/>
      <c r="O809" s="35">
        <v>202</v>
      </c>
    </row>
    <row r="810" spans="2:15" x14ac:dyDescent="0.25">
      <c r="B810" s="1" t="s">
        <v>1386</v>
      </c>
      <c r="C810" s="1" t="s">
        <v>198</v>
      </c>
      <c r="D810" s="1" t="s">
        <v>420</v>
      </c>
      <c r="E810" t="s">
        <v>1387</v>
      </c>
      <c r="F810" s="20">
        <v>4.7</v>
      </c>
      <c r="G810" s="1">
        <v>8</v>
      </c>
      <c r="H810" s="1" t="e">
        <f>SUMIF(#REF!,Tableau1[[#This Row],[Références]],#REF!)</f>
        <v>#REF!</v>
      </c>
      <c r="I810" s="1" t="e">
        <f t="shared" si="24"/>
        <v>#REF!</v>
      </c>
      <c r="J810" s="1">
        <v>-1</v>
      </c>
      <c r="K810" t="e">
        <f t="shared" si="25"/>
        <v>#REF!</v>
      </c>
      <c r="L810" s="35" t="s">
        <v>1536</v>
      </c>
      <c r="M810" s="20" t="e">
        <f>Tableau1[[#This Row],[Prix /HT]]*Tableau1[[#This Row],[Stock Actuel]]</f>
        <v>#REF!</v>
      </c>
      <c r="N810" s="1"/>
      <c r="O810" s="35">
        <v>27</v>
      </c>
    </row>
    <row r="811" spans="2:15" x14ac:dyDescent="0.25">
      <c r="B811" s="1" t="s">
        <v>463</v>
      </c>
      <c r="C811" s="1" t="s">
        <v>198</v>
      </c>
      <c r="D811" s="1" t="s">
        <v>420</v>
      </c>
      <c r="E811" t="s">
        <v>464</v>
      </c>
      <c r="F811" s="20">
        <v>4.7</v>
      </c>
      <c r="G811" s="1">
        <v>2</v>
      </c>
      <c r="H811" s="1" t="e">
        <f>SUMIF(#REF!,Tableau1[[#This Row],[Références]],#REF!)</f>
        <v>#REF!</v>
      </c>
      <c r="I811" s="1" t="e">
        <f t="shared" si="24"/>
        <v>#REF!</v>
      </c>
      <c r="J811" s="1">
        <v>-1</v>
      </c>
      <c r="K811" t="e">
        <f t="shared" si="25"/>
        <v>#REF!</v>
      </c>
      <c r="L811" s="35" t="s">
        <v>604</v>
      </c>
      <c r="M811" s="20" t="e">
        <f>Tableau1[[#This Row],[Prix /HT]]*Tableau1[[#This Row],[Stock Actuel]]</f>
        <v>#REF!</v>
      </c>
      <c r="N811" s="1"/>
      <c r="O811" s="35">
        <v>11</v>
      </c>
    </row>
    <row r="812" spans="2:15" x14ac:dyDescent="0.25">
      <c r="B812" s="1" t="s">
        <v>2240</v>
      </c>
      <c r="C812" s="1" t="s">
        <v>198</v>
      </c>
      <c r="D812" s="1" t="s">
        <v>420</v>
      </c>
      <c r="E812" t="s">
        <v>2241</v>
      </c>
      <c r="F812" s="20">
        <v>16.52</v>
      </c>
      <c r="G812" s="1">
        <v>3</v>
      </c>
      <c r="H812" s="1" t="e">
        <f>SUMIF(#REF!,Tableau1[[#This Row],[Références]],#REF!)</f>
        <v>#REF!</v>
      </c>
      <c r="I812" s="1" t="e">
        <f t="shared" si="24"/>
        <v>#REF!</v>
      </c>
      <c r="J812" s="1">
        <v>-1</v>
      </c>
      <c r="K812" t="e">
        <f t="shared" si="25"/>
        <v>#REF!</v>
      </c>
      <c r="L812" s="1" t="s">
        <v>1658</v>
      </c>
      <c r="M812" s="20" t="e">
        <f>Tableau1[[#This Row],[Prix /HT]]*Tableau1[[#This Row],[Stock Actuel]]</f>
        <v>#REF!</v>
      </c>
      <c r="N812" s="1"/>
      <c r="O812" s="35"/>
    </row>
    <row r="813" spans="2:15" x14ac:dyDescent="0.25">
      <c r="B813" s="25" t="s">
        <v>1385</v>
      </c>
      <c r="C813" s="1" t="s">
        <v>198</v>
      </c>
      <c r="D813" s="1" t="s">
        <v>420</v>
      </c>
      <c r="E813" t="s">
        <v>1371</v>
      </c>
      <c r="F813" s="20">
        <v>4.5</v>
      </c>
      <c r="G813" s="1">
        <v>5</v>
      </c>
      <c r="H813" s="1" t="e">
        <f>SUMIF(#REF!,Tableau1[[#This Row],[Références]],#REF!)</f>
        <v>#REF!</v>
      </c>
      <c r="I813" s="1" t="e">
        <f t="shared" si="24"/>
        <v>#REF!</v>
      </c>
      <c r="J813" s="1">
        <v>-1</v>
      </c>
      <c r="K813" t="e">
        <f t="shared" si="25"/>
        <v>#REF!</v>
      </c>
      <c r="L813" s="35" t="s">
        <v>2295</v>
      </c>
      <c r="M813" s="20" t="e">
        <f>Tableau1[[#This Row],[Prix /HT]]*Tableau1[[#This Row],[Stock Actuel]]</f>
        <v>#REF!</v>
      </c>
      <c r="N813" s="1" t="s">
        <v>1494</v>
      </c>
      <c r="O813" s="35">
        <v>198</v>
      </c>
    </row>
    <row r="814" spans="2:15" x14ac:dyDescent="0.25">
      <c r="B814" s="25" t="s">
        <v>1532</v>
      </c>
      <c r="C814" s="1" t="s">
        <v>198</v>
      </c>
      <c r="D814" s="1" t="s">
        <v>420</v>
      </c>
      <c r="E814" t="s">
        <v>1170</v>
      </c>
      <c r="F814" s="20">
        <v>6.36</v>
      </c>
      <c r="G814" s="1">
        <v>3</v>
      </c>
      <c r="H814" s="1" t="e">
        <f>SUMIF(#REF!,Tableau1[[#This Row],[Références]],#REF!)</f>
        <v>#REF!</v>
      </c>
      <c r="I814" s="1" t="e">
        <f t="shared" si="24"/>
        <v>#REF!</v>
      </c>
      <c r="J814" s="1">
        <v>-1</v>
      </c>
      <c r="K814" t="e">
        <f t="shared" si="25"/>
        <v>#REF!</v>
      </c>
      <c r="L814" s="35" t="s">
        <v>1055</v>
      </c>
      <c r="M814" s="20" t="e">
        <f>Tableau1[[#This Row],[Prix /HT]]*Tableau1[[#This Row],[Stock Actuel]]</f>
        <v>#REF!</v>
      </c>
      <c r="N814" s="1"/>
      <c r="O814" s="35">
        <v>23</v>
      </c>
    </row>
    <row r="815" spans="2:15" x14ac:dyDescent="0.25">
      <c r="B815" s="1" t="s">
        <v>466</v>
      </c>
      <c r="C815" s="1" t="s">
        <v>198</v>
      </c>
      <c r="D815" s="1" t="s">
        <v>420</v>
      </c>
      <c r="E815" t="s">
        <v>1170</v>
      </c>
      <c r="F815" s="20">
        <v>6.5</v>
      </c>
      <c r="G815" s="1">
        <v>5</v>
      </c>
      <c r="H815" s="1" t="e">
        <f>SUMIF(#REF!,Tableau1[[#This Row],[Références]],#REF!)</f>
        <v>#REF!</v>
      </c>
      <c r="I815" s="1" t="e">
        <f t="shared" si="24"/>
        <v>#REF!</v>
      </c>
      <c r="J815" s="1">
        <v>-1</v>
      </c>
      <c r="K815" t="e">
        <f t="shared" si="25"/>
        <v>#REF!</v>
      </c>
      <c r="L815" s="1"/>
      <c r="M815" s="20" t="e">
        <f>Tableau1[[#This Row],[Prix /HT]]*Tableau1[[#This Row],[Stock Actuel]]</f>
        <v>#REF!</v>
      </c>
      <c r="N815" s="1" t="s">
        <v>1494</v>
      </c>
      <c r="O815" s="1"/>
    </row>
    <row r="816" spans="2:15" x14ac:dyDescent="0.25">
      <c r="B816" s="1" t="s">
        <v>1396</v>
      </c>
      <c r="C816" s="1" t="s">
        <v>198</v>
      </c>
      <c r="D816" s="1" t="s">
        <v>420</v>
      </c>
      <c r="E816" t="s">
        <v>1398</v>
      </c>
      <c r="F816" s="20">
        <v>4.4800000000000004</v>
      </c>
      <c r="G816" s="1">
        <v>0</v>
      </c>
      <c r="H816" s="1" t="e">
        <f>SUMIF(#REF!,Tableau1[[#This Row],[Références]],#REF!)</f>
        <v>#REF!</v>
      </c>
      <c r="I816" s="1" t="e">
        <f t="shared" si="24"/>
        <v>#REF!</v>
      </c>
      <c r="J816" s="1">
        <v>-1</v>
      </c>
      <c r="K816" t="e">
        <f t="shared" si="25"/>
        <v>#REF!</v>
      </c>
      <c r="L816" s="1"/>
      <c r="M816" s="20" t="e">
        <f>Tableau1[[#This Row],[Prix /HT]]*Tableau1[[#This Row],[Stock Actuel]]</f>
        <v>#REF!</v>
      </c>
      <c r="N816" s="1" t="s">
        <v>1494</v>
      </c>
      <c r="O816" s="1"/>
    </row>
    <row r="817" spans="2:15" x14ac:dyDescent="0.25">
      <c r="B817" s="1" t="s">
        <v>747</v>
      </c>
      <c r="C817" s="1" t="s">
        <v>198</v>
      </c>
      <c r="D817" s="1" t="s">
        <v>420</v>
      </c>
      <c r="E817" t="s">
        <v>1171</v>
      </c>
      <c r="F817" s="20">
        <v>2.31</v>
      </c>
      <c r="G817" s="1">
        <v>0</v>
      </c>
      <c r="H817" s="1" t="e">
        <f>SUMIF(#REF!,Tableau1[[#This Row],[Références]],#REF!)</f>
        <v>#REF!</v>
      </c>
      <c r="I817" s="1" t="e">
        <f t="shared" si="24"/>
        <v>#REF!</v>
      </c>
      <c r="J817" s="1">
        <v>-1</v>
      </c>
      <c r="K817" t="e">
        <f t="shared" si="25"/>
        <v>#REF!</v>
      </c>
      <c r="L817" s="1"/>
      <c r="M817" s="20" t="e">
        <f>Tableau1[[#This Row],[Prix /HT]]*Tableau1[[#This Row],[Stock Actuel]]</f>
        <v>#REF!</v>
      </c>
      <c r="N817" s="1"/>
      <c r="O817" s="1"/>
    </row>
    <row r="818" spans="2:15" x14ac:dyDescent="0.25">
      <c r="B818" s="1" t="s">
        <v>1258</v>
      </c>
      <c r="C818" s="1" t="s">
        <v>198</v>
      </c>
      <c r="D818" s="1" t="s">
        <v>420</v>
      </c>
      <c r="E818" t="s">
        <v>1259</v>
      </c>
      <c r="F818" s="20">
        <v>4.28</v>
      </c>
      <c r="G818" s="1">
        <v>1</v>
      </c>
      <c r="H818" s="1" t="e">
        <f>SUMIF(#REF!,Tableau1[[#This Row],[Références]],#REF!)</f>
        <v>#REF!</v>
      </c>
      <c r="I818" s="1" t="e">
        <f t="shared" si="24"/>
        <v>#REF!</v>
      </c>
      <c r="J818" s="1">
        <v>-1</v>
      </c>
      <c r="K818" t="e">
        <f t="shared" si="25"/>
        <v>#REF!</v>
      </c>
      <c r="L818" s="1" t="s">
        <v>1658</v>
      </c>
      <c r="M818" s="20" t="e">
        <f>Tableau1[[#This Row],[Prix /HT]]*Tableau1[[#This Row],[Stock Actuel]]</f>
        <v>#REF!</v>
      </c>
      <c r="N818" s="1"/>
      <c r="O818" s="1"/>
    </row>
    <row r="819" spans="2:15" x14ac:dyDescent="0.25">
      <c r="B819" s="1" t="s">
        <v>482</v>
      </c>
      <c r="C819" s="1" t="s">
        <v>198</v>
      </c>
      <c r="D819" s="1" t="s">
        <v>420</v>
      </c>
      <c r="E819" t="s">
        <v>1175</v>
      </c>
      <c r="F819" s="20">
        <v>8.68</v>
      </c>
      <c r="G819" s="1">
        <v>2</v>
      </c>
      <c r="H819" s="1" t="e">
        <f>SUMIF(#REF!,Tableau1[[#This Row],[Références]],#REF!)</f>
        <v>#REF!</v>
      </c>
      <c r="I819" s="1" t="e">
        <f t="shared" si="24"/>
        <v>#REF!</v>
      </c>
      <c r="J819" s="1">
        <v>-1</v>
      </c>
      <c r="K819" t="e">
        <f t="shared" si="25"/>
        <v>#REF!</v>
      </c>
      <c r="L819" s="35" t="s">
        <v>608</v>
      </c>
      <c r="M819" s="20" t="e">
        <f>Tableau1[[#This Row],[Prix /HT]]*Tableau1[[#This Row],[Stock Actuel]]</f>
        <v>#REF!</v>
      </c>
      <c r="N819" s="1"/>
      <c r="O819" s="35">
        <v>16</v>
      </c>
    </row>
    <row r="820" spans="2:15" x14ac:dyDescent="0.25">
      <c r="B820" s="1" t="s">
        <v>2503</v>
      </c>
      <c r="C820" s="1" t="s">
        <v>198</v>
      </c>
      <c r="D820" s="1" t="s">
        <v>420</v>
      </c>
      <c r="E820" t="s">
        <v>444</v>
      </c>
      <c r="F820" s="20">
        <v>9.6199999999999992</v>
      </c>
      <c r="G820" s="1">
        <v>4</v>
      </c>
      <c r="H820" s="1" t="e">
        <f>SUMIF(#REF!,Tableau1[[#This Row],[Références]],#REF!)</f>
        <v>#REF!</v>
      </c>
      <c r="I820" s="1" t="e">
        <f t="shared" si="24"/>
        <v>#REF!</v>
      </c>
      <c r="J820" s="1">
        <v>-1</v>
      </c>
      <c r="K820" t="e">
        <f t="shared" si="25"/>
        <v>#REF!</v>
      </c>
      <c r="L820" s="1" t="s">
        <v>454</v>
      </c>
      <c r="M820" s="20" t="e">
        <f>Tableau1[[#This Row],[Prix /HT]]*Tableau1[[#This Row],[Stock Actuel]]</f>
        <v>#REF!</v>
      </c>
      <c r="N820" s="1"/>
      <c r="O820" s="1"/>
    </row>
    <row r="821" spans="2:15" x14ac:dyDescent="0.25">
      <c r="B821" s="25" t="s">
        <v>2779</v>
      </c>
      <c r="D821" s="1" t="s">
        <v>420</v>
      </c>
      <c r="E821" t="s">
        <v>2780</v>
      </c>
      <c r="F821" s="20">
        <v>0</v>
      </c>
      <c r="G821" s="1">
        <v>0</v>
      </c>
      <c r="H821" s="1" t="e">
        <f>SUMIF(#REF!,Tableau1[[#This Row],[Références]],#REF!)</f>
        <v>#REF!</v>
      </c>
      <c r="I821" s="1" t="e">
        <f t="shared" si="24"/>
        <v>#REF!</v>
      </c>
      <c r="J821" s="1">
        <v>-1</v>
      </c>
      <c r="K821" t="e">
        <f t="shared" si="25"/>
        <v>#REF!</v>
      </c>
      <c r="L821" s="35" t="s">
        <v>2781</v>
      </c>
      <c r="M821" s="20" t="e">
        <f>Tableau1[[#This Row],[Prix /HT]]*Tableau1[[#This Row],[Stock Actuel]]</f>
        <v>#REF!</v>
      </c>
      <c r="N821" s="1"/>
      <c r="O821" s="35">
        <v>111</v>
      </c>
    </row>
    <row r="822" spans="2:15" x14ac:dyDescent="0.25">
      <c r="B822" s="1" t="s">
        <v>1533</v>
      </c>
      <c r="C822" s="1" t="s">
        <v>198</v>
      </c>
      <c r="D822" s="1" t="s">
        <v>420</v>
      </c>
      <c r="E822" t="s">
        <v>1534</v>
      </c>
      <c r="F822" s="20">
        <v>7.24</v>
      </c>
      <c r="G822" s="1">
        <v>0</v>
      </c>
      <c r="H822" s="1" t="e">
        <f>SUMIF(#REF!,Tableau1[[#This Row],[Références]],#REF!)</f>
        <v>#REF!</v>
      </c>
      <c r="I822" s="1" t="e">
        <f t="shared" si="24"/>
        <v>#REF!</v>
      </c>
      <c r="J822" s="1">
        <v>-1</v>
      </c>
      <c r="K822" t="e">
        <f t="shared" si="25"/>
        <v>#REF!</v>
      </c>
      <c r="L822" s="35" t="s">
        <v>1391</v>
      </c>
      <c r="M822" s="20" t="e">
        <f>Tableau1[[#This Row],[Prix /HT]]*Tableau1[[#This Row],[Stock Actuel]]</f>
        <v>#REF!</v>
      </c>
      <c r="N822" s="1"/>
      <c r="O822" s="35">
        <v>24</v>
      </c>
    </row>
    <row r="823" spans="2:15" x14ac:dyDescent="0.25">
      <c r="B823" s="1" t="s">
        <v>1399</v>
      </c>
      <c r="C823" s="1" t="s">
        <v>198</v>
      </c>
      <c r="D823" s="1" t="s">
        <v>420</v>
      </c>
      <c r="E823" t="s">
        <v>1400</v>
      </c>
      <c r="F823" s="20">
        <v>7.23</v>
      </c>
      <c r="G823" s="1">
        <v>0</v>
      </c>
      <c r="H823" s="1" t="e">
        <f>SUMIF(#REF!,Tableau1[[#This Row],[Références]],#REF!)</f>
        <v>#REF!</v>
      </c>
      <c r="I823" s="1" t="e">
        <f t="shared" si="24"/>
        <v>#REF!</v>
      </c>
      <c r="J823" s="1">
        <v>-1</v>
      </c>
      <c r="K823" t="e">
        <f t="shared" si="25"/>
        <v>#REF!</v>
      </c>
      <c r="L823" s="1"/>
      <c r="M823" s="20" t="e">
        <f>Tableau1[[#This Row],[Prix /HT]]*Tableau1[[#This Row],[Stock Actuel]]</f>
        <v>#REF!</v>
      </c>
      <c r="N823" s="1" t="s">
        <v>1494</v>
      </c>
      <c r="O823" s="1"/>
    </row>
    <row r="824" spans="2:15" x14ac:dyDescent="0.25">
      <c r="B824" s="1" t="s">
        <v>1853</v>
      </c>
      <c r="C824" s="1" t="s">
        <v>198</v>
      </c>
      <c r="D824" s="1" t="s">
        <v>420</v>
      </c>
      <c r="E824" t="s">
        <v>1854</v>
      </c>
      <c r="F824" s="20">
        <v>18.43</v>
      </c>
      <c r="G824" s="1">
        <v>0</v>
      </c>
      <c r="H824" s="1" t="e">
        <f>SUMIF(#REF!,Tableau1[[#This Row],[Références]],#REF!)</f>
        <v>#REF!</v>
      </c>
      <c r="I824" s="1" t="e">
        <f t="shared" si="24"/>
        <v>#REF!</v>
      </c>
      <c r="J824" s="1">
        <v>-1</v>
      </c>
      <c r="K824" t="e">
        <f t="shared" si="25"/>
        <v>#REF!</v>
      </c>
      <c r="L824" s="1" t="s">
        <v>454</v>
      </c>
      <c r="M824" s="20" t="e">
        <f>Tableau1[[#This Row],[Prix /HT]]*Tableau1[[#This Row],[Stock Actuel]]</f>
        <v>#REF!</v>
      </c>
      <c r="N824" s="1" t="s">
        <v>1494</v>
      </c>
      <c r="O824" s="1"/>
    </row>
    <row r="825" spans="2:15" x14ac:dyDescent="0.25">
      <c r="B825" s="1" t="s">
        <v>1059</v>
      </c>
      <c r="C825" s="1" t="s">
        <v>198</v>
      </c>
      <c r="D825" s="1" t="s">
        <v>420</v>
      </c>
      <c r="E825" t="s">
        <v>1485</v>
      </c>
      <c r="F825" s="20">
        <v>63.95</v>
      </c>
      <c r="G825" s="1">
        <v>2</v>
      </c>
      <c r="H825" s="1" t="e">
        <f>SUMIF(#REF!,Tableau1[[#This Row],[Références]],#REF!)</f>
        <v>#REF!</v>
      </c>
      <c r="I825" s="1" t="e">
        <f t="shared" si="24"/>
        <v>#REF!</v>
      </c>
      <c r="J825" s="1">
        <v>-1</v>
      </c>
      <c r="K825" t="e">
        <f t="shared" si="25"/>
        <v>#REF!</v>
      </c>
      <c r="L825" s="1" t="s">
        <v>454</v>
      </c>
      <c r="M825" s="20" t="e">
        <f>Tableau1[[#This Row],[Prix /HT]]*Tableau1[[#This Row],[Stock Actuel]]</f>
        <v>#REF!</v>
      </c>
      <c r="N825" s="1" t="s">
        <v>1494</v>
      </c>
      <c r="O825" s="1"/>
    </row>
    <row r="826" spans="2:15" x14ac:dyDescent="0.25">
      <c r="B826" s="1" t="s">
        <v>2236</v>
      </c>
      <c r="C826" s="1" t="s">
        <v>198</v>
      </c>
      <c r="D826" s="1" t="s">
        <v>420</v>
      </c>
      <c r="E826" t="s">
        <v>2237</v>
      </c>
      <c r="F826" s="20">
        <v>53.96</v>
      </c>
      <c r="G826" s="1">
        <v>1</v>
      </c>
      <c r="H826" s="1" t="e">
        <f>SUMIF(#REF!,Tableau1[[#This Row],[Références]],#REF!)</f>
        <v>#REF!</v>
      </c>
      <c r="I826" s="1" t="e">
        <f t="shared" si="24"/>
        <v>#REF!</v>
      </c>
      <c r="J826" s="1">
        <v>-1</v>
      </c>
      <c r="K826" t="e">
        <f t="shared" si="25"/>
        <v>#REF!</v>
      </c>
      <c r="L826" s="1" t="s">
        <v>454</v>
      </c>
      <c r="M826" s="20" t="e">
        <f>Tableau1[[#This Row],[Prix /HT]]*Tableau1[[#This Row],[Stock Actuel]]</f>
        <v>#REF!</v>
      </c>
      <c r="N826" s="1"/>
      <c r="O826" s="1"/>
    </row>
    <row r="827" spans="2:15" x14ac:dyDescent="0.25">
      <c r="B827" s="1" t="s">
        <v>2657</v>
      </c>
      <c r="C827" s="1" t="s">
        <v>198</v>
      </c>
      <c r="D827" s="1" t="s">
        <v>420</v>
      </c>
      <c r="E827" t="s">
        <v>2658</v>
      </c>
      <c r="F827" s="20">
        <v>33.700000000000003</v>
      </c>
      <c r="G827" s="1">
        <v>0</v>
      </c>
      <c r="H827" s="1" t="e">
        <f>SUMIF(#REF!,Tableau1[[#This Row],[Références]],#REF!)</f>
        <v>#REF!</v>
      </c>
      <c r="I827" s="1" t="e">
        <f t="shared" si="24"/>
        <v>#REF!</v>
      </c>
      <c r="J827" s="1">
        <v>-1</v>
      </c>
      <c r="K827" t="e">
        <f t="shared" si="25"/>
        <v>#REF!</v>
      </c>
      <c r="L827" s="1"/>
      <c r="M827" s="20" t="e">
        <f>Tableau1[[#This Row],[Prix /HT]]*Tableau1[[#This Row],[Stock Actuel]]</f>
        <v>#REF!</v>
      </c>
      <c r="N827" s="1" t="s">
        <v>1013</v>
      </c>
      <c r="O827" s="1"/>
    </row>
    <row r="828" spans="2:15" x14ac:dyDescent="0.25">
      <c r="B828" s="1" t="s">
        <v>204</v>
      </c>
      <c r="C828" s="1" t="s">
        <v>198</v>
      </c>
      <c r="D828" s="1" t="s">
        <v>420</v>
      </c>
      <c r="E828" t="s">
        <v>441</v>
      </c>
      <c r="F828" s="20">
        <v>22.41</v>
      </c>
      <c r="G828" s="1">
        <v>1</v>
      </c>
      <c r="H828" s="1" t="e">
        <f>SUMIF(#REF!,Tableau1[[#This Row],[Références]],#REF!)</f>
        <v>#REF!</v>
      </c>
      <c r="I828" s="1" t="e">
        <f t="shared" si="24"/>
        <v>#REF!</v>
      </c>
      <c r="J828" s="1">
        <v>-1</v>
      </c>
      <c r="K828" t="e">
        <f t="shared" si="25"/>
        <v>#REF!</v>
      </c>
      <c r="L828" s="1" t="s">
        <v>454</v>
      </c>
      <c r="M828" s="20" t="e">
        <f>Tableau1[[#This Row],[Prix /HT]]*Tableau1[[#This Row],[Stock Actuel]]</f>
        <v>#REF!</v>
      </c>
      <c r="N828" s="1" t="s">
        <v>1013</v>
      </c>
      <c r="O828" s="1"/>
    </row>
    <row r="829" spans="2:15" x14ac:dyDescent="0.25">
      <c r="B829" s="1" t="s">
        <v>2655</v>
      </c>
      <c r="C829" s="1" t="s">
        <v>198</v>
      </c>
      <c r="D829" s="1" t="s">
        <v>420</v>
      </c>
      <c r="E829" t="s">
        <v>2656</v>
      </c>
      <c r="F829" s="20">
        <v>25.79</v>
      </c>
      <c r="G829" s="1">
        <v>0</v>
      </c>
      <c r="H829" s="1" t="e">
        <f>SUMIF(#REF!,Tableau1[[#This Row],[Références]],#REF!)</f>
        <v>#REF!</v>
      </c>
      <c r="I829" s="1" t="e">
        <f t="shared" si="24"/>
        <v>#REF!</v>
      </c>
      <c r="J829" s="1">
        <v>-1</v>
      </c>
      <c r="K829" t="e">
        <f t="shared" si="25"/>
        <v>#REF!</v>
      </c>
      <c r="L829" s="1"/>
      <c r="M829" s="20" t="e">
        <f>Tableau1[[#This Row],[Prix /HT]]*Tableau1[[#This Row],[Stock Actuel]]</f>
        <v>#REF!</v>
      </c>
      <c r="N829" s="1"/>
      <c r="O829" s="1"/>
    </row>
    <row r="830" spans="2:15" x14ac:dyDescent="0.25">
      <c r="B830" s="1" t="s">
        <v>2545</v>
      </c>
      <c r="D830" s="1" t="s">
        <v>420</v>
      </c>
      <c r="E830" t="s">
        <v>2546</v>
      </c>
      <c r="F830" s="20">
        <v>0</v>
      </c>
      <c r="G830" s="1">
        <v>1</v>
      </c>
      <c r="H830" s="1" t="e">
        <f>SUMIF(#REF!,Tableau1[[#This Row],[Références]],#REF!)</f>
        <v>#REF!</v>
      </c>
      <c r="I830" s="1" t="e">
        <f t="shared" si="24"/>
        <v>#REF!</v>
      </c>
      <c r="J830" s="1">
        <v>-1</v>
      </c>
      <c r="K830" t="e">
        <f t="shared" si="25"/>
        <v>#REF!</v>
      </c>
      <c r="L830" s="1"/>
      <c r="M830" s="20" t="e">
        <f>Tableau1[[#This Row],[Prix /HT]]*Tableau1[[#This Row],[Stock Actuel]]</f>
        <v>#REF!</v>
      </c>
      <c r="N830" s="1"/>
      <c r="O830" s="1"/>
    </row>
    <row r="831" spans="2:15" x14ac:dyDescent="0.25">
      <c r="B831" s="1" t="s">
        <v>1688</v>
      </c>
      <c r="C831" s="1" t="s">
        <v>198</v>
      </c>
      <c r="D831" s="1" t="s">
        <v>420</v>
      </c>
      <c r="E831" t="s">
        <v>1689</v>
      </c>
      <c r="F831" s="20">
        <v>14.96</v>
      </c>
      <c r="G831" s="1">
        <v>6</v>
      </c>
      <c r="H831" s="1" t="e">
        <f>SUMIF(#REF!,Tableau1[[#This Row],[Références]],#REF!)</f>
        <v>#REF!</v>
      </c>
      <c r="I831" s="1" t="e">
        <f t="shared" si="24"/>
        <v>#REF!</v>
      </c>
      <c r="J831" s="1">
        <v>-1</v>
      </c>
      <c r="K831" t="e">
        <f t="shared" si="25"/>
        <v>#REF!</v>
      </c>
      <c r="L831" s="35" t="s">
        <v>2020</v>
      </c>
      <c r="M831" s="20" t="e">
        <f>Tableau1[[#This Row],[Prix /HT]]*Tableau1[[#This Row],[Stock Actuel]]</f>
        <v>#REF!</v>
      </c>
      <c r="N831" s="1" t="s">
        <v>2876</v>
      </c>
      <c r="O831" s="35">
        <v>175</v>
      </c>
    </row>
    <row r="832" spans="2:15" x14ac:dyDescent="0.25">
      <c r="B832" s="1" t="s">
        <v>1299</v>
      </c>
      <c r="C832" s="1" t="s">
        <v>198</v>
      </c>
      <c r="D832" s="1" t="s">
        <v>420</v>
      </c>
      <c r="E832" t="s">
        <v>1300</v>
      </c>
      <c r="F832" s="20">
        <v>1.7</v>
      </c>
      <c r="G832" s="1">
        <v>1</v>
      </c>
      <c r="H832" s="1" t="e">
        <f>SUMIF(#REF!,Tableau1[[#This Row],[Références]],#REF!)</f>
        <v>#REF!</v>
      </c>
      <c r="I832" s="1" t="e">
        <f t="shared" si="24"/>
        <v>#REF!</v>
      </c>
      <c r="J832" s="1">
        <v>-1</v>
      </c>
      <c r="K832" t="e">
        <f t="shared" si="25"/>
        <v>#REF!</v>
      </c>
      <c r="L832" s="1" t="s">
        <v>454</v>
      </c>
      <c r="M832" s="20" t="e">
        <f>Tableau1[[#This Row],[Prix /HT]]*Tableau1[[#This Row],[Stock Actuel]]</f>
        <v>#REF!</v>
      </c>
      <c r="N832" s="1" t="s">
        <v>1494</v>
      </c>
      <c r="O832" s="1"/>
    </row>
    <row r="833" spans="2:15" x14ac:dyDescent="0.25">
      <c r="B833" s="1" t="s">
        <v>1694</v>
      </c>
      <c r="C833" s="1" t="s">
        <v>1695</v>
      </c>
      <c r="D833" s="1" t="s">
        <v>9</v>
      </c>
      <c r="E833" t="s">
        <v>10</v>
      </c>
      <c r="F833" s="20">
        <v>220.5</v>
      </c>
      <c r="G833" s="1">
        <v>2</v>
      </c>
      <c r="H833" s="1" t="e">
        <f>SUMIF(#REF!,Tableau1[[#This Row],[Références]],#REF!)</f>
        <v>#REF!</v>
      </c>
      <c r="I833" s="1" t="e">
        <f t="shared" si="24"/>
        <v>#REF!</v>
      </c>
      <c r="J833" s="1">
        <v>-1</v>
      </c>
      <c r="K833" t="e">
        <f t="shared" si="25"/>
        <v>#REF!</v>
      </c>
      <c r="L833" s="1" t="s">
        <v>9</v>
      </c>
      <c r="M833" s="20" t="e">
        <f>Tableau1[[#This Row],[Prix /HT]]*Tableau1[[#This Row],[Stock Actuel]]</f>
        <v>#REF!</v>
      </c>
      <c r="N833" s="1" t="s">
        <v>2889</v>
      </c>
      <c r="O833" s="1"/>
    </row>
    <row r="834" spans="2:15" x14ac:dyDescent="0.25">
      <c r="B834" s="1" t="s">
        <v>1102</v>
      </c>
      <c r="D834" s="1" t="s">
        <v>9</v>
      </c>
      <c r="E834" t="s">
        <v>1103</v>
      </c>
      <c r="F834" s="20">
        <v>220</v>
      </c>
      <c r="G834" s="1">
        <v>0</v>
      </c>
      <c r="H834" s="1" t="e">
        <f>SUMIF(#REF!,Tableau1[[#This Row],[Références]],#REF!)</f>
        <v>#REF!</v>
      </c>
      <c r="I834" s="1" t="e">
        <f t="shared" si="24"/>
        <v>#REF!</v>
      </c>
      <c r="J834" s="1">
        <v>-1</v>
      </c>
      <c r="K834" t="e">
        <f t="shared" si="25"/>
        <v>#REF!</v>
      </c>
      <c r="L834" s="1" t="s">
        <v>454</v>
      </c>
      <c r="M834" s="20" t="e">
        <f>Tableau1[[#This Row],[Prix /HT]]*Tableau1[[#This Row],[Stock Actuel]]</f>
        <v>#REF!</v>
      </c>
      <c r="N834" s="1" t="s">
        <v>2889</v>
      </c>
      <c r="O834" s="1"/>
    </row>
    <row r="835" spans="2:15" x14ac:dyDescent="0.25">
      <c r="B835" s="1" t="s">
        <v>1104</v>
      </c>
      <c r="D835" s="1" t="s">
        <v>9</v>
      </c>
      <c r="E835" t="s">
        <v>1105</v>
      </c>
      <c r="F835" s="20">
        <v>325</v>
      </c>
      <c r="G835" s="1">
        <v>0</v>
      </c>
      <c r="H835" s="1" t="e">
        <f>SUMIF(#REF!,Tableau1[[#This Row],[Références]],#REF!)</f>
        <v>#REF!</v>
      </c>
      <c r="I835" s="1" t="e">
        <f t="shared" si="24"/>
        <v>#REF!</v>
      </c>
      <c r="J835" s="1">
        <v>-1</v>
      </c>
      <c r="K835" t="e">
        <f t="shared" si="25"/>
        <v>#REF!</v>
      </c>
      <c r="L835" s="1" t="s">
        <v>454</v>
      </c>
      <c r="M835" s="20" t="e">
        <f>Tableau1[[#This Row],[Prix /HT]]*Tableau1[[#This Row],[Stock Actuel]]</f>
        <v>#REF!</v>
      </c>
      <c r="N835" s="1"/>
      <c r="O835" s="1"/>
    </row>
    <row r="836" spans="2:15" x14ac:dyDescent="0.25">
      <c r="B836" s="1" t="s">
        <v>2003</v>
      </c>
      <c r="G836" s="1">
        <v>5</v>
      </c>
      <c r="H836" s="1" t="e">
        <f>SUMIF(#REF!,Tableau1[[#This Row],[Références]],#REF!)</f>
        <v>#REF!</v>
      </c>
      <c r="I836" s="1" t="e">
        <f t="shared" ref="I836:I899" si="26">SUM(G836:H836)</f>
        <v>#REF!</v>
      </c>
      <c r="J836" s="1">
        <v>-1</v>
      </c>
      <c r="K836" t="e">
        <f t="shared" ref="K836:K899" si="27">IF(I836&lt;=J836,"Commander","stock OK")</f>
        <v>#REF!</v>
      </c>
      <c r="L836" s="35" t="s">
        <v>2004</v>
      </c>
      <c r="M836" s="20" t="e">
        <f>Tableau1[[#This Row],[Prix /HT]]*Tableau1[[#This Row],[Stock Actuel]]</f>
        <v>#REF!</v>
      </c>
      <c r="N836" s="1"/>
      <c r="O836" s="35">
        <v>163</v>
      </c>
    </row>
    <row r="837" spans="2:15" x14ac:dyDescent="0.25">
      <c r="B837" s="1" t="s">
        <v>2587</v>
      </c>
      <c r="E837" t="s">
        <v>2588</v>
      </c>
      <c r="F837" s="20">
        <v>0</v>
      </c>
      <c r="G837" s="1">
        <v>3</v>
      </c>
      <c r="H837" s="1" t="e">
        <f>SUMIF(#REF!,Tableau1[[#This Row],[Références]],#REF!)</f>
        <v>#REF!</v>
      </c>
      <c r="I837" s="1" t="e">
        <f t="shared" si="26"/>
        <v>#REF!</v>
      </c>
      <c r="J837" s="1">
        <v>-1</v>
      </c>
      <c r="K837" t="e">
        <f t="shared" si="27"/>
        <v>#REF!</v>
      </c>
      <c r="L837" s="35" t="s">
        <v>2703</v>
      </c>
      <c r="M837" s="20" t="e">
        <f>Tableau1[[#This Row],[Prix /HT]]*Tableau1[[#This Row],[Stock Actuel]]</f>
        <v>#REF!</v>
      </c>
      <c r="N837" s="1"/>
      <c r="O837" s="35">
        <v>234</v>
      </c>
    </row>
    <row r="838" spans="2:15" x14ac:dyDescent="0.25">
      <c r="B838" s="1" t="s">
        <v>573</v>
      </c>
      <c r="C838" s="1" t="s">
        <v>164</v>
      </c>
      <c r="D838" s="1" t="s">
        <v>420</v>
      </c>
      <c r="E838" t="s">
        <v>1216</v>
      </c>
      <c r="F838" s="20">
        <v>261.45999999999998</v>
      </c>
      <c r="G838" s="1">
        <v>1</v>
      </c>
      <c r="H838" s="1" t="e">
        <f>SUMIF(#REF!,Tableau1[[#This Row],[Références]],#REF!)</f>
        <v>#REF!</v>
      </c>
      <c r="I838" s="1" t="e">
        <f t="shared" si="26"/>
        <v>#REF!</v>
      </c>
      <c r="J838" s="1">
        <v>-1</v>
      </c>
      <c r="K838" t="e">
        <f t="shared" si="27"/>
        <v>#REF!</v>
      </c>
      <c r="L838" s="1" t="s">
        <v>734</v>
      </c>
      <c r="M838" s="20" t="e">
        <f>Tableau1[[#This Row],[Prix /HT]]*Tableau1[[#This Row],[Stock Actuel]]</f>
        <v>#REF!</v>
      </c>
      <c r="N838" s="1"/>
      <c r="O838" s="1"/>
    </row>
    <row r="839" spans="2:15" x14ac:dyDescent="0.25">
      <c r="B839" s="1" t="s">
        <v>166</v>
      </c>
      <c r="C839" s="1" t="s">
        <v>164</v>
      </c>
      <c r="D839" s="1" t="s">
        <v>164</v>
      </c>
      <c r="E839" t="s">
        <v>167</v>
      </c>
      <c r="F839" s="20">
        <v>26.419999999999998</v>
      </c>
      <c r="G839" s="1">
        <v>5</v>
      </c>
      <c r="H839" s="1" t="e">
        <f>SUMIF(#REF!,Tableau1[[#This Row],[Références]],#REF!)</f>
        <v>#REF!</v>
      </c>
      <c r="I839" s="1" t="e">
        <f t="shared" si="26"/>
        <v>#REF!</v>
      </c>
      <c r="J839" s="1">
        <v>-1</v>
      </c>
      <c r="K839" t="e">
        <f t="shared" si="27"/>
        <v>#REF!</v>
      </c>
      <c r="L839" s="1" t="s">
        <v>734</v>
      </c>
      <c r="M839" s="20" t="e">
        <f>Tableau1[[#This Row],[Prix /HT]]*Tableau1[[#This Row],[Stock Actuel]]</f>
        <v>#REF!</v>
      </c>
      <c r="N839" s="1"/>
      <c r="O839" s="1"/>
    </row>
    <row r="840" spans="2:15" x14ac:dyDescent="0.25">
      <c r="B840" s="1" t="s">
        <v>1393</v>
      </c>
      <c r="C840" s="1" t="s">
        <v>1348</v>
      </c>
      <c r="D840" s="1" t="s">
        <v>421</v>
      </c>
      <c r="E840" t="s">
        <v>1394</v>
      </c>
      <c r="F840" s="20">
        <v>28.86</v>
      </c>
      <c r="G840" s="1">
        <v>13</v>
      </c>
      <c r="H840" s="1" t="e">
        <f>SUMIF(#REF!,Tableau1[[#This Row],[Références]],#REF!)</f>
        <v>#REF!</v>
      </c>
      <c r="I840" s="1" t="e">
        <f t="shared" si="26"/>
        <v>#REF!</v>
      </c>
      <c r="J840" s="1">
        <v>-1</v>
      </c>
      <c r="K840" t="e">
        <f t="shared" si="27"/>
        <v>#REF!</v>
      </c>
      <c r="L840" s="1"/>
      <c r="M840" s="20" t="e">
        <f>Tableau1[[#This Row],[Prix /HT]]*Tableau1[[#This Row],[Stock Actuel]]</f>
        <v>#REF!</v>
      </c>
      <c r="N840" s="1"/>
      <c r="O840" s="1"/>
    </row>
    <row r="841" spans="2:15" x14ac:dyDescent="0.25">
      <c r="B841" s="1" t="s">
        <v>665</v>
      </c>
      <c r="C841" s="1" t="s">
        <v>164</v>
      </c>
      <c r="D841" s="1" t="s">
        <v>164</v>
      </c>
      <c r="E841" t="s">
        <v>165</v>
      </c>
      <c r="F841" s="20">
        <v>106.42</v>
      </c>
      <c r="G841" s="1">
        <v>7</v>
      </c>
      <c r="H841" s="1" t="e">
        <f>SUMIF(#REF!,Tableau1[[#This Row],[Références]],#REF!)</f>
        <v>#REF!</v>
      </c>
      <c r="I841" s="1" t="e">
        <f t="shared" si="26"/>
        <v>#REF!</v>
      </c>
      <c r="J841" s="1">
        <v>-1</v>
      </c>
      <c r="K841" t="e">
        <f t="shared" si="27"/>
        <v>#REF!</v>
      </c>
      <c r="L841" s="1" t="s">
        <v>734</v>
      </c>
      <c r="M841" s="20" t="e">
        <f>Tableau1[[#This Row],[Prix /HT]]*Tableau1[[#This Row],[Stock Actuel]]</f>
        <v>#REF!</v>
      </c>
      <c r="N841" s="1"/>
      <c r="O841" s="1" t="s">
        <v>2494</v>
      </c>
    </row>
    <row r="842" spans="2:15" x14ac:dyDescent="0.25">
      <c r="B842" s="1" t="s">
        <v>163</v>
      </c>
      <c r="C842" s="1" t="s">
        <v>1348</v>
      </c>
      <c r="D842" s="1" t="s">
        <v>421</v>
      </c>
      <c r="E842" t="s">
        <v>165</v>
      </c>
      <c r="F842" s="20">
        <v>60.09</v>
      </c>
      <c r="G842" s="1">
        <v>2</v>
      </c>
      <c r="H842" s="1" t="e">
        <f>SUMIF(#REF!,Tableau1[[#This Row],[Références]],#REF!)</f>
        <v>#REF!</v>
      </c>
      <c r="I842" s="1" t="e">
        <f t="shared" si="26"/>
        <v>#REF!</v>
      </c>
      <c r="J842" s="1">
        <v>-1</v>
      </c>
      <c r="K842" t="e">
        <f t="shared" si="27"/>
        <v>#REF!</v>
      </c>
      <c r="L842" s="1"/>
      <c r="M842" s="20" t="e">
        <f>Tableau1[[#This Row],[Prix /HT]]*Tableau1[[#This Row],[Stock Actuel]]</f>
        <v>#REF!</v>
      </c>
      <c r="N842" s="1"/>
      <c r="O842" s="1"/>
    </row>
    <row r="843" spans="2:15" x14ac:dyDescent="0.25">
      <c r="B843" s="1" t="s">
        <v>2175</v>
      </c>
      <c r="C843" s="1" t="s">
        <v>164</v>
      </c>
      <c r="D843" s="1" t="s">
        <v>420</v>
      </c>
      <c r="E843" t="s">
        <v>2176</v>
      </c>
      <c r="F843" s="20">
        <v>73.66</v>
      </c>
      <c r="G843" s="1">
        <v>2</v>
      </c>
      <c r="H843" s="1" t="e">
        <f>SUMIF(#REF!,Tableau1[[#This Row],[Références]],#REF!)</f>
        <v>#REF!</v>
      </c>
      <c r="I843" s="1" t="e">
        <f t="shared" si="26"/>
        <v>#REF!</v>
      </c>
      <c r="J843" s="1">
        <v>-1</v>
      </c>
      <c r="K843" t="e">
        <f t="shared" si="27"/>
        <v>#REF!</v>
      </c>
      <c r="L843" s="1"/>
      <c r="M843" s="20" t="e">
        <f>Tableau1[[#This Row],[Prix /HT]]*Tableau1[[#This Row],[Stock Actuel]]</f>
        <v>#REF!</v>
      </c>
      <c r="N843" s="1"/>
      <c r="O843" s="1"/>
    </row>
    <row r="844" spans="2:15" x14ac:dyDescent="0.25">
      <c r="B844" s="1" t="s">
        <v>1710</v>
      </c>
      <c r="C844" s="1" t="s">
        <v>1348</v>
      </c>
      <c r="D844" s="1" t="s">
        <v>421</v>
      </c>
      <c r="E844" t="s">
        <v>1711</v>
      </c>
      <c r="F844" s="20">
        <v>96.94</v>
      </c>
      <c r="G844" s="1">
        <v>0</v>
      </c>
      <c r="H844" s="1" t="e">
        <f>SUMIF(#REF!,Tableau1[[#This Row],[Références]],#REF!)</f>
        <v>#REF!</v>
      </c>
      <c r="I844" s="1" t="e">
        <f t="shared" si="26"/>
        <v>#REF!</v>
      </c>
      <c r="J844" s="1">
        <v>-1</v>
      </c>
      <c r="K844" t="e">
        <f t="shared" si="27"/>
        <v>#REF!</v>
      </c>
      <c r="L844" s="1"/>
      <c r="M844" s="20" t="e">
        <f>Tableau1[[#This Row],[Prix /HT]]*Tableau1[[#This Row],[Stock Actuel]]</f>
        <v>#REF!</v>
      </c>
      <c r="N844" s="1"/>
      <c r="O844" s="1"/>
    </row>
    <row r="845" spans="2:15" x14ac:dyDescent="0.25">
      <c r="B845" s="1" t="s">
        <v>168</v>
      </c>
      <c r="C845" s="1" t="s">
        <v>1348</v>
      </c>
      <c r="D845" s="1" t="s">
        <v>570</v>
      </c>
      <c r="E845" t="s">
        <v>169</v>
      </c>
      <c r="F845" s="20">
        <v>43.5</v>
      </c>
      <c r="G845" s="1">
        <v>21</v>
      </c>
      <c r="H845" s="1" t="e">
        <f>SUMIF(#REF!,Tableau1[[#This Row],[Références]],#REF!)</f>
        <v>#REF!</v>
      </c>
      <c r="I845" s="1" t="e">
        <f t="shared" si="26"/>
        <v>#REF!</v>
      </c>
      <c r="J845" s="1">
        <v>-1</v>
      </c>
      <c r="K845" t="e">
        <f t="shared" si="27"/>
        <v>#REF!</v>
      </c>
      <c r="L845" s="1"/>
      <c r="M845" s="20" t="e">
        <f>Tableau1[[#This Row],[Prix /HT]]*Tableau1[[#This Row],[Stock Actuel]]</f>
        <v>#REF!</v>
      </c>
      <c r="N845" s="1"/>
      <c r="O845" s="1" t="s">
        <v>2493</v>
      </c>
    </row>
    <row r="846" spans="2:15" x14ac:dyDescent="0.25">
      <c r="B846" s="1" t="s">
        <v>433</v>
      </c>
      <c r="C846" s="1" t="s">
        <v>1348</v>
      </c>
      <c r="D846" s="1" t="s">
        <v>421</v>
      </c>
      <c r="E846" t="s">
        <v>1356</v>
      </c>
      <c r="F846" s="20">
        <v>69.099999999999994</v>
      </c>
      <c r="G846" s="1">
        <v>8</v>
      </c>
      <c r="H846" s="1" t="e">
        <f>SUMIF(#REF!,Tableau1[[#This Row],[Références]],#REF!)</f>
        <v>#REF!</v>
      </c>
      <c r="I846" s="1" t="e">
        <f t="shared" si="26"/>
        <v>#REF!</v>
      </c>
      <c r="J846" s="1">
        <v>-1</v>
      </c>
      <c r="K846" t="e">
        <f t="shared" si="27"/>
        <v>#REF!</v>
      </c>
      <c r="L846" s="1"/>
      <c r="M846" s="20" t="e">
        <f>Tableau1[[#This Row],[Prix /HT]]*Tableau1[[#This Row],[Stock Actuel]]</f>
        <v>#REF!</v>
      </c>
      <c r="N846" s="1"/>
      <c r="O846" s="1" t="s">
        <v>2495</v>
      </c>
    </row>
    <row r="847" spans="2:15" x14ac:dyDescent="0.25">
      <c r="B847" s="1" t="s">
        <v>664</v>
      </c>
      <c r="C847" s="1" t="s">
        <v>164</v>
      </c>
      <c r="D847" s="1" t="s">
        <v>164</v>
      </c>
      <c r="E847" t="s">
        <v>165</v>
      </c>
      <c r="F847" s="20">
        <v>0</v>
      </c>
      <c r="G847" s="1">
        <v>1</v>
      </c>
      <c r="H847" s="1" t="e">
        <f>SUMIF(#REF!,Tableau1[[#This Row],[Références]],#REF!)</f>
        <v>#REF!</v>
      </c>
      <c r="I847" s="1" t="e">
        <f t="shared" si="26"/>
        <v>#REF!</v>
      </c>
      <c r="J847" s="1">
        <v>-1</v>
      </c>
      <c r="K847" t="e">
        <f t="shared" si="27"/>
        <v>#REF!</v>
      </c>
      <c r="L847" s="1" t="s">
        <v>2488</v>
      </c>
      <c r="M847" s="20" t="e">
        <f>Tableau1[[#This Row],[Prix /HT]]*Tableau1[[#This Row],[Stock Actuel]]</f>
        <v>#REF!</v>
      </c>
      <c r="N847" s="1"/>
      <c r="O847" s="1"/>
    </row>
    <row r="848" spans="2:15" x14ac:dyDescent="0.25">
      <c r="B848" s="1" t="s">
        <v>2529</v>
      </c>
      <c r="D848" s="1" t="s">
        <v>420</v>
      </c>
      <c r="E848" t="s">
        <v>2530</v>
      </c>
      <c r="F848" s="20">
        <v>964</v>
      </c>
      <c r="G848" s="1">
        <v>1</v>
      </c>
      <c r="H848" s="1" t="e">
        <f>SUMIF(#REF!,Tableau1[[#This Row],[Références]],#REF!)</f>
        <v>#REF!</v>
      </c>
      <c r="I848" s="1" t="e">
        <f t="shared" si="26"/>
        <v>#REF!</v>
      </c>
      <c r="J848" s="1">
        <v>-1</v>
      </c>
      <c r="K848" t="e">
        <f t="shared" si="27"/>
        <v>#REF!</v>
      </c>
      <c r="L848" s="1"/>
      <c r="M848" s="20" t="e">
        <f>Tableau1[[#This Row],[Prix /HT]]*Tableau1[[#This Row],[Stock Actuel]]</f>
        <v>#REF!</v>
      </c>
      <c r="N848" s="1"/>
      <c r="O848" s="1"/>
    </row>
    <row r="849" spans="2:15" x14ac:dyDescent="0.25">
      <c r="B849" s="1" t="s">
        <v>2641</v>
      </c>
      <c r="C849" s="1" t="s">
        <v>164</v>
      </c>
      <c r="D849" s="1" t="s">
        <v>420</v>
      </c>
      <c r="E849" t="s">
        <v>2642</v>
      </c>
      <c r="F849" s="20">
        <v>166.1</v>
      </c>
      <c r="G849" s="1">
        <v>1</v>
      </c>
      <c r="H849" s="1" t="e">
        <f>SUMIF(#REF!,Tableau1[[#This Row],[Références]],#REF!)</f>
        <v>#REF!</v>
      </c>
      <c r="I849" s="1" t="e">
        <f t="shared" si="26"/>
        <v>#REF!</v>
      </c>
      <c r="J849" s="1">
        <v>-1</v>
      </c>
      <c r="K849" t="e">
        <f t="shared" si="27"/>
        <v>#REF!</v>
      </c>
      <c r="L849" s="1"/>
      <c r="M849" s="20" t="e">
        <f>Tableau1[[#This Row],[Prix /HT]]*Tableau1[[#This Row],[Stock Actuel]]</f>
        <v>#REF!</v>
      </c>
      <c r="N849" s="1"/>
      <c r="O849" s="1"/>
    </row>
    <row r="850" spans="2:15" x14ac:dyDescent="0.25">
      <c r="B850" s="1" t="s">
        <v>1412</v>
      </c>
      <c r="C850" s="1" t="s">
        <v>1413</v>
      </c>
      <c r="D850" s="1" t="s">
        <v>1418</v>
      </c>
      <c r="E850" t="s">
        <v>1414</v>
      </c>
      <c r="F850" s="20">
        <v>0</v>
      </c>
      <c r="G850" s="1">
        <v>0</v>
      </c>
      <c r="H850" s="1" t="e">
        <f>SUMIF(#REF!,Tableau1[[#This Row],[Références]],#REF!)</f>
        <v>#REF!</v>
      </c>
      <c r="I850" s="1" t="e">
        <f t="shared" si="26"/>
        <v>#REF!</v>
      </c>
      <c r="J850" s="1">
        <v>-1</v>
      </c>
      <c r="K850" t="e">
        <f t="shared" si="27"/>
        <v>#REF!</v>
      </c>
      <c r="L850" s="35" t="s">
        <v>1871</v>
      </c>
      <c r="M850" s="20" t="e">
        <f>Tableau1[[#This Row],[Prix /HT]]*Tableau1[[#This Row],[Stock Actuel]]</f>
        <v>#REF!</v>
      </c>
      <c r="N850" s="1"/>
      <c r="O850" s="35">
        <v>125</v>
      </c>
    </row>
    <row r="851" spans="2:15" x14ac:dyDescent="0.25">
      <c r="B851" s="1" t="s">
        <v>1415</v>
      </c>
      <c r="C851" s="1" t="s">
        <v>1416</v>
      </c>
      <c r="D851" s="1" t="s">
        <v>1418</v>
      </c>
      <c r="E851" s="37" t="s">
        <v>1417</v>
      </c>
      <c r="F851" s="20">
        <v>0</v>
      </c>
      <c r="G851" s="1">
        <v>3</v>
      </c>
      <c r="H851" s="1" t="e">
        <f>SUMIF(#REF!,Tableau1[[#This Row],[Références]],#REF!)</f>
        <v>#REF!</v>
      </c>
      <c r="I851" s="1" t="e">
        <f t="shared" si="26"/>
        <v>#REF!</v>
      </c>
      <c r="J851" s="1">
        <v>-1</v>
      </c>
      <c r="K851" t="e">
        <f t="shared" si="27"/>
        <v>#REF!</v>
      </c>
      <c r="L851" s="1"/>
      <c r="M851" s="20" t="e">
        <f>Tableau1[[#This Row],[Prix /HT]]*Tableau1[[#This Row],[Stock Actuel]]</f>
        <v>#REF!</v>
      </c>
      <c r="N851" s="1"/>
      <c r="O851" s="1"/>
    </row>
    <row r="852" spans="2:15" x14ac:dyDescent="0.25">
      <c r="B852" s="1" t="s">
        <v>84</v>
      </c>
      <c r="C852" s="1" t="s">
        <v>85</v>
      </c>
      <c r="D852" s="1" t="s">
        <v>85</v>
      </c>
      <c r="E852" t="s">
        <v>86</v>
      </c>
      <c r="F852" s="20">
        <v>0</v>
      </c>
      <c r="G852" s="1">
        <v>1</v>
      </c>
      <c r="H852" s="1" t="e">
        <f>SUMIF(#REF!,Tableau1[[#This Row],[Références]],#REF!)</f>
        <v>#REF!</v>
      </c>
      <c r="I852" s="1" t="e">
        <f t="shared" si="26"/>
        <v>#REF!</v>
      </c>
      <c r="J852" s="1">
        <v>-1</v>
      </c>
      <c r="K852" t="e">
        <f t="shared" si="27"/>
        <v>#REF!</v>
      </c>
      <c r="L852" s="1"/>
      <c r="M852" s="20" t="e">
        <f>Tableau1[[#This Row],[Prix /HT]]*Tableau1[[#This Row],[Stock Actuel]]</f>
        <v>#REF!</v>
      </c>
      <c r="N852" s="1" t="s">
        <v>2813</v>
      </c>
      <c r="O852" s="1"/>
    </row>
    <row r="853" spans="2:15" x14ac:dyDescent="0.25">
      <c r="B853" s="1" t="s">
        <v>1304</v>
      </c>
      <c r="C853" s="1" t="s">
        <v>1341</v>
      </c>
      <c r="D853" s="1" t="s">
        <v>421</v>
      </c>
      <c r="E853" t="s">
        <v>1308</v>
      </c>
      <c r="F853" s="20">
        <v>124.66</v>
      </c>
      <c r="G853" s="1">
        <v>3</v>
      </c>
      <c r="H853" s="1" t="e">
        <f>SUMIF(#REF!,Tableau1[[#This Row],[Références]],#REF!)</f>
        <v>#REF!</v>
      </c>
      <c r="I853" s="1" t="e">
        <f t="shared" si="26"/>
        <v>#REF!</v>
      </c>
      <c r="J853" s="1">
        <v>-1</v>
      </c>
      <c r="K853" t="e">
        <f t="shared" si="27"/>
        <v>#REF!</v>
      </c>
      <c r="L853" s="1" t="s">
        <v>1307</v>
      </c>
      <c r="M853" s="20" t="e">
        <f>Tableau1[[#This Row],[Prix /HT]]*Tableau1[[#This Row],[Stock Actuel]]</f>
        <v>#REF!</v>
      </c>
      <c r="N853" s="1" t="s">
        <v>836</v>
      </c>
      <c r="O853" s="1" t="s">
        <v>2491</v>
      </c>
    </row>
    <row r="854" spans="2:15" x14ac:dyDescent="0.25">
      <c r="B854" s="1" t="s">
        <v>975</v>
      </c>
      <c r="C854" s="1" t="s">
        <v>958</v>
      </c>
      <c r="D854" s="1" t="s">
        <v>983</v>
      </c>
      <c r="E854" s="26" t="s">
        <v>976</v>
      </c>
      <c r="F854" s="20">
        <v>0</v>
      </c>
      <c r="G854" s="1">
        <v>11</v>
      </c>
      <c r="H854" s="1" t="e">
        <f>SUMIF(#REF!,Tableau1[[#This Row],[Références]],#REF!)</f>
        <v>#REF!</v>
      </c>
      <c r="I854" s="1" t="e">
        <f t="shared" si="26"/>
        <v>#REF!</v>
      </c>
      <c r="J854" s="1">
        <v>-1</v>
      </c>
      <c r="K854" t="e">
        <f t="shared" si="27"/>
        <v>#REF!</v>
      </c>
      <c r="L854" s="1" t="s">
        <v>742</v>
      </c>
      <c r="M854" s="20" t="e">
        <f>Tableau1[[#This Row],[Prix /HT]]*Tableau1[[#This Row],[Stock Actuel]]</f>
        <v>#REF!</v>
      </c>
      <c r="N854" s="1" t="s">
        <v>162</v>
      </c>
      <c r="O854" s="1"/>
    </row>
    <row r="855" spans="2:15" x14ac:dyDescent="0.25">
      <c r="B855" s="1" t="s">
        <v>374</v>
      </c>
      <c r="C855" s="1" t="s">
        <v>356</v>
      </c>
      <c r="D855" s="1" t="s">
        <v>1079</v>
      </c>
      <c r="E855" t="s">
        <v>375</v>
      </c>
      <c r="F855" s="20">
        <v>5.88</v>
      </c>
      <c r="G855" s="1">
        <v>10</v>
      </c>
      <c r="H855" s="1" t="e">
        <f>SUMIF(#REF!,Tableau1[[#This Row],[Références]],#REF!)</f>
        <v>#REF!</v>
      </c>
      <c r="I855" s="1" t="e">
        <f t="shared" si="26"/>
        <v>#REF!</v>
      </c>
      <c r="J855" s="1">
        <v>-1</v>
      </c>
      <c r="K855" t="e">
        <f t="shared" si="27"/>
        <v>#REF!</v>
      </c>
      <c r="L855" s="1" t="s">
        <v>452</v>
      </c>
      <c r="M855" s="20" t="e">
        <f>Tableau1[[#This Row],[Prix /HT]]*Tableau1[[#This Row],[Stock Actuel]]</f>
        <v>#REF!</v>
      </c>
      <c r="N855" s="1"/>
      <c r="O855" s="1"/>
    </row>
    <row r="856" spans="2:15" x14ac:dyDescent="0.25">
      <c r="B856" s="1" t="s">
        <v>2631</v>
      </c>
      <c r="C856" s="1" t="s">
        <v>356</v>
      </c>
      <c r="D856" s="1" t="s">
        <v>420</v>
      </c>
      <c r="E856" t="s">
        <v>2632</v>
      </c>
      <c r="F856" s="20">
        <v>6.35</v>
      </c>
      <c r="G856" s="1">
        <v>12</v>
      </c>
      <c r="H856" s="1" t="e">
        <f>SUMIF(#REF!,Tableau1[[#This Row],[Références]],#REF!)</f>
        <v>#REF!</v>
      </c>
      <c r="I856" s="1" t="e">
        <f t="shared" si="26"/>
        <v>#REF!</v>
      </c>
      <c r="J856" s="1">
        <v>-1</v>
      </c>
      <c r="K856" t="e">
        <f t="shared" si="27"/>
        <v>#REF!</v>
      </c>
      <c r="L856" s="1"/>
      <c r="M856" s="20" t="e">
        <f>Tableau1[[#This Row],[Prix /HT]]*Tableau1[[#This Row],[Stock Actuel]]</f>
        <v>#REF!</v>
      </c>
      <c r="N856" s="1"/>
      <c r="O856" s="1"/>
    </row>
    <row r="857" spans="2:15" x14ac:dyDescent="0.25">
      <c r="B857" s="1" t="s">
        <v>376</v>
      </c>
      <c r="C857" s="1" t="s">
        <v>356</v>
      </c>
      <c r="D857" s="1" t="s">
        <v>1079</v>
      </c>
      <c r="E857" t="s">
        <v>375</v>
      </c>
      <c r="F857" s="20">
        <v>6.26</v>
      </c>
      <c r="G857" s="1">
        <v>0</v>
      </c>
      <c r="H857" s="1" t="e">
        <f>SUMIF(#REF!,Tableau1[[#This Row],[Références]],#REF!)</f>
        <v>#REF!</v>
      </c>
      <c r="I857" s="1" t="e">
        <f t="shared" si="26"/>
        <v>#REF!</v>
      </c>
      <c r="J857" s="1">
        <v>-1</v>
      </c>
      <c r="K857" t="e">
        <f t="shared" si="27"/>
        <v>#REF!</v>
      </c>
      <c r="L857" s="1" t="s">
        <v>452</v>
      </c>
      <c r="M857" s="20" t="e">
        <f>Tableau1[[#This Row],[Prix /HT]]*Tableau1[[#This Row],[Stock Actuel]]</f>
        <v>#REF!</v>
      </c>
      <c r="N857" s="1"/>
      <c r="O857" s="1"/>
    </row>
    <row r="858" spans="2:15" x14ac:dyDescent="0.25">
      <c r="B858" s="1" t="s">
        <v>377</v>
      </c>
      <c r="C858" s="1" t="s">
        <v>356</v>
      </c>
      <c r="D858" s="1" t="s">
        <v>1079</v>
      </c>
      <c r="E858" t="s">
        <v>375</v>
      </c>
      <c r="F858" s="20">
        <v>6.2600000000000007</v>
      </c>
      <c r="G858" s="1">
        <v>0</v>
      </c>
      <c r="H858" s="1" t="e">
        <f>SUMIF(#REF!,Tableau1[[#This Row],[Références]],#REF!)</f>
        <v>#REF!</v>
      </c>
      <c r="I858" s="1" t="e">
        <f t="shared" si="26"/>
        <v>#REF!</v>
      </c>
      <c r="J858" s="1">
        <v>-1</v>
      </c>
      <c r="K858" t="e">
        <f t="shared" si="27"/>
        <v>#REF!</v>
      </c>
      <c r="L858" s="1" t="s">
        <v>452</v>
      </c>
      <c r="M858" s="20" t="e">
        <f>Tableau1[[#This Row],[Prix /HT]]*Tableau1[[#This Row],[Stock Actuel]]</f>
        <v>#REF!</v>
      </c>
      <c r="N858" s="1"/>
      <c r="O858" s="1"/>
    </row>
    <row r="859" spans="2:15" x14ac:dyDescent="0.25">
      <c r="B859" s="1" t="s">
        <v>1449</v>
      </c>
      <c r="C859" s="1" t="s">
        <v>1445</v>
      </c>
      <c r="D859" s="1" t="s">
        <v>421</v>
      </c>
      <c r="E859" t="s">
        <v>1450</v>
      </c>
      <c r="F859" s="20">
        <v>25.47</v>
      </c>
      <c r="G859" s="1">
        <v>1</v>
      </c>
      <c r="H859" s="1" t="e">
        <f>SUMIF(#REF!,Tableau1[[#This Row],[Références]],#REF!)</f>
        <v>#REF!</v>
      </c>
      <c r="I859" s="1" t="e">
        <f t="shared" si="26"/>
        <v>#REF!</v>
      </c>
      <c r="J859" s="1">
        <v>-1</v>
      </c>
      <c r="K859" t="e">
        <f t="shared" si="27"/>
        <v>#REF!</v>
      </c>
      <c r="L859" s="1" t="s">
        <v>728</v>
      </c>
      <c r="M859" s="20" t="e">
        <f>Tableau1[[#This Row],[Prix /HT]]*Tableau1[[#This Row],[Stock Actuel]]</f>
        <v>#REF!</v>
      </c>
      <c r="N859" s="1" t="s">
        <v>1488</v>
      </c>
      <c r="O859" s="1"/>
    </row>
    <row r="860" spans="2:15" x14ac:dyDescent="0.25">
      <c r="B860" s="1" t="s">
        <v>1443</v>
      </c>
      <c r="C860" s="1" t="s">
        <v>1445</v>
      </c>
      <c r="D860" s="1" t="s">
        <v>421</v>
      </c>
      <c r="E860" t="s">
        <v>1444</v>
      </c>
      <c r="F860" s="20">
        <v>18.62</v>
      </c>
      <c r="G860" s="1">
        <v>2</v>
      </c>
      <c r="H860" s="1" t="e">
        <f>SUMIF(#REF!,Tableau1[[#This Row],[Références]],#REF!)</f>
        <v>#REF!</v>
      </c>
      <c r="I860" s="1" t="e">
        <f t="shared" si="26"/>
        <v>#REF!</v>
      </c>
      <c r="J860" s="1">
        <v>-1</v>
      </c>
      <c r="K860" t="e">
        <f t="shared" si="27"/>
        <v>#REF!</v>
      </c>
      <c r="L860" s="1" t="s">
        <v>728</v>
      </c>
      <c r="M860" s="20" t="e">
        <f>Tableau1[[#This Row],[Prix /HT]]*Tableau1[[#This Row],[Stock Actuel]]</f>
        <v>#REF!</v>
      </c>
      <c r="N860" s="1" t="s">
        <v>1488</v>
      </c>
      <c r="O860" s="1"/>
    </row>
    <row r="861" spans="2:15" x14ac:dyDescent="0.25">
      <c r="B861" s="1" t="s">
        <v>2515</v>
      </c>
      <c r="C861" s="1" t="s">
        <v>223</v>
      </c>
      <c r="D861" s="1" t="s">
        <v>1079</v>
      </c>
      <c r="E861" t="s">
        <v>2516</v>
      </c>
      <c r="F861" s="20">
        <v>0</v>
      </c>
      <c r="G861" s="1">
        <v>2</v>
      </c>
      <c r="H861" s="1" t="e">
        <f>SUMIF(#REF!,Tableau1[[#This Row],[Références]],#REF!)</f>
        <v>#REF!</v>
      </c>
      <c r="I861" s="1" t="e">
        <f t="shared" si="26"/>
        <v>#REF!</v>
      </c>
      <c r="J861" s="1">
        <v>-1</v>
      </c>
      <c r="K861" t="e">
        <f t="shared" si="27"/>
        <v>#REF!</v>
      </c>
      <c r="L861" s="1"/>
      <c r="M861" s="20" t="e">
        <f>Tableau1[[#This Row],[Prix /HT]]*Tableau1[[#This Row],[Stock Actuel]]</f>
        <v>#REF!</v>
      </c>
      <c r="N861" s="1"/>
      <c r="O861" s="1"/>
    </row>
    <row r="862" spans="2:15" x14ac:dyDescent="0.25">
      <c r="B862" s="1" t="s">
        <v>65</v>
      </c>
      <c r="C862" s="1" t="s">
        <v>38</v>
      </c>
      <c r="D862" s="1" t="s">
        <v>38</v>
      </c>
      <c r="E862" t="s">
        <v>66</v>
      </c>
      <c r="F862" s="20">
        <v>9.57</v>
      </c>
      <c r="G862" s="1">
        <v>59</v>
      </c>
      <c r="H862" s="1" t="e">
        <f>SUMIF(#REF!,Tableau1[[#This Row],[Références]],#REF!)</f>
        <v>#REF!</v>
      </c>
      <c r="I862" s="1" t="e">
        <f t="shared" si="26"/>
        <v>#REF!</v>
      </c>
      <c r="J862" s="1">
        <v>-1</v>
      </c>
      <c r="K862" t="e">
        <f t="shared" si="27"/>
        <v>#REF!</v>
      </c>
      <c r="L862" s="35" t="s">
        <v>1644</v>
      </c>
      <c r="M862" s="20" t="e">
        <f>Tableau1[[#This Row],[Prix /HT]]*Tableau1[[#This Row],[Stock Actuel]]</f>
        <v>#REF!</v>
      </c>
      <c r="N862" s="1" t="s">
        <v>2885</v>
      </c>
      <c r="O862" s="35">
        <v>89</v>
      </c>
    </row>
    <row r="863" spans="2:15" x14ac:dyDescent="0.25">
      <c r="B863" s="1" t="s">
        <v>2115</v>
      </c>
      <c r="C863" s="1" t="s">
        <v>38</v>
      </c>
      <c r="D863" s="1" t="s">
        <v>38</v>
      </c>
      <c r="E863" t="s">
        <v>2116</v>
      </c>
      <c r="F863" s="20">
        <v>4.01</v>
      </c>
      <c r="G863" s="1">
        <v>5</v>
      </c>
      <c r="H863" s="1" t="e">
        <f>SUMIF(#REF!,Tableau1[[#This Row],[Références]],#REF!)</f>
        <v>#REF!</v>
      </c>
      <c r="I863" s="1" t="e">
        <f t="shared" si="26"/>
        <v>#REF!</v>
      </c>
      <c r="J863" s="1">
        <v>-1</v>
      </c>
      <c r="K863" t="e">
        <f t="shared" si="27"/>
        <v>#REF!</v>
      </c>
      <c r="L863" s="35"/>
      <c r="M863" s="20" t="e">
        <f>Tableau1[[#This Row],[Prix /HT]]*Tableau1[[#This Row],[Stock Actuel]]</f>
        <v>#REF!</v>
      </c>
      <c r="N863" s="1" t="s">
        <v>2885</v>
      </c>
      <c r="O863" s="35"/>
    </row>
    <row r="864" spans="2:15" x14ac:dyDescent="0.25">
      <c r="B864" s="1" t="s">
        <v>1006</v>
      </c>
      <c r="C864" s="1" t="s">
        <v>560</v>
      </c>
      <c r="D864" s="1" t="s">
        <v>560</v>
      </c>
      <c r="E864" t="s">
        <v>1007</v>
      </c>
      <c r="F864" s="20">
        <v>47.44</v>
      </c>
      <c r="G864" s="1">
        <v>1</v>
      </c>
      <c r="H864" s="1" t="e">
        <f>SUMIF(#REF!,Tableau1[[#This Row],[Références]],#REF!)</f>
        <v>#REF!</v>
      </c>
      <c r="I864" s="1" t="e">
        <f t="shared" si="26"/>
        <v>#REF!</v>
      </c>
      <c r="J864" s="1">
        <v>-1</v>
      </c>
      <c r="K864" t="e">
        <f t="shared" si="27"/>
        <v>#REF!</v>
      </c>
      <c r="L864" s="1" t="s">
        <v>736</v>
      </c>
      <c r="M864" s="20" t="e">
        <f>Tableau1[[#This Row],[Prix /HT]]*Tableau1[[#This Row],[Stock Actuel]]</f>
        <v>#REF!</v>
      </c>
      <c r="N864" s="1" t="s">
        <v>2885</v>
      </c>
      <c r="O864" s="1"/>
    </row>
    <row r="865" spans="2:15" x14ac:dyDescent="0.25">
      <c r="B865" s="1" t="s">
        <v>2714</v>
      </c>
      <c r="D865" s="1" t="s">
        <v>497</v>
      </c>
      <c r="E865" t="s">
        <v>2715</v>
      </c>
      <c r="F865" s="20">
        <v>0</v>
      </c>
      <c r="G865" s="1">
        <v>0</v>
      </c>
      <c r="H865" s="1" t="e">
        <f>SUMIF(#REF!,Tableau1[[#This Row],[Références]],#REF!)</f>
        <v>#REF!</v>
      </c>
      <c r="I865" s="1" t="e">
        <f t="shared" si="26"/>
        <v>#REF!</v>
      </c>
      <c r="J865" s="1">
        <v>-1</v>
      </c>
      <c r="K865" t="e">
        <f t="shared" si="27"/>
        <v>#REF!</v>
      </c>
      <c r="L865" s="1"/>
      <c r="M865" s="20" t="e">
        <f>Tableau1[[#This Row],[Prix /HT]]*Tableau1[[#This Row],[Stock Actuel]]</f>
        <v>#REF!</v>
      </c>
      <c r="N865" s="1"/>
      <c r="O865" s="1"/>
    </row>
    <row r="866" spans="2:15" x14ac:dyDescent="0.25">
      <c r="B866" s="1" t="s">
        <v>2054</v>
      </c>
      <c r="C866" s="1" t="s">
        <v>1912</v>
      </c>
      <c r="E866" t="s">
        <v>2055</v>
      </c>
      <c r="F866" s="20">
        <v>0</v>
      </c>
      <c r="G866" s="1">
        <v>1</v>
      </c>
      <c r="H866" s="1" t="e">
        <f>SUMIF(#REF!,Tableau1[[#This Row],[Références]],#REF!)</f>
        <v>#REF!</v>
      </c>
      <c r="I866" s="1" t="e">
        <f t="shared" si="26"/>
        <v>#REF!</v>
      </c>
      <c r="J866" s="1">
        <v>-1</v>
      </c>
      <c r="K866" t="e">
        <f t="shared" si="27"/>
        <v>#REF!</v>
      </c>
      <c r="L866" s="1"/>
      <c r="M866" s="20" t="e">
        <f>Tableau1[[#This Row],[Prix /HT]]*Tableau1[[#This Row],[Stock Actuel]]</f>
        <v>#REF!</v>
      </c>
      <c r="N866" s="1"/>
      <c r="O866" s="1"/>
    </row>
    <row r="867" spans="2:15" x14ac:dyDescent="0.25">
      <c r="B867" s="1" t="s">
        <v>2539</v>
      </c>
      <c r="D867" s="1" t="s">
        <v>185</v>
      </c>
      <c r="E867" t="s">
        <v>2540</v>
      </c>
      <c r="F867" s="20">
        <v>0</v>
      </c>
      <c r="G867" s="1">
        <v>1</v>
      </c>
      <c r="H867" s="1" t="e">
        <f>SUMIF(#REF!,Tableau1[[#This Row],[Références]],#REF!)</f>
        <v>#REF!</v>
      </c>
      <c r="I867" s="1" t="e">
        <f t="shared" si="26"/>
        <v>#REF!</v>
      </c>
      <c r="J867" s="1">
        <v>-1</v>
      </c>
      <c r="K867" t="e">
        <f t="shared" si="27"/>
        <v>#REF!</v>
      </c>
      <c r="L867" s="1"/>
      <c r="M867" s="20" t="e">
        <f>Tableau1[[#This Row],[Prix /HT]]*Tableau1[[#This Row],[Stock Actuel]]</f>
        <v>#REF!</v>
      </c>
      <c r="N867" s="1" t="s">
        <v>2886</v>
      </c>
      <c r="O867" s="1"/>
    </row>
    <row r="868" spans="2:15" x14ac:dyDescent="0.25">
      <c r="B868" s="1" t="s">
        <v>2537</v>
      </c>
      <c r="D868" s="1" t="s">
        <v>185</v>
      </c>
      <c r="E868" t="s">
        <v>2538</v>
      </c>
      <c r="F868" s="20">
        <v>0</v>
      </c>
      <c r="G868" s="1">
        <v>1</v>
      </c>
      <c r="H868" s="1" t="e">
        <f>SUMIF(#REF!,Tableau1[[#This Row],[Références]],#REF!)</f>
        <v>#REF!</v>
      </c>
      <c r="I868" s="1" t="e">
        <f t="shared" si="26"/>
        <v>#REF!</v>
      </c>
      <c r="J868" s="1">
        <v>-1</v>
      </c>
      <c r="K868" t="e">
        <f t="shared" si="27"/>
        <v>#REF!</v>
      </c>
      <c r="L868" s="1"/>
      <c r="M868" s="20" t="e">
        <f>Tableau1[[#This Row],[Prix /HT]]*Tableau1[[#This Row],[Stock Actuel]]</f>
        <v>#REF!</v>
      </c>
      <c r="N868" s="1" t="s">
        <v>2886</v>
      </c>
      <c r="O868" s="1"/>
    </row>
    <row r="869" spans="2:15" x14ac:dyDescent="0.25">
      <c r="B869" s="1" t="s">
        <v>1962</v>
      </c>
      <c r="D869" s="35" t="s">
        <v>430</v>
      </c>
      <c r="E869" t="s">
        <v>1963</v>
      </c>
      <c r="F869" s="20">
        <v>0</v>
      </c>
      <c r="G869" s="1">
        <v>1</v>
      </c>
      <c r="H869" s="1" t="e">
        <f>SUMIF(#REF!,Tableau1[[#This Row],[Références]],#REF!)</f>
        <v>#REF!</v>
      </c>
      <c r="I869" s="1" t="e">
        <f t="shared" si="26"/>
        <v>#REF!</v>
      </c>
      <c r="J869" s="1">
        <v>-1</v>
      </c>
      <c r="K869" t="e">
        <f t="shared" si="27"/>
        <v>#REF!</v>
      </c>
      <c r="L869" s="1"/>
      <c r="M869" s="20" t="e">
        <f>Tableau1[[#This Row],[Prix /HT]]*Tableau1[[#This Row],[Stock Actuel]]</f>
        <v>#REF!</v>
      </c>
      <c r="N869" s="1"/>
      <c r="O869" s="1"/>
    </row>
    <row r="870" spans="2:15" x14ac:dyDescent="0.25">
      <c r="B870" s="1" t="s">
        <v>2343</v>
      </c>
      <c r="C870" s="1" t="s">
        <v>2344</v>
      </c>
      <c r="E870" s="14" t="s">
        <v>2345</v>
      </c>
      <c r="F870" s="20">
        <v>0</v>
      </c>
      <c r="G870" s="1">
        <v>1</v>
      </c>
      <c r="H870" s="1" t="e">
        <f>SUMIF(#REF!,Tableau1[[#This Row],[Références]],#REF!)</f>
        <v>#REF!</v>
      </c>
      <c r="I870" s="1" t="e">
        <f t="shared" si="26"/>
        <v>#REF!</v>
      </c>
      <c r="J870" s="1">
        <v>-1</v>
      </c>
      <c r="K870" t="e">
        <f t="shared" si="27"/>
        <v>#REF!</v>
      </c>
      <c r="L870" s="1"/>
      <c r="M870" s="20" t="e">
        <f>Tableau1[[#This Row],[Prix /HT]]*Tableau1[[#This Row],[Stock Actuel]]</f>
        <v>#REF!</v>
      </c>
      <c r="N870" s="1"/>
      <c r="O870" s="1"/>
    </row>
    <row r="871" spans="2:15" x14ac:dyDescent="0.25">
      <c r="B871" s="1" t="s">
        <v>1152</v>
      </c>
      <c r="C871" s="1" t="s">
        <v>214</v>
      </c>
      <c r="D871" s="1" t="s">
        <v>1153</v>
      </c>
      <c r="E871" t="s">
        <v>1154</v>
      </c>
      <c r="F871" s="20">
        <v>162.33000000000001</v>
      </c>
      <c r="G871" s="1">
        <v>1</v>
      </c>
      <c r="H871" s="1" t="e">
        <f>SUMIF(#REF!,Tableau1[[#This Row],[Références]],#REF!)</f>
        <v>#REF!</v>
      </c>
      <c r="I871" s="1" t="e">
        <f t="shared" si="26"/>
        <v>#REF!</v>
      </c>
      <c r="J871" s="1">
        <v>-1</v>
      </c>
      <c r="K871" t="e">
        <f t="shared" si="27"/>
        <v>#REF!</v>
      </c>
      <c r="L871" s="1"/>
      <c r="M871" s="20" t="e">
        <f>Tableau1[[#This Row],[Prix /HT]]*Tableau1[[#This Row],[Stock Actuel]]</f>
        <v>#REF!</v>
      </c>
      <c r="N871" s="1"/>
      <c r="O871" s="1"/>
    </row>
    <row r="872" spans="2:15" x14ac:dyDescent="0.25">
      <c r="B872" s="1" t="s">
        <v>978</v>
      </c>
      <c r="C872" s="1" t="s">
        <v>979</v>
      </c>
      <c r="D872" s="1" t="s">
        <v>979</v>
      </c>
      <c r="E872" t="s">
        <v>980</v>
      </c>
      <c r="F872" s="20">
        <v>90.03</v>
      </c>
      <c r="G872" s="1">
        <v>4</v>
      </c>
      <c r="H872" s="1" t="e">
        <f>SUMIF(#REF!,Tableau1[[#This Row],[Références]],#REF!)</f>
        <v>#REF!</v>
      </c>
      <c r="I872" s="1" t="e">
        <f t="shared" si="26"/>
        <v>#REF!</v>
      </c>
      <c r="J872" s="1">
        <v>-1</v>
      </c>
      <c r="K872" t="e">
        <f t="shared" si="27"/>
        <v>#REF!</v>
      </c>
      <c r="L872" s="1"/>
      <c r="M872" s="20" t="e">
        <f>Tableau1[[#This Row],[Prix /HT]]*Tableau1[[#This Row],[Stock Actuel]]</f>
        <v>#REF!</v>
      </c>
      <c r="N872" s="1" t="s">
        <v>2377</v>
      </c>
      <c r="O872" s="1"/>
    </row>
    <row r="873" spans="2:15" x14ac:dyDescent="0.25">
      <c r="B873" s="1" t="s">
        <v>1929</v>
      </c>
      <c r="E873" t="s">
        <v>1930</v>
      </c>
      <c r="F873" s="20">
        <v>0</v>
      </c>
      <c r="G873" s="1">
        <v>1</v>
      </c>
      <c r="H873" s="1" t="e">
        <f>SUMIF(#REF!,Tableau1[[#This Row],[Références]],#REF!)</f>
        <v>#REF!</v>
      </c>
      <c r="I873" s="1" t="e">
        <f t="shared" si="26"/>
        <v>#REF!</v>
      </c>
      <c r="J873" s="1">
        <v>-1</v>
      </c>
      <c r="K873" t="e">
        <f t="shared" si="27"/>
        <v>#REF!</v>
      </c>
      <c r="L873" s="1"/>
      <c r="M873" s="20" t="e">
        <f>Tableau1[[#This Row],[Prix /HT]]*Tableau1[[#This Row],[Stock Actuel]]</f>
        <v>#REF!</v>
      </c>
      <c r="N873" s="1"/>
      <c r="O873" s="1"/>
    </row>
    <row r="874" spans="2:15" x14ac:dyDescent="0.25">
      <c r="B874" s="1" t="s">
        <v>1720</v>
      </c>
      <c r="C874" s="1" t="s">
        <v>1731</v>
      </c>
      <c r="E874" t="s">
        <v>1730</v>
      </c>
      <c r="F874" s="20">
        <v>0</v>
      </c>
      <c r="G874" s="1">
        <v>4</v>
      </c>
      <c r="H874" s="1" t="e">
        <f>SUMIF(#REF!,Tableau1[[#This Row],[Références]],#REF!)</f>
        <v>#REF!</v>
      </c>
      <c r="I874" s="1" t="e">
        <f t="shared" si="26"/>
        <v>#REF!</v>
      </c>
      <c r="J874" s="1">
        <v>-1</v>
      </c>
      <c r="K874" t="e">
        <f t="shared" si="27"/>
        <v>#REF!</v>
      </c>
      <c r="L874" s="1"/>
      <c r="M874" s="20" t="e">
        <f>Tableau1[[#This Row],[Prix /HT]]*Tableau1[[#This Row],[Stock Actuel]]</f>
        <v>#REF!</v>
      </c>
      <c r="N874" s="1"/>
      <c r="O874" s="1"/>
    </row>
    <row r="875" spans="2:15" x14ac:dyDescent="0.25">
      <c r="B875" s="1" t="s">
        <v>657</v>
      </c>
      <c r="C875" s="1" t="s">
        <v>370</v>
      </c>
      <c r="D875" s="1" t="s">
        <v>223</v>
      </c>
      <c r="E875" t="s">
        <v>410</v>
      </c>
      <c r="F875" s="20">
        <v>25.44</v>
      </c>
      <c r="G875" s="1">
        <v>2</v>
      </c>
      <c r="H875" s="1" t="e">
        <f>SUMIF(#REF!,Tableau1[[#This Row],[Références]],#REF!)</f>
        <v>#REF!</v>
      </c>
      <c r="I875" s="1" t="e">
        <f t="shared" si="26"/>
        <v>#REF!</v>
      </c>
      <c r="J875" s="1">
        <v>-1</v>
      </c>
      <c r="K875" t="e">
        <f t="shared" si="27"/>
        <v>#REF!</v>
      </c>
      <c r="L875" s="1" t="s">
        <v>456</v>
      </c>
      <c r="M875" s="20" t="e">
        <f>Tableau1[[#This Row],[Prix /HT]]*Tableau1[[#This Row],[Stock Actuel]]</f>
        <v>#REF!</v>
      </c>
      <c r="N875" s="1"/>
      <c r="O875" s="1"/>
    </row>
    <row r="876" spans="2:15" x14ac:dyDescent="0.25">
      <c r="B876" s="1" t="s">
        <v>1714</v>
      </c>
      <c r="C876" s="1" t="s">
        <v>1715</v>
      </c>
      <c r="D876" s="1" t="s">
        <v>1372</v>
      </c>
      <c r="E876" t="s">
        <v>1713</v>
      </c>
      <c r="F876" s="20">
        <v>8.5</v>
      </c>
      <c r="G876" s="1">
        <v>57</v>
      </c>
      <c r="H876" s="1" t="e">
        <f>SUMIF(#REF!,Tableau1[[#This Row],[Références]],#REF!)</f>
        <v>#REF!</v>
      </c>
      <c r="I876" s="1" t="e">
        <f t="shared" si="26"/>
        <v>#REF!</v>
      </c>
      <c r="J876" s="1">
        <v>-1</v>
      </c>
      <c r="K876" t="e">
        <f t="shared" si="27"/>
        <v>#REF!</v>
      </c>
      <c r="L876" s="1" t="s">
        <v>728</v>
      </c>
      <c r="M876" s="20" t="e">
        <f>Tableau1[[#This Row],[Prix /HT]]*Tableau1[[#This Row],[Stock Actuel]]</f>
        <v>#REF!</v>
      </c>
      <c r="N876" s="1" t="s">
        <v>1488</v>
      </c>
      <c r="O876" s="1"/>
    </row>
    <row r="877" spans="2:15" x14ac:dyDescent="0.25">
      <c r="B877" s="1" t="s">
        <v>2141</v>
      </c>
      <c r="C877" s="1" t="s">
        <v>223</v>
      </c>
      <c r="D877" s="1" t="s">
        <v>223</v>
      </c>
      <c r="E877" t="s">
        <v>2142</v>
      </c>
      <c r="F877" s="20">
        <v>33.799999999999997</v>
      </c>
      <c r="G877" s="1">
        <v>2</v>
      </c>
      <c r="H877" s="1" t="e">
        <f>SUMIF(#REF!,Tableau1[[#This Row],[Références]],#REF!)</f>
        <v>#REF!</v>
      </c>
      <c r="I877" s="1" t="e">
        <f t="shared" si="26"/>
        <v>#REF!</v>
      </c>
      <c r="J877" s="1">
        <v>-1</v>
      </c>
      <c r="K877" t="e">
        <f t="shared" si="27"/>
        <v>#REF!</v>
      </c>
      <c r="L877" s="1" t="s">
        <v>456</v>
      </c>
      <c r="M877" s="20" t="e">
        <f>Tableau1[[#This Row],[Prix /HT]]*Tableau1[[#This Row],[Stock Actuel]]</f>
        <v>#REF!</v>
      </c>
      <c r="N877" s="1"/>
      <c r="O877" s="1"/>
    </row>
    <row r="878" spans="2:15" x14ac:dyDescent="0.25">
      <c r="B878" s="1" t="s">
        <v>676</v>
      </c>
      <c r="C878" s="1" t="s">
        <v>223</v>
      </c>
      <c r="D878" s="1" t="s">
        <v>223</v>
      </c>
      <c r="E878" t="s">
        <v>553</v>
      </c>
      <c r="F878" s="20">
        <v>47.53</v>
      </c>
      <c r="G878" s="1">
        <v>2</v>
      </c>
      <c r="H878" s="1" t="e">
        <f>SUMIF(#REF!,Tableau1[[#This Row],[Références]],#REF!)</f>
        <v>#REF!</v>
      </c>
      <c r="I878" s="1" t="e">
        <f t="shared" si="26"/>
        <v>#REF!</v>
      </c>
      <c r="J878" s="1">
        <v>-1</v>
      </c>
      <c r="K878" t="e">
        <f t="shared" si="27"/>
        <v>#REF!</v>
      </c>
      <c r="L878" s="1" t="s">
        <v>456</v>
      </c>
      <c r="M878" s="20" t="e">
        <f>Tableau1[[#This Row],[Prix /HT]]*Tableau1[[#This Row],[Stock Actuel]]</f>
        <v>#REF!</v>
      </c>
      <c r="N878" s="1"/>
      <c r="O878" s="1"/>
    </row>
    <row r="879" spans="2:15" x14ac:dyDescent="0.25">
      <c r="B879" s="1" t="s">
        <v>558</v>
      </c>
      <c r="C879" s="1" t="s">
        <v>557</v>
      </c>
      <c r="D879" s="1" t="s">
        <v>223</v>
      </c>
      <c r="E879" t="s">
        <v>1215</v>
      </c>
      <c r="F879" s="20">
        <v>116</v>
      </c>
      <c r="G879" s="1">
        <v>1</v>
      </c>
      <c r="H879" s="1" t="e">
        <f>SUMIF(#REF!,Tableau1[[#This Row],[Références]],#REF!)</f>
        <v>#REF!</v>
      </c>
      <c r="I879" s="1" t="e">
        <f t="shared" si="26"/>
        <v>#REF!</v>
      </c>
      <c r="J879" s="1">
        <v>-1</v>
      </c>
      <c r="K879" t="e">
        <f t="shared" si="27"/>
        <v>#REF!</v>
      </c>
      <c r="L879" s="1" t="s">
        <v>456</v>
      </c>
      <c r="M879" s="20" t="e">
        <f>Tableau1[[#This Row],[Prix /HT]]*Tableau1[[#This Row],[Stock Actuel]]</f>
        <v>#REF!</v>
      </c>
      <c r="N879" s="1"/>
      <c r="O879" s="1"/>
    </row>
    <row r="880" spans="2:15" ht="15.75" customHeight="1" x14ac:dyDescent="0.25">
      <c r="B880" s="1" t="s">
        <v>575</v>
      </c>
      <c r="C880" s="35"/>
      <c r="D880" s="35" t="s">
        <v>430</v>
      </c>
      <c r="E880" t="s">
        <v>574</v>
      </c>
      <c r="F880" s="20">
        <v>159</v>
      </c>
      <c r="G880" s="1">
        <v>1</v>
      </c>
      <c r="H880" s="1" t="e">
        <f>SUMIF(#REF!,Tableau1[[#This Row],[Références]],#REF!)</f>
        <v>#REF!</v>
      </c>
      <c r="I880" s="1" t="e">
        <f t="shared" si="26"/>
        <v>#REF!</v>
      </c>
      <c r="J880" s="1">
        <v>-1</v>
      </c>
      <c r="K880" t="e">
        <f t="shared" si="27"/>
        <v>#REF!</v>
      </c>
      <c r="L880" s="1"/>
      <c r="M880" s="20" t="e">
        <f>Tableau1[[#This Row],[Prix /HT]]*Tableau1[[#This Row],[Stock Actuel]]</f>
        <v>#REF!</v>
      </c>
      <c r="N880" s="1" t="s">
        <v>2377</v>
      </c>
      <c r="O880" s="1"/>
    </row>
    <row r="881" spans="2:15" ht="15.75" customHeight="1" x14ac:dyDescent="0.25">
      <c r="B881" s="1" t="s">
        <v>332</v>
      </c>
      <c r="C881" s="1" t="s">
        <v>229</v>
      </c>
      <c r="D881" s="1" t="s">
        <v>420</v>
      </c>
      <c r="E881" t="s">
        <v>333</v>
      </c>
      <c r="F881" s="20">
        <v>107.58</v>
      </c>
      <c r="G881" s="1">
        <v>31</v>
      </c>
      <c r="H881" s="1" t="e">
        <f>SUMIF(#REF!,Tableau1[[#This Row],[Références]],#REF!)</f>
        <v>#REF!</v>
      </c>
      <c r="I881" s="1" t="e">
        <f t="shared" si="26"/>
        <v>#REF!</v>
      </c>
      <c r="J881" s="1">
        <v>-1</v>
      </c>
      <c r="K881" t="e">
        <f t="shared" si="27"/>
        <v>#REF!</v>
      </c>
      <c r="L881" s="1" t="s">
        <v>609</v>
      </c>
      <c r="M881" s="20" t="e">
        <f>Tableau1[[#This Row],[Prix /HT]]*Tableau1[[#This Row],[Stock Actuel]]</f>
        <v>#REF!</v>
      </c>
      <c r="N881" s="1" t="s">
        <v>2377</v>
      </c>
      <c r="O881" s="1"/>
    </row>
    <row r="882" spans="2:15" x14ac:dyDescent="0.25">
      <c r="B882" s="1" t="s">
        <v>240</v>
      </c>
      <c r="C882" s="1" t="s">
        <v>229</v>
      </c>
      <c r="D882" s="1" t="s">
        <v>420</v>
      </c>
      <c r="E882" t="s">
        <v>241</v>
      </c>
      <c r="F882" s="20">
        <v>8.61</v>
      </c>
      <c r="G882" s="1">
        <v>36</v>
      </c>
      <c r="H882" s="1" t="e">
        <f>SUMIF(#REF!,Tableau1[[#This Row],[Références]],#REF!)</f>
        <v>#REF!</v>
      </c>
      <c r="I882" s="1" t="e">
        <f t="shared" si="26"/>
        <v>#REF!</v>
      </c>
      <c r="J882" s="1">
        <v>-1</v>
      </c>
      <c r="K882" t="e">
        <f t="shared" si="27"/>
        <v>#REF!</v>
      </c>
      <c r="L882" s="35" t="s">
        <v>1638</v>
      </c>
      <c r="M882" s="20" t="e">
        <f>Tableau1[[#This Row],[Prix /HT]]*Tableau1[[#This Row],[Stock Actuel]]</f>
        <v>#REF!</v>
      </c>
      <c r="N882" s="1"/>
      <c r="O882" s="35">
        <v>84</v>
      </c>
    </row>
    <row r="883" spans="2:15" x14ac:dyDescent="0.25">
      <c r="B883" s="1" t="s">
        <v>1583</v>
      </c>
      <c r="C883" s="1" t="s">
        <v>229</v>
      </c>
      <c r="D883" s="1" t="s">
        <v>420</v>
      </c>
      <c r="E883" t="s">
        <v>1584</v>
      </c>
      <c r="F883" s="20">
        <v>1.89</v>
      </c>
      <c r="G883" s="1">
        <v>88</v>
      </c>
      <c r="H883" s="1" t="e">
        <f>SUMIF(#REF!,Tableau1[[#This Row],[Références]],#REF!)</f>
        <v>#REF!</v>
      </c>
      <c r="I883" s="1" t="e">
        <f t="shared" si="26"/>
        <v>#REF!</v>
      </c>
      <c r="J883" s="1">
        <v>-1</v>
      </c>
      <c r="K883" t="e">
        <f t="shared" si="27"/>
        <v>#REF!</v>
      </c>
      <c r="L883" s="35" t="s">
        <v>1639</v>
      </c>
      <c r="M883" s="20" t="e">
        <f>Tableau1[[#This Row],[Prix /HT]]*Tableau1[[#This Row],[Stock Actuel]]</f>
        <v>#REF!</v>
      </c>
      <c r="N883" s="1"/>
      <c r="O883" s="35">
        <v>85</v>
      </c>
    </row>
    <row r="884" spans="2:15" x14ac:dyDescent="0.25">
      <c r="B884" s="29" t="s">
        <v>238</v>
      </c>
      <c r="C884" s="1" t="s">
        <v>229</v>
      </c>
      <c r="D884" s="1" t="s">
        <v>420</v>
      </c>
      <c r="E884" t="s">
        <v>239</v>
      </c>
      <c r="F884" s="20">
        <v>97.22</v>
      </c>
      <c r="G884" s="1">
        <v>1</v>
      </c>
      <c r="H884" s="1" t="e">
        <f>SUMIF(#REF!,Tableau1[[#This Row],[Références]],#REF!)</f>
        <v>#REF!</v>
      </c>
      <c r="I884" s="1" t="e">
        <f t="shared" si="26"/>
        <v>#REF!</v>
      </c>
      <c r="J884" s="1">
        <v>-1</v>
      </c>
      <c r="K884" t="e">
        <f t="shared" si="27"/>
        <v>#REF!</v>
      </c>
      <c r="L884" s="1" t="s">
        <v>609</v>
      </c>
      <c r="M884" s="20" t="e">
        <f>Tableau1[[#This Row],[Prix /HT]]*Tableau1[[#This Row],[Stock Actuel]]</f>
        <v>#REF!</v>
      </c>
      <c r="N884" s="1" t="s">
        <v>2892</v>
      </c>
      <c r="O884" s="1"/>
    </row>
    <row r="885" spans="2:15" x14ac:dyDescent="0.25">
      <c r="B885" s="1" t="s">
        <v>2213</v>
      </c>
      <c r="C885" s="1" t="s">
        <v>229</v>
      </c>
      <c r="D885" s="1" t="s">
        <v>420</v>
      </c>
      <c r="E885" t="s">
        <v>2214</v>
      </c>
      <c r="F885" s="20">
        <v>14.85</v>
      </c>
      <c r="G885" s="1">
        <v>0</v>
      </c>
      <c r="H885" s="1" t="e">
        <f>SUMIF(#REF!,Tableau1[[#This Row],[Références]],#REF!)</f>
        <v>#REF!</v>
      </c>
      <c r="I885" s="1" t="e">
        <f t="shared" si="26"/>
        <v>#REF!</v>
      </c>
      <c r="J885" s="1">
        <v>-1</v>
      </c>
      <c r="K885" t="e">
        <f t="shared" si="27"/>
        <v>#REF!</v>
      </c>
      <c r="L885" s="1" t="s">
        <v>609</v>
      </c>
      <c r="M885" s="20" t="e">
        <f>Tableau1[[#This Row],[Prix /HT]]*Tableau1[[#This Row],[Stock Actuel]]</f>
        <v>#REF!</v>
      </c>
      <c r="N885" s="1"/>
      <c r="O885" s="1"/>
    </row>
    <row r="886" spans="2:15" x14ac:dyDescent="0.25">
      <c r="B886" s="1" t="s">
        <v>2197</v>
      </c>
      <c r="C886" s="1" t="s">
        <v>229</v>
      </c>
      <c r="D886" s="1" t="s">
        <v>420</v>
      </c>
      <c r="E886" t="s">
        <v>1705</v>
      </c>
      <c r="F886" s="20">
        <v>21.3</v>
      </c>
      <c r="G886" s="1">
        <v>0</v>
      </c>
      <c r="H886" s="1" t="e">
        <f>SUMIF(#REF!,Tableau1[[#This Row],[Références]],#REF!)</f>
        <v>#REF!</v>
      </c>
      <c r="I886" s="1" t="e">
        <f t="shared" si="26"/>
        <v>#REF!</v>
      </c>
      <c r="J886" s="1">
        <v>-1</v>
      </c>
      <c r="K886" t="e">
        <f t="shared" si="27"/>
        <v>#REF!</v>
      </c>
      <c r="L886" s="1" t="s">
        <v>609</v>
      </c>
      <c r="M886" s="20" t="e">
        <f>Tableau1[[#This Row],[Prix /HT]]*Tableau1[[#This Row],[Stock Actuel]]</f>
        <v>#REF!</v>
      </c>
      <c r="N886" s="1"/>
      <c r="O886" s="1"/>
    </row>
    <row r="887" spans="2:15" x14ac:dyDescent="0.25">
      <c r="B887" s="1" t="s">
        <v>237</v>
      </c>
      <c r="C887" s="1" t="s">
        <v>229</v>
      </c>
      <c r="D887" s="1" t="s">
        <v>420</v>
      </c>
      <c r="E887" s="14" t="s">
        <v>1492</v>
      </c>
      <c r="F887" s="20">
        <v>233.18</v>
      </c>
      <c r="G887" s="1">
        <v>2</v>
      </c>
      <c r="H887" s="1" t="e">
        <f>SUMIF(#REF!,Tableau1[[#This Row],[Références]],#REF!)</f>
        <v>#REF!</v>
      </c>
      <c r="I887" s="1" t="e">
        <f t="shared" si="26"/>
        <v>#REF!</v>
      </c>
      <c r="J887" s="1">
        <v>-1</v>
      </c>
      <c r="K887" t="e">
        <f t="shared" si="27"/>
        <v>#REF!</v>
      </c>
      <c r="L887" s="1" t="s">
        <v>609</v>
      </c>
      <c r="M887" s="20" t="e">
        <f>Tableau1[[#This Row],[Prix /HT]]*Tableau1[[#This Row],[Stock Actuel]]</f>
        <v>#REF!</v>
      </c>
      <c r="N887" s="1"/>
      <c r="O887" s="1"/>
    </row>
    <row r="888" spans="2:15" x14ac:dyDescent="0.25">
      <c r="B888" s="29" t="s">
        <v>1208</v>
      </c>
      <c r="C888" s="1" t="s">
        <v>229</v>
      </c>
      <c r="D888" s="1" t="s">
        <v>418</v>
      </c>
      <c r="E888" s="14" t="s">
        <v>1617</v>
      </c>
      <c r="F888" s="20">
        <v>316.8</v>
      </c>
      <c r="G888" s="1">
        <v>5</v>
      </c>
      <c r="H888" s="1" t="e">
        <f>SUMIF(#REF!,Tableau1[[#This Row],[Références]],#REF!)</f>
        <v>#REF!</v>
      </c>
      <c r="I888" s="1" t="e">
        <f t="shared" si="26"/>
        <v>#REF!</v>
      </c>
      <c r="J888" s="1">
        <v>-1</v>
      </c>
      <c r="K888" t="e">
        <f t="shared" si="27"/>
        <v>#REF!</v>
      </c>
      <c r="L888" s="1" t="s">
        <v>609</v>
      </c>
      <c r="M888" s="20" t="e">
        <f>Tableau1[[#This Row],[Prix /HT]]*Tableau1[[#This Row],[Stock Actuel]]</f>
        <v>#REF!</v>
      </c>
      <c r="N888" s="1" t="s">
        <v>2377</v>
      </c>
      <c r="O888" s="1"/>
    </row>
    <row r="889" spans="2:15" x14ac:dyDescent="0.25">
      <c r="B889" s="29" t="s">
        <v>288</v>
      </c>
      <c r="C889" s="1" t="s">
        <v>229</v>
      </c>
      <c r="D889" s="1" t="s">
        <v>420</v>
      </c>
      <c r="E889" t="s">
        <v>289</v>
      </c>
      <c r="F889" s="20">
        <v>81.38</v>
      </c>
      <c r="G889" s="1">
        <v>42</v>
      </c>
      <c r="H889" s="1" t="e">
        <f>SUMIF(#REF!,Tableau1[[#This Row],[Références]],#REF!)</f>
        <v>#REF!</v>
      </c>
      <c r="I889" s="1" t="e">
        <f t="shared" si="26"/>
        <v>#REF!</v>
      </c>
      <c r="J889" s="1">
        <v>-1</v>
      </c>
      <c r="K889" t="e">
        <f t="shared" si="27"/>
        <v>#REF!</v>
      </c>
      <c r="L889" s="1" t="s">
        <v>609</v>
      </c>
      <c r="M889" s="20" t="e">
        <f>Tableau1[[#This Row],[Prix /HT]]*Tableau1[[#This Row],[Stock Actuel]]</f>
        <v>#REF!</v>
      </c>
      <c r="N889" s="1" t="s">
        <v>2377</v>
      </c>
      <c r="O889" s="1" t="s">
        <v>2792</v>
      </c>
    </row>
    <row r="890" spans="2:15" x14ac:dyDescent="0.25">
      <c r="B890" s="29" t="s">
        <v>2653</v>
      </c>
      <c r="D890" s="1" t="s">
        <v>164</v>
      </c>
      <c r="E890" t="s">
        <v>2654</v>
      </c>
      <c r="F890" s="20">
        <v>39.82</v>
      </c>
      <c r="G890" s="1">
        <v>0</v>
      </c>
      <c r="H890" s="1" t="e">
        <f>SUMIF(#REF!,Tableau1[[#This Row],[Références]],#REF!)</f>
        <v>#REF!</v>
      </c>
      <c r="I890" s="1" t="e">
        <f t="shared" si="26"/>
        <v>#REF!</v>
      </c>
      <c r="J890" s="1">
        <v>-1</v>
      </c>
      <c r="K890" t="e">
        <f t="shared" si="27"/>
        <v>#REF!</v>
      </c>
      <c r="L890" s="1"/>
      <c r="M890" s="20" t="e">
        <f>Tableau1[[#This Row],[Prix /HT]]*Tableau1[[#This Row],[Stock Actuel]]</f>
        <v>#REF!</v>
      </c>
      <c r="N890" s="1"/>
      <c r="O890" s="1"/>
    </row>
    <row r="891" spans="2:15" x14ac:dyDescent="0.25">
      <c r="B891" s="29" t="s">
        <v>282</v>
      </c>
      <c r="C891" s="1" t="s">
        <v>229</v>
      </c>
      <c r="D891" s="1" t="s">
        <v>164</v>
      </c>
      <c r="E891" t="s">
        <v>283</v>
      </c>
      <c r="F891" s="20">
        <v>32.35</v>
      </c>
      <c r="G891" s="1">
        <v>17</v>
      </c>
      <c r="H891" s="1" t="e">
        <f>SUMIF(#REF!,Tableau1[[#This Row],[Références]],#REF!)</f>
        <v>#REF!</v>
      </c>
      <c r="I891" s="1" t="e">
        <f t="shared" si="26"/>
        <v>#REF!</v>
      </c>
      <c r="J891" s="1">
        <v>-1</v>
      </c>
      <c r="K891" t="e">
        <f t="shared" si="27"/>
        <v>#REF!</v>
      </c>
      <c r="L891" s="1" t="s">
        <v>609</v>
      </c>
      <c r="M891" s="20" t="e">
        <f>Tableau1[[#This Row],[Prix /HT]]*Tableau1[[#This Row],[Stock Actuel]]</f>
        <v>#REF!</v>
      </c>
      <c r="N891" s="1" t="s">
        <v>2377</v>
      </c>
      <c r="O891" s="1"/>
    </row>
    <row r="892" spans="2:15" x14ac:dyDescent="0.25">
      <c r="B892" s="29" t="s">
        <v>286</v>
      </c>
      <c r="C892" s="1" t="s">
        <v>229</v>
      </c>
      <c r="D892" s="1" t="s">
        <v>420</v>
      </c>
      <c r="E892" t="s">
        <v>287</v>
      </c>
      <c r="F892" s="20">
        <v>130.12</v>
      </c>
      <c r="G892" s="1">
        <v>35</v>
      </c>
      <c r="H892" s="1" t="e">
        <f>SUMIF(#REF!,Tableau1[[#This Row],[Références]],#REF!)</f>
        <v>#REF!</v>
      </c>
      <c r="I892" s="1" t="e">
        <f t="shared" si="26"/>
        <v>#REF!</v>
      </c>
      <c r="J892" s="1">
        <v>-1</v>
      </c>
      <c r="K892" t="e">
        <f t="shared" si="27"/>
        <v>#REF!</v>
      </c>
      <c r="L892" s="1" t="s">
        <v>609</v>
      </c>
      <c r="M892" s="20" t="e">
        <f>Tableau1[[#This Row],[Prix /HT]]*Tableau1[[#This Row],[Stock Actuel]]</f>
        <v>#REF!</v>
      </c>
      <c r="N892" s="1" t="s">
        <v>2377</v>
      </c>
      <c r="O892" s="1"/>
    </row>
    <row r="893" spans="2:15" x14ac:dyDescent="0.25">
      <c r="B893" s="29" t="s">
        <v>2092</v>
      </c>
      <c r="C893" s="1" t="s">
        <v>229</v>
      </c>
      <c r="D893" s="1" t="s">
        <v>420</v>
      </c>
      <c r="E893" t="s">
        <v>290</v>
      </c>
      <c r="F893" s="20">
        <v>132</v>
      </c>
      <c r="G893" s="1">
        <v>14</v>
      </c>
      <c r="H893" s="1" t="e">
        <f>SUMIF(#REF!,Tableau1[[#This Row],[Références]],#REF!)</f>
        <v>#REF!</v>
      </c>
      <c r="I893" s="1" t="e">
        <f t="shared" si="26"/>
        <v>#REF!</v>
      </c>
      <c r="J893" s="1">
        <v>-1</v>
      </c>
      <c r="K893" t="e">
        <f t="shared" si="27"/>
        <v>#REF!</v>
      </c>
      <c r="L893" s="1" t="s">
        <v>609</v>
      </c>
      <c r="M893" s="20" t="e">
        <f>Tableau1[[#This Row],[Prix /HT]]*Tableau1[[#This Row],[Stock Actuel]]</f>
        <v>#REF!</v>
      </c>
      <c r="N893" s="1" t="s">
        <v>2377</v>
      </c>
      <c r="O893" s="1"/>
    </row>
    <row r="894" spans="2:15" x14ac:dyDescent="0.25">
      <c r="B894" s="29" t="s">
        <v>284</v>
      </c>
      <c r="C894" s="1" t="s">
        <v>229</v>
      </c>
      <c r="D894" s="1" t="s">
        <v>420</v>
      </c>
      <c r="E894" t="s">
        <v>285</v>
      </c>
      <c r="F894" s="20">
        <v>148.58000000000001</v>
      </c>
      <c r="G894" s="1">
        <v>13</v>
      </c>
      <c r="H894" s="1" t="e">
        <f>SUMIF(#REF!,Tableau1[[#This Row],[Références]],#REF!)</f>
        <v>#REF!</v>
      </c>
      <c r="I894" s="1" t="e">
        <f t="shared" si="26"/>
        <v>#REF!</v>
      </c>
      <c r="J894" s="1">
        <v>-1</v>
      </c>
      <c r="K894" t="e">
        <f t="shared" si="27"/>
        <v>#REF!</v>
      </c>
      <c r="L894" s="1" t="s">
        <v>609</v>
      </c>
      <c r="M894" s="20" t="e">
        <f>Tableau1[[#This Row],[Prix /HT]]*Tableau1[[#This Row],[Stock Actuel]]</f>
        <v>#REF!</v>
      </c>
      <c r="N894" s="1" t="s">
        <v>2377</v>
      </c>
      <c r="O894" s="1"/>
    </row>
    <row r="895" spans="2:15" x14ac:dyDescent="0.25">
      <c r="B895" s="29" t="s">
        <v>291</v>
      </c>
      <c r="C895" s="1" t="s">
        <v>229</v>
      </c>
      <c r="D895" s="1" t="s">
        <v>420</v>
      </c>
      <c r="E895" t="s">
        <v>292</v>
      </c>
      <c r="F895" s="20">
        <v>10.6</v>
      </c>
      <c r="G895" s="1">
        <v>5</v>
      </c>
      <c r="H895" s="1" t="e">
        <f>SUMIF(#REF!,Tableau1[[#This Row],[Références]],#REF!)</f>
        <v>#REF!</v>
      </c>
      <c r="I895" s="1" t="e">
        <f t="shared" si="26"/>
        <v>#REF!</v>
      </c>
      <c r="J895" s="1">
        <v>-1</v>
      </c>
      <c r="K895" t="e">
        <f t="shared" si="27"/>
        <v>#REF!</v>
      </c>
      <c r="L895" s="1" t="s">
        <v>609</v>
      </c>
      <c r="M895" s="20" t="e">
        <f>Tableau1[[#This Row],[Prix /HT]]*Tableau1[[#This Row],[Stock Actuel]]</f>
        <v>#REF!</v>
      </c>
      <c r="N895" s="1" t="s">
        <v>2893</v>
      </c>
      <c r="O895" s="1"/>
    </row>
    <row r="896" spans="2:15" x14ac:dyDescent="0.25">
      <c r="B896" s="1" t="s">
        <v>293</v>
      </c>
      <c r="C896" s="1" t="s">
        <v>229</v>
      </c>
      <c r="D896" s="1" t="s">
        <v>164</v>
      </c>
      <c r="E896" s="14" t="s">
        <v>294</v>
      </c>
      <c r="F896" s="20">
        <v>3.93</v>
      </c>
      <c r="G896" s="1">
        <v>10</v>
      </c>
      <c r="H896" s="1" t="e">
        <f>SUMIF(#REF!,Tableau1[[#This Row],[Références]],#REF!)</f>
        <v>#REF!</v>
      </c>
      <c r="I896" s="1" t="e">
        <f t="shared" si="26"/>
        <v>#REF!</v>
      </c>
      <c r="J896" s="1">
        <v>-1</v>
      </c>
      <c r="K896" t="e">
        <f t="shared" si="27"/>
        <v>#REF!</v>
      </c>
      <c r="L896" s="1" t="s">
        <v>609</v>
      </c>
      <c r="M896" s="20" t="e">
        <f>Tableau1[[#This Row],[Prix /HT]]*Tableau1[[#This Row],[Stock Actuel]]</f>
        <v>#REF!</v>
      </c>
      <c r="N896" s="1" t="s">
        <v>2893</v>
      </c>
      <c r="O896" s="1"/>
    </row>
    <row r="897" spans="2:15" x14ac:dyDescent="0.25">
      <c r="B897" s="1" t="s">
        <v>245</v>
      </c>
      <c r="C897" s="1" t="s">
        <v>229</v>
      </c>
      <c r="D897" s="1" t="s">
        <v>420</v>
      </c>
      <c r="E897" t="s">
        <v>246</v>
      </c>
      <c r="F897" s="20">
        <v>1352</v>
      </c>
      <c r="G897" s="1">
        <v>2</v>
      </c>
      <c r="H897" s="1" t="e">
        <f>SUMIF(#REF!,Tableau1[[#This Row],[Références]],#REF!)</f>
        <v>#REF!</v>
      </c>
      <c r="I897" s="1" t="e">
        <f t="shared" si="26"/>
        <v>#REF!</v>
      </c>
      <c r="J897" s="1">
        <v>-1</v>
      </c>
      <c r="K897" t="e">
        <f t="shared" si="27"/>
        <v>#REF!</v>
      </c>
      <c r="L897" s="1" t="s">
        <v>609</v>
      </c>
      <c r="M897" s="20" t="e">
        <f>Tableau1[[#This Row],[Prix /HT]]*Tableau1[[#This Row],[Stock Actuel]]</f>
        <v>#REF!</v>
      </c>
      <c r="N897" s="1" t="s">
        <v>2377</v>
      </c>
      <c r="O897" s="1"/>
    </row>
    <row r="898" spans="2:15" x14ac:dyDescent="0.25">
      <c r="B898" s="1" t="s">
        <v>274</v>
      </c>
      <c r="C898" s="1" t="s">
        <v>229</v>
      </c>
      <c r="D898" s="1" t="s">
        <v>420</v>
      </c>
      <c r="E898" t="s">
        <v>275</v>
      </c>
      <c r="F898" s="20">
        <v>222.39</v>
      </c>
      <c r="G898" s="1">
        <v>2</v>
      </c>
      <c r="H898" s="1" t="e">
        <f>SUMIF(#REF!,Tableau1[[#This Row],[Références]],#REF!)</f>
        <v>#REF!</v>
      </c>
      <c r="I898" s="1" t="e">
        <f t="shared" si="26"/>
        <v>#REF!</v>
      </c>
      <c r="J898" s="1">
        <v>-1</v>
      </c>
      <c r="K898" t="e">
        <f t="shared" si="27"/>
        <v>#REF!</v>
      </c>
      <c r="L898" s="1" t="s">
        <v>609</v>
      </c>
      <c r="M898" s="20" t="e">
        <f>Tableau1[[#This Row],[Prix /HT]]*Tableau1[[#This Row],[Stock Actuel]]</f>
        <v>#REF!</v>
      </c>
      <c r="N898" s="1"/>
      <c r="O898" s="1"/>
    </row>
    <row r="899" spans="2:15" x14ac:dyDescent="0.25">
      <c r="B899" s="1" t="s">
        <v>297</v>
      </c>
      <c r="C899" s="1" t="s">
        <v>229</v>
      </c>
      <c r="D899" s="1" t="s">
        <v>420</v>
      </c>
      <c r="E899" t="s">
        <v>298</v>
      </c>
      <c r="F899" s="20">
        <v>136.35999999999999</v>
      </c>
      <c r="G899" s="1">
        <v>8</v>
      </c>
      <c r="H899" s="1" t="e">
        <f>SUMIF(#REF!,Tableau1[[#This Row],[Références]],#REF!)</f>
        <v>#REF!</v>
      </c>
      <c r="I899" s="1" t="e">
        <f t="shared" si="26"/>
        <v>#REF!</v>
      </c>
      <c r="J899" s="1">
        <v>-1</v>
      </c>
      <c r="K899" t="e">
        <f t="shared" si="27"/>
        <v>#REF!</v>
      </c>
      <c r="L899" s="1" t="s">
        <v>609</v>
      </c>
      <c r="M899" s="20" t="e">
        <f>Tableau1[[#This Row],[Prix /HT]]*Tableau1[[#This Row],[Stock Actuel]]</f>
        <v>#REF!</v>
      </c>
      <c r="N899" s="1"/>
      <c r="O899" s="1"/>
    </row>
    <row r="900" spans="2:15" x14ac:dyDescent="0.25">
      <c r="B900" s="1" t="s">
        <v>299</v>
      </c>
      <c r="C900" s="1" t="s">
        <v>229</v>
      </c>
      <c r="D900" s="1" t="s">
        <v>164</v>
      </c>
      <c r="E900" t="s">
        <v>300</v>
      </c>
      <c r="F900" s="20">
        <v>10</v>
      </c>
      <c r="G900" s="1">
        <v>17</v>
      </c>
      <c r="H900" s="1" t="e">
        <f>SUMIF(#REF!,Tableau1[[#This Row],[Références]],#REF!)</f>
        <v>#REF!</v>
      </c>
      <c r="I900" s="1" t="e">
        <f t="shared" ref="I900:I963" si="28">SUM(G900:H900)</f>
        <v>#REF!</v>
      </c>
      <c r="J900" s="1">
        <v>-1</v>
      </c>
      <c r="K900" t="e">
        <f t="shared" ref="K900:K963" si="29">IF(I900&lt;=J900,"Commander","stock OK")</f>
        <v>#REF!</v>
      </c>
      <c r="L900" s="1" t="s">
        <v>609</v>
      </c>
      <c r="M900" s="20" t="e">
        <f>Tableau1[[#This Row],[Prix /HT]]*Tableau1[[#This Row],[Stock Actuel]]</f>
        <v>#REF!</v>
      </c>
      <c r="N900" s="1"/>
      <c r="O900" s="1"/>
    </row>
    <row r="901" spans="2:15" x14ac:dyDescent="0.25">
      <c r="B901" s="1" t="s">
        <v>301</v>
      </c>
      <c r="C901" s="1" t="s">
        <v>229</v>
      </c>
      <c r="D901" s="1" t="s">
        <v>420</v>
      </c>
      <c r="E901" t="s">
        <v>302</v>
      </c>
      <c r="F901" s="20">
        <v>41.910000000000004</v>
      </c>
      <c r="G901" s="1">
        <v>7</v>
      </c>
      <c r="H901" s="1" t="e">
        <f>SUMIF(#REF!,Tableau1[[#This Row],[Références]],#REF!)</f>
        <v>#REF!</v>
      </c>
      <c r="I901" s="1" t="e">
        <f t="shared" si="28"/>
        <v>#REF!</v>
      </c>
      <c r="J901" s="1">
        <v>-1</v>
      </c>
      <c r="K901" t="e">
        <f t="shared" si="29"/>
        <v>#REF!</v>
      </c>
      <c r="L901" s="1" t="s">
        <v>609</v>
      </c>
      <c r="M901" s="20" t="e">
        <f>Tableau1[[#This Row],[Prix /HT]]*Tableau1[[#This Row],[Stock Actuel]]</f>
        <v>#REF!</v>
      </c>
      <c r="N901" s="1"/>
      <c r="O901" s="1"/>
    </row>
    <row r="902" spans="2:15" x14ac:dyDescent="0.25">
      <c r="B902" s="1" t="s">
        <v>303</v>
      </c>
      <c r="C902" s="1" t="s">
        <v>229</v>
      </c>
      <c r="D902" s="1" t="s">
        <v>164</v>
      </c>
      <c r="E902" t="s">
        <v>304</v>
      </c>
      <c r="F902" s="20">
        <v>20</v>
      </c>
      <c r="G902" s="1">
        <v>2</v>
      </c>
      <c r="H902" s="1" t="e">
        <f>SUMIF(#REF!,Tableau1[[#This Row],[Références]],#REF!)</f>
        <v>#REF!</v>
      </c>
      <c r="I902" s="1" t="e">
        <f t="shared" si="28"/>
        <v>#REF!</v>
      </c>
      <c r="J902" s="1">
        <v>-1</v>
      </c>
      <c r="K902" t="e">
        <f t="shared" si="29"/>
        <v>#REF!</v>
      </c>
      <c r="L902" s="1" t="s">
        <v>609</v>
      </c>
      <c r="M902" s="20" t="e">
        <f>Tableau1[[#This Row],[Prix /HT]]*Tableau1[[#This Row],[Stock Actuel]]</f>
        <v>#REF!</v>
      </c>
      <c r="N902" s="1" t="s">
        <v>1013</v>
      </c>
      <c r="O902" s="1"/>
    </row>
    <row r="903" spans="2:15" x14ac:dyDescent="0.25">
      <c r="B903" s="1" t="s">
        <v>243</v>
      </c>
      <c r="C903" s="1" t="s">
        <v>229</v>
      </c>
      <c r="D903" s="1" t="s">
        <v>164</v>
      </c>
      <c r="E903" t="s">
        <v>244</v>
      </c>
      <c r="F903" s="20">
        <v>42.75</v>
      </c>
      <c r="G903" s="1">
        <v>9</v>
      </c>
      <c r="H903" s="1" t="e">
        <f>SUMIF(#REF!,Tableau1[[#This Row],[Références]],#REF!)</f>
        <v>#REF!</v>
      </c>
      <c r="I903" s="1" t="e">
        <f t="shared" si="28"/>
        <v>#REF!</v>
      </c>
      <c r="J903" s="1">
        <v>-1</v>
      </c>
      <c r="K903" t="e">
        <f t="shared" si="29"/>
        <v>#REF!</v>
      </c>
      <c r="L903" s="1" t="s">
        <v>609</v>
      </c>
      <c r="M903" s="20" t="e">
        <f>Tableau1[[#This Row],[Prix /HT]]*Tableau1[[#This Row],[Stock Actuel]]</f>
        <v>#REF!</v>
      </c>
      <c r="N903" s="1"/>
      <c r="O903" s="1"/>
    </row>
    <row r="904" spans="2:15" ht="15" customHeight="1" x14ac:dyDescent="0.25">
      <c r="B904" s="1" t="s">
        <v>305</v>
      </c>
      <c r="C904" s="1" t="s">
        <v>229</v>
      </c>
      <c r="D904" s="1" t="s">
        <v>420</v>
      </c>
      <c r="E904" t="s">
        <v>306</v>
      </c>
      <c r="F904" s="20">
        <v>28.11</v>
      </c>
      <c r="G904" s="1">
        <v>59</v>
      </c>
      <c r="H904" s="1" t="e">
        <f>SUMIF(#REF!,Tableau1[[#This Row],[Références]],#REF!)</f>
        <v>#REF!</v>
      </c>
      <c r="I904" s="1" t="e">
        <f t="shared" si="28"/>
        <v>#REF!</v>
      </c>
      <c r="J904" s="1">
        <v>-1</v>
      </c>
      <c r="K904" t="e">
        <f t="shared" si="29"/>
        <v>#REF!</v>
      </c>
      <c r="L904" s="1" t="s">
        <v>609</v>
      </c>
      <c r="M904" s="20" t="e">
        <f>Tableau1[[#This Row],[Prix /HT]]*Tableau1[[#This Row],[Stock Actuel]]</f>
        <v>#REF!</v>
      </c>
      <c r="N904" s="1"/>
      <c r="O904" s="1"/>
    </row>
    <row r="905" spans="2:15" ht="15" customHeight="1" x14ac:dyDescent="0.25">
      <c r="B905" s="1" t="s">
        <v>247</v>
      </c>
      <c r="C905" s="1" t="s">
        <v>229</v>
      </c>
      <c r="D905" s="1" t="s">
        <v>164</v>
      </c>
      <c r="E905" t="s">
        <v>248</v>
      </c>
      <c r="F905" s="20">
        <v>20</v>
      </c>
      <c r="G905" s="1">
        <v>7</v>
      </c>
      <c r="H905" s="1" t="e">
        <f>SUMIF(#REF!,Tableau1[[#This Row],[Références]],#REF!)</f>
        <v>#REF!</v>
      </c>
      <c r="I905" s="1" t="e">
        <f t="shared" si="28"/>
        <v>#REF!</v>
      </c>
      <c r="J905" s="1">
        <v>-1</v>
      </c>
      <c r="K905" t="e">
        <f t="shared" si="29"/>
        <v>#REF!</v>
      </c>
      <c r="L905" s="1" t="s">
        <v>609</v>
      </c>
      <c r="M905" s="20" t="e">
        <f>Tableau1[[#This Row],[Prix /HT]]*Tableau1[[#This Row],[Stock Actuel]]</f>
        <v>#REF!</v>
      </c>
      <c r="N905" s="1" t="s">
        <v>2892</v>
      </c>
      <c r="O905" s="1"/>
    </row>
    <row r="906" spans="2:15" ht="15" customHeight="1" x14ac:dyDescent="0.25">
      <c r="B906" s="1" t="s">
        <v>249</v>
      </c>
      <c r="C906" s="1" t="s">
        <v>229</v>
      </c>
      <c r="D906" s="1" t="s">
        <v>420</v>
      </c>
      <c r="E906" t="s">
        <v>250</v>
      </c>
      <c r="F906" s="20">
        <v>363.48</v>
      </c>
      <c r="G906" s="1">
        <v>0</v>
      </c>
      <c r="H906" s="1" t="e">
        <f>SUMIF(#REF!,Tableau1[[#This Row],[Références]],#REF!)</f>
        <v>#REF!</v>
      </c>
      <c r="I906" s="1" t="e">
        <f t="shared" si="28"/>
        <v>#REF!</v>
      </c>
      <c r="J906" s="1">
        <v>-1</v>
      </c>
      <c r="K906" t="e">
        <f t="shared" si="29"/>
        <v>#REF!</v>
      </c>
      <c r="L906" s="1" t="s">
        <v>609</v>
      </c>
      <c r="M906" s="20" t="e">
        <f>Tableau1[[#This Row],[Prix /HT]]*Tableau1[[#This Row],[Stock Actuel]]</f>
        <v>#REF!</v>
      </c>
      <c r="N906" s="1" t="s">
        <v>2892</v>
      </c>
      <c r="O906" s="1"/>
    </row>
    <row r="907" spans="2:15" ht="15" customHeight="1" x14ac:dyDescent="0.25">
      <c r="B907" s="1" t="s">
        <v>1504</v>
      </c>
      <c r="C907" s="1" t="s">
        <v>229</v>
      </c>
      <c r="D907" s="1" t="s">
        <v>420</v>
      </c>
      <c r="E907" t="s">
        <v>1505</v>
      </c>
      <c r="F907" s="20">
        <v>0</v>
      </c>
      <c r="G907" s="1">
        <v>10</v>
      </c>
      <c r="H907" s="1" t="e">
        <f>SUMIF(#REF!,Tableau1[[#This Row],[Références]],#REF!)</f>
        <v>#REF!</v>
      </c>
      <c r="I907" s="1" t="e">
        <f t="shared" si="28"/>
        <v>#REF!</v>
      </c>
      <c r="J907" s="1">
        <v>-1</v>
      </c>
      <c r="K907" t="e">
        <f t="shared" si="29"/>
        <v>#REF!</v>
      </c>
      <c r="L907" s="1" t="s">
        <v>609</v>
      </c>
      <c r="M907" s="20" t="e">
        <f>Tableau1[[#This Row],[Prix /HT]]*Tableau1[[#This Row],[Stock Actuel]]</f>
        <v>#REF!</v>
      </c>
      <c r="N907" s="1"/>
      <c r="O907" s="1"/>
    </row>
    <row r="908" spans="2:15" ht="15" customHeight="1" x14ac:dyDescent="0.25">
      <c r="B908" s="1" t="s">
        <v>1277</v>
      </c>
      <c r="C908" s="1" t="s">
        <v>229</v>
      </c>
      <c r="D908" s="1" t="s">
        <v>420</v>
      </c>
      <c r="E908" t="s">
        <v>251</v>
      </c>
      <c r="F908" s="20">
        <v>65.3</v>
      </c>
      <c r="G908" s="1">
        <v>5</v>
      </c>
      <c r="H908" s="1" t="e">
        <f>SUMIF(#REF!,Tableau1[[#This Row],[Références]],#REF!)</f>
        <v>#REF!</v>
      </c>
      <c r="I908" s="1" t="e">
        <f t="shared" si="28"/>
        <v>#REF!</v>
      </c>
      <c r="J908" s="1">
        <v>-1</v>
      </c>
      <c r="K908" t="e">
        <f t="shared" si="29"/>
        <v>#REF!</v>
      </c>
      <c r="L908" s="1" t="s">
        <v>609</v>
      </c>
      <c r="M908" s="20" t="e">
        <f>Tableau1[[#This Row],[Prix /HT]]*Tableau1[[#This Row],[Stock Actuel]]</f>
        <v>#REF!</v>
      </c>
      <c r="N908" s="1"/>
      <c r="O908" s="1"/>
    </row>
    <row r="909" spans="2:15" ht="15" customHeight="1" x14ac:dyDescent="0.25">
      <c r="B909" s="1" t="s">
        <v>295</v>
      </c>
      <c r="C909" s="1" t="s">
        <v>229</v>
      </c>
      <c r="D909" s="1" t="s">
        <v>420</v>
      </c>
      <c r="E909" t="s">
        <v>296</v>
      </c>
      <c r="F909" s="20">
        <v>5.93</v>
      </c>
      <c r="G909" s="1">
        <v>10</v>
      </c>
      <c r="H909" s="1" t="e">
        <f>SUMIF(#REF!,Tableau1[[#This Row],[Références]],#REF!)</f>
        <v>#REF!</v>
      </c>
      <c r="I909" s="1" t="e">
        <f t="shared" si="28"/>
        <v>#REF!</v>
      </c>
      <c r="J909" s="1">
        <v>-1</v>
      </c>
      <c r="K909" t="e">
        <f t="shared" si="29"/>
        <v>#REF!</v>
      </c>
      <c r="L909" s="1" t="s">
        <v>609</v>
      </c>
      <c r="M909" s="20" t="e">
        <f>Tableau1[[#This Row],[Prix /HT]]*Tableau1[[#This Row],[Stock Actuel]]</f>
        <v>#REF!</v>
      </c>
      <c r="N909" s="1"/>
      <c r="O909" s="1"/>
    </row>
    <row r="910" spans="2:15" ht="15" customHeight="1" x14ac:dyDescent="0.25">
      <c r="B910" s="1" t="s">
        <v>252</v>
      </c>
      <c r="C910" s="1" t="s">
        <v>229</v>
      </c>
      <c r="D910" s="1" t="s">
        <v>164</v>
      </c>
      <c r="E910" t="s">
        <v>1329</v>
      </c>
      <c r="F910" s="20">
        <v>32</v>
      </c>
      <c r="G910" s="1">
        <v>10</v>
      </c>
      <c r="H910" s="1" t="e">
        <f>SUMIF(#REF!,Tableau1[[#This Row],[Références]],#REF!)</f>
        <v>#REF!</v>
      </c>
      <c r="I910" s="1" t="e">
        <f t="shared" si="28"/>
        <v>#REF!</v>
      </c>
      <c r="J910" s="1">
        <v>-1</v>
      </c>
      <c r="K910" t="e">
        <f t="shared" si="29"/>
        <v>#REF!</v>
      </c>
      <c r="L910" s="1" t="s">
        <v>609</v>
      </c>
      <c r="M910" s="20" t="e">
        <f>Tableau1[[#This Row],[Prix /HT]]*Tableau1[[#This Row],[Stock Actuel]]</f>
        <v>#REF!</v>
      </c>
      <c r="N910" s="1"/>
      <c r="O910" s="1"/>
    </row>
    <row r="911" spans="2:15" x14ac:dyDescent="0.25">
      <c r="B911" s="1" t="s">
        <v>1328</v>
      </c>
      <c r="C911" s="1" t="s">
        <v>229</v>
      </c>
      <c r="D911" s="1" t="s">
        <v>420</v>
      </c>
      <c r="E911" t="s">
        <v>1426</v>
      </c>
      <c r="F911" s="20">
        <v>65.510000000000005</v>
      </c>
      <c r="G911" s="1">
        <v>94</v>
      </c>
      <c r="H911" s="1" t="e">
        <f>SUMIF(#REF!,Tableau1[[#This Row],[Références]],#REF!)</f>
        <v>#REF!</v>
      </c>
      <c r="I911" s="1" t="e">
        <f t="shared" si="28"/>
        <v>#REF!</v>
      </c>
      <c r="J911" s="1">
        <v>-1</v>
      </c>
      <c r="K911" t="e">
        <f t="shared" si="29"/>
        <v>#REF!</v>
      </c>
      <c r="L911" s="1" t="s">
        <v>609</v>
      </c>
      <c r="M911" s="20" t="e">
        <f>Tableau1[[#This Row],[Prix /HT]]*Tableau1[[#This Row],[Stock Actuel]]</f>
        <v>#REF!</v>
      </c>
      <c r="N911" s="1"/>
      <c r="O911" s="1"/>
    </row>
    <row r="912" spans="2:15" x14ac:dyDescent="0.25">
      <c r="B912" s="1" t="s">
        <v>253</v>
      </c>
      <c r="C912" s="1" t="s">
        <v>229</v>
      </c>
      <c r="D912" s="1" t="s">
        <v>420</v>
      </c>
      <c r="E912" t="s">
        <v>254</v>
      </c>
      <c r="F912" s="20">
        <v>101.98</v>
      </c>
      <c r="G912" s="1">
        <v>16</v>
      </c>
      <c r="H912" s="1" t="e">
        <f>SUMIF(#REF!,Tableau1[[#This Row],[Références]],#REF!)</f>
        <v>#REF!</v>
      </c>
      <c r="I912" s="1" t="e">
        <f t="shared" si="28"/>
        <v>#REF!</v>
      </c>
      <c r="J912" s="1">
        <v>-1</v>
      </c>
      <c r="K912" t="e">
        <f t="shared" si="29"/>
        <v>#REF!</v>
      </c>
      <c r="L912" s="1" t="s">
        <v>609</v>
      </c>
      <c r="M912" s="20" t="e">
        <f>Tableau1[[#This Row],[Prix /HT]]*Tableau1[[#This Row],[Stock Actuel]]</f>
        <v>#REF!</v>
      </c>
      <c r="N912" s="1" t="s">
        <v>2892</v>
      </c>
      <c r="O912" s="1"/>
    </row>
    <row r="913" spans="2:15" x14ac:dyDescent="0.25">
      <c r="B913" s="1" t="s">
        <v>1772</v>
      </c>
      <c r="C913" s="1" t="s">
        <v>229</v>
      </c>
      <c r="D913" s="1" t="s">
        <v>420</v>
      </c>
      <c r="E913" t="s">
        <v>1773</v>
      </c>
      <c r="F913" s="20">
        <v>958.36</v>
      </c>
      <c r="G913" s="1">
        <v>1</v>
      </c>
      <c r="H913" s="1" t="e">
        <f>SUMIF(#REF!,Tableau1[[#This Row],[Références]],#REF!)</f>
        <v>#REF!</v>
      </c>
      <c r="I913" s="1" t="e">
        <f t="shared" si="28"/>
        <v>#REF!</v>
      </c>
      <c r="J913" s="1">
        <v>-1</v>
      </c>
      <c r="K913" t="e">
        <f t="shared" si="29"/>
        <v>#REF!</v>
      </c>
      <c r="L913" s="1" t="s">
        <v>609</v>
      </c>
      <c r="M913" s="20" t="e">
        <f>Tableau1[[#This Row],[Prix /HT]]*Tableau1[[#This Row],[Stock Actuel]]</f>
        <v>#REF!</v>
      </c>
      <c r="N913" s="1"/>
      <c r="O913" s="1"/>
    </row>
    <row r="914" spans="2:15" x14ac:dyDescent="0.25">
      <c r="B914" s="1" t="s">
        <v>2182</v>
      </c>
      <c r="C914" s="1" t="s">
        <v>229</v>
      </c>
      <c r="D914" s="1" t="s">
        <v>420</v>
      </c>
      <c r="E914" t="s">
        <v>2392</v>
      </c>
      <c r="F914" s="20">
        <v>72.7</v>
      </c>
      <c r="G914" s="1">
        <v>1</v>
      </c>
      <c r="H914" s="1" t="e">
        <f>SUMIF(#REF!,Tableau1[[#This Row],[Références]],#REF!)</f>
        <v>#REF!</v>
      </c>
      <c r="I914" s="1" t="e">
        <f t="shared" si="28"/>
        <v>#REF!</v>
      </c>
      <c r="J914" s="1">
        <v>-1</v>
      </c>
      <c r="K914" t="e">
        <f t="shared" si="29"/>
        <v>#REF!</v>
      </c>
      <c r="L914" s="1" t="s">
        <v>609</v>
      </c>
      <c r="M914" s="20" t="e">
        <f>Tableau1[[#This Row],[Prix /HT]]*Tableau1[[#This Row],[Stock Actuel]]</f>
        <v>#REF!</v>
      </c>
      <c r="N914" s="1"/>
      <c r="O914" s="1"/>
    </row>
    <row r="915" spans="2:15" x14ac:dyDescent="0.25">
      <c r="B915" s="1" t="s">
        <v>2045</v>
      </c>
      <c r="C915" s="1" t="s">
        <v>229</v>
      </c>
      <c r="D915" s="1" t="s">
        <v>420</v>
      </c>
      <c r="E915" t="s">
        <v>1634</v>
      </c>
      <c r="F915" s="20">
        <v>0</v>
      </c>
      <c r="G915" s="1">
        <v>1</v>
      </c>
      <c r="H915" s="1" t="e">
        <f>SUMIF(#REF!,Tableau1[[#This Row],[Références]],#REF!)</f>
        <v>#REF!</v>
      </c>
      <c r="I915" s="1" t="e">
        <f t="shared" si="28"/>
        <v>#REF!</v>
      </c>
      <c r="J915" s="1">
        <v>-1</v>
      </c>
      <c r="K915" t="e">
        <f t="shared" si="29"/>
        <v>#REF!</v>
      </c>
      <c r="L915" s="1" t="s">
        <v>609</v>
      </c>
      <c r="M915" s="20" t="e">
        <f>Tableau1[[#This Row],[Prix /HT]]*Tableau1[[#This Row],[Stock Actuel]]</f>
        <v>#REF!</v>
      </c>
      <c r="N915" s="1" t="s">
        <v>2894</v>
      </c>
      <c r="O915" s="1"/>
    </row>
    <row r="916" spans="2:15" x14ac:dyDescent="0.25">
      <c r="B916" s="1" t="s">
        <v>2183</v>
      </c>
      <c r="C916" s="1" t="s">
        <v>229</v>
      </c>
      <c r="D916" s="1" t="s">
        <v>420</v>
      </c>
      <c r="E916" t="s">
        <v>2393</v>
      </c>
      <c r="F916" s="20">
        <v>1655.39</v>
      </c>
      <c r="G916" s="1">
        <v>1</v>
      </c>
      <c r="H916" s="1" t="e">
        <f>SUMIF(#REF!,Tableau1[[#This Row],[Références]],#REF!)</f>
        <v>#REF!</v>
      </c>
      <c r="I916" s="1" t="e">
        <f t="shared" si="28"/>
        <v>#REF!</v>
      </c>
      <c r="J916" s="1">
        <v>-1</v>
      </c>
      <c r="K916" t="e">
        <f t="shared" si="29"/>
        <v>#REF!</v>
      </c>
      <c r="L916" s="1" t="s">
        <v>609</v>
      </c>
      <c r="M916" s="20" t="e">
        <f>Tableau1[[#This Row],[Prix /HT]]*Tableau1[[#This Row],[Stock Actuel]]</f>
        <v>#REF!</v>
      </c>
      <c r="N916" s="1" t="s">
        <v>2884</v>
      </c>
      <c r="O916" s="1"/>
    </row>
    <row r="917" spans="2:15" x14ac:dyDescent="0.25">
      <c r="B917" s="1" t="s">
        <v>2198</v>
      </c>
      <c r="C917" s="1" t="s">
        <v>229</v>
      </c>
      <c r="D917" s="1" t="s">
        <v>420</v>
      </c>
      <c r="E917" t="s">
        <v>556</v>
      </c>
      <c r="F917" s="20">
        <v>377.13</v>
      </c>
      <c r="G917" s="1">
        <v>0</v>
      </c>
      <c r="H917" s="1" t="e">
        <f>SUMIF(#REF!,Tableau1[[#This Row],[Références]],#REF!)</f>
        <v>#REF!</v>
      </c>
      <c r="I917" s="1" t="e">
        <f t="shared" si="28"/>
        <v>#REF!</v>
      </c>
      <c r="J917" s="1">
        <v>-1</v>
      </c>
      <c r="K917" t="e">
        <f t="shared" si="29"/>
        <v>#REF!</v>
      </c>
      <c r="L917" s="1" t="s">
        <v>609</v>
      </c>
      <c r="M917" s="20" t="e">
        <f>Tableau1[[#This Row],[Prix /HT]]*Tableau1[[#This Row],[Stock Actuel]]</f>
        <v>#REF!</v>
      </c>
      <c r="N917" s="1"/>
      <c r="O917" s="1"/>
    </row>
    <row r="918" spans="2:15" x14ac:dyDescent="0.25">
      <c r="B918" s="1" t="s">
        <v>2527</v>
      </c>
      <c r="C918" s="1" t="s">
        <v>229</v>
      </c>
      <c r="D918" s="1" t="s">
        <v>420</v>
      </c>
      <c r="E918" t="s">
        <v>2528</v>
      </c>
      <c r="F918" s="20">
        <v>590</v>
      </c>
      <c r="G918" s="1">
        <v>1</v>
      </c>
      <c r="H918" s="1" t="e">
        <f>SUMIF(#REF!,Tableau1[[#This Row],[Références]],#REF!)</f>
        <v>#REF!</v>
      </c>
      <c r="I918" s="1" t="e">
        <f t="shared" si="28"/>
        <v>#REF!</v>
      </c>
      <c r="J918" s="1">
        <v>-1</v>
      </c>
      <c r="K918" t="e">
        <f t="shared" si="29"/>
        <v>#REF!</v>
      </c>
      <c r="L918" s="1"/>
      <c r="M918" s="20" t="e">
        <f>Tableau1[[#This Row],[Prix /HT]]*Tableau1[[#This Row],[Stock Actuel]]</f>
        <v>#REF!</v>
      </c>
      <c r="N918" s="1"/>
      <c r="O918" s="1"/>
    </row>
    <row r="919" spans="2:15" x14ac:dyDescent="0.25">
      <c r="B919" s="1" t="s">
        <v>2841</v>
      </c>
      <c r="D919" s="1" t="s">
        <v>164</v>
      </c>
      <c r="E919" t="s">
        <v>2842</v>
      </c>
      <c r="F919" s="20">
        <v>211</v>
      </c>
      <c r="G919" s="1">
        <v>0</v>
      </c>
      <c r="H919" s="1" t="e">
        <f>SUMIF(#REF!,Tableau1[[#This Row],[Références]],#REF!)</f>
        <v>#REF!</v>
      </c>
      <c r="I919" s="1" t="e">
        <f t="shared" si="28"/>
        <v>#REF!</v>
      </c>
      <c r="J919" s="1">
        <v>-1</v>
      </c>
      <c r="K919" t="e">
        <f t="shared" si="29"/>
        <v>#REF!</v>
      </c>
      <c r="L919" s="1"/>
      <c r="M919" s="20" t="e">
        <f>Tableau1[[#This Row],[Prix /HT]]*Tableau1[[#This Row],[Stock Actuel]]</f>
        <v>#REF!</v>
      </c>
      <c r="N919" s="1"/>
      <c r="O919" s="1"/>
    </row>
    <row r="920" spans="2:15" x14ac:dyDescent="0.25">
      <c r="B920" s="1" t="s">
        <v>2109</v>
      </c>
      <c r="C920" s="1" t="s">
        <v>229</v>
      </c>
      <c r="D920" s="1" t="s">
        <v>420</v>
      </c>
      <c r="E920" t="s">
        <v>2110</v>
      </c>
      <c r="F920" s="20">
        <v>560.1</v>
      </c>
      <c r="G920" s="1">
        <v>1</v>
      </c>
      <c r="H920" s="1" t="e">
        <f>SUMIF(#REF!,Tableau1[[#This Row],[Références]],#REF!)</f>
        <v>#REF!</v>
      </c>
      <c r="I920" s="1" t="e">
        <f t="shared" si="28"/>
        <v>#REF!</v>
      </c>
      <c r="J920" s="1">
        <v>-1</v>
      </c>
      <c r="K920" t="e">
        <f t="shared" si="29"/>
        <v>#REF!</v>
      </c>
      <c r="L920" s="1" t="s">
        <v>609</v>
      </c>
      <c r="M920" s="20" t="e">
        <f>Tableau1[[#This Row],[Prix /HT]]*Tableau1[[#This Row],[Stock Actuel]]</f>
        <v>#REF!</v>
      </c>
      <c r="N920" s="1"/>
      <c r="O920" s="1"/>
    </row>
    <row r="921" spans="2:15" x14ac:dyDescent="0.25">
      <c r="B921" s="1" t="s">
        <v>255</v>
      </c>
      <c r="C921" s="1" t="s">
        <v>229</v>
      </c>
      <c r="D921" s="1" t="s">
        <v>420</v>
      </c>
      <c r="E921" t="s">
        <v>256</v>
      </c>
      <c r="F921" s="20">
        <v>166.38000000000002</v>
      </c>
      <c r="G921" s="1">
        <v>11</v>
      </c>
      <c r="H921" s="1" t="e">
        <f>SUMIF(#REF!,Tableau1[[#This Row],[Références]],#REF!)</f>
        <v>#REF!</v>
      </c>
      <c r="I921" s="1" t="e">
        <f t="shared" si="28"/>
        <v>#REF!</v>
      </c>
      <c r="J921" s="1">
        <v>-1</v>
      </c>
      <c r="K921" t="e">
        <f t="shared" si="29"/>
        <v>#REF!</v>
      </c>
      <c r="L921" s="1" t="s">
        <v>609</v>
      </c>
      <c r="M921" s="20" t="e">
        <f>Tableau1[[#This Row],[Prix /HT]]*Tableau1[[#This Row],[Stock Actuel]]</f>
        <v>#REF!</v>
      </c>
      <c r="N921" s="1"/>
      <c r="O921" s="1"/>
    </row>
    <row r="922" spans="2:15" x14ac:dyDescent="0.25">
      <c r="B922" s="1" t="s">
        <v>257</v>
      </c>
      <c r="C922" s="1" t="s">
        <v>229</v>
      </c>
      <c r="D922" s="1" t="s">
        <v>420</v>
      </c>
      <c r="E922" t="s">
        <v>258</v>
      </c>
      <c r="F922" s="20">
        <v>235.92</v>
      </c>
      <c r="G922" s="1">
        <v>2</v>
      </c>
      <c r="H922" s="1" t="e">
        <f>SUMIF(#REF!,Tableau1[[#This Row],[Références]],#REF!)</f>
        <v>#REF!</v>
      </c>
      <c r="I922" s="1" t="e">
        <f t="shared" si="28"/>
        <v>#REF!</v>
      </c>
      <c r="J922" s="1">
        <v>-1</v>
      </c>
      <c r="K922" t="e">
        <f t="shared" si="29"/>
        <v>#REF!</v>
      </c>
      <c r="L922" s="1" t="s">
        <v>609</v>
      </c>
      <c r="M922" s="20" t="e">
        <f>Tableau1[[#This Row],[Prix /HT]]*Tableau1[[#This Row],[Stock Actuel]]</f>
        <v>#REF!</v>
      </c>
      <c r="N922" s="1"/>
      <c r="O922" s="1"/>
    </row>
    <row r="923" spans="2:15" x14ac:dyDescent="0.25">
      <c r="B923" s="1" t="s">
        <v>259</v>
      </c>
      <c r="C923" s="1" t="s">
        <v>229</v>
      </c>
      <c r="D923" s="1" t="s">
        <v>164</v>
      </c>
      <c r="E923" t="s">
        <v>260</v>
      </c>
      <c r="F923" s="20">
        <v>94</v>
      </c>
      <c r="G923" s="1">
        <v>1</v>
      </c>
      <c r="H923" s="1" t="e">
        <f>SUMIF(#REF!,Tableau1[[#This Row],[Références]],#REF!)</f>
        <v>#REF!</v>
      </c>
      <c r="I923" s="1" t="e">
        <f t="shared" si="28"/>
        <v>#REF!</v>
      </c>
      <c r="J923" s="1">
        <v>-1</v>
      </c>
      <c r="K923" t="e">
        <f t="shared" si="29"/>
        <v>#REF!</v>
      </c>
      <c r="L923" s="1" t="s">
        <v>609</v>
      </c>
      <c r="M923" s="20" t="e">
        <f>Tableau1[[#This Row],[Prix /HT]]*Tableau1[[#This Row],[Stock Actuel]]</f>
        <v>#REF!</v>
      </c>
      <c r="N923" s="1"/>
      <c r="O923" s="1"/>
    </row>
    <row r="924" spans="2:15" x14ac:dyDescent="0.25">
      <c r="B924" s="1" t="s">
        <v>2071</v>
      </c>
      <c r="C924" s="1" t="s">
        <v>229</v>
      </c>
      <c r="D924" s="1" t="s">
        <v>420</v>
      </c>
      <c r="E924" t="s">
        <v>2072</v>
      </c>
      <c r="F924" s="20">
        <v>203.61</v>
      </c>
      <c r="G924" s="1">
        <v>1</v>
      </c>
      <c r="H924" s="1" t="e">
        <f>SUMIF(#REF!,Tableau1[[#This Row],[Références]],#REF!)</f>
        <v>#REF!</v>
      </c>
      <c r="I924" s="1" t="e">
        <f t="shared" si="28"/>
        <v>#REF!</v>
      </c>
      <c r="J924" s="1">
        <v>-1</v>
      </c>
      <c r="K924" t="e">
        <f t="shared" si="29"/>
        <v>#REF!</v>
      </c>
      <c r="L924" s="1" t="s">
        <v>609</v>
      </c>
      <c r="M924" s="20" t="e">
        <f>Tableau1[[#This Row],[Prix /HT]]*Tableau1[[#This Row],[Stock Actuel]]</f>
        <v>#REF!</v>
      </c>
      <c r="N924" s="1"/>
      <c r="O924" s="1"/>
    </row>
    <row r="925" spans="2:15" x14ac:dyDescent="0.25">
      <c r="B925" s="1" t="s">
        <v>1425</v>
      </c>
      <c r="C925" s="1" t="s">
        <v>229</v>
      </c>
      <c r="D925" s="1" t="s">
        <v>420</v>
      </c>
      <c r="E925" t="s">
        <v>1427</v>
      </c>
      <c r="F925" s="20">
        <v>324.44</v>
      </c>
      <c r="G925" s="1">
        <v>2</v>
      </c>
      <c r="H925" s="1" t="e">
        <f>SUMIF(#REF!,Tableau1[[#This Row],[Références]],#REF!)</f>
        <v>#REF!</v>
      </c>
      <c r="I925" s="1" t="e">
        <f t="shared" si="28"/>
        <v>#REF!</v>
      </c>
      <c r="J925" s="1">
        <v>-1</v>
      </c>
      <c r="K925" t="e">
        <f t="shared" si="29"/>
        <v>#REF!</v>
      </c>
      <c r="L925" s="1" t="s">
        <v>609</v>
      </c>
      <c r="M925" s="20" t="e">
        <f>Tableau1[[#This Row],[Prix /HT]]*Tableau1[[#This Row],[Stock Actuel]]</f>
        <v>#REF!</v>
      </c>
      <c r="N925" s="1"/>
      <c r="O925" s="1"/>
    </row>
    <row r="926" spans="2:15" x14ac:dyDescent="0.25">
      <c r="B926" s="1" t="s">
        <v>1440</v>
      </c>
      <c r="C926" s="1" t="s">
        <v>229</v>
      </c>
      <c r="D926" s="1" t="s">
        <v>420</v>
      </c>
      <c r="E926" t="s">
        <v>1441</v>
      </c>
      <c r="F926" s="20">
        <v>2503.5</v>
      </c>
      <c r="G926" s="1">
        <v>0</v>
      </c>
      <c r="H926" s="1" t="e">
        <f>SUMIF(#REF!,Tableau1[[#This Row],[Références]],#REF!)</f>
        <v>#REF!</v>
      </c>
      <c r="I926" s="1" t="e">
        <f t="shared" si="28"/>
        <v>#REF!</v>
      </c>
      <c r="J926" s="1">
        <v>-1</v>
      </c>
      <c r="K926" t="e">
        <f t="shared" si="29"/>
        <v>#REF!</v>
      </c>
      <c r="L926" s="1" t="s">
        <v>609</v>
      </c>
      <c r="M926" s="20" t="e">
        <f>Tableau1[[#This Row],[Prix /HT]]*Tableau1[[#This Row],[Stock Actuel]]</f>
        <v>#REF!</v>
      </c>
      <c r="N926" s="1"/>
      <c r="O926" s="1"/>
    </row>
    <row r="927" spans="2:15" x14ac:dyDescent="0.25">
      <c r="B927" s="1" t="s">
        <v>272</v>
      </c>
      <c r="C927" s="1" t="s">
        <v>229</v>
      </c>
      <c r="D927" s="1" t="s">
        <v>420</v>
      </c>
      <c r="E927" t="s">
        <v>273</v>
      </c>
      <c r="F927" s="20">
        <v>368.39</v>
      </c>
      <c r="G927" s="1">
        <v>3</v>
      </c>
      <c r="H927" s="1" t="e">
        <f>SUMIF(#REF!,Tableau1[[#This Row],[Références]],#REF!)</f>
        <v>#REF!</v>
      </c>
      <c r="I927" s="1" t="e">
        <f t="shared" si="28"/>
        <v>#REF!</v>
      </c>
      <c r="J927" s="1">
        <v>-1</v>
      </c>
      <c r="K927" t="e">
        <f t="shared" si="29"/>
        <v>#REF!</v>
      </c>
      <c r="L927" s="35" t="s">
        <v>2288</v>
      </c>
      <c r="M927" s="20" t="e">
        <f>Tableau1[[#This Row],[Prix /HT]]*Tableau1[[#This Row],[Stock Actuel]]</f>
        <v>#REF!</v>
      </c>
      <c r="N927" s="1"/>
      <c r="O927" s="35">
        <v>190</v>
      </c>
    </row>
    <row r="928" spans="2:15" x14ac:dyDescent="0.25">
      <c r="B928" s="1" t="s">
        <v>270</v>
      </c>
      <c r="C928" s="1" t="s">
        <v>229</v>
      </c>
      <c r="D928" s="1" t="s">
        <v>420</v>
      </c>
      <c r="E928" t="s">
        <v>271</v>
      </c>
      <c r="F928" s="20">
        <v>399.85</v>
      </c>
      <c r="G928" s="1">
        <v>1</v>
      </c>
      <c r="H928" s="1" t="e">
        <f>SUMIF(#REF!,Tableau1[[#This Row],[Références]],#REF!)</f>
        <v>#REF!</v>
      </c>
      <c r="I928" s="1" t="e">
        <f t="shared" si="28"/>
        <v>#REF!</v>
      </c>
      <c r="J928" s="1">
        <v>-1</v>
      </c>
      <c r="K928" t="e">
        <f t="shared" si="29"/>
        <v>#REF!</v>
      </c>
      <c r="L928" s="1" t="s">
        <v>609</v>
      </c>
      <c r="M928" s="20" t="e">
        <f>Tableau1[[#This Row],[Prix /HT]]*Tableau1[[#This Row],[Stock Actuel]]</f>
        <v>#REF!</v>
      </c>
      <c r="N928" s="1"/>
      <c r="O928" s="1"/>
    </row>
    <row r="929" spans="2:15" x14ac:dyDescent="0.25">
      <c r="B929" s="1" t="s">
        <v>2080</v>
      </c>
      <c r="C929" s="1" t="s">
        <v>229</v>
      </c>
      <c r="D929" s="1" t="s">
        <v>430</v>
      </c>
      <c r="E929" t="s">
        <v>2103</v>
      </c>
      <c r="F929" s="20">
        <v>0</v>
      </c>
      <c r="G929" s="1">
        <v>0</v>
      </c>
      <c r="H929" s="1" t="e">
        <f>SUMIF(#REF!,Tableau1[[#This Row],[Références]],#REF!)</f>
        <v>#REF!</v>
      </c>
      <c r="I929" s="1" t="e">
        <f t="shared" si="28"/>
        <v>#REF!</v>
      </c>
      <c r="J929" s="1">
        <v>-1</v>
      </c>
      <c r="K929" t="e">
        <f t="shared" si="29"/>
        <v>#REF!</v>
      </c>
      <c r="L929" s="1" t="s">
        <v>609</v>
      </c>
      <c r="M929" s="20" t="e">
        <f>Tableau1[[#This Row],[Prix /HT]]*Tableau1[[#This Row],[Stock Actuel]]</f>
        <v>#REF!</v>
      </c>
      <c r="N929" s="1"/>
      <c r="O929" s="1"/>
    </row>
    <row r="930" spans="2:15" x14ac:dyDescent="0.25">
      <c r="B930" s="1" t="s">
        <v>318</v>
      </c>
      <c r="C930" s="1" t="s">
        <v>229</v>
      </c>
      <c r="D930" s="1" t="s">
        <v>420</v>
      </c>
      <c r="E930" t="s">
        <v>319</v>
      </c>
      <c r="F930" s="20">
        <v>440.84</v>
      </c>
      <c r="G930" s="1">
        <v>1</v>
      </c>
      <c r="H930" s="1" t="e">
        <f>SUMIF(#REF!,Tableau1[[#This Row],[Références]],#REF!)</f>
        <v>#REF!</v>
      </c>
      <c r="I930" s="1" t="e">
        <f t="shared" si="28"/>
        <v>#REF!</v>
      </c>
      <c r="J930" s="1">
        <v>-1</v>
      </c>
      <c r="K930" t="e">
        <f t="shared" si="29"/>
        <v>#REF!</v>
      </c>
      <c r="L930" s="1" t="s">
        <v>609</v>
      </c>
      <c r="M930" s="20" t="e">
        <f>Tableau1[[#This Row],[Prix /HT]]*Tableau1[[#This Row],[Stock Actuel]]</f>
        <v>#REF!</v>
      </c>
      <c r="N930" s="1"/>
      <c r="O930" s="1"/>
    </row>
    <row r="931" spans="2:15" x14ac:dyDescent="0.25">
      <c r="B931" s="1" t="s">
        <v>266</v>
      </c>
      <c r="C931" s="1" t="s">
        <v>229</v>
      </c>
      <c r="D931" s="1" t="s">
        <v>420</v>
      </c>
      <c r="E931" t="s">
        <v>267</v>
      </c>
      <c r="F931" s="20">
        <v>536.96</v>
      </c>
      <c r="G931" s="1">
        <v>0</v>
      </c>
      <c r="H931" s="1" t="e">
        <f>SUMIF(#REF!,Tableau1[[#This Row],[Références]],#REF!)</f>
        <v>#REF!</v>
      </c>
      <c r="I931" s="1" t="e">
        <f t="shared" si="28"/>
        <v>#REF!</v>
      </c>
      <c r="J931" s="1">
        <v>-1</v>
      </c>
      <c r="K931" t="e">
        <f t="shared" si="29"/>
        <v>#REF!</v>
      </c>
      <c r="L931" s="1" t="s">
        <v>609</v>
      </c>
      <c r="M931" s="20" t="e">
        <f>Tableau1[[#This Row],[Prix /HT]]*Tableau1[[#This Row],[Stock Actuel]]</f>
        <v>#REF!</v>
      </c>
      <c r="N931" s="1"/>
      <c r="O931" s="1"/>
    </row>
    <row r="932" spans="2:15" x14ac:dyDescent="0.25">
      <c r="B932" s="1" t="s">
        <v>320</v>
      </c>
      <c r="C932" s="1" t="s">
        <v>229</v>
      </c>
      <c r="D932" s="1" t="s">
        <v>420</v>
      </c>
      <c r="E932" t="s">
        <v>321</v>
      </c>
      <c r="F932" s="20">
        <v>109.31</v>
      </c>
      <c r="G932" s="1">
        <v>1</v>
      </c>
      <c r="H932" s="1" t="e">
        <f>SUMIF(#REF!,Tableau1[[#This Row],[Références]],#REF!)</f>
        <v>#REF!</v>
      </c>
      <c r="I932" s="1" t="e">
        <f t="shared" si="28"/>
        <v>#REF!</v>
      </c>
      <c r="J932" s="1">
        <v>-1</v>
      </c>
      <c r="K932" t="e">
        <f t="shared" si="29"/>
        <v>#REF!</v>
      </c>
      <c r="L932" s="1" t="s">
        <v>609</v>
      </c>
      <c r="M932" s="20" t="e">
        <f>Tableau1[[#This Row],[Prix /HT]]*Tableau1[[#This Row],[Stock Actuel]]</f>
        <v>#REF!</v>
      </c>
      <c r="N932" s="1"/>
      <c r="O932" s="1"/>
    </row>
    <row r="933" spans="2:15" x14ac:dyDescent="0.25">
      <c r="B933" s="1" t="s">
        <v>2209</v>
      </c>
      <c r="C933" s="1" t="s">
        <v>229</v>
      </c>
      <c r="D933" s="1" t="s">
        <v>420</v>
      </c>
      <c r="E933" t="s">
        <v>1094</v>
      </c>
      <c r="F933" s="20">
        <v>25.57</v>
      </c>
      <c r="G933" s="1">
        <v>0</v>
      </c>
      <c r="H933" s="1" t="e">
        <f>SUMIF(#REF!,Tableau1[[#This Row],[Références]],#REF!)</f>
        <v>#REF!</v>
      </c>
      <c r="I933" s="1" t="e">
        <f t="shared" si="28"/>
        <v>#REF!</v>
      </c>
      <c r="J933" s="1">
        <v>-1</v>
      </c>
      <c r="K933" t="e">
        <f t="shared" si="29"/>
        <v>#REF!</v>
      </c>
      <c r="L933" s="1" t="s">
        <v>609</v>
      </c>
      <c r="M933" s="20" t="e">
        <f>Tableau1[[#This Row],[Prix /HT]]*Tableau1[[#This Row],[Stock Actuel]]</f>
        <v>#REF!</v>
      </c>
      <c r="N933" s="1" t="s">
        <v>2885</v>
      </c>
      <c r="O933" s="1"/>
    </row>
    <row r="934" spans="2:15" x14ac:dyDescent="0.25">
      <c r="B934" s="1" t="s">
        <v>261</v>
      </c>
      <c r="C934" s="1" t="s">
        <v>229</v>
      </c>
      <c r="D934" s="1" t="s">
        <v>420</v>
      </c>
      <c r="E934" t="s">
        <v>262</v>
      </c>
      <c r="F934" s="20">
        <v>171.94000000000003</v>
      </c>
      <c r="G934" s="1">
        <v>2</v>
      </c>
      <c r="H934" s="1" t="e">
        <f>SUMIF(#REF!,Tableau1[[#This Row],[Références]],#REF!)</f>
        <v>#REF!</v>
      </c>
      <c r="I934" s="1" t="e">
        <f t="shared" si="28"/>
        <v>#REF!</v>
      </c>
      <c r="J934" s="1">
        <v>-1</v>
      </c>
      <c r="K934" t="e">
        <f t="shared" si="29"/>
        <v>#REF!</v>
      </c>
      <c r="L934" s="1" t="s">
        <v>609</v>
      </c>
      <c r="M934" s="20" t="e">
        <f>Tableau1[[#This Row],[Prix /HT]]*Tableau1[[#This Row],[Stock Actuel]]</f>
        <v>#REF!</v>
      </c>
      <c r="N934" s="1" t="s">
        <v>2894</v>
      </c>
      <c r="O934" s="1"/>
    </row>
    <row r="935" spans="2:15" x14ac:dyDescent="0.25">
      <c r="B935" s="1" t="s">
        <v>268</v>
      </c>
      <c r="C935" s="1" t="s">
        <v>229</v>
      </c>
      <c r="D935" s="1" t="s">
        <v>420</v>
      </c>
      <c r="E935" t="s">
        <v>269</v>
      </c>
      <c r="F935" s="20">
        <v>616.38</v>
      </c>
      <c r="G935" s="1">
        <v>3</v>
      </c>
      <c r="H935" s="1" t="e">
        <f>SUMIF(#REF!,Tableau1[[#This Row],[Références]],#REF!)</f>
        <v>#REF!</v>
      </c>
      <c r="I935" s="1" t="e">
        <f t="shared" si="28"/>
        <v>#REF!</v>
      </c>
      <c r="J935" s="1">
        <v>-1</v>
      </c>
      <c r="K935" t="e">
        <f t="shared" si="29"/>
        <v>#REF!</v>
      </c>
      <c r="L935" s="1" t="s">
        <v>609</v>
      </c>
      <c r="M935" s="20" t="e">
        <f>Tableau1[[#This Row],[Prix /HT]]*Tableau1[[#This Row],[Stock Actuel]]</f>
        <v>#REF!</v>
      </c>
      <c r="N935" s="1" t="s">
        <v>2894</v>
      </c>
      <c r="O935" s="1" t="s">
        <v>1693</v>
      </c>
    </row>
    <row r="936" spans="2:15" x14ac:dyDescent="0.25">
      <c r="B936" s="1" t="s">
        <v>263</v>
      </c>
      <c r="C936" s="1" t="s">
        <v>229</v>
      </c>
      <c r="D936" s="1" t="s">
        <v>420</v>
      </c>
      <c r="E936" t="s">
        <v>264</v>
      </c>
      <c r="F936" s="20">
        <v>324.84999999999997</v>
      </c>
      <c r="G936" s="1">
        <v>3</v>
      </c>
      <c r="H936" s="1" t="e">
        <f>SUMIF(#REF!,Tableau1[[#This Row],[Références]],#REF!)</f>
        <v>#REF!</v>
      </c>
      <c r="I936" s="1" t="e">
        <f t="shared" si="28"/>
        <v>#REF!</v>
      </c>
      <c r="J936" s="1">
        <v>-1</v>
      </c>
      <c r="K936" t="e">
        <f t="shared" si="29"/>
        <v>#REF!</v>
      </c>
      <c r="L936" s="1" t="s">
        <v>609</v>
      </c>
      <c r="M936" s="20" t="e">
        <f>Tableau1[[#This Row],[Prix /HT]]*Tableau1[[#This Row],[Stock Actuel]]</f>
        <v>#REF!</v>
      </c>
      <c r="N936" s="1" t="s">
        <v>2894</v>
      </c>
      <c r="O936" s="1"/>
    </row>
    <row r="937" spans="2:15" x14ac:dyDescent="0.25">
      <c r="B937" s="1" t="s">
        <v>265</v>
      </c>
      <c r="C937" s="1" t="s">
        <v>229</v>
      </c>
      <c r="D937" s="1" t="s">
        <v>420</v>
      </c>
      <c r="E937" t="s">
        <v>1635</v>
      </c>
      <c r="F937" s="20">
        <v>200.14</v>
      </c>
      <c r="G937" s="1">
        <v>4</v>
      </c>
      <c r="H937" s="1" t="e">
        <f>SUMIF(#REF!,Tableau1[[#This Row],[Références]],#REF!)</f>
        <v>#REF!</v>
      </c>
      <c r="I937" s="1" t="e">
        <f t="shared" si="28"/>
        <v>#REF!</v>
      </c>
      <c r="J937" s="1">
        <v>-1</v>
      </c>
      <c r="K937" t="e">
        <f t="shared" si="29"/>
        <v>#REF!</v>
      </c>
      <c r="L937" s="1" t="s">
        <v>609</v>
      </c>
      <c r="M937" s="20" t="e">
        <f>Tableau1[[#This Row],[Prix /HT]]*Tableau1[[#This Row],[Stock Actuel]]</f>
        <v>#REF!</v>
      </c>
      <c r="N937" s="1"/>
      <c r="O937" s="1"/>
    </row>
    <row r="938" spans="2:15" x14ac:dyDescent="0.25">
      <c r="B938" s="1" t="s">
        <v>1922</v>
      </c>
      <c r="C938" s="1" t="s">
        <v>229</v>
      </c>
      <c r="D938" s="1" t="s">
        <v>420</v>
      </c>
      <c r="E938" t="s">
        <v>1923</v>
      </c>
      <c r="F938" s="20">
        <v>403.24</v>
      </c>
      <c r="G938" s="1">
        <v>1</v>
      </c>
      <c r="H938" s="1" t="e">
        <f>SUMIF(#REF!,Tableau1[[#This Row],[Références]],#REF!)</f>
        <v>#REF!</v>
      </c>
      <c r="I938" s="1" t="e">
        <f t="shared" si="28"/>
        <v>#REF!</v>
      </c>
      <c r="J938" s="1">
        <v>-1</v>
      </c>
      <c r="K938" t="e">
        <f t="shared" si="29"/>
        <v>#REF!</v>
      </c>
      <c r="L938" s="1" t="s">
        <v>609</v>
      </c>
      <c r="M938" s="20" t="e">
        <f>Tableau1[[#This Row],[Prix /HT]]*Tableau1[[#This Row],[Stock Actuel]]</f>
        <v>#REF!</v>
      </c>
      <c r="N938" s="1"/>
      <c r="O938" s="1"/>
    </row>
    <row r="939" spans="2:15" x14ac:dyDescent="0.25">
      <c r="B939" s="1" t="s">
        <v>2181</v>
      </c>
      <c r="C939" s="1" t="s">
        <v>229</v>
      </c>
      <c r="D939" s="1" t="s">
        <v>420</v>
      </c>
      <c r="E939" t="s">
        <v>2499</v>
      </c>
      <c r="F939" s="20">
        <v>851.05</v>
      </c>
      <c r="G939" s="1">
        <v>1</v>
      </c>
      <c r="H939" s="1" t="e">
        <f>SUMIF(#REF!,Tableau1[[#This Row],[Références]],#REF!)</f>
        <v>#REF!</v>
      </c>
      <c r="I939" s="1" t="e">
        <f t="shared" si="28"/>
        <v>#REF!</v>
      </c>
      <c r="J939" s="1">
        <v>-1</v>
      </c>
      <c r="K939" t="e">
        <f t="shared" si="29"/>
        <v>#REF!</v>
      </c>
      <c r="L939" s="1" t="s">
        <v>609</v>
      </c>
      <c r="M939" s="20" t="e">
        <f>Tableau1[[#This Row],[Prix /HT]]*Tableau1[[#This Row],[Stock Actuel]]</f>
        <v>#REF!</v>
      </c>
      <c r="N939" s="1" t="s">
        <v>2894</v>
      </c>
      <c r="O939" s="1"/>
    </row>
    <row r="940" spans="2:15" x14ac:dyDescent="0.25">
      <c r="B940" s="1" t="s">
        <v>2661</v>
      </c>
      <c r="D940" s="1" t="s">
        <v>420</v>
      </c>
      <c r="E940" t="s">
        <v>2662</v>
      </c>
      <c r="F940" s="20">
        <v>550.17999999999995</v>
      </c>
      <c r="G940" s="1">
        <v>0</v>
      </c>
      <c r="H940" s="1" t="e">
        <f>SUMIF(#REF!,Tableau1[[#This Row],[Références]],#REF!)</f>
        <v>#REF!</v>
      </c>
      <c r="I940" s="1" t="e">
        <f t="shared" si="28"/>
        <v>#REF!</v>
      </c>
      <c r="J940" s="1">
        <v>-1</v>
      </c>
      <c r="K940" t="e">
        <f t="shared" si="29"/>
        <v>#REF!</v>
      </c>
      <c r="L940" s="1"/>
      <c r="M940" s="20" t="e">
        <f>Tableau1[[#This Row],[Prix /HT]]*Tableau1[[#This Row],[Stock Actuel]]</f>
        <v>#REF!</v>
      </c>
      <c r="N940" s="1" t="s">
        <v>2894</v>
      </c>
      <c r="O940" s="1"/>
    </row>
    <row r="941" spans="2:15" x14ac:dyDescent="0.25">
      <c r="B941" s="1" t="s">
        <v>2155</v>
      </c>
      <c r="C941" s="1" t="s">
        <v>229</v>
      </c>
      <c r="D941" s="1" t="s">
        <v>164</v>
      </c>
      <c r="E941" t="s">
        <v>2160</v>
      </c>
      <c r="F941" s="20">
        <v>86</v>
      </c>
      <c r="G941" s="1">
        <v>4</v>
      </c>
      <c r="H941" s="1" t="e">
        <f>SUMIF(#REF!,Tableau1[[#This Row],[Références]],#REF!)</f>
        <v>#REF!</v>
      </c>
      <c r="I941" s="1" t="e">
        <f t="shared" si="28"/>
        <v>#REF!</v>
      </c>
      <c r="J941" s="1">
        <v>-1</v>
      </c>
      <c r="K941" t="e">
        <f t="shared" si="29"/>
        <v>#REF!</v>
      </c>
      <c r="L941" s="1" t="s">
        <v>609</v>
      </c>
      <c r="M941" s="20" t="e">
        <f>Tableau1[[#This Row],[Prix /HT]]*Tableau1[[#This Row],[Stock Actuel]]</f>
        <v>#REF!</v>
      </c>
      <c r="N941" s="1" t="s">
        <v>2894</v>
      </c>
      <c r="O941" s="1"/>
    </row>
    <row r="942" spans="2:15" x14ac:dyDescent="0.25">
      <c r="B942" s="1" t="s">
        <v>235</v>
      </c>
      <c r="C942" s="1" t="s">
        <v>229</v>
      </c>
      <c r="D942" s="1" t="s">
        <v>420</v>
      </c>
      <c r="E942" t="s">
        <v>236</v>
      </c>
      <c r="F942" s="20">
        <v>216.11</v>
      </c>
      <c r="G942" s="1">
        <v>3</v>
      </c>
      <c r="H942" s="1" t="e">
        <f>SUMIF(#REF!,Tableau1[[#This Row],[Références]],#REF!)</f>
        <v>#REF!</v>
      </c>
      <c r="I942" s="1" t="e">
        <f t="shared" si="28"/>
        <v>#REF!</v>
      </c>
      <c r="J942" s="1">
        <v>-1</v>
      </c>
      <c r="K942" t="e">
        <f t="shared" si="29"/>
        <v>#REF!</v>
      </c>
      <c r="L942" s="1" t="s">
        <v>609</v>
      </c>
      <c r="M942" s="20" t="e">
        <f>Tableau1[[#This Row],[Prix /HT]]*Tableau1[[#This Row],[Stock Actuel]]</f>
        <v>#REF!</v>
      </c>
      <c r="N942" s="1"/>
      <c r="O942" s="1"/>
    </row>
    <row r="943" spans="2:15" x14ac:dyDescent="0.25">
      <c r="B943" s="1" t="s">
        <v>276</v>
      </c>
      <c r="C943" s="1" t="s">
        <v>229</v>
      </c>
      <c r="D943" s="1" t="s">
        <v>420</v>
      </c>
      <c r="E943" t="s">
        <v>277</v>
      </c>
      <c r="F943" s="20">
        <v>447.51</v>
      </c>
      <c r="G943" s="1">
        <v>2</v>
      </c>
      <c r="H943" s="1" t="e">
        <f>SUMIF(#REF!,Tableau1[[#This Row],[Références]],#REF!)</f>
        <v>#REF!</v>
      </c>
      <c r="I943" s="1" t="e">
        <f t="shared" si="28"/>
        <v>#REF!</v>
      </c>
      <c r="J943" s="1">
        <v>-1</v>
      </c>
      <c r="K943" t="e">
        <f t="shared" si="29"/>
        <v>#REF!</v>
      </c>
      <c r="L943" s="1" t="s">
        <v>609</v>
      </c>
      <c r="M943" s="20" t="e">
        <f>Tableau1[[#This Row],[Prix /HT]]*Tableau1[[#This Row],[Stock Actuel]]</f>
        <v>#REF!</v>
      </c>
      <c r="N943" s="1"/>
      <c r="O943" s="1"/>
    </row>
    <row r="944" spans="2:15" x14ac:dyDescent="0.25">
      <c r="B944" s="1" t="s">
        <v>228</v>
      </c>
      <c r="C944" s="1" t="s">
        <v>229</v>
      </c>
      <c r="D944" s="1" t="s">
        <v>420</v>
      </c>
      <c r="E944" t="s">
        <v>230</v>
      </c>
      <c r="F944" s="20">
        <v>226.49</v>
      </c>
      <c r="G944" s="1">
        <v>2</v>
      </c>
      <c r="H944" s="1" t="e">
        <f>SUMIF(#REF!,Tableau1[[#This Row],[Références]],#REF!)</f>
        <v>#REF!</v>
      </c>
      <c r="I944" s="1" t="e">
        <f t="shared" si="28"/>
        <v>#REF!</v>
      </c>
      <c r="J944" s="1">
        <v>-1</v>
      </c>
      <c r="K944" t="e">
        <f t="shared" si="29"/>
        <v>#REF!</v>
      </c>
      <c r="L944" s="1" t="s">
        <v>609</v>
      </c>
      <c r="M944" s="20" t="e">
        <f>Tableau1[[#This Row],[Prix /HT]]*Tableau1[[#This Row],[Stock Actuel]]</f>
        <v>#REF!</v>
      </c>
      <c r="N944" s="1"/>
      <c r="O944" s="1"/>
    </row>
    <row r="945" spans="2:15" x14ac:dyDescent="0.25">
      <c r="B945" s="1" t="s">
        <v>1958</v>
      </c>
      <c r="C945" s="1" t="s">
        <v>229</v>
      </c>
      <c r="D945" s="1" t="s">
        <v>421</v>
      </c>
      <c r="E945" t="s">
        <v>1959</v>
      </c>
      <c r="F945" s="20">
        <v>675.99</v>
      </c>
      <c r="G945" s="1">
        <v>9</v>
      </c>
      <c r="H945" s="1" t="e">
        <f>SUMIF(#REF!,Tableau1[[#This Row],[Références]],#REF!)</f>
        <v>#REF!</v>
      </c>
      <c r="I945" s="1" t="e">
        <f t="shared" si="28"/>
        <v>#REF!</v>
      </c>
      <c r="J945" s="1">
        <v>-1</v>
      </c>
      <c r="K945" t="e">
        <f t="shared" si="29"/>
        <v>#REF!</v>
      </c>
      <c r="L945" s="1" t="s">
        <v>609</v>
      </c>
      <c r="M945" s="20" t="e">
        <f>Tableau1[[#This Row],[Prix /HT]]*Tableau1[[#This Row],[Stock Actuel]]</f>
        <v>#REF!</v>
      </c>
      <c r="N945" s="1"/>
      <c r="O945" s="1"/>
    </row>
    <row r="946" spans="2:15" x14ac:dyDescent="0.25">
      <c r="B946" s="1" t="s">
        <v>2193</v>
      </c>
      <c r="C946" s="1" t="s">
        <v>229</v>
      </c>
      <c r="D946" s="1" t="s">
        <v>421</v>
      </c>
      <c r="E946" t="s">
        <v>2194</v>
      </c>
      <c r="F946" s="20">
        <v>845</v>
      </c>
      <c r="G946" s="1">
        <v>1</v>
      </c>
      <c r="H946" s="1" t="e">
        <f>SUMIF(#REF!,Tableau1[[#This Row],[Références]],#REF!)</f>
        <v>#REF!</v>
      </c>
      <c r="I946" s="1" t="e">
        <f t="shared" si="28"/>
        <v>#REF!</v>
      </c>
      <c r="J946" s="1">
        <v>-1</v>
      </c>
      <c r="K946" t="e">
        <f t="shared" si="29"/>
        <v>#REF!</v>
      </c>
      <c r="L946" s="1" t="s">
        <v>609</v>
      </c>
      <c r="M946" s="20" t="e">
        <f>Tableau1[[#This Row],[Prix /HT]]*Tableau1[[#This Row],[Stock Actuel]]</f>
        <v>#REF!</v>
      </c>
      <c r="N946" s="1"/>
      <c r="O946" s="1"/>
    </row>
    <row r="947" spans="2:15" x14ac:dyDescent="0.25">
      <c r="B947" s="1" t="s">
        <v>2180</v>
      </c>
      <c r="C947" s="1" t="s">
        <v>229</v>
      </c>
      <c r="D947" s="1" t="s">
        <v>421</v>
      </c>
      <c r="E947" t="s">
        <v>2568</v>
      </c>
      <c r="F947" s="20">
        <v>0</v>
      </c>
      <c r="G947" s="1">
        <v>1</v>
      </c>
      <c r="H947" s="1" t="e">
        <f>SUMIF(#REF!,Tableau1[[#This Row],[Références]],#REF!)</f>
        <v>#REF!</v>
      </c>
      <c r="I947" s="1" t="e">
        <f t="shared" si="28"/>
        <v>#REF!</v>
      </c>
      <c r="J947" s="1">
        <v>-1</v>
      </c>
      <c r="K947" t="e">
        <f t="shared" si="29"/>
        <v>#REF!</v>
      </c>
      <c r="L947" s="1"/>
      <c r="M947" s="20" t="e">
        <f>Tableau1[[#This Row],[Prix /HT]]*Tableau1[[#This Row],[Stock Actuel]]</f>
        <v>#REF!</v>
      </c>
      <c r="N947" s="1"/>
      <c r="O947" s="1"/>
    </row>
    <row r="948" spans="2:15" x14ac:dyDescent="0.25">
      <c r="B948" s="1" t="s">
        <v>242</v>
      </c>
      <c r="C948" s="1" t="s">
        <v>229</v>
      </c>
      <c r="D948" s="1" t="s">
        <v>420</v>
      </c>
      <c r="E948" t="s">
        <v>2838</v>
      </c>
      <c r="F948" s="20">
        <v>50.51</v>
      </c>
      <c r="G948" s="1">
        <v>5</v>
      </c>
      <c r="H948" s="1" t="e">
        <f>SUMIF(#REF!,Tableau1[[#This Row],[Références]],#REF!)</f>
        <v>#REF!</v>
      </c>
      <c r="I948" s="1" t="e">
        <f t="shared" si="28"/>
        <v>#REF!</v>
      </c>
      <c r="J948" s="1">
        <v>-1</v>
      </c>
      <c r="K948" t="e">
        <f t="shared" si="29"/>
        <v>#REF!</v>
      </c>
      <c r="L948" s="1" t="s">
        <v>609</v>
      </c>
      <c r="M948" s="20" t="e">
        <f>Tableau1[[#This Row],[Prix /HT]]*Tableau1[[#This Row],[Stock Actuel]]</f>
        <v>#REF!</v>
      </c>
      <c r="N948" s="1" t="s">
        <v>2876</v>
      </c>
      <c r="O948" s="1"/>
    </row>
    <row r="949" spans="2:15" x14ac:dyDescent="0.25">
      <c r="B949" s="1" t="s">
        <v>2837</v>
      </c>
      <c r="C949" s="1" t="s">
        <v>164</v>
      </c>
      <c r="D949" s="1" t="s">
        <v>420</v>
      </c>
      <c r="E949" t="s">
        <v>2839</v>
      </c>
      <c r="F949" s="20">
        <v>39.61</v>
      </c>
      <c r="G949" s="1">
        <v>2</v>
      </c>
      <c r="H949" s="1" t="e">
        <f>SUMIF(#REF!,Tableau1[[#This Row],[Références]],#REF!)</f>
        <v>#REF!</v>
      </c>
      <c r="I949" s="1" t="e">
        <f t="shared" si="28"/>
        <v>#REF!</v>
      </c>
      <c r="J949" s="1">
        <v>-1</v>
      </c>
      <c r="K949" t="e">
        <f t="shared" si="29"/>
        <v>#REF!</v>
      </c>
      <c r="L949" s="1" t="s">
        <v>609</v>
      </c>
      <c r="M949" s="20" t="e">
        <f>Tableau1[[#This Row],[Prix /HT]]*Tableau1[[#This Row],[Stock Actuel]]</f>
        <v>#REF!</v>
      </c>
      <c r="N949" s="1" t="s">
        <v>2876</v>
      </c>
      <c r="O949" s="1"/>
    </row>
    <row r="950" spans="2:15" x14ac:dyDescent="0.25">
      <c r="B950" s="1" t="s">
        <v>1506</v>
      </c>
      <c r="C950" s="1" t="s">
        <v>229</v>
      </c>
      <c r="D950" s="1" t="s">
        <v>420</v>
      </c>
      <c r="E950" t="s">
        <v>1507</v>
      </c>
      <c r="F950" s="20">
        <v>4048</v>
      </c>
      <c r="G950" s="1">
        <v>1</v>
      </c>
      <c r="H950" s="1" t="e">
        <f>SUMIF(#REF!,Tableau1[[#This Row],[Références]],#REF!)</f>
        <v>#REF!</v>
      </c>
      <c r="I950" s="1" t="e">
        <f t="shared" si="28"/>
        <v>#REF!</v>
      </c>
      <c r="J950" s="1">
        <v>-1</v>
      </c>
      <c r="K950" t="e">
        <f t="shared" si="29"/>
        <v>#REF!</v>
      </c>
      <c r="L950" s="1" t="s">
        <v>609</v>
      </c>
      <c r="M950" s="20" t="e">
        <f>Tableau1[[#This Row],[Prix /HT]]*Tableau1[[#This Row],[Stock Actuel]]</f>
        <v>#REF!</v>
      </c>
      <c r="N950" s="1" t="s">
        <v>2884</v>
      </c>
      <c r="O950" s="1"/>
    </row>
    <row r="951" spans="2:15" x14ac:dyDescent="0.25">
      <c r="B951" s="1" t="s">
        <v>233</v>
      </c>
      <c r="C951" s="1" t="s">
        <v>229</v>
      </c>
      <c r="D951" s="1" t="s">
        <v>420</v>
      </c>
      <c r="E951" t="s">
        <v>1657</v>
      </c>
      <c r="F951" s="20">
        <v>356.84</v>
      </c>
      <c r="G951" s="1">
        <v>1</v>
      </c>
      <c r="H951" s="1" t="e">
        <f>SUMIF(#REF!,Tableau1[[#This Row],[Références]],#REF!)</f>
        <v>#REF!</v>
      </c>
      <c r="I951" s="1" t="e">
        <f t="shared" si="28"/>
        <v>#REF!</v>
      </c>
      <c r="J951" s="1">
        <v>-1</v>
      </c>
      <c r="K951" t="e">
        <f t="shared" si="29"/>
        <v>#REF!</v>
      </c>
      <c r="L951" s="1" t="s">
        <v>609</v>
      </c>
      <c r="M951" s="20" t="e">
        <f>Tableau1[[#This Row],[Prix /HT]]*Tableau1[[#This Row],[Stock Actuel]]</f>
        <v>#REF!</v>
      </c>
      <c r="N951" s="1" t="s">
        <v>2894</v>
      </c>
      <c r="O951" s="1"/>
    </row>
    <row r="952" spans="2:15" x14ac:dyDescent="0.25">
      <c r="B952" s="1" t="s">
        <v>234</v>
      </c>
      <c r="C952" s="1" t="s">
        <v>229</v>
      </c>
      <c r="D952" s="1" t="s">
        <v>420</v>
      </c>
      <c r="E952" t="s">
        <v>1656</v>
      </c>
      <c r="F952" s="20">
        <v>532.62</v>
      </c>
      <c r="G952" s="1">
        <v>1</v>
      </c>
      <c r="H952" s="1" t="e">
        <f>SUMIF(#REF!,Tableau1[[#This Row],[Références]],#REF!)</f>
        <v>#REF!</v>
      </c>
      <c r="I952" s="1" t="e">
        <f t="shared" si="28"/>
        <v>#REF!</v>
      </c>
      <c r="J952" s="1">
        <v>-1</v>
      </c>
      <c r="K952" t="e">
        <f t="shared" si="29"/>
        <v>#REF!</v>
      </c>
      <c r="L952" s="1" t="s">
        <v>609</v>
      </c>
      <c r="M952" s="20" t="e">
        <f>Tableau1[[#This Row],[Prix /HT]]*Tableau1[[#This Row],[Stock Actuel]]</f>
        <v>#REF!</v>
      </c>
      <c r="N952" s="1"/>
      <c r="O952" s="1"/>
    </row>
    <row r="953" spans="2:15" x14ac:dyDescent="0.25">
      <c r="B953" s="1" t="s">
        <v>2191</v>
      </c>
      <c r="C953" s="1" t="s">
        <v>229</v>
      </c>
      <c r="D953" s="1" t="s">
        <v>420</v>
      </c>
      <c r="E953" t="s">
        <v>2192</v>
      </c>
      <c r="F953" s="20">
        <v>0</v>
      </c>
      <c r="G953" s="1">
        <v>1</v>
      </c>
      <c r="H953" s="1" t="e">
        <f>SUMIF(#REF!,Tableau1[[#This Row],[Références]],#REF!)</f>
        <v>#REF!</v>
      </c>
      <c r="I953" s="1" t="e">
        <f t="shared" si="28"/>
        <v>#REF!</v>
      </c>
      <c r="J953" s="1">
        <v>-1</v>
      </c>
      <c r="K953" t="e">
        <f t="shared" si="29"/>
        <v>#REF!</v>
      </c>
      <c r="L953" s="1" t="s">
        <v>609</v>
      </c>
      <c r="M953" s="20" t="e">
        <f>Tableau1[[#This Row],[Prix /HT]]*Tableau1[[#This Row],[Stock Actuel]]</f>
        <v>#REF!</v>
      </c>
      <c r="N953" s="1"/>
      <c r="O953" s="1"/>
    </row>
    <row r="954" spans="2:15" x14ac:dyDescent="0.25">
      <c r="B954" s="1" t="s">
        <v>1924</v>
      </c>
      <c r="C954" s="1" t="s">
        <v>229</v>
      </c>
      <c r="D954" s="1" t="s">
        <v>420</v>
      </c>
      <c r="E954" t="s">
        <v>1925</v>
      </c>
      <c r="F954" s="20">
        <v>1030.81</v>
      </c>
      <c r="G954" s="1">
        <v>0</v>
      </c>
      <c r="H954" s="1" t="e">
        <f>SUMIF(#REF!,Tableau1[[#This Row],[Références]],#REF!)</f>
        <v>#REF!</v>
      </c>
      <c r="I954" s="1" t="e">
        <f t="shared" si="28"/>
        <v>#REF!</v>
      </c>
      <c r="J954" s="1">
        <v>-1</v>
      </c>
      <c r="K954" t="e">
        <f t="shared" si="29"/>
        <v>#REF!</v>
      </c>
      <c r="L954" s="1" t="s">
        <v>609</v>
      </c>
      <c r="M954" s="20" t="e">
        <f>Tableau1[[#This Row],[Prix /HT]]*Tableau1[[#This Row],[Stock Actuel]]</f>
        <v>#REF!</v>
      </c>
      <c r="N954" s="1"/>
      <c r="O954" s="1"/>
    </row>
    <row r="955" spans="2:15" x14ac:dyDescent="0.25">
      <c r="B955" s="1" t="s">
        <v>330</v>
      </c>
      <c r="C955" s="1" t="s">
        <v>229</v>
      </c>
      <c r="D955" s="1" t="s">
        <v>420</v>
      </c>
      <c r="E955" t="s">
        <v>331</v>
      </c>
      <c r="F955" s="20">
        <v>382</v>
      </c>
      <c r="G955" s="1">
        <v>19</v>
      </c>
      <c r="H955" s="1" t="e">
        <f>SUMIF(#REF!,Tableau1[[#This Row],[Références]],#REF!)</f>
        <v>#REF!</v>
      </c>
      <c r="I955" s="1" t="e">
        <f t="shared" si="28"/>
        <v>#REF!</v>
      </c>
      <c r="J955" s="1">
        <v>-1</v>
      </c>
      <c r="K955" t="e">
        <f t="shared" si="29"/>
        <v>#REF!</v>
      </c>
      <c r="L955" s="1" t="s">
        <v>609</v>
      </c>
      <c r="M955" s="20" t="e">
        <f>Tableau1[[#This Row],[Prix /HT]]*Tableau1[[#This Row],[Stock Actuel]]</f>
        <v>#REF!</v>
      </c>
      <c r="N955" s="1"/>
      <c r="O955" s="1"/>
    </row>
    <row r="956" spans="2:15" x14ac:dyDescent="0.25">
      <c r="B956" s="1" t="s">
        <v>278</v>
      </c>
      <c r="C956" s="1" t="s">
        <v>229</v>
      </c>
      <c r="D956" s="1" t="s">
        <v>420</v>
      </c>
      <c r="E956" t="s">
        <v>279</v>
      </c>
      <c r="F956" s="20">
        <v>1654.97</v>
      </c>
      <c r="G956" s="1">
        <v>4</v>
      </c>
      <c r="H956" s="1" t="e">
        <f>SUMIF(#REF!,Tableau1[[#This Row],[Références]],#REF!)</f>
        <v>#REF!</v>
      </c>
      <c r="I956" s="1" t="e">
        <f t="shared" si="28"/>
        <v>#REF!</v>
      </c>
      <c r="J956" s="1">
        <v>-1</v>
      </c>
      <c r="K956" t="e">
        <f t="shared" si="29"/>
        <v>#REF!</v>
      </c>
      <c r="L956" s="1" t="s">
        <v>609</v>
      </c>
      <c r="M956" s="20" t="e">
        <f>Tableau1[[#This Row],[Prix /HT]]*Tableau1[[#This Row],[Stock Actuel]]</f>
        <v>#REF!</v>
      </c>
      <c r="N956" s="1"/>
      <c r="O956" s="1"/>
    </row>
    <row r="957" spans="2:15" x14ac:dyDescent="0.25">
      <c r="B957" s="1" t="s">
        <v>2579</v>
      </c>
      <c r="C957" s="1" t="s">
        <v>229</v>
      </c>
      <c r="D957" s="1" t="s">
        <v>421</v>
      </c>
      <c r="E957" t="s">
        <v>2569</v>
      </c>
      <c r="F957" s="20">
        <v>0</v>
      </c>
      <c r="G957" s="1">
        <v>1</v>
      </c>
      <c r="H957" s="1" t="e">
        <f>SUMIF(#REF!,Tableau1[[#This Row],[Références]],#REF!)</f>
        <v>#REF!</v>
      </c>
      <c r="I957" s="1" t="e">
        <f t="shared" si="28"/>
        <v>#REF!</v>
      </c>
      <c r="J957" s="1">
        <v>-1</v>
      </c>
      <c r="K957" t="e">
        <f t="shared" si="29"/>
        <v>#REF!</v>
      </c>
      <c r="L957" s="1"/>
      <c r="M957" s="20" t="e">
        <f>Tableau1[[#This Row],[Prix /HT]]*Tableau1[[#This Row],[Stock Actuel]]</f>
        <v>#REF!</v>
      </c>
      <c r="N957" s="1"/>
      <c r="O957" s="1"/>
    </row>
    <row r="958" spans="2:15" x14ac:dyDescent="0.25">
      <c r="B958" s="1" t="s">
        <v>280</v>
      </c>
      <c r="C958" s="1" t="s">
        <v>229</v>
      </c>
      <c r="D958" s="1" t="s">
        <v>420</v>
      </c>
      <c r="E958" t="s">
        <v>281</v>
      </c>
      <c r="F958" s="20">
        <v>1167.1199999999999</v>
      </c>
      <c r="G958" s="1">
        <v>1</v>
      </c>
      <c r="H958" s="1" t="e">
        <f>SUMIF(#REF!,Tableau1[[#This Row],[Références]],#REF!)</f>
        <v>#REF!</v>
      </c>
      <c r="I958" s="1" t="e">
        <f t="shared" si="28"/>
        <v>#REF!</v>
      </c>
      <c r="J958" s="1">
        <v>-1</v>
      </c>
      <c r="K958" t="e">
        <f t="shared" si="29"/>
        <v>#REF!</v>
      </c>
      <c r="L958" s="1" t="s">
        <v>609</v>
      </c>
      <c r="M958" s="20" t="e">
        <f>Tableau1[[#This Row],[Prix /HT]]*Tableau1[[#This Row],[Stock Actuel]]</f>
        <v>#REF!</v>
      </c>
      <c r="N958" s="1" t="s">
        <v>1380</v>
      </c>
      <c r="O958" s="1"/>
    </row>
    <row r="959" spans="2:15" x14ac:dyDescent="0.25">
      <c r="B959" s="1" t="s">
        <v>2580</v>
      </c>
      <c r="C959" s="1" t="s">
        <v>229</v>
      </c>
      <c r="D959" s="1" t="s">
        <v>420</v>
      </c>
      <c r="E959" t="s">
        <v>2307</v>
      </c>
      <c r="F959" s="20">
        <v>512.09</v>
      </c>
      <c r="G959" s="1">
        <v>3</v>
      </c>
      <c r="H959" s="1" t="e">
        <f>SUMIF(#REF!,Tableau1[[#This Row],[Références]],#REF!)</f>
        <v>#REF!</v>
      </c>
      <c r="I959" s="1" t="e">
        <f t="shared" si="28"/>
        <v>#REF!</v>
      </c>
      <c r="J959" s="1">
        <v>-1</v>
      </c>
      <c r="K959" t="e">
        <f t="shared" si="29"/>
        <v>#REF!</v>
      </c>
      <c r="L959" s="35" t="s">
        <v>2308</v>
      </c>
      <c r="M959" s="20" t="e">
        <f>Tableau1[[#This Row],[Prix /HT]]*Tableau1[[#This Row],[Stock Actuel]]</f>
        <v>#REF!</v>
      </c>
      <c r="N959" s="1"/>
      <c r="O959" s="35">
        <v>189</v>
      </c>
    </row>
    <row r="960" spans="2:15" x14ac:dyDescent="0.25">
      <c r="B960" s="1" t="s">
        <v>231</v>
      </c>
      <c r="C960" s="1" t="s">
        <v>229</v>
      </c>
      <c r="D960" s="1" t="s">
        <v>420</v>
      </c>
      <c r="E960" t="s">
        <v>232</v>
      </c>
      <c r="F960" s="20">
        <v>57.18</v>
      </c>
      <c r="G960" s="1">
        <v>1</v>
      </c>
      <c r="H960" s="1" t="e">
        <f>SUMIF(#REF!,Tableau1[[#This Row],[Références]],#REF!)</f>
        <v>#REF!</v>
      </c>
      <c r="I960" s="1" t="e">
        <f t="shared" si="28"/>
        <v>#REF!</v>
      </c>
      <c r="J960" s="1">
        <v>-1</v>
      </c>
      <c r="K960" t="e">
        <f t="shared" si="29"/>
        <v>#REF!</v>
      </c>
      <c r="L960" s="1" t="s">
        <v>609</v>
      </c>
      <c r="M960" s="20" t="e">
        <f>Tableau1[[#This Row],[Prix /HT]]*Tableau1[[#This Row],[Stock Actuel]]</f>
        <v>#REF!</v>
      </c>
      <c r="N960" s="1"/>
      <c r="O960" s="1"/>
    </row>
    <row r="961" spans="2:15" x14ac:dyDescent="0.25">
      <c r="B961" s="1" t="s">
        <v>2202</v>
      </c>
      <c r="C961" s="16" t="s">
        <v>2212</v>
      </c>
      <c r="D961" s="1" t="s">
        <v>420</v>
      </c>
      <c r="E961" t="s">
        <v>2204</v>
      </c>
      <c r="F961" s="20">
        <v>91.19</v>
      </c>
      <c r="G961" s="1">
        <v>1</v>
      </c>
      <c r="H961" s="1" t="e">
        <f>SUMIF(#REF!,Tableau1[[#This Row],[Références]],#REF!)</f>
        <v>#REF!</v>
      </c>
      <c r="I961" s="1" t="e">
        <f t="shared" si="28"/>
        <v>#REF!</v>
      </c>
      <c r="J961" s="1">
        <v>-1</v>
      </c>
      <c r="K961" t="e">
        <f t="shared" si="29"/>
        <v>#REF!</v>
      </c>
      <c r="L961" s="1" t="s">
        <v>609</v>
      </c>
      <c r="M961" s="20" t="e">
        <f>Tableau1[[#This Row],[Prix /HT]]*Tableau1[[#This Row],[Stock Actuel]]</f>
        <v>#REF!</v>
      </c>
      <c r="N961" s="1"/>
      <c r="O961" s="1"/>
    </row>
    <row r="962" spans="2:15" x14ac:dyDescent="0.25">
      <c r="B962" s="1" t="s">
        <v>2203</v>
      </c>
      <c r="C962" s="16" t="s">
        <v>2212</v>
      </c>
      <c r="D962" s="1" t="s">
        <v>420</v>
      </c>
      <c r="E962" t="s">
        <v>2205</v>
      </c>
      <c r="F962" s="20">
        <v>86.64</v>
      </c>
      <c r="G962" s="1">
        <v>2</v>
      </c>
      <c r="H962" s="1" t="e">
        <f>SUMIF(#REF!,Tableau1[[#This Row],[Références]],#REF!)</f>
        <v>#REF!</v>
      </c>
      <c r="I962" s="1" t="e">
        <f t="shared" si="28"/>
        <v>#REF!</v>
      </c>
      <c r="J962" s="1">
        <v>-1</v>
      </c>
      <c r="K962" t="e">
        <f t="shared" si="29"/>
        <v>#REF!</v>
      </c>
      <c r="L962" s="1" t="s">
        <v>609</v>
      </c>
      <c r="M962" s="20" t="e">
        <f>Tableau1[[#This Row],[Prix /HT]]*Tableau1[[#This Row],[Stock Actuel]]</f>
        <v>#REF!</v>
      </c>
      <c r="N962" s="1"/>
      <c r="O962" s="1"/>
    </row>
    <row r="963" spans="2:15" x14ac:dyDescent="0.25">
      <c r="B963" s="1" t="s">
        <v>2200</v>
      </c>
      <c r="C963" s="16" t="s">
        <v>2212</v>
      </c>
      <c r="D963" s="1" t="s">
        <v>420</v>
      </c>
      <c r="E963" t="s">
        <v>2206</v>
      </c>
      <c r="F963" s="20">
        <v>105.53</v>
      </c>
      <c r="G963" s="1">
        <v>3</v>
      </c>
      <c r="H963" s="1" t="e">
        <f>SUMIF(#REF!,Tableau1[[#This Row],[Références]],#REF!)</f>
        <v>#REF!</v>
      </c>
      <c r="I963" s="1" t="e">
        <f t="shared" si="28"/>
        <v>#REF!</v>
      </c>
      <c r="J963" s="1">
        <v>-1</v>
      </c>
      <c r="K963" t="e">
        <f t="shared" si="29"/>
        <v>#REF!</v>
      </c>
      <c r="L963" s="1" t="s">
        <v>609</v>
      </c>
      <c r="M963" s="20" t="e">
        <f>Tableau1[[#This Row],[Prix /HT]]*Tableau1[[#This Row],[Stock Actuel]]</f>
        <v>#REF!</v>
      </c>
      <c r="N963" s="1"/>
      <c r="O963" s="1"/>
    </row>
    <row r="964" spans="2:15" x14ac:dyDescent="0.25">
      <c r="B964" s="1" t="s">
        <v>2201</v>
      </c>
      <c r="C964" s="16" t="s">
        <v>2212</v>
      </c>
      <c r="D964" s="1" t="s">
        <v>420</v>
      </c>
      <c r="E964" t="s">
        <v>2207</v>
      </c>
      <c r="F964" s="20">
        <v>98.27</v>
      </c>
      <c r="G964" s="1">
        <v>48</v>
      </c>
      <c r="H964" s="1" t="e">
        <f>SUMIF(#REF!,Tableau1[[#This Row],[Références]],#REF!)</f>
        <v>#REF!</v>
      </c>
      <c r="I964" s="1" t="e">
        <f t="shared" ref="I964:I1027" si="30">SUM(G964:H964)</f>
        <v>#REF!</v>
      </c>
      <c r="J964" s="1">
        <v>-1</v>
      </c>
      <c r="K964" t="e">
        <f t="shared" ref="K964:K1010" si="31">IF(I964&lt;=J964,"Commander","stock OK")</f>
        <v>#REF!</v>
      </c>
      <c r="L964" s="1" t="s">
        <v>609</v>
      </c>
      <c r="M964" s="20" t="e">
        <f>Tableau1[[#This Row],[Prix /HT]]*Tableau1[[#This Row],[Stock Actuel]]</f>
        <v>#REF!</v>
      </c>
      <c r="N964" s="1"/>
      <c r="O964" s="1"/>
    </row>
    <row r="965" spans="2:15" x14ac:dyDescent="0.25">
      <c r="B965" s="1" t="s">
        <v>2199</v>
      </c>
      <c r="C965" s="16" t="s">
        <v>2212</v>
      </c>
      <c r="D965" s="1" t="s">
        <v>420</v>
      </c>
      <c r="E965" t="s">
        <v>2208</v>
      </c>
      <c r="F965" s="20">
        <v>180.45</v>
      </c>
      <c r="G965" s="1">
        <v>5</v>
      </c>
      <c r="H965" s="1" t="e">
        <f>SUMIF(#REF!,Tableau1[[#This Row],[Références]],#REF!)</f>
        <v>#REF!</v>
      </c>
      <c r="I965" s="1" t="e">
        <f t="shared" si="30"/>
        <v>#REF!</v>
      </c>
      <c r="J965" s="1">
        <v>-1</v>
      </c>
      <c r="K965" t="e">
        <f t="shared" si="31"/>
        <v>#REF!</v>
      </c>
      <c r="L965" s="1" t="s">
        <v>609</v>
      </c>
      <c r="M965" s="20" t="e">
        <f>Tableau1[[#This Row],[Prix /HT]]*Tableau1[[#This Row],[Stock Actuel]]</f>
        <v>#REF!</v>
      </c>
      <c r="N965" s="1"/>
      <c r="O965" s="1"/>
    </row>
    <row r="966" spans="2:15" x14ac:dyDescent="0.25">
      <c r="B966" s="1" t="s">
        <v>2581</v>
      </c>
      <c r="C966" s="1" t="s">
        <v>229</v>
      </c>
      <c r="D966" s="1" t="s">
        <v>421</v>
      </c>
      <c r="E966" t="s">
        <v>2570</v>
      </c>
      <c r="F966" s="20">
        <v>0</v>
      </c>
      <c r="G966" s="1">
        <v>3</v>
      </c>
      <c r="H966" s="1" t="e">
        <f>SUMIF(#REF!,Tableau1[[#This Row],[Références]],#REF!)</f>
        <v>#REF!</v>
      </c>
      <c r="I966" s="1" t="e">
        <f t="shared" si="30"/>
        <v>#REF!</v>
      </c>
      <c r="J966" s="1">
        <v>-1</v>
      </c>
      <c r="K966" t="e">
        <f t="shared" si="31"/>
        <v>#REF!</v>
      </c>
      <c r="L966" s="1"/>
      <c r="M966" s="20" t="e">
        <f>Tableau1[[#This Row],[Prix /HT]]*Tableau1[[#This Row],[Stock Actuel]]</f>
        <v>#REF!</v>
      </c>
      <c r="N966" s="1"/>
      <c r="O966" s="1"/>
    </row>
    <row r="967" spans="2:15" x14ac:dyDescent="0.25">
      <c r="B967" s="1" t="s">
        <v>2195</v>
      </c>
      <c r="C967" s="1" t="s">
        <v>229</v>
      </c>
      <c r="D967" s="1" t="s">
        <v>420</v>
      </c>
      <c r="E967" t="s">
        <v>2196</v>
      </c>
      <c r="F967" s="20">
        <v>908</v>
      </c>
      <c r="G967" s="1">
        <v>1</v>
      </c>
      <c r="H967" s="1" t="e">
        <f>SUMIF(#REF!,Tableau1[[#This Row],[Références]],#REF!)</f>
        <v>#REF!</v>
      </c>
      <c r="I967" s="1" t="e">
        <f t="shared" si="30"/>
        <v>#REF!</v>
      </c>
      <c r="J967" s="1">
        <v>-1</v>
      </c>
      <c r="K967" t="e">
        <f t="shared" si="31"/>
        <v>#REF!</v>
      </c>
      <c r="L967" s="1" t="s">
        <v>609</v>
      </c>
      <c r="M967" s="20" t="e">
        <f>Tableau1[[#This Row],[Prix /HT]]*Tableau1[[#This Row],[Stock Actuel]]</f>
        <v>#REF!</v>
      </c>
      <c r="N967" s="1"/>
      <c r="O967" s="1"/>
    </row>
    <row r="968" spans="2:15" x14ac:dyDescent="0.25">
      <c r="B968" s="1" t="s">
        <v>2161</v>
      </c>
      <c r="D968" s="1" t="s">
        <v>2614</v>
      </c>
      <c r="E968" t="s">
        <v>2162</v>
      </c>
      <c r="F968" s="20">
        <v>11.26</v>
      </c>
      <c r="G968" s="1">
        <v>3</v>
      </c>
      <c r="H968" s="1" t="e">
        <f>SUMIF(#REF!,Tableau1[[#This Row],[Références]],#REF!)</f>
        <v>#REF!</v>
      </c>
      <c r="I968" s="1" t="e">
        <f t="shared" si="30"/>
        <v>#REF!</v>
      </c>
      <c r="J968" s="1">
        <v>-1</v>
      </c>
      <c r="K968" t="e">
        <f t="shared" si="31"/>
        <v>#REF!</v>
      </c>
      <c r="L968" s="1"/>
      <c r="M968" s="20" t="e">
        <f>Tableau1[[#This Row],[Prix /HT]]*Tableau1[[#This Row],[Stock Actuel]]</f>
        <v>#REF!</v>
      </c>
      <c r="N968" s="1"/>
      <c r="O968" s="1"/>
    </row>
    <row r="969" spans="2:15" x14ac:dyDescent="0.25">
      <c r="B969" s="1" t="s">
        <v>2861</v>
      </c>
      <c r="D969" s="1" t="s">
        <v>419</v>
      </c>
      <c r="E969" t="s">
        <v>2862</v>
      </c>
      <c r="F969" s="20">
        <v>45</v>
      </c>
      <c r="G969" s="1">
        <v>0</v>
      </c>
      <c r="H969" s="1" t="e">
        <f>SUMIF(#REF!,Tableau1[[#This Row],[Références]],#REF!)</f>
        <v>#REF!</v>
      </c>
      <c r="I969" s="1" t="e">
        <f t="shared" si="30"/>
        <v>#REF!</v>
      </c>
      <c r="J969" s="1">
        <v>-1</v>
      </c>
      <c r="K969" t="e">
        <f t="shared" si="31"/>
        <v>#REF!</v>
      </c>
      <c r="L969" s="1"/>
      <c r="M969" s="20" t="e">
        <f>Tableau1[[#This Row],[Prix /HT]]*Tableau1[[#This Row],[Stock Actuel]]</f>
        <v>#REF!</v>
      </c>
      <c r="N969" s="1" t="s">
        <v>2876</v>
      </c>
      <c r="O969" s="1"/>
    </row>
    <row r="970" spans="2:15" x14ac:dyDescent="0.25">
      <c r="B970" s="1" t="s">
        <v>2757</v>
      </c>
      <c r="C970" s="1" t="s">
        <v>2759</v>
      </c>
      <c r="E970" t="s">
        <v>2758</v>
      </c>
      <c r="F970" s="20">
        <v>0</v>
      </c>
      <c r="G970" s="1">
        <v>0</v>
      </c>
      <c r="H970" s="1" t="e">
        <f>SUMIF(#REF!,Tableau1[[#This Row],[Références]],#REF!)</f>
        <v>#REF!</v>
      </c>
      <c r="I970" s="1" t="e">
        <f t="shared" si="30"/>
        <v>#REF!</v>
      </c>
      <c r="J970" s="1">
        <v>-1</v>
      </c>
      <c r="K970" t="e">
        <f t="shared" si="31"/>
        <v>#REF!</v>
      </c>
      <c r="L970" s="1"/>
      <c r="M970" s="20" t="e">
        <f>Tableau1[[#This Row],[Prix /HT]]*Tableau1[[#This Row],[Stock Actuel]]</f>
        <v>#REF!</v>
      </c>
      <c r="N970" s="1"/>
      <c r="O970" s="1"/>
    </row>
    <row r="971" spans="2:15" x14ac:dyDescent="0.25">
      <c r="B971" s="1" t="s">
        <v>1338</v>
      </c>
      <c r="D971" s="1" t="s">
        <v>1337</v>
      </c>
      <c r="E971" t="s">
        <v>1347</v>
      </c>
      <c r="F971" s="20">
        <v>17.690000000000001</v>
      </c>
      <c r="G971" s="1">
        <v>1</v>
      </c>
      <c r="H971" s="1" t="e">
        <f>SUMIF(#REF!,Tableau1[[#This Row],[Références]],#REF!)</f>
        <v>#REF!</v>
      </c>
      <c r="I971" s="1" t="e">
        <f t="shared" si="30"/>
        <v>#REF!</v>
      </c>
      <c r="J971" s="1">
        <v>-1</v>
      </c>
      <c r="K971" t="e">
        <f t="shared" si="31"/>
        <v>#REF!</v>
      </c>
      <c r="L971" s="1"/>
      <c r="M971" s="20" t="e">
        <f>Tableau1[[#This Row],[Prix /HT]]*Tableau1[[#This Row],[Stock Actuel]]</f>
        <v>#REF!</v>
      </c>
      <c r="N971" s="1"/>
      <c r="O971" s="1"/>
    </row>
    <row r="972" spans="2:15" x14ac:dyDescent="0.25">
      <c r="B972" s="1" t="s">
        <v>1374</v>
      </c>
      <c r="C972" s="1" t="s">
        <v>1437</v>
      </c>
      <c r="D972" s="1" t="s">
        <v>420</v>
      </c>
      <c r="E972" t="s">
        <v>1438</v>
      </c>
      <c r="F972" s="20">
        <v>3.35</v>
      </c>
      <c r="G972" s="1">
        <v>5</v>
      </c>
      <c r="H972" s="1" t="e">
        <f>SUMIF(#REF!,Tableau1[[#This Row],[Références]],#REF!)</f>
        <v>#REF!</v>
      </c>
      <c r="I972" s="1" t="e">
        <f t="shared" si="30"/>
        <v>#REF!</v>
      </c>
      <c r="J972" s="1">
        <v>-1</v>
      </c>
      <c r="K972" t="e">
        <f t="shared" si="31"/>
        <v>#REF!</v>
      </c>
      <c r="L972" s="1"/>
      <c r="M972" s="20" t="e">
        <f>Tableau1[[#This Row],[Prix /HT]]*Tableau1[[#This Row],[Stock Actuel]]</f>
        <v>#REF!</v>
      </c>
      <c r="N972" s="1"/>
      <c r="O972" s="1"/>
    </row>
    <row r="973" spans="2:15" x14ac:dyDescent="0.25">
      <c r="B973" s="1" t="s">
        <v>1375</v>
      </c>
      <c r="C973" s="1" t="s">
        <v>1437</v>
      </c>
      <c r="D973" s="1" t="s">
        <v>420</v>
      </c>
      <c r="E973" t="s">
        <v>1439</v>
      </c>
      <c r="F973" s="20">
        <v>4.32</v>
      </c>
      <c r="G973" s="1">
        <v>5</v>
      </c>
      <c r="H973" s="1" t="e">
        <f>SUMIF(#REF!,Tableau1[[#This Row],[Références]],#REF!)</f>
        <v>#REF!</v>
      </c>
      <c r="I973" s="1" t="e">
        <f t="shared" si="30"/>
        <v>#REF!</v>
      </c>
      <c r="J973" s="1">
        <v>-1</v>
      </c>
      <c r="K973" t="e">
        <f t="shared" si="31"/>
        <v>#REF!</v>
      </c>
      <c r="L973" s="1"/>
      <c r="M973" s="20" t="e">
        <f>Tableau1[[#This Row],[Prix /HT]]*Tableau1[[#This Row],[Stock Actuel]]</f>
        <v>#REF!</v>
      </c>
      <c r="N973" s="1"/>
      <c r="O973" s="1"/>
    </row>
    <row r="974" spans="2:15" x14ac:dyDescent="0.25">
      <c r="B974" s="1" t="s">
        <v>498</v>
      </c>
      <c r="C974" s="1" t="s">
        <v>499</v>
      </c>
      <c r="D974" s="1" t="s">
        <v>420</v>
      </c>
      <c r="E974" t="s">
        <v>500</v>
      </c>
      <c r="F974" s="20">
        <v>3.49</v>
      </c>
      <c r="G974" s="1">
        <v>9</v>
      </c>
      <c r="H974" s="1" t="e">
        <f>SUMIF(#REF!,Tableau1[[#This Row],[Références]],#REF!)</f>
        <v>#REF!</v>
      </c>
      <c r="I974" s="1" t="e">
        <f t="shared" si="30"/>
        <v>#REF!</v>
      </c>
      <c r="J974" s="1">
        <v>-1</v>
      </c>
      <c r="K974" t="e">
        <f t="shared" si="31"/>
        <v>#REF!</v>
      </c>
      <c r="L974" s="1"/>
      <c r="M974" s="20" t="e">
        <f>Tableau1[[#This Row],[Prix /HT]]*Tableau1[[#This Row],[Stock Actuel]]</f>
        <v>#REF!</v>
      </c>
      <c r="N974" s="1"/>
      <c r="O974" s="1"/>
    </row>
    <row r="975" spans="2:15" x14ac:dyDescent="0.25">
      <c r="B975" s="1" t="s">
        <v>502</v>
      </c>
      <c r="C975" s="1" t="s">
        <v>499</v>
      </c>
      <c r="D975" s="1" t="s">
        <v>420</v>
      </c>
      <c r="E975" t="s">
        <v>501</v>
      </c>
      <c r="F975" s="20">
        <v>10.18</v>
      </c>
      <c r="G975" s="1">
        <v>8</v>
      </c>
      <c r="H975" s="1" t="e">
        <f>SUMIF(#REF!,Tableau1[[#This Row],[Références]],#REF!)</f>
        <v>#REF!</v>
      </c>
      <c r="I975" s="1" t="e">
        <f t="shared" si="30"/>
        <v>#REF!</v>
      </c>
      <c r="J975" s="1">
        <v>-1</v>
      </c>
      <c r="K975" t="e">
        <f t="shared" si="31"/>
        <v>#REF!</v>
      </c>
      <c r="L975" s="1"/>
      <c r="M975" s="20" t="e">
        <f>Tableau1[[#This Row],[Prix /HT]]*Tableau1[[#This Row],[Stock Actuel]]</f>
        <v>#REF!</v>
      </c>
      <c r="N975" s="1"/>
      <c r="O975" s="1"/>
    </row>
    <row r="976" spans="2:15" x14ac:dyDescent="0.25">
      <c r="B976" s="1" t="s">
        <v>503</v>
      </c>
      <c r="C976" s="1" t="s">
        <v>499</v>
      </c>
      <c r="D976" s="1" t="s">
        <v>420</v>
      </c>
      <c r="E976" t="s">
        <v>504</v>
      </c>
      <c r="F976" s="20">
        <v>9.4499999999999993</v>
      </c>
      <c r="G976" s="1">
        <v>1</v>
      </c>
      <c r="H976" s="1" t="e">
        <f>SUMIF(#REF!,Tableau1[[#This Row],[Références]],#REF!)</f>
        <v>#REF!</v>
      </c>
      <c r="I976" s="1" t="e">
        <f t="shared" si="30"/>
        <v>#REF!</v>
      </c>
      <c r="J976" s="1">
        <v>-1</v>
      </c>
      <c r="K976" t="e">
        <f t="shared" si="31"/>
        <v>#REF!</v>
      </c>
      <c r="L976" s="1"/>
      <c r="M976" s="20" t="e">
        <f>Tableau1[[#This Row],[Prix /HT]]*Tableau1[[#This Row],[Stock Actuel]]</f>
        <v>#REF!</v>
      </c>
      <c r="N976" s="1"/>
      <c r="O976" s="1"/>
    </row>
    <row r="977" spans="2:15" x14ac:dyDescent="0.25">
      <c r="B977" s="1" t="s">
        <v>988</v>
      </c>
      <c r="C977" s="1" t="s">
        <v>958</v>
      </c>
      <c r="D977" s="1" t="s">
        <v>983</v>
      </c>
      <c r="E977" t="s">
        <v>989</v>
      </c>
      <c r="F977" s="20">
        <v>106</v>
      </c>
      <c r="G977" s="1">
        <v>1</v>
      </c>
      <c r="H977" s="1" t="e">
        <f>SUMIF(#REF!,Tableau1[[#This Row],[Références]],#REF!)</f>
        <v>#REF!</v>
      </c>
      <c r="I977" s="1" t="e">
        <f t="shared" si="30"/>
        <v>#REF!</v>
      </c>
      <c r="J977" s="1">
        <v>-1</v>
      </c>
      <c r="K977" t="e">
        <f t="shared" si="31"/>
        <v>#REF!</v>
      </c>
      <c r="L977" s="1" t="s">
        <v>958</v>
      </c>
      <c r="M977" s="20" t="e">
        <f>Tableau1[[#This Row],[Prix /HT]]*Tableau1[[#This Row],[Stock Actuel]]</f>
        <v>#REF!</v>
      </c>
      <c r="N977" s="1" t="s">
        <v>2892</v>
      </c>
      <c r="O977" s="1"/>
    </row>
    <row r="978" spans="2:15" x14ac:dyDescent="0.25">
      <c r="B978" s="1" t="s">
        <v>341</v>
      </c>
      <c r="C978" s="1" t="s">
        <v>339</v>
      </c>
      <c r="D978" s="1" t="s">
        <v>420</v>
      </c>
      <c r="E978" t="s">
        <v>165</v>
      </c>
      <c r="F978" s="20">
        <v>47.44</v>
      </c>
      <c r="G978" s="1">
        <v>2</v>
      </c>
      <c r="H978" s="1" t="e">
        <f>SUMIF(#REF!,Tableau1[[#This Row],[Références]],#REF!)</f>
        <v>#REF!</v>
      </c>
      <c r="I978" s="1" t="e">
        <f t="shared" si="30"/>
        <v>#REF!</v>
      </c>
      <c r="J978" s="1">
        <v>-1</v>
      </c>
      <c r="K978" t="e">
        <f t="shared" si="31"/>
        <v>#REF!</v>
      </c>
      <c r="L978" s="1" t="s">
        <v>455</v>
      </c>
      <c r="M978" s="20" t="e">
        <f>Tableau1[[#This Row],[Prix /HT]]*Tableau1[[#This Row],[Stock Actuel]]</f>
        <v>#REF!</v>
      </c>
      <c r="N978" s="1"/>
      <c r="O978" s="1"/>
    </row>
    <row r="979" spans="2:15" x14ac:dyDescent="0.25">
      <c r="B979" s="1" t="s">
        <v>342</v>
      </c>
      <c r="C979" s="1" t="s">
        <v>339</v>
      </c>
      <c r="D979" s="1" t="s">
        <v>420</v>
      </c>
      <c r="E979" t="s">
        <v>1122</v>
      </c>
      <c r="F979" s="20">
        <v>62.93</v>
      </c>
      <c r="G979" s="1">
        <v>1</v>
      </c>
      <c r="H979" s="1" t="e">
        <f>SUMIF(#REF!,Tableau1[[#This Row],[Références]],#REF!)</f>
        <v>#REF!</v>
      </c>
      <c r="I979" s="1" t="e">
        <f t="shared" si="30"/>
        <v>#REF!</v>
      </c>
      <c r="J979" s="1">
        <v>-1</v>
      </c>
      <c r="K979" t="e">
        <f t="shared" si="31"/>
        <v>#REF!</v>
      </c>
      <c r="L979" s="1" t="s">
        <v>455</v>
      </c>
      <c r="M979" s="20" t="e">
        <f>Tableau1[[#This Row],[Prix /HT]]*Tableau1[[#This Row],[Stock Actuel]]</f>
        <v>#REF!</v>
      </c>
      <c r="N979" s="1"/>
      <c r="O979" s="1"/>
    </row>
    <row r="980" spans="2:15" x14ac:dyDescent="0.25">
      <c r="B980" s="1" t="s">
        <v>677</v>
      </c>
      <c r="C980" s="1" t="s">
        <v>214</v>
      </c>
      <c r="D980" s="1" t="s">
        <v>418</v>
      </c>
      <c r="E980" t="s">
        <v>216</v>
      </c>
      <c r="F980" s="20">
        <v>28.05</v>
      </c>
      <c r="G980" s="1">
        <v>5</v>
      </c>
      <c r="H980" s="1" t="e">
        <f>SUMIF(#REF!,Tableau1[[#This Row],[Références]],#REF!)</f>
        <v>#REF!</v>
      </c>
      <c r="I980" s="1" t="e">
        <f t="shared" si="30"/>
        <v>#REF!</v>
      </c>
      <c r="J980" s="1">
        <v>-1</v>
      </c>
      <c r="K980" t="e">
        <f t="shared" si="31"/>
        <v>#REF!</v>
      </c>
      <c r="L980" s="1" t="s">
        <v>737</v>
      </c>
      <c r="M980" s="20" t="e">
        <f>Tableau1[[#This Row],[Prix /HT]]*Tableau1[[#This Row],[Stock Actuel]]</f>
        <v>#REF!</v>
      </c>
      <c r="N980" s="1" t="s">
        <v>2377</v>
      </c>
      <c r="O980" s="1"/>
    </row>
    <row r="981" spans="2:15" x14ac:dyDescent="0.25">
      <c r="B981" s="1" t="s">
        <v>1318</v>
      </c>
      <c r="C981" s="35" t="s">
        <v>430</v>
      </c>
      <c r="D981" s="35" t="s">
        <v>430</v>
      </c>
      <c r="E981" t="s">
        <v>1319</v>
      </c>
      <c r="F981" s="20">
        <v>29.98</v>
      </c>
      <c r="G981" s="1">
        <v>7</v>
      </c>
      <c r="H981" s="1" t="e">
        <f>SUMIF(#REF!,Tableau1[[#This Row],[Références]],#REF!)</f>
        <v>#REF!</v>
      </c>
      <c r="I981" s="1" t="e">
        <f t="shared" si="30"/>
        <v>#REF!</v>
      </c>
      <c r="J981" s="1">
        <v>-1</v>
      </c>
      <c r="K981" t="e">
        <f t="shared" si="31"/>
        <v>#REF!</v>
      </c>
      <c r="L981" s="1"/>
      <c r="M981" s="20" t="e">
        <f>Tableau1[[#This Row],[Prix /HT]]*Tableau1[[#This Row],[Stock Actuel]]</f>
        <v>#REF!</v>
      </c>
      <c r="N981" s="1"/>
      <c r="O981" s="1"/>
    </row>
    <row r="982" spans="2:15" x14ac:dyDescent="0.25">
      <c r="B982" s="32" t="s">
        <v>316</v>
      </c>
      <c r="C982" s="1" t="s">
        <v>229</v>
      </c>
      <c r="D982" s="1" t="s">
        <v>164</v>
      </c>
      <c r="E982" t="s">
        <v>317</v>
      </c>
      <c r="F982" s="20">
        <v>41.91</v>
      </c>
      <c r="G982" s="1">
        <v>1</v>
      </c>
      <c r="H982" s="1" t="e">
        <f>SUMIF(#REF!,Tableau1[[#This Row],[Références]],#REF!)</f>
        <v>#REF!</v>
      </c>
      <c r="I982" s="1" t="e">
        <f t="shared" si="30"/>
        <v>#REF!</v>
      </c>
      <c r="J982" s="1">
        <v>-1</v>
      </c>
      <c r="K982" t="e">
        <f t="shared" si="31"/>
        <v>#REF!</v>
      </c>
      <c r="L982" s="1" t="s">
        <v>734</v>
      </c>
      <c r="M982" s="20" t="e">
        <f>Tableau1[[#This Row],[Prix /HT]]*Tableau1[[#This Row],[Stock Actuel]]</f>
        <v>#REF!</v>
      </c>
      <c r="N982" s="1"/>
      <c r="O982" s="1"/>
    </row>
    <row r="983" spans="2:15" x14ac:dyDescent="0.25">
      <c r="B983" s="32" t="s">
        <v>328</v>
      </c>
      <c r="C983" s="1" t="s">
        <v>229</v>
      </c>
      <c r="D983" s="1" t="s">
        <v>164</v>
      </c>
      <c r="E983" t="s">
        <v>329</v>
      </c>
      <c r="F983" s="20">
        <v>0</v>
      </c>
      <c r="G983" s="1">
        <v>14</v>
      </c>
      <c r="H983" s="1" t="e">
        <f>SUMIF(#REF!,Tableau1[[#This Row],[Références]],#REF!)</f>
        <v>#REF!</v>
      </c>
      <c r="I983" s="1" t="e">
        <f t="shared" si="30"/>
        <v>#REF!</v>
      </c>
      <c r="J983" s="1">
        <v>-1</v>
      </c>
      <c r="K983" t="e">
        <f t="shared" si="31"/>
        <v>#REF!</v>
      </c>
      <c r="L983" s="1" t="s">
        <v>734</v>
      </c>
      <c r="M983" s="20" t="e">
        <f>Tableau1[[#This Row],[Prix /HT]]*Tableau1[[#This Row],[Stock Actuel]]</f>
        <v>#REF!</v>
      </c>
      <c r="N983" s="1" t="s">
        <v>2893</v>
      </c>
      <c r="O983" s="1"/>
    </row>
    <row r="984" spans="2:15" x14ac:dyDescent="0.25">
      <c r="B984" s="32" t="s">
        <v>310</v>
      </c>
      <c r="C984" s="1" t="s">
        <v>229</v>
      </c>
      <c r="D984" s="1" t="s">
        <v>164</v>
      </c>
      <c r="E984" t="s">
        <v>311</v>
      </c>
      <c r="F984" s="20">
        <v>0</v>
      </c>
      <c r="G984" s="1">
        <v>1</v>
      </c>
      <c r="H984" s="1" t="e">
        <f>SUMIF(#REF!,Tableau1[[#This Row],[Références]],#REF!)</f>
        <v>#REF!</v>
      </c>
      <c r="I984" s="1" t="e">
        <f t="shared" si="30"/>
        <v>#REF!</v>
      </c>
      <c r="J984" s="1">
        <v>-1</v>
      </c>
      <c r="K984" t="e">
        <f t="shared" si="31"/>
        <v>#REF!</v>
      </c>
      <c r="L984" s="1" t="s">
        <v>734</v>
      </c>
      <c r="M984" s="20" t="e">
        <f>Tableau1[[#This Row],[Prix /HT]]*Tableau1[[#This Row],[Stock Actuel]]</f>
        <v>#REF!</v>
      </c>
      <c r="N984" s="1" t="s">
        <v>2377</v>
      </c>
      <c r="O984" s="1"/>
    </row>
    <row r="985" spans="2:15" x14ac:dyDescent="0.25">
      <c r="B985" s="32" t="s">
        <v>308</v>
      </c>
      <c r="C985" s="1" t="s">
        <v>229</v>
      </c>
      <c r="D985" s="1" t="s">
        <v>164</v>
      </c>
      <c r="E985" t="s">
        <v>309</v>
      </c>
      <c r="F985" s="20">
        <v>464.36999999999995</v>
      </c>
      <c r="G985" s="1">
        <v>4</v>
      </c>
      <c r="H985" s="1" t="e">
        <f>SUMIF(#REF!,Tableau1[[#This Row],[Références]],#REF!)</f>
        <v>#REF!</v>
      </c>
      <c r="I985" s="1" t="e">
        <f t="shared" si="30"/>
        <v>#REF!</v>
      </c>
      <c r="J985" s="1">
        <v>-1</v>
      </c>
      <c r="K985" t="e">
        <f t="shared" si="31"/>
        <v>#REF!</v>
      </c>
      <c r="L985" s="1" t="s">
        <v>734</v>
      </c>
      <c r="M985" s="20" t="e">
        <f>Tableau1[[#This Row],[Prix /HT]]*Tableau1[[#This Row],[Stock Actuel]]</f>
        <v>#REF!</v>
      </c>
      <c r="N985" s="1" t="s">
        <v>2377</v>
      </c>
      <c r="O985" s="1"/>
    </row>
    <row r="986" spans="2:15" x14ac:dyDescent="0.25">
      <c r="B986" s="32" t="s">
        <v>324</v>
      </c>
      <c r="C986" s="1" t="s">
        <v>229</v>
      </c>
      <c r="D986" s="1" t="s">
        <v>164</v>
      </c>
      <c r="E986" t="s">
        <v>325</v>
      </c>
      <c r="F986" s="20">
        <v>70</v>
      </c>
      <c r="G986" s="1">
        <v>22</v>
      </c>
      <c r="H986" s="1" t="e">
        <f>SUMIF(#REF!,Tableau1[[#This Row],[Références]],#REF!)</f>
        <v>#REF!</v>
      </c>
      <c r="I986" s="1" t="e">
        <f t="shared" si="30"/>
        <v>#REF!</v>
      </c>
      <c r="J986" s="1">
        <v>-1</v>
      </c>
      <c r="K986" t="e">
        <f t="shared" si="31"/>
        <v>#REF!</v>
      </c>
      <c r="L986" s="1" t="s">
        <v>734</v>
      </c>
      <c r="M986" s="20" t="e">
        <f>Tableau1[[#This Row],[Prix /HT]]*Tableau1[[#This Row],[Stock Actuel]]</f>
        <v>#REF!</v>
      </c>
      <c r="N986" s="1" t="s">
        <v>2893</v>
      </c>
      <c r="O986" s="1"/>
    </row>
    <row r="987" spans="2:15" x14ac:dyDescent="0.25">
      <c r="B987" s="32" t="s">
        <v>326</v>
      </c>
      <c r="C987" s="1" t="s">
        <v>229</v>
      </c>
      <c r="D987" s="1" t="s">
        <v>164</v>
      </c>
      <c r="E987" t="s">
        <v>327</v>
      </c>
      <c r="F987" s="20">
        <v>0</v>
      </c>
      <c r="G987" s="1">
        <v>10</v>
      </c>
      <c r="H987" s="1" t="e">
        <f>SUMIF(#REF!,Tableau1[[#This Row],[Références]],#REF!)</f>
        <v>#REF!</v>
      </c>
      <c r="I987" s="1" t="e">
        <f t="shared" si="30"/>
        <v>#REF!</v>
      </c>
      <c r="J987" s="1">
        <v>-1</v>
      </c>
      <c r="K987" t="e">
        <f t="shared" si="31"/>
        <v>#REF!</v>
      </c>
      <c r="L987" s="1" t="s">
        <v>734</v>
      </c>
      <c r="M987" s="20" t="e">
        <f>Tableau1[[#This Row],[Prix /HT]]*Tableau1[[#This Row],[Stock Actuel]]</f>
        <v>#REF!</v>
      </c>
      <c r="N987" s="1" t="s">
        <v>2893</v>
      </c>
      <c r="O987" s="1"/>
    </row>
    <row r="988" spans="2:15" x14ac:dyDescent="0.25">
      <c r="B988" s="32" t="s">
        <v>322</v>
      </c>
      <c r="C988" s="1" t="s">
        <v>229</v>
      </c>
      <c r="D988" s="1" t="s">
        <v>164</v>
      </c>
      <c r="E988" t="s">
        <v>323</v>
      </c>
      <c r="F988" s="20">
        <v>85.589999999999989</v>
      </c>
      <c r="G988" s="1">
        <v>2</v>
      </c>
      <c r="H988" s="1" t="e">
        <f>SUMIF(#REF!,Tableau1[[#This Row],[Références]],#REF!)</f>
        <v>#REF!</v>
      </c>
      <c r="I988" s="1" t="e">
        <f t="shared" si="30"/>
        <v>#REF!</v>
      </c>
      <c r="J988" s="1">
        <v>-1</v>
      </c>
      <c r="K988" t="e">
        <f t="shared" si="31"/>
        <v>#REF!</v>
      </c>
      <c r="L988" s="1" t="s">
        <v>734</v>
      </c>
      <c r="M988" s="20" t="e">
        <f>Tableau1[[#This Row],[Prix /HT]]*Tableau1[[#This Row],[Stock Actuel]]</f>
        <v>#REF!</v>
      </c>
      <c r="N988" s="1"/>
      <c r="O988" s="1"/>
    </row>
    <row r="989" spans="2:15" x14ac:dyDescent="0.25">
      <c r="B989" s="32" t="s">
        <v>314</v>
      </c>
      <c r="C989" s="1" t="s">
        <v>229</v>
      </c>
      <c r="D989" s="1" t="s">
        <v>164</v>
      </c>
      <c r="E989" t="s">
        <v>315</v>
      </c>
      <c r="F989" s="20">
        <v>23.06</v>
      </c>
      <c r="G989" s="1">
        <v>2</v>
      </c>
      <c r="H989" s="1" t="e">
        <f>SUMIF(#REF!,Tableau1[[#This Row],[Références]],#REF!)</f>
        <v>#REF!</v>
      </c>
      <c r="I989" s="1" t="e">
        <f t="shared" si="30"/>
        <v>#REF!</v>
      </c>
      <c r="J989" s="1">
        <v>-1</v>
      </c>
      <c r="K989" t="e">
        <f t="shared" si="31"/>
        <v>#REF!</v>
      </c>
      <c r="L989" s="1" t="s">
        <v>734</v>
      </c>
      <c r="M989" s="20" t="e">
        <f>Tableau1[[#This Row],[Prix /HT]]*Tableau1[[#This Row],[Stock Actuel]]</f>
        <v>#REF!</v>
      </c>
      <c r="N989" s="1"/>
      <c r="O989" s="1"/>
    </row>
    <row r="990" spans="2:15" x14ac:dyDescent="0.25">
      <c r="B990" s="32" t="s">
        <v>312</v>
      </c>
      <c r="C990" s="1" t="s">
        <v>229</v>
      </c>
      <c r="D990" s="1" t="s">
        <v>164</v>
      </c>
      <c r="E990" t="s">
        <v>313</v>
      </c>
      <c r="F990" s="20">
        <v>582.02</v>
      </c>
      <c r="G990" s="1">
        <v>3</v>
      </c>
      <c r="H990" s="1" t="e">
        <f>SUMIF(#REF!,Tableau1[[#This Row],[Références]],#REF!)</f>
        <v>#REF!</v>
      </c>
      <c r="I990" s="1" t="e">
        <f t="shared" si="30"/>
        <v>#REF!</v>
      </c>
      <c r="J990" s="1">
        <v>-1</v>
      </c>
      <c r="K990" t="e">
        <f t="shared" si="31"/>
        <v>#REF!</v>
      </c>
      <c r="L990" s="1" t="s">
        <v>734</v>
      </c>
      <c r="M990" s="20" t="e">
        <f>Tableau1[[#This Row],[Prix /HT]]*Tableau1[[#This Row],[Stock Actuel]]</f>
        <v>#REF!</v>
      </c>
      <c r="N990" s="1"/>
      <c r="O990" s="1"/>
    </row>
    <row r="991" spans="2:15" x14ac:dyDescent="0.25">
      <c r="B991" s="1" t="s">
        <v>2504</v>
      </c>
      <c r="C991" s="1" t="s">
        <v>759</v>
      </c>
      <c r="E991" t="s">
        <v>1758</v>
      </c>
      <c r="F991" s="20">
        <v>0</v>
      </c>
      <c r="G991" s="1">
        <v>1</v>
      </c>
      <c r="H991" s="1" t="e">
        <f>SUMIF(#REF!,Tableau1[[#This Row],[Références]],#REF!)</f>
        <v>#REF!</v>
      </c>
      <c r="I991" s="1" t="e">
        <f t="shared" si="30"/>
        <v>#REF!</v>
      </c>
      <c r="J991" s="1">
        <v>-1</v>
      </c>
      <c r="K991" t="e">
        <f t="shared" si="31"/>
        <v>#REF!</v>
      </c>
      <c r="L991" s="1"/>
      <c r="M991" s="20" t="e">
        <f>Tableau1[[#This Row],[Prix /HT]]*Tableau1[[#This Row],[Stock Actuel]]</f>
        <v>#REF!</v>
      </c>
      <c r="N991" s="1"/>
      <c r="O991" s="1"/>
    </row>
    <row r="992" spans="2:15" x14ac:dyDescent="0.25">
      <c r="B992" s="1" t="s">
        <v>399</v>
      </c>
      <c r="C992" s="1" t="s">
        <v>356</v>
      </c>
      <c r="D992" s="1" t="s">
        <v>1079</v>
      </c>
      <c r="E992" t="s">
        <v>210</v>
      </c>
      <c r="F992" s="20">
        <v>47</v>
      </c>
      <c r="G992" s="1">
        <v>1</v>
      </c>
      <c r="H992" s="1" t="e">
        <f>SUMIF(#REF!,Tableau1[[#This Row],[Références]],#REF!)</f>
        <v>#REF!</v>
      </c>
      <c r="I992" s="1" t="e">
        <f t="shared" si="30"/>
        <v>#REF!</v>
      </c>
      <c r="J992" s="1">
        <v>-1</v>
      </c>
      <c r="K992" t="e">
        <f t="shared" si="31"/>
        <v>#REF!</v>
      </c>
      <c r="L992" s="1" t="s">
        <v>452</v>
      </c>
      <c r="M992" s="20" t="e">
        <f>Tableau1[[#This Row],[Prix /HT]]*Tableau1[[#This Row],[Stock Actuel]]</f>
        <v>#REF!</v>
      </c>
      <c r="N992" s="1"/>
      <c r="O992" s="1"/>
    </row>
    <row r="993" spans="2:15" x14ac:dyDescent="0.25">
      <c r="B993" s="1" t="s">
        <v>402</v>
      </c>
      <c r="C993" s="1" t="s">
        <v>1088</v>
      </c>
      <c r="D993" s="1" t="s">
        <v>1079</v>
      </c>
      <c r="E993" s="14" t="s">
        <v>401</v>
      </c>
      <c r="F993" s="20">
        <v>19.66</v>
      </c>
      <c r="G993" s="1">
        <v>1</v>
      </c>
      <c r="H993" s="1" t="e">
        <f>SUMIF(#REF!,Tableau1[[#This Row],[Références]],#REF!)</f>
        <v>#REF!</v>
      </c>
      <c r="I993" s="1" t="e">
        <f t="shared" si="30"/>
        <v>#REF!</v>
      </c>
      <c r="J993" s="1">
        <v>-1</v>
      </c>
      <c r="K993" t="e">
        <f t="shared" si="31"/>
        <v>#REF!</v>
      </c>
      <c r="L993" s="1" t="s">
        <v>452</v>
      </c>
      <c r="M993" s="20" t="e">
        <f>Tableau1[[#This Row],[Prix /HT]]*Tableau1[[#This Row],[Stock Actuel]]</f>
        <v>#REF!</v>
      </c>
      <c r="N993" s="1"/>
      <c r="O993" s="1"/>
    </row>
    <row r="994" spans="2:15" x14ac:dyDescent="0.25">
      <c r="B994" s="1" t="s">
        <v>400</v>
      </c>
      <c r="C994" s="1" t="s">
        <v>1088</v>
      </c>
      <c r="D994" s="1" t="s">
        <v>1079</v>
      </c>
      <c r="E994" s="14" t="s">
        <v>401</v>
      </c>
      <c r="F994" s="20">
        <v>23.8</v>
      </c>
      <c r="G994" s="1">
        <v>0</v>
      </c>
      <c r="H994" s="1" t="e">
        <f>SUMIF(#REF!,Tableau1[[#This Row],[Références]],#REF!)</f>
        <v>#REF!</v>
      </c>
      <c r="I994" s="1" t="e">
        <f t="shared" si="30"/>
        <v>#REF!</v>
      </c>
      <c r="J994" s="1">
        <v>-1</v>
      </c>
      <c r="K994" t="e">
        <f t="shared" si="31"/>
        <v>#REF!</v>
      </c>
      <c r="L994" s="1" t="s">
        <v>452</v>
      </c>
      <c r="M994" s="20" t="e">
        <f>Tableau1[[#This Row],[Prix /HT]]*Tableau1[[#This Row],[Stock Actuel]]</f>
        <v>#REF!</v>
      </c>
      <c r="N994" s="1"/>
      <c r="O994" s="1"/>
    </row>
    <row r="995" spans="2:15" x14ac:dyDescent="0.25">
      <c r="B995" s="1" t="s">
        <v>1779</v>
      </c>
      <c r="C995" s="1" t="s">
        <v>1780</v>
      </c>
      <c r="D995" s="1" t="s">
        <v>430</v>
      </c>
      <c r="E995" s="14" t="s">
        <v>1825</v>
      </c>
      <c r="F995" s="20">
        <v>43.29</v>
      </c>
      <c r="G995" s="1">
        <v>32</v>
      </c>
      <c r="H995" s="1" t="e">
        <f>SUMIF(#REF!,Tableau1[[#This Row],[Références]],#REF!)</f>
        <v>#REF!</v>
      </c>
      <c r="I995" s="1" t="e">
        <f t="shared" si="30"/>
        <v>#REF!</v>
      </c>
      <c r="J995" s="1">
        <v>-1</v>
      </c>
      <c r="K995" t="e">
        <f t="shared" si="31"/>
        <v>#REF!</v>
      </c>
      <c r="L995" s="35" t="s">
        <v>1827</v>
      </c>
      <c r="M995" s="20" t="e">
        <f>Tableau1[[#This Row],[Prix /HT]]*Tableau1[[#This Row],[Stock Actuel]]</f>
        <v>#REF!</v>
      </c>
      <c r="N995" s="1" t="s">
        <v>1422</v>
      </c>
      <c r="O995" s="35">
        <v>55</v>
      </c>
    </row>
    <row r="996" spans="2:15" x14ac:dyDescent="0.25">
      <c r="B996" s="1" t="s">
        <v>577</v>
      </c>
      <c r="C996" s="1" t="s">
        <v>579</v>
      </c>
      <c r="D996" s="1" t="s">
        <v>1079</v>
      </c>
      <c r="E996" t="s">
        <v>578</v>
      </c>
      <c r="F996" s="20">
        <v>14.99</v>
      </c>
      <c r="G996" s="1">
        <v>1</v>
      </c>
      <c r="H996" s="1" t="e">
        <f>SUMIF(#REF!,Tableau1[[#This Row],[Références]],#REF!)</f>
        <v>#REF!</v>
      </c>
      <c r="I996" s="1" t="e">
        <f t="shared" si="30"/>
        <v>#REF!</v>
      </c>
      <c r="J996" s="1">
        <v>-1</v>
      </c>
      <c r="K996" t="e">
        <f t="shared" si="31"/>
        <v>#REF!</v>
      </c>
      <c r="L996" s="1" t="s">
        <v>452</v>
      </c>
      <c r="M996" s="20" t="e">
        <f>Tableau1[[#This Row],[Prix /HT]]*Tableau1[[#This Row],[Stock Actuel]]</f>
        <v>#REF!</v>
      </c>
      <c r="N996" s="1" t="s">
        <v>1013</v>
      </c>
      <c r="O996" s="1"/>
    </row>
    <row r="997" spans="2:15" x14ac:dyDescent="0.25">
      <c r="B997" s="1" t="s">
        <v>2754</v>
      </c>
      <c r="C997" s="1" t="s">
        <v>2756</v>
      </c>
      <c r="E997" t="s">
        <v>2755</v>
      </c>
      <c r="F997" s="20">
        <v>0</v>
      </c>
      <c r="G997" s="1">
        <v>0</v>
      </c>
      <c r="H997" s="1" t="e">
        <f>SUMIF(#REF!,Tableau1[[#This Row],[Références]],#REF!)</f>
        <v>#REF!</v>
      </c>
      <c r="I997" s="1" t="e">
        <f t="shared" si="30"/>
        <v>#REF!</v>
      </c>
      <c r="J997" s="1">
        <v>-1</v>
      </c>
      <c r="K997" t="e">
        <f t="shared" si="31"/>
        <v>#REF!</v>
      </c>
      <c r="L997" s="1"/>
      <c r="M997" s="20" t="e">
        <f>Tableau1[[#This Row],[Prix /HT]]*Tableau1[[#This Row],[Stock Actuel]]</f>
        <v>#REF!</v>
      </c>
      <c r="N997" s="1" t="s">
        <v>2377</v>
      </c>
      <c r="O997" s="1"/>
    </row>
    <row r="998" spans="2:15" x14ac:dyDescent="0.25">
      <c r="B998" s="1" t="s">
        <v>831</v>
      </c>
      <c r="C998" s="1" t="s">
        <v>829</v>
      </c>
      <c r="E998" t="s">
        <v>830</v>
      </c>
      <c r="F998" s="20">
        <v>0</v>
      </c>
      <c r="G998" s="1">
        <v>5</v>
      </c>
      <c r="H998" s="1" t="e">
        <f>SUMIF(#REF!,Tableau1[[#This Row],[Références]],#REF!)</f>
        <v>#REF!</v>
      </c>
      <c r="I998" s="1" t="e">
        <f t="shared" si="30"/>
        <v>#REF!</v>
      </c>
      <c r="J998" s="1">
        <v>-1</v>
      </c>
      <c r="K998" t="e">
        <f t="shared" si="31"/>
        <v>#REF!</v>
      </c>
      <c r="L998" s="1"/>
      <c r="M998" s="20" t="e">
        <f>Tableau1[[#This Row],[Prix /HT]]*Tableau1[[#This Row],[Stock Actuel]]</f>
        <v>#REF!</v>
      </c>
      <c r="N998" s="1"/>
      <c r="O998" s="1"/>
    </row>
    <row r="999" spans="2:15" x14ac:dyDescent="0.25">
      <c r="B999" s="1" t="s">
        <v>2767</v>
      </c>
      <c r="C999" s="1" t="s">
        <v>419</v>
      </c>
      <c r="D999" s="1" t="s">
        <v>161</v>
      </c>
      <c r="E999" t="s">
        <v>1590</v>
      </c>
      <c r="F999" s="20">
        <v>0</v>
      </c>
      <c r="G999" s="1">
        <v>0</v>
      </c>
      <c r="H999" s="1" t="e">
        <f>SUMIF(#REF!,Tableau1[[#This Row],[Références]],#REF!)</f>
        <v>#REF!</v>
      </c>
      <c r="I999" s="1" t="e">
        <f t="shared" si="30"/>
        <v>#REF!</v>
      </c>
      <c r="J999" s="1">
        <v>-1</v>
      </c>
      <c r="K999" t="e">
        <f t="shared" si="31"/>
        <v>#REF!</v>
      </c>
      <c r="L999" s="1"/>
      <c r="M999" s="20" t="e">
        <f>Tableau1[[#This Row],[Prix /HT]]*Tableau1[[#This Row],[Stock Actuel]]</f>
        <v>#REF!</v>
      </c>
      <c r="N999" s="1"/>
      <c r="O999" s="1"/>
    </row>
    <row r="1000" spans="2:15" x14ac:dyDescent="0.25">
      <c r="B1000" s="1" t="s">
        <v>491</v>
      </c>
      <c r="C1000" s="1" t="s">
        <v>161</v>
      </c>
      <c r="D1000" s="1" t="s">
        <v>419</v>
      </c>
      <c r="E1000" t="s">
        <v>1200</v>
      </c>
      <c r="F1000" s="20">
        <v>14.99</v>
      </c>
      <c r="G1000" s="1">
        <v>0</v>
      </c>
      <c r="H1000" s="1" t="e">
        <f>SUMIF(#REF!,Tableau1[[#This Row],[Références]],#REF!)</f>
        <v>#REF!</v>
      </c>
      <c r="I1000" s="1" t="e">
        <f t="shared" si="30"/>
        <v>#REF!</v>
      </c>
      <c r="J1000" s="1">
        <v>-1</v>
      </c>
      <c r="K1000" t="e">
        <f t="shared" si="31"/>
        <v>#REF!</v>
      </c>
      <c r="L1000" s="1" t="s">
        <v>739</v>
      </c>
      <c r="M1000" s="20" t="e">
        <f>Tableau1[[#This Row],[Prix /HT]]*Tableau1[[#This Row],[Stock Actuel]]</f>
        <v>#REF!</v>
      </c>
      <c r="N1000" s="1" t="s">
        <v>1494</v>
      </c>
      <c r="O1000" s="1"/>
    </row>
    <row r="1001" spans="2:15" x14ac:dyDescent="0.25">
      <c r="B1001" s="1" t="s">
        <v>1017</v>
      </c>
      <c r="C1001" s="1" t="s">
        <v>161</v>
      </c>
      <c r="D1001" s="1" t="s">
        <v>419</v>
      </c>
      <c r="E1001" t="s">
        <v>1591</v>
      </c>
      <c r="F1001" s="20">
        <v>13.6</v>
      </c>
      <c r="G1001" s="1">
        <v>1</v>
      </c>
      <c r="H1001" s="1" t="e">
        <f>SUMIF(#REF!,Tableau1[[#This Row],[Références]],#REF!)</f>
        <v>#REF!</v>
      </c>
      <c r="I1001" s="1" t="e">
        <f t="shared" si="30"/>
        <v>#REF!</v>
      </c>
      <c r="J1001" s="1">
        <v>-1</v>
      </c>
      <c r="K1001" t="e">
        <f t="shared" si="31"/>
        <v>#REF!</v>
      </c>
      <c r="L1001" s="1"/>
      <c r="M1001" s="20" t="e">
        <f>Tableau1[[#This Row],[Prix /HT]]*Tableau1[[#This Row],[Stock Actuel]]</f>
        <v>#REF!</v>
      </c>
      <c r="N1001" s="1" t="s">
        <v>1494</v>
      </c>
      <c r="O1001" s="1"/>
    </row>
    <row r="1002" spans="2:15" x14ac:dyDescent="0.25">
      <c r="B1002" s="1" t="s">
        <v>490</v>
      </c>
      <c r="C1002" s="1" t="s">
        <v>161</v>
      </c>
      <c r="D1002" s="1" t="s">
        <v>419</v>
      </c>
      <c r="E1002" t="s">
        <v>1201</v>
      </c>
      <c r="F1002" s="20">
        <v>9.57</v>
      </c>
      <c r="G1002" s="1">
        <v>1</v>
      </c>
      <c r="H1002" s="1" t="e">
        <f>SUMIF(#REF!,Tableau1[[#This Row],[Références]],#REF!)</f>
        <v>#REF!</v>
      </c>
      <c r="I1002" s="1" t="e">
        <f t="shared" si="30"/>
        <v>#REF!</v>
      </c>
      <c r="J1002" s="1">
        <v>-1</v>
      </c>
      <c r="K1002" t="e">
        <f t="shared" si="31"/>
        <v>#REF!</v>
      </c>
      <c r="L1002" s="1" t="s">
        <v>739</v>
      </c>
      <c r="M1002" s="20" t="e">
        <f>Tableau1[[#This Row],[Prix /HT]]*Tableau1[[#This Row],[Stock Actuel]]</f>
        <v>#REF!</v>
      </c>
      <c r="N1002" s="1" t="s">
        <v>1494</v>
      </c>
      <c r="O1002" s="1"/>
    </row>
    <row r="1003" spans="2:15" x14ac:dyDescent="0.25">
      <c r="B1003" s="1" t="s">
        <v>1586</v>
      </c>
      <c r="C1003" s="1" t="s">
        <v>161</v>
      </c>
      <c r="D1003" s="1" t="s">
        <v>419</v>
      </c>
      <c r="E1003" t="s">
        <v>1589</v>
      </c>
      <c r="F1003" s="20">
        <v>9.57</v>
      </c>
      <c r="G1003" s="1">
        <v>1</v>
      </c>
      <c r="H1003" s="1" t="e">
        <f>SUMIF(#REF!,Tableau1[[#This Row],[Références]],#REF!)</f>
        <v>#REF!</v>
      </c>
      <c r="I1003" s="1" t="e">
        <f t="shared" si="30"/>
        <v>#REF!</v>
      </c>
      <c r="J1003" s="1">
        <v>-1</v>
      </c>
      <c r="K1003" t="e">
        <f t="shared" si="31"/>
        <v>#REF!</v>
      </c>
      <c r="L1003" s="1" t="s">
        <v>742</v>
      </c>
      <c r="M1003" s="20" t="e">
        <f>Tableau1[[#This Row],[Prix /HT]]*Tableau1[[#This Row],[Stock Actuel]]</f>
        <v>#REF!</v>
      </c>
      <c r="N1003" s="1"/>
      <c r="O1003" s="1"/>
    </row>
    <row r="1004" spans="2:15" x14ac:dyDescent="0.25">
      <c r="B1004" s="1" t="s">
        <v>13</v>
      </c>
      <c r="C1004" s="1" t="s">
        <v>161</v>
      </c>
      <c r="D1004" s="1" t="s">
        <v>419</v>
      </c>
      <c r="E1004" t="s">
        <v>14</v>
      </c>
      <c r="F1004" s="20">
        <v>18</v>
      </c>
      <c r="G1004" s="1">
        <v>0</v>
      </c>
      <c r="H1004" s="1" t="e">
        <f>SUMIF(#REF!,Tableau1[[#This Row],[Références]],#REF!)</f>
        <v>#REF!</v>
      </c>
      <c r="I1004" s="1" t="e">
        <f t="shared" si="30"/>
        <v>#REF!</v>
      </c>
      <c r="J1004" s="1">
        <v>-1</v>
      </c>
      <c r="K1004" t="e">
        <f t="shared" si="31"/>
        <v>#REF!</v>
      </c>
      <c r="L1004" s="1" t="s">
        <v>742</v>
      </c>
      <c r="M1004" s="20" t="e">
        <f>Tableau1[[#This Row],[Prix /HT]]*Tableau1[[#This Row],[Stock Actuel]]</f>
        <v>#REF!</v>
      </c>
      <c r="N1004" s="1" t="s">
        <v>2893</v>
      </c>
      <c r="O1004" s="1"/>
    </row>
    <row r="1005" spans="2:15" x14ac:dyDescent="0.25">
      <c r="B1005" s="1" t="s">
        <v>15</v>
      </c>
      <c r="C1005" s="1" t="s">
        <v>161</v>
      </c>
      <c r="D1005" s="1" t="s">
        <v>419</v>
      </c>
      <c r="E1005" t="s">
        <v>439</v>
      </c>
      <c r="F1005" s="20">
        <v>18</v>
      </c>
      <c r="G1005" s="1">
        <v>4</v>
      </c>
      <c r="H1005" s="1" t="e">
        <f>SUMIF(#REF!,Tableau1[[#This Row],[Références]],#REF!)</f>
        <v>#REF!</v>
      </c>
      <c r="I1005" s="1" t="e">
        <f t="shared" si="30"/>
        <v>#REF!</v>
      </c>
      <c r="J1005" s="1">
        <v>-1</v>
      </c>
      <c r="K1005" t="e">
        <f t="shared" si="31"/>
        <v>#REF!</v>
      </c>
      <c r="L1005" s="1" t="s">
        <v>739</v>
      </c>
      <c r="M1005" s="20" t="e">
        <f>Tableau1[[#This Row],[Prix /HT]]*Tableau1[[#This Row],[Stock Actuel]]</f>
        <v>#REF!</v>
      </c>
      <c r="N1005" s="1"/>
      <c r="O1005" s="1"/>
    </row>
    <row r="1006" spans="2:15" x14ac:dyDescent="0.25">
      <c r="B1006" s="1" t="s">
        <v>744</v>
      </c>
      <c r="C1006" s="1" t="s">
        <v>161</v>
      </c>
      <c r="D1006" s="1" t="s">
        <v>419</v>
      </c>
      <c r="E1006" t="s">
        <v>745</v>
      </c>
      <c r="F1006" s="20">
        <v>12.31</v>
      </c>
      <c r="G1006" s="1">
        <v>1</v>
      </c>
      <c r="H1006" s="1" t="e">
        <f>SUMIF(#REF!,Tableau1[[#This Row],[Références]],#REF!)</f>
        <v>#REF!</v>
      </c>
      <c r="I1006" s="1" t="e">
        <f t="shared" si="30"/>
        <v>#REF!</v>
      </c>
      <c r="J1006" s="1">
        <v>-1</v>
      </c>
      <c r="K1006" t="e">
        <f t="shared" si="31"/>
        <v>#REF!</v>
      </c>
      <c r="L1006" s="1" t="s">
        <v>739</v>
      </c>
      <c r="M1006" s="20" t="e">
        <f>Tableau1[[#This Row],[Prix /HT]]*Tableau1[[#This Row],[Stock Actuel]]</f>
        <v>#REF!</v>
      </c>
      <c r="N1006" s="1"/>
      <c r="O1006" s="1"/>
    </row>
    <row r="1007" spans="2:15" x14ac:dyDescent="0.25">
      <c r="B1007" s="1" t="s">
        <v>493</v>
      </c>
      <c r="C1007" s="1" t="s">
        <v>161</v>
      </c>
      <c r="D1007" s="1" t="s">
        <v>419</v>
      </c>
      <c r="E1007" t="s">
        <v>492</v>
      </c>
      <c r="F1007" s="20">
        <v>8.2799999999999994</v>
      </c>
      <c r="G1007" s="1">
        <v>1</v>
      </c>
      <c r="H1007" s="1" t="e">
        <f>SUMIF(#REF!,Tableau1[[#This Row],[Références]],#REF!)</f>
        <v>#REF!</v>
      </c>
      <c r="I1007" s="1" t="e">
        <f t="shared" si="30"/>
        <v>#REF!</v>
      </c>
      <c r="J1007" s="1">
        <v>-1</v>
      </c>
      <c r="K1007" t="e">
        <f t="shared" si="31"/>
        <v>#REF!</v>
      </c>
      <c r="L1007" s="1" t="s">
        <v>742</v>
      </c>
      <c r="M1007" s="20" t="e">
        <f>Tableau1[[#This Row],[Prix /HT]]*Tableau1[[#This Row],[Stock Actuel]]</f>
        <v>#REF!</v>
      </c>
      <c r="N1007" s="1"/>
      <c r="O1007" s="1"/>
    </row>
    <row r="1008" spans="2:15" x14ac:dyDescent="0.25">
      <c r="B1008" s="1" t="s">
        <v>16</v>
      </c>
      <c r="C1008" s="1" t="s">
        <v>161</v>
      </c>
      <c r="D1008" s="1" t="s">
        <v>419</v>
      </c>
      <c r="E1008" t="s">
        <v>17</v>
      </c>
      <c r="F1008" s="20">
        <v>40</v>
      </c>
      <c r="G1008" s="1">
        <v>1</v>
      </c>
      <c r="H1008" s="1" t="e">
        <f>SUMIF(#REF!,Tableau1[[#This Row],[Références]],#REF!)</f>
        <v>#REF!</v>
      </c>
      <c r="I1008" s="1" t="e">
        <f t="shared" si="30"/>
        <v>#REF!</v>
      </c>
      <c r="J1008" s="1">
        <v>-1</v>
      </c>
      <c r="K1008" t="e">
        <f t="shared" si="31"/>
        <v>#REF!</v>
      </c>
      <c r="L1008" s="1" t="s">
        <v>739</v>
      </c>
      <c r="M1008" s="20" t="e">
        <f>Tableau1[[#This Row],[Prix /HT]]*Tableau1[[#This Row],[Stock Actuel]]</f>
        <v>#REF!</v>
      </c>
      <c r="N1008" s="1"/>
      <c r="O1008" s="1"/>
    </row>
    <row r="1009" spans="2:15" x14ac:dyDescent="0.25">
      <c r="B1009" s="1" t="s">
        <v>1815</v>
      </c>
      <c r="C1009" s="1" t="s">
        <v>161</v>
      </c>
      <c r="D1009" s="1" t="s">
        <v>1079</v>
      </c>
      <c r="E1009" t="s">
        <v>1816</v>
      </c>
      <c r="F1009" s="20">
        <v>4.5</v>
      </c>
      <c r="G1009" s="1">
        <v>5</v>
      </c>
      <c r="H1009" s="1" t="e">
        <f>SUMIF(#REF!,Tableau1[[#This Row],[Références]],#REF!)</f>
        <v>#REF!</v>
      </c>
      <c r="I1009" s="1" t="e">
        <f t="shared" si="30"/>
        <v>#REF!</v>
      </c>
      <c r="J1009" s="1">
        <v>-1</v>
      </c>
      <c r="K1009" t="e">
        <f t="shared" si="31"/>
        <v>#REF!</v>
      </c>
      <c r="L1009" s="1"/>
      <c r="M1009" s="20" t="e">
        <f>Tableau1[[#This Row],[Prix /HT]]*Tableau1[[#This Row],[Stock Actuel]]</f>
        <v>#REF!</v>
      </c>
      <c r="N1009" s="1"/>
      <c r="O1009" s="1"/>
    </row>
    <row r="1010" spans="2:15" x14ac:dyDescent="0.25">
      <c r="B1010" s="1" t="s">
        <v>2374</v>
      </c>
      <c r="C1010" s="1" t="s">
        <v>161</v>
      </c>
      <c r="D1010" s="1" t="s">
        <v>1079</v>
      </c>
      <c r="E1010" t="s">
        <v>1921</v>
      </c>
      <c r="F1010" s="20">
        <v>25</v>
      </c>
      <c r="G1010" s="1">
        <v>0</v>
      </c>
      <c r="H1010" s="1" t="e">
        <f>SUMIF(#REF!,Tableau1[[#This Row],[Références]],#REF!)</f>
        <v>#REF!</v>
      </c>
      <c r="I1010" s="1" t="e">
        <f t="shared" si="30"/>
        <v>#REF!</v>
      </c>
      <c r="J1010" s="1">
        <v>-1</v>
      </c>
      <c r="K1010" t="e">
        <f t="shared" si="31"/>
        <v>#REF!</v>
      </c>
      <c r="L1010" s="1" t="s">
        <v>430</v>
      </c>
      <c r="M1010" s="20" t="e">
        <f>Tableau1[[#This Row],[Prix /HT]]*Tableau1[[#This Row],[Stock Actuel]]</f>
        <v>#REF!</v>
      </c>
      <c r="N1010" s="1"/>
      <c r="O1010" s="1"/>
    </row>
    <row r="1011" spans="2:15" x14ac:dyDescent="0.25">
      <c r="B1011" s="1" t="s">
        <v>18</v>
      </c>
      <c r="C1011" s="1" t="s">
        <v>161</v>
      </c>
      <c r="D1011" s="1" t="s">
        <v>419</v>
      </c>
      <c r="E1011" t="s">
        <v>19</v>
      </c>
      <c r="F1011" s="20">
        <v>202</v>
      </c>
      <c r="G1011" s="1">
        <v>2</v>
      </c>
      <c r="H1011" s="1" t="e">
        <f>SUMIF(#REF!,Tableau1[[#This Row],[Références]],#REF!)</f>
        <v>#REF!</v>
      </c>
      <c r="I1011" s="1" t="e">
        <f t="shared" si="30"/>
        <v>#REF!</v>
      </c>
      <c r="J1011" s="1">
        <v>-1</v>
      </c>
      <c r="K1011" t="e">
        <f>IF(I1011&lt;=J1012,"Commander","stock OK")</f>
        <v>#REF!</v>
      </c>
      <c r="L1011" s="1" t="s">
        <v>739</v>
      </c>
      <c r="M1011" s="20" t="e">
        <f>Tableau1[[#This Row],[Prix /HT]]*Tableau1[[#This Row],[Stock Actuel]]</f>
        <v>#REF!</v>
      </c>
      <c r="N1011" s="1"/>
      <c r="O1011" s="1"/>
    </row>
    <row r="1012" spans="2:15" x14ac:dyDescent="0.25">
      <c r="B1012" s="1" t="s">
        <v>2685</v>
      </c>
      <c r="D1012" s="1" t="s">
        <v>419</v>
      </c>
      <c r="E1012" t="s">
        <v>2686</v>
      </c>
      <c r="F1012" s="20">
        <v>15.3</v>
      </c>
      <c r="G1012" s="1">
        <v>0</v>
      </c>
      <c r="H1012" s="1" t="e">
        <f>SUMIF(#REF!,Tableau1[[#This Row],[Références]],#REF!)</f>
        <v>#REF!</v>
      </c>
      <c r="I1012" s="1" t="e">
        <f t="shared" si="30"/>
        <v>#REF!</v>
      </c>
      <c r="J1012" s="1">
        <v>-1</v>
      </c>
      <c r="K1012" t="e">
        <f>IF(I1012&lt;=J1012,"Commander","stock OK")</f>
        <v>#REF!</v>
      </c>
      <c r="L1012" s="1"/>
      <c r="M1012" s="20" t="e">
        <f>Tableau1[[#This Row],[Prix /HT]]*Tableau1[[#This Row],[Stock Actuel]]</f>
        <v>#REF!</v>
      </c>
      <c r="N1012" s="1"/>
      <c r="O1012" s="1"/>
    </row>
    <row r="1013" spans="2:15" x14ac:dyDescent="0.25">
      <c r="B1013" s="1" t="s">
        <v>2104</v>
      </c>
      <c r="C1013" s="1" t="s">
        <v>161</v>
      </c>
      <c r="D1013" s="1" t="s">
        <v>1079</v>
      </c>
      <c r="E1013" t="s">
        <v>2105</v>
      </c>
      <c r="F1013" s="20">
        <v>41</v>
      </c>
      <c r="G1013" s="1">
        <v>0</v>
      </c>
      <c r="H1013" s="1" t="e">
        <f>SUMIF(#REF!,Tableau1[[#This Row],[Références]],#REF!)</f>
        <v>#REF!</v>
      </c>
      <c r="I1013" s="1" t="e">
        <f t="shared" si="30"/>
        <v>#REF!</v>
      </c>
      <c r="J1013" s="1">
        <v>-1</v>
      </c>
      <c r="K1013" t="e">
        <f>IF(I1013&lt;=#REF!,"Commander","stock OK")</f>
        <v>#REF!</v>
      </c>
      <c r="L1013" s="1"/>
      <c r="M1013" s="20" t="e">
        <f>Tableau1[[#This Row],[Prix /HT]]*Tableau1[[#This Row],[Stock Actuel]]</f>
        <v>#REF!</v>
      </c>
      <c r="N1013" s="1"/>
      <c r="O1013" s="1"/>
    </row>
    <row r="1014" spans="2:15" x14ac:dyDescent="0.25">
      <c r="B1014" s="1" t="s">
        <v>2592</v>
      </c>
      <c r="C1014" s="1" t="s">
        <v>161</v>
      </c>
      <c r="D1014" s="1" t="s">
        <v>419</v>
      </c>
      <c r="E1014" t="s">
        <v>2593</v>
      </c>
      <c r="F1014" s="20">
        <v>0</v>
      </c>
      <c r="G1014" s="1">
        <v>1</v>
      </c>
      <c r="H1014" s="1" t="e">
        <f>SUMIF(#REF!,Tableau1[[#This Row],[Références]],#REF!)</f>
        <v>#REF!</v>
      </c>
      <c r="I1014" s="1" t="e">
        <f t="shared" si="30"/>
        <v>#REF!</v>
      </c>
      <c r="J1014" s="1">
        <v>-1</v>
      </c>
      <c r="K1014" t="e">
        <f t="shared" ref="K1014:K1077" si="32">IF(I1014&lt;=J1014,"Commander","stock OK")</f>
        <v>#REF!</v>
      </c>
      <c r="L1014" s="1"/>
      <c r="M1014" s="20" t="e">
        <f>Tableau1[[#This Row],[Prix /HT]]*Tableau1[[#This Row],[Stock Actuel]]</f>
        <v>#REF!</v>
      </c>
      <c r="N1014" s="1"/>
      <c r="O1014" s="1"/>
    </row>
    <row r="1015" spans="2:15" x14ac:dyDescent="0.25">
      <c r="B1015" s="1" t="s">
        <v>970</v>
      </c>
      <c r="C1015" s="1" t="s">
        <v>960</v>
      </c>
      <c r="D1015" s="1" t="s">
        <v>432</v>
      </c>
      <c r="E1015" t="s">
        <v>971</v>
      </c>
      <c r="F1015" s="20">
        <v>94</v>
      </c>
      <c r="G1015" s="1">
        <v>4</v>
      </c>
      <c r="H1015" s="1" t="e">
        <f>SUMIF(#REF!,Tableau1[[#This Row],[Références]],#REF!)</f>
        <v>#REF!</v>
      </c>
      <c r="I1015" s="1" t="e">
        <f t="shared" si="30"/>
        <v>#REF!</v>
      </c>
      <c r="J1015" s="1">
        <v>-1</v>
      </c>
      <c r="K1015" t="e">
        <f t="shared" si="32"/>
        <v>#REF!</v>
      </c>
      <c r="L1015" s="1"/>
      <c r="M1015" s="20" t="e">
        <f>Tableau1[[#This Row],[Prix /HT]]*Tableau1[[#This Row],[Stock Actuel]]</f>
        <v>#REF!</v>
      </c>
      <c r="N1015" s="1" t="s">
        <v>2377</v>
      </c>
      <c r="O1015" s="1"/>
    </row>
    <row r="1016" spans="2:15" x14ac:dyDescent="0.25">
      <c r="B1016" s="1" t="s">
        <v>2335</v>
      </c>
      <c r="C1016" s="1" t="s">
        <v>123</v>
      </c>
      <c r="E1016" t="s">
        <v>2336</v>
      </c>
      <c r="F1016" s="20">
        <v>0</v>
      </c>
      <c r="G1016" s="1">
        <v>1</v>
      </c>
      <c r="H1016" s="1" t="e">
        <f>SUMIF(#REF!,Tableau1[[#This Row],[Références]],#REF!)</f>
        <v>#REF!</v>
      </c>
      <c r="I1016" s="1" t="e">
        <f t="shared" si="30"/>
        <v>#REF!</v>
      </c>
      <c r="J1016" s="1">
        <v>-1</v>
      </c>
      <c r="K1016" t="e">
        <f t="shared" si="32"/>
        <v>#REF!</v>
      </c>
      <c r="L1016" s="1"/>
      <c r="M1016" s="20" t="e">
        <f>Tableau1[[#This Row],[Prix /HT]]*Tableau1[[#This Row],[Stock Actuel]]</f>
        <v>#REF!</v>
      </c>
      <c r="N1016" s="1"/>
      <c r="O1016" s="1"/>
    </row>
    <row r="1017" spans="2:15" x14ac:dyDescent="0.25">
      <c r="B1017" s="1" t="s">
        <v>227</v>
      </c>
      <c r="C1017" s="1" t="s">
        <v>223</v>
      </c>
      <c r="D1017" s="1" t="s">
        <v>223</v>
      </c>
      <c r="E1017" t="s">
        <v>224</v>
      </c>
      <c r="F1017" s="20">
        <v>343</v>
      </c>
      <c r="G1017" s="1">
        <v>1</v>
      </c>
      <c r="H1017" s="1" t="e">
        <f>SUMIF(#REF!,Tableau1[[#This Row],[Références]],#REF!)</f>
        <v>#REF!</v>
      </c>
      <c r="I1017" s="1" t="e">
        <f t="shared" si="30"/>
        <v>#REF!</v>
      </c>
      <c r="J1017" s="1">
        <v>-1</v>
      </c>
      <c r="K1017" t="e">
        <f t="shared" si="32"/>
        <v>#REF!</v>
      </c>
      <c r="L1017" s="1" t="s">
        <v>456</v>
      </c>
      <c r="M1017" s="20" t="e">
        <f>Tableau1[[#This Row],[Prix /HT]]*Tableau1[[#This Row],[Stock Actuel]]</f>
        <v>#REF!</v>
      </c>
      <c r="N1017" s="1" t="s">
        <v>2734</v>
      </c>
      <c r="O1017" s="1"/>
    </row>
    <row r="1018" spans="2:15" x14ac:dyDescent="0.25">
      <c r="B1018" s="1" t="s">
        <v>20</v>
      </c>
      <c r="C1018" s="1" t="s">
        <v>21</v>
      </c>
      <c r="D1018" s="1" t="s">
        <v>1077</v>
      </c>
      <c r="E1018" t="s">
        <v>22</v>
      </c>
      <c r="F1018" s="20">
        <v>272.5</v>
      </c>
      <c r="G1018" s="1">
        <v>2</v>
      </c>
      <c r="H1018" s="1" t="e">
        <f>SUMIF(#REF!,Tableau1[[#This Row],[Références]],#REF!)</f>
        <v>#REF!</v>
      </c>
      <c r="I1018" s="1" t="e">
        <f t="shared" si="30"/>
        <v>#REF!</v>
      </c>
      <c r="J1018" s="1">
        <v>-1</v>
      </c>
      <c r="K1018" t="e">
        <f t="shared" si="32"/>
        <v>#REF!</v>
      </c>
      <c r="L1018" s="1" t="s">
        <v>457</v>
      </c>
      <c r="M1018" s="20" t="e">
        <f>Tableau1[[#This Row],[Prix /HT]]*Tableau1[[#This Row],[Stock Actuel]]</f>
        <v>#REF!</v>
      </c>
      <c r="N1018" s="1"/>
      <c r="O1018" s="1"/>
    </row>
    <row r="1019" spans="2:15" x14ac:dyDescent="0.25">
      <c r="B1019" s="1" t="s">
        <v>507</v>
      </c>
      <c r="C1019" s="1" t="s">
        <v>505</v>
      </c>
      <c r="D1019" s="1" t="s">
        <v>420</v>
      </c>
      <c r="E1019" t="s">
        <v>506</v>
      </c>
      <c r="F1019" s="20">
        <v>6.2</v>
      </c>
      <c r="G1019" s="1">
        <v>5</v>
      </c>
      <c r="H1019" s="1" t="e">
        <f>SUMIF(#REF!,Tableau1[[#This Row],[Références]],#REF!)</f>
        <v>#REF!</v>
      </c>
      <c r="I1019" s="1" t="e">
        <f t="shared" si="30"/>
        <v>#REF!</v>
      </c>
      <c r="J1019" s="1">
        <v>-1</v>
      </c>
      <c r="K1019" t="e">
        <f t="shared" si="32"/>
        <v>#REF!</v>
      </c>
      <c r="L1019" s="1"/>
      <c r="M1019" s="20" t="e">
        <f>Tableau1[[#This Row],[Prix /HT]]*Tableau1[[#This Row],[Stock Actuel]]</f>
        <v>#REF!</v>
      </c>
      <c r="N1019" s="1"/>
      <c r="O1019" s="1"/>
    </row>
    <row r="1020" spans="2:15" x14ac:dyDescent="0.25">
      <c r="B1020" s="1" t="s">
        <v>508</v>
      </c>
      <c r="C1020" s="1" t="s">
        <v>505</v>
      </c>
      <c r="D1020" s="1" t="s">
        <v>420</v>
      </c>
      <c r="E1020" t="s">
        <v>1121</v>
      </c>
      <c r="F1020" s="20">
        <v>15.74</v>
      </c>
      <c r="G1020" s="1">
        <v>4</v>
      </c>
      <c r="H1020" s="1" t="e">
        <f>SUMIF(#REF!,Tableau1[[#This Row],[Références]],#REF!)</f>
        <v>#REF!</v>
      </c>
      <c r="I1020" s="1" t="e">
        <f t="shared" si="30"/>
        <v>#REF!</v>
      </c>
      <c r="J1020" s="1">
        <v>-1</v>
      </c>
      <c r="K1020" t="e">
        <f t="shared" si="32"/>
        <v>#REF!</v>
      </c>
      <c r="L1020" s="1"/>
      <c r="M1020" s="20" t="e">
        <f>Tableau1[[#This Row],[Prix /HT]]*Tableau1[[#This Row],[Stock Actuel]]</f>
        <v>#REF!</v>
      </c>
      <c r="N1020" s="1"/>
      <c r="O1020" s="1"/>
    </row>
    <row r="1021" spans="2:15" x14ac:dyDescent="0.25">
      <c r="B1021" s="1" t="s">
        <v>1985</v>
      </c>
      <c r="D1021" s="1" t="s">
        <v>419</v>
      </c>
      <c r="E1021" t="s">
        <v>2864</v>
      </c>
      <c r="F1021" s="20">
        <v>2.91</v>
      </c>
      <c r="G1021" s="1">
        <v>8</v>
      </c>
      <c r="H1021" s="1" t="e">
        <f>SUMIF(#REF!,Tableau1[[#This Row],[Références]],#REF!)</f>
        <v>#REF!</v>
      </c>
      <c r="I1021" s="1" t="e">
        <f t="shared" si="30"/>
        <v>#REF!</v>
      </c>
      <c r="J1021" s="1">
        <v>-1</v>
      </c>
      <c r="K1021" t="e">
        <f t="shared" si="32"/>
        <v>#REF!</v>
      </c>
      <c r="L1021" s="35" t="s">
        <v>1986</v>
      </c>
      <c r="M1021" s="20" t="e">
        <f>Tableau1[[#This Row],[Prix /HT]]*Tableau1[[#This Row],[Stock Actuel]]</f>
        <v>#REF!</v>
      </c>
      <c r="N1021" s="1" t="s">
        <v>2472</v>
      </c>
      <c r="O1021" s="35">
        <v>146</v>
      </c>
    </row>
    <row r="1022" spans="2:15" x14ac:dyDescent="0.25">
      <c r="B1022" s="1" t="s">
        <v>2871</v>
      </c>
      <c r="D1022" s="1" t="s">
        <v>419</v>
      </c>
      <c r="E1022" t="s">
        <v>2872</v>
      </c>
      <c r="F1022" s="20">
        <v>0</v>
      </c>
      <c r="G1022" s="1">
        <v>0</v>
      </c>
      <c r="H1022" s="1" t="e">
        <f>SUMIF(#REF!,Tableau1[[#This Row],[Références]],#REF!)</f>
        <v>#REF!</v>
      </c>
      <c r="I1022" s="1" t="e">
        <f t="shared" si="30"/>
        <v>#REF!</v>
      </c>
      <c r="J1022" s="1">
        <v>-1</v>
      </c>
      <c r="K1022" t="e">
        <f t="shared" si="32"/>
        <v>#REF!</v>
      </c>
      <c r="L1022" s="1"/>
      <c r="M1022" s="20" t="e">
        <f>Tableau1[[#This Row],[Prix /HT]]*Tableau1[[#This Row],[Stock Actuel]]</f>
        <v>#REF!</v>
      </c>
      <c r="N1022" s="1" t="s">
        <v>2472</v>
      </c>
      <c r="O1022" s="1"/>
    </row>
    <row r="1023" spans="2:15" x14ac:dyDescent="0.25">
      <c r="B1023" s="1" t="s">
        <v>1903</v>
      </c>
      <c r="C1023" s="1" t="s">
        <v>1904</v>
      </c>
      <c r="D1023" s="1" t="s">
        <v>419</v>
      </c>
      <c r="E1023" t="s">
        <v>2865</v>
      </c>
      <c r="F1023" s="20">
        <v>2.67</v>
      </c>
      <c r="G1023" s="1">
        <v>18</v>
      </c>
      <c r="H1023" s="1" t="e">
        <f>SUMIF(#REF!,Tableau1[[#This Row],[Références]],#REF!)</f>
        <v>#REF!</v>
      </c>
      <c r="I1023" s="1" t="e">
        <f t="shared" si="30"/>
        <v>#REF!</v>
      </c>
      <c r="J1023" s="1">
        <v>-1</v>
      </c>
      <c r="K1023" t="e">
        <f t="shared" si="32"/>
        <v>#REF!</v>
      </c>
      <c r="L1023" s="35" t="s">
        <v>1983</v>
      </c>
      <c r="M1023" s="20" t="e">
        <f>Tableau1[[#This Row],[Prix /HT]]*Tableau1[[#This Row],[Stock Actuel]]</f>
        <v>#REF!</v>
      </c>
      <c r="N1023" s="1" t="s">
        <v>2472</v>
      </c>
      <c r="O1023" s="35">
        <v>148</v>
      </c>
    </row>
    <row r="1024" spans="2:15" x14ac:dyDescent="0.25">
      <c r="B1024" s="1" t="s">
        <v>1592</v>
      </c>
      <c r="C1024" s="1" t="s">
        <v>958</v>
      </c>
      <c r="D1024" s="1" t="s">
        <v>983</v>
      </c>
      <c r="E1024" t="s">
        <v>2866</v>
      </c>
      <c r="F1024" s="20">
        <v>9</v>
      </c>
      <c r="G1024" s="1">
        <v>6</v>
      </c>
      <c r="H1024" s="1" t="e">
        <f>SUMIF(#REF!,Tableau1[[#This Row],[Références]],#REF!)</f>
        <v>#REF!</v>
      </c>
      <c r="I1024" s="1" t="e">
        <f t="shared" si="30"/>
        <v>#REF!</v>
      </c>
      <c r="J1024" s="1">
        <v>-1</v>
      </c>
      <c r="K1024" t="e">
        <f t="shared" si="32"/>
        <v>#REF!</v>
      </c>
      <c r="L1024" s="35" t="s">
        <v>2079</v>
      </c>
      <c r="M1024" s="20" t="e">
        <f>Tableau1[[#This Row],[Prix /HT]]*Tableau1[[#This Row],[Stock Actuel]]</f>
        <v>#REF!</v>
      </c>
      <c r="N1024" s="1" t="s">
        <v>1488</v>
      </c>
      <c r="O1024" s="35">
        <v>184</v>
      </c>
    </row>
    <row r="1025" spans="2:15" x14ac:dyDescent="0.25">
      <c r="B1025" s="1" t="s">
        <v>1919</v>
      </c>
      <c r="D1025" s="1" t="s">
        <v>421</v>
      </c>
      <c r="E1025" t="s">
        <v>1920</v>
      </c>
      <c r="F1025" s="20">
        <v>2.88</v>
      </c>
      <c r="G1025" s="1">
        <v>7</v>
      </c>
      <c r="H1025" s="1" t="e">
        <f>SUMIF(#REF!,Tableau1[[#This Row],[Références]],#REF!)</f>
        <v>#REF!</v>
      </c>
      <c r="I1025" s="1" t="e">
        <f t="shared" si="30"/>
        <v>#REF!</v>
      </c>
      <c r="J1025" s="1">
        <v>-1</v>
      </c>
      <c r="K1025" t="e">
        <f t="shared" si="32"/>
        <v>#REF!</v>
      </c>
      <c r="L1025" s="35" t="s">
        <v>1982</v>
      </c>
      <c r="M1025" s="20" t="e">
        <f>Tableau1[[#This Row],[Prix /HT]]*Tableau1[[#This Row],[Stock Actuel]]</f>
        <v>#REF!</v>
      </c>
      <c r="N1025" s="1" t="s">
        <v>2472</v>
      </c>
      <c r="O1025" s="35">
        <v>147</v>
      </c>
    </row>
    <row r="1026" spans="2:15" x14ac:dyDescent="0.25">
      <c r="B1026" s="1" t="s">
        <v>2859</v>
      </c>
      <c r="C1026" s="1" t="s">
        <v>1904</v>
      </c>
      <c r="D1026" s="1" t="s">
        <v>419</v>
      </c>
      <c r="E1026" t="s">
        <v>1976</v>
      </c>
      <c r="F1026" s="20">
        <v>3.15</v>
      </c>
      <c r="G1026" s="1">
        <v>4</v>
      </c>
      <c r="H1026" s="1" t="e">
        <f>SUMIF(#REF!,Tableau1[[#This Row],[Références]],#REF!)</f>
        <v>#REF!</v>
      </c>
      <c r="I1026" s="1" t="e">
        <f t="shared" si="30"/>
        <v>#REF!</v>
      </c>
      <c r="J1026" s="1">
        <v>-1</v>
      </c>
      <c r="K1026" t="e">
        <f t="shared" si="32"/>
        <v>#REF!</v>
      </c>
      <c r="L1026" s="35" t="s">
        <v>2028</v>
      </c>
      <c r="M1026" s="20" t="e">
        <f>Tableau1[[#This Row],[Prix /HT]]*Tableau1[[#This Row],[Stock Actuel]]</f>
        <v>#REF!</v>
      </c>
      <c r="N1026" s="1" t="s">
        <v>2472</v>
      </c>
      <c r="O1026" s="35">
        <v>176</v>
      </c>
    </row>
    <row r="1027" spans="2:15" x14ac:dyDescent="0.25">
      <c r="B1027" s="1" t="s">
        <v>2449</v>
      </c>
      <c r="D1027" s="1" t="s">
        <v>419</v>
      </c>
      <c r="E1027" t="s">
        <v>2451</v>
      </c>
      <c r="F1027" s="20">
        <v>0</v>
      </c>
      <c r="G1027" s="1">
        <v>7</v>
      </c>
      <c r="H1027" s="1" t="e">
        <f>SUMIF(#REF!,Tableau1[[#This Row],[Références]],#REF!)</f>
        <v>#REF!</v>
      </c>
      <c r="I1027" s="1" t="e">
        <f t="shared" si="30"/>
        <v>#REF!</v>
      </c>
      <c r="J1027" s="1">
        <v>-1</v>
      </c>
      <c r="K1027" t="e">
        <f t="shared" si="32"/>
        <v>#REF!</v>
      </c>
      <c r="L1027" s="35" t="s">
        <v>2450</v>
      </c>
      <c r="M1027" s="20" t="e">
        <f>Tableau1[[#This Row],[Prix /HT]]*Tableau1[[#This Row],[Stock Actuel]]</f>
        <v>#REF!</v>
      </c>
      <c r="N1027" s="1" t="s">
        <v>2472</v>
      </c>
      <c r="O1027" s="35">
        <v>226</v>
      </c>
    </row>
    <row r="1028" spans="2:15" x14ac:dyDescent="0.25">
      <c r="B1028" s="1" t="s">
        <v>2801</v>
      </c>
      <c r="D1028" s="1" t="s">
        <v>419</v>
      </c>
      <c r="E1028" t="s">
        <v>2801</v>
      </c>
      <c r="G1028" s="1">
        <v>-26</v>
      </c>
      <c r="H1028" s="1" t="e">
        <f>SUMIF(#REF!,Tableau1[[#This Row],[Références]],#REF!)</f>
        <v>#REF!</v>
      </c>
      <c r="I1028" s="1" t="e">
        <f t="shared" ref="I1028:I1091" si="33">SUM(G1028:H1028)</f>
        <v>#REF!</v>
      </c>
      <c r="J1028" s="1">
        <v>-1</v>
      </c>
      <c r="K1028" t="e">
        <f t="shared" si="32"/>
        <v>#REF!</v>
      </c>
      <c r="L1028" s="35" t="s">
        <v>2860</v>
      </c>
      <c r="M1028" s="20" t="e">
        <f>Tableau1[[#This Row],[Prix /HT]]*Tableau1[[#This Row],[Stock Actuel]]</f>
        <v>#REF!</v>
      </c>
      <c r="N1028" s="1" t="s">
        <v>2472</v>
      </c>
      <c r="O1028" s="35">
        <v>141</v>
      </c>
    </row>
    <row r="1029" spans="2:15" x14ac:dyDescent="0.25">
      <c r="B1029" s="1" t="s">
        <v>995</v>
      </c>
      <c r="D1029" s="1" t="s">
        <v>419</v>
      </c>
      <c r="E1029" t="s">
        <v>995</v>
      </c>
      <c r="F1029" s="20">
        <v>9.9600000000000009</v>
      </c>
      <c r="G1029" s="1">
        <v>13</v>
      </c>
      <c r="H1029" s="1" t="e">
        <f>SUMIF(#REF!,Tableau1[[#This Row],[Références]],#REF!)</f>
        <v>#REF!</v>
      </c>
      <c r="I1029" s="1" t="e">
        <f t="shared" si="33"/>
        <v>#REF!</v>
      </c>
      <c r="J1029" s="1">
        <v>-1</v>
      </c>
      <c r="K1029" t="e">
        <f t="shared" si="32"/>
        <v>#REF!</v>
      </c>
      <c r="L1029" s="35" t="s">
        <v>1979</v>
      </c>
      <c r="M1029" s="20" t="e">
        <f>Tableau1[[#This Row],[Prix /HT]]*Tableau1[[#This Row],[Stock Actuel]]</f>
        <v>#REF!</v>
      </c>
      <c r="N1029" s="1" t="s">
        <v>2472</v>
      </c>
      <c r="O1029" s="35">
        <v>142</v>
      </c>
    </row>
    <row r="1030" spans="2:15" x14ac:dyDescent="0.25">
      <c r="B1030" s="1" t="s">
        <v>993</v>
      </c>
      <c r="D1030" s="1" t="s">
        <v>420</v>
      </c>
      <c r="E1030" t="s">
        <v>998</v>
      </c>
      <c r="F1030" s="20">
        <v>1.28</v>
      </c>
      <c r="G1030" s="1">
        <v>16</v>
      </c>
      <c r="H1030" s="1" t="e">
        <f>SUMIF(#REF!,Tableau1[[#This Row],[Références]],#REF!)</f>
        <v>#REF!</v>
      </c>
      <c r="I1030" s="1" t="e">
        <f t="shared" si="33"/>
        <v>#REF!</v>
      </c>
      <c r="J1030" s="1">
        <v>-1</v>
      </c>
      <c r="K1030" t="e">
        <f t="shared" si="32"/>
        <v>#REF!</v>
      </c>
      <c r="L1030" s="35" t="s">
        <v>1978</v>
      </c>
      <c r="M1030" s="20" t="e">
        <f>Tableau1[[#This Row],[Prix /HT]]*Tableau1[[#This Row],[Stock Actuel]]</f>
        <v>#REF!</v>
      </c>
      <c r="N1030" s="1" t="s">
        <v>2472</v>
      </c>
      <c r="O1030" s="35">
        <v>140</v>
      </c>
    </row>
    <row r="1031" spans="2:15" x14ac:dyDescent="0.25">
      <c r="B1031" s="1" t="s">
        <v>2708</v>
      </c>
      <c r="D1031" s="1" t="s">
        <v>419</v>
      </c>
      <c r="E1031" t="s">
        <v>994</v>
      </c>
      <c r="F1031" s="20">
        <v>1.4</v>
      </c>
      <c r="G1031" s="1">
        <v>15</v>
      </c>
      <c r="H1031" s="1" t="e">
        <f>SUMIF(#REF!,Tableau1[[#This Row],[Références]],#REF!)</f>
        <v>#REF!</v>
      </c>
      <c r="I1031" s="1" t="e">
        <f t="shared" si="33"/>
        <v>#REF!</v>
      </c>
      <c r="J1031" s="1">
        <v>-1</v>
      </c>
      <c r="K1031" t="e">
        <f t="shared" si="32"/>
        <v>#REF!</v>
      </c>
      <c r="L1031" s="35" t="s">
        <v>1984</v>
      </c>
      <c r="M1031" s="20" t="e">
        <f>Tableau1[[#This Row],[Prix /HT]]*Tableau1[[#This Row],[Stock Actuel]]</f>
        <v>#REF!</v>
      </c>
      <c r="N1031" s="1" t="s">
        <v>2472</v>
      </c>
      <c r="O1031" s="35">
        <v>149</v>
      </c>
    </row>
    <row r="1032" spans="2:15" x14ac:dyDescent="0.25">
      <c r="B1032" s="1" t="s">
        <v>1573</v>
      </c>
      <c r="D1032" s="1" t="s">
        <v>420</v>
      </c>
      <c r="E1032" t="s">
        <v>997</v>
      </c>
      <c r="F1032" s="20">
        <v>4.8899999999999997</v>
      </c>
      <c r="G1032" s="1">
        <v>37</v>
      </c>
      <c r="H1032" s="1" t="e">
        <f>SUMIF(#REF!,Tableau1[[#This Row],[Références]],#REF!)</f>
        <v>#REF!</v>
      </c>
      <c r="I1032" s="1" t="e">
        <f t="shared" si="33"/>
        <v>#REF!</v>
      </c>
      <c r="J1032" s="1">
        <v>-1</v>
      </c>
      <c r="K1032" t="e">
        <f t="shared" si="32"/>
        <v>#REF!</v>
      </c>
      <c r="L1032" s="35" t="s">
        <v>1980</v>
      </c>
      <c r="M1032" s="20" t="e">
        <f>Tableau1[[#This Row],[Prix /HT]]*Tableau1[[#This Row],[Stock Actuel]]</f>
        <v>#REF!</v>
      </c>
      <c r="N1032" s="1" t="s">
        <v>2472</v>
      </c>
      <c r="O1032" s="35">
        <v>143</v>
      </c>
    </row>
    <row r="1033" spans="2:15" x14ac:dyDescent="0.25">
      <c r="B1033" s="1" t="s">
        <v>2877</v>
      </c>
      <c r="D1033" s="1" t="s">
        <v>419</v>
      </c>
      <c r="E1033" t="s">
        <v>2877</v>
      </c>
      <c r="F1033" s="20">
        <v>2.8</v>
      </c>
      <c r="G1033" s="1">
        <v>39</v>
      </c>
      <c r="H1033" s="1" t="e">
        <f>SUMIF(#REF!,Tableau1[[#This Row],[Références]],#REF!)</f>
        <v>#REF!</v>
      </c>
      <c r="I1033" s="1" t="e">
        <f t="shared" si="33"/>
        <v>#REF!</v>
      </c>
      <c r="J1033" s="1">
        <v>-1</v>
      </c>
      <c r="K1033" t="e">
        <f t="shared" si="32"/>
        <v>#REF!</v>
      </c>
      <c r="L1033" s="35" t="s">
        <v>2399</v>
      </c>
      <c r="M1033" s="20" t="e">
        <f>Tableau1[[#This Row],[Prix /HT]]*Tableau1[[#This Row],[Stock Actuel]]</f>
        <v>#REF!</v>
      </c>
      <c r="N1033" s="1" t="s">
        <v>2472</v>
      </c>
      <c r="O1033" s="35">
        <v>216</v>
      </c>
    </row>
    <row r="1034" spans="2:15" x14ac:dyDescent="0.25">
      <c r="B1034" s="1" t="s">
        <v>2878</v>
      </c>
      <c r="D1034" s="1" t="s">
        <v>419</v>
      </c>
      <c r="E1034" t="s">
        <v>996</v>
      </c>
      <c r="F1034" s="20">
        <v>12.1</v>
      </c>
      <c r="G1034" s="1">
        <v>45</v>
      </c>
      <c r="H1034" s="1" t="e">
        <f>SUMIF(#REF!,Tableau1[[#This Row],[Références]],#REF!)</f>
        <v>#REF!</v>
      </c>
      <c r="I1034" s="1" t="e">
        <f t="shared" si="33"/>
        <v>#REF!</v>
      </c>
      <c r="J1034" s="1">
        <v>-1</v>
      </c>
      <c r="K1034" t="e">
        <f t="shared" si="32"/>
        <v>#REF!</v>
      </c>
      <c r="L1034" s="35" t="s">
        <v>2423</v>
      </c>
      <c r="M1034" s="20" t="e">
        <f>Tableau1[[#This Row],[Prix /HT]]*Tableau1[[#This Row],[Stock Actuel]]</f>
        <v>#REF!</v>
      </c>
      <c r="N1034" s="1" t="s">
        <v>2472</v>
      </c>
      <c r="O1034" s="35">
        <v>217</v>
      </c>
    </row>
    <row r="1035" spans="2:15" x14ac:dyDescent="0.25">
      <c r="B1035" s="1" t="s">
        <v>1515</v>
      </c>
      <c r="C1035" s="1" t="s">
        <v>992</v>
      </c>
      <c r="D1035" s="1" t="s">
        <v>421</v>
      </c>
      <c r="E1035" t="s">
        <v>2867</v>
      </c>
      <c r="F1035" s="20">
        <v>11.19</v>
      </c>
      <c r="G1035" s="1">
        <v>20</v>
      </c>
      <c r="H1035" s="1" t="e">
        <f>SUMIF(#REF!,Tableau1[[#This Row],[Références]],#REF!)</f>
        <v>#REF!</v>
      </c>
      <c r="I1035" s="1" t="e">
        <f t="shared" si="33"/>
        <v>#REF!</v>
      </c>
      <c r="J1035" s="1">
        <v>-1</v>
      </c>
      <c r="K1035" t="e">
        <f t="shared" si="32"/>
        <v>#REF!</v>
      </c>
      <c r="L1035" s="1"/>
      <c r="M1035" s="20" t="e">
        <f>Tableau1[[#This Row],[Prix /HT]]*Tableau1[[#This Row],[Stock Actuel]]</f>
        <v>#REF!</v>
      </c>
      <c r="N1035" s="1" t="s">
        <v>2472</v>
      </c>
      <c r="O1035" s="1"/>
    </row>
    <row r="1036" spans="2:15" x14ac:dyDescent="0.25">
      <c r="B1036" s="1" t="s">
        <v>2873</v>
      </c>
      <c r="D1036" s="1" t="s">
        <v>419</v>
      </c>
      <c r="E1036" t="s">
        <v>2874</v>
      </c>
      <c r="F1036" s="20">
        <v>0</v>
      </c>
      <c r="G1036" s="1">
        <v>0</v>
      </c>
      <c r="H1036" s="1" t="e">
        <f>SUMIF(#REF!,Tableau1[[#This Row],[Références]],#REF!)</f>
        <v>#REF!</v>
      </c>
      <c r="I1036" s="1" t="e">
        <f t="shared" si="33"/>
        <v>#REF!</v>
      </c>
      <c r="J1036" s="1">
        <v>-1</v>
      </c>
      <c r="K1036" t="e">
        <f t="shared" si="32"/>
        <v>#REF!</v>
      </c>
      <c r="L1036" s="1"/>
      <c r="M1036" s="20" t="e">
        <f>Tableau1[[#This Row],[Prix /HT]]*Tableau1[[#This Row],[Stock Actuel]]</f>
        <v>#REF!</v>
      </c>
      <c r="N1036" s="1" t="s">
        <v>2472</v>
      </c>
      <c r="O1036" s="1"/>
    </row>
    <row r="1037" spans="2:15" x14ac:dyDescent="0.25">
      <c r="B1037" s="1" t="s">
        <v>1990</v>
      </c>
      <c r="D1037" s="1" t="s">
        <v>420</v>
      </c>
      <c r="E1037" t="s">
        <v>2869</v>
      </c>
      <c r="G1037" s="1">
        <v>4</v>
      </c>
      <c r="H1037" s="1" t="e">
        <f>SUMIF(#REF!,Tableau1[[#This Row],[Références]],#REF!)</f>
        <v>#REF!</v>
      </c>
      <c r="I1037" s="1" t="e">
        <f t="shared" si="33"/>
        <v>#REF!</v>
      </c>
      <c r="J1037" s="1">
        <v>-1</v>
      </c>
      <c r="K1037" t="e">
        <f t="shared" si="32"/>
        <v>#REF!</v>
      </c>
      <c r="L1037" s="35" t="s">
        <v>1991</v>
      </c>
      <c r="M1037" s="20" t="e">
        <f>Tableau1[[#This Row],[Prix /HT]]*Tableau1[[#This Row],[Stock Actuel]]</f>
        <v>#REF!</v>
      </c>
      <c r="N1037" s="1" t="s">
        <v>2472</v>
      </c>
      <c r="O1037" s="35">
        <v>144</v>
      </c>
    </row>
    <row r="1038" spans="2:15" x14ac:dyDescent="0.25">
      <c r="B1038" s="25" t="s">
        <v>1456</v>
      </c>
      <c r="D1038" s="1" t="s">
        <v>421</v>
      </c>
      <c r="E1038" t="s">
        <v>2853</v>
      </c>
      <c r="F1038" s="20">
        <v>3</v>
      </c>
      <c r="G1038" s="1">
        <v>-4</v>
      </c>
      <c r="H1038" s="1" t="e">
        <f>SUMIF(#REF!,Tableau1[[#This Row],[Références]],#REF!)</f>
        <v>#REF!</v>
      </c>
      <c r="I1038" s="1" t="e">
        <f t="shared" si="33"/>
        <v>#REF!</v>
      </c>
      <c r="J1038" s="1">
        <v>-1</v>
      </c>
      <c r="K1038" t="e">
        <f t="shared" si="32"/>
        <v>#REF!</v>
      </c>
      <c r="L1038" s="35" t="s">
        <v>1977</v>
      </c>
      <c r="M1038" s="20" t="e">
        <f>Tableau1[[#This Row],[Prix /HT]]*Tableau1[[#This Row],[Stock Actuel]]</f>
        <v>#REF!</v>
      </c>
      <c r="N1038" s="1" t="s">
        <v>2472</v>
      </c>
      <c r="O1038" s="35">
        <v>139</v>
      </c>
    </row>
    <row r="1039" spans="2:15" x14ac:dyDescent="0.25">
      <c r="B1039" s="25" t="s">
        <v>1989</v>
      </c>
      <c r="D1039" s="1" t="s">
        <v>421</v>
      </c>
      <c r="E1039" t="s">
        <v>2870</v>
      </c>
      <c r="F1039" s="20">
        <v>2.4</v>
      </c>
      <c r="G1039" s="1">
        <v>186</v>
      </c>
      <c r="H1039" s="1" t="e">
        <f>SUMIF(#REF!,Tableau1[[#This Row],[Références]],#REF!)</f>
        <v>#REF!</v>
      </c>
      <c r="I1039" s="1" t="e">
        <f t="shared" si="33"/>
        <v>#REF!</v>
      </c>
      <c r="J1039" s="1">
        <v>-1</v>
      </c>
      <c r="K1039" t="e">
        <f t="shared" si="32"/>
        <v>#REF!</v>
      </c>
      <c r="L1039" s="35" t="s">
        <v>1988</v>
      </c>
      <c r="M1039" s="20" t="e">
        <f>Tableau1[[#This Row],[Prix /HT]]*Tableau1[[#This Row],[Stock Actuel]]</f>
        <v>#REF!</v>
      </c>
      <c r="N1039" s="1" t="s">
        <v>2472</v>
      </c>
      <c r="O1039" s="35">
        <v>150</v>
      </c>
    </row>
    <row r="1040" spans="2:15" x14ac:dyDescent="0.25">
      <c r="B1040" s="1" t="s">
        <v>2879</v>
      </c>
      <c r="D1040" s="1" t="s">
        <v>420</v>
      </c>
      <c r="E1040" t="s">
        <v>2868</v>
      </c>
      <c r="F1040" s="20">
        <v>1.3</v>
      </c>
      <c r="G1040" s="1">
        <v>24</v>
      </c>
      <c r="H1040" s="1" t="e">
        <f>SUMIF(#REF!,Tableau1[[#This Row],[Références]],#REF!)</f>
        <v>#REF!</v>
      </c>
      <c r="I1040" s="1" t="e">
        <f t="shared" si="33"/>
        <v>#REF!</v>
      </c>
      <c r="J1040" s="1">
        <v>-1</v>
      </c>
      <c r="K1040" t="e">
        <f t="shared" si="32"/>
        <v>#REF!</v>
      </c>
      <c r="L1040" s="35" t="s">
        <v>1987</v>
      </c>
      <c r="M1040" s="20" t="e">
        <f>Tableau1[[#This Row],[Prix /HT]]*Tableau1[[#This Row],[Stock Actuel]]</f>
        <v>#REF!</v>
      </c>
      <c r="N1040" s="1" t="s">
        <v>2472</v>
      </c>
      <c r="O1040" s="35">
        <v>151</v>
      </c>
    </row>
    <row r="1041" spans="2:15" x14ac:dyDescent="0.25">
      <c r="B1041" s="25" t="s">
        <v>1342</v>
      </c>
      <c r="D1041" s="1" t="s">
        <v>421</v>
      </c>
      <c r="E1041" t="s">
        <v>2484</v>
      </c>
      <c r="F1041" s="20">
        <v>2.2599999999999998</v>
      </c>
      <c r="G1041" s="1">
        <v>-30</v>
      </c>
      <c r="H1041" s="1" t="e">
        <f>SUMIF(#REF!,Tableau1[[#This Row],[Références]],#REF!)</f>
        <v>#REF!</v>
      </c>
      <c r="I1041" s="1" t="e">
        <f t="shared" si="33"/>
        <v>#REF!</v>
      </c>
      <c r="J1041" s="1">
        <v>-1</v>
      </c>
      <c r="K1041" t="e">
        <f t="shared" si="32"/>
        <v>#REF!</v>
      </c>
      <c r="L1041" s="35" t="s">
        <v>1981</v>
      </c>
      <c r="M1041" s="20" t="e">
        <f>Tableau1[[#This Row],[Prix /HT]]*Tableau1[[#This Row],[Stock Actuel]]</f>
        <v>#REF!</v>
      </c>
      <c r="N1041" s="1" t="s">
        <v>2472</v>
      </c>
      <c r="O1041" s="35">
        <v>145</v>
      </c>
    </row>
    <row r="1042" spans="2:15" x14ac:dyDescent="0.25">
      <c r="B1042" s="1" t="s">
        <v>2521</v>
      </c>
      <c r="D1042" s="1" t="s">
        <v>943</v>
      </c>
      <c r="E1042" t="s">
        <v>2522</v>
      </c>
      <c r="F1042" s="20">
        <v>0</v>
      </c>
      <c r="G1042" s="1">
        <v>5</v>
      </c>
      <c r="H1042" s="1" t="e">
        <f>SUMIF(#REF!,Tableau1[[#This Row],[Références]],#REF!)</f>
        <v>#REF!</v>
      </c>
      <c r="I1042" s="1" t="e">
        <f t="shared" si="33"/>
        <v>#REF!</v>
      </c>
      <c r="J1042" s="1">
        <v>-1</v>
      </c>
      <c r="K1042" t="e">
        <f t="shared" si="32"/>
        <v>#REF!</v>
      </c>
      <c r="L1042" s="1"/>
      <c r="M1042" s="20" t="e">
        <f>Tableau1[[#This Row],[Prix /HT]]*Tableau1[[#This Row],[Stock Actuel]]</f>
        <v>#REF!</v>
      </c>
      <c r="N1042" s="1"/>
      <c r="O1042" s="1"/>
    </row>
    <row r="1043" spans="2:15" x14ac:dyDescent="0.25">
      <c r="B1043" s="1" t="s">
        <v>965</v>
      </c>
      <c r="C1043" s="1" t="s">
        <v>960</v>
      </c>
      <c r="D1043" s="1" t="s">
        <v>432</v>
      </c>
      <c r="E1043" t="s">
        <v>966</v>
      </c>
      <c r="F1043" s="20">
        <v>97</v>
      </c>
      <c r="G1043" s="1">
        <v>1</v>
      </c>
      <c r="H1043" s="1" t="e">
        <f>SUMIF(#REF!,Tableau1[[#This Row],[Références]],#REF!)</f>
        <v>#REF!</v>
      </c>
      <c r="I1043" s="1" t="e">
        <f t="shared" si="33"/>
        <v>#REF!</v>
      </c>
      <c r="J1043" s="1">
        <v>-1</v>
      </c>
      <c r="K1043" t="e">
        <f t="shared" si="32"/>
        <v>#REF!</v>
      </c>
      <c r="L1043" s="1"/>
      <c r="M1043" s="20" t="e">
        <f>Tableau1[[#This Row],[Prix /HT]]*Tableau1[[#This Row],[Stock Actuel]]</f>
        <v>#REF!</v>
      </c>
      <c r="N1043" s="1"/>
      <c r="O1043" s="1"/>
    </row>
    <row r="1044" spans="2:15" x14ac:dyDescent="0.25">
      <c r="B1044" s="1" t="s">
        <v>641</v>
      </c>
      <c r="C1044" s="1" t="s">
        <v>497</v>
      </c>
      <c r="D1044" s="1" t="s">
        <v>120</v>
      </c>
      <c r="E1044" t="s">
        <v>1769</v>
      </c>
      <c r="F1044" s="20">
        <v>6.6</v>
      </c>
      <c r="G1044" s="1">
        <v>26</v>
      </c>
      <c r="H1044" s="1" t="e">
        <f>SUMIF(#REF!,Tableau1[[#This Row],[Références]],#REF!)</f>
        <v>#REF!</v>
      </c>
      <c r="I1044" s="1" t="e">
        <f t="shared" si="33"/>
        <v>#REF!</v>
      </c>
      <c r="J1044" s="1">
        <v>-1</v>
      </c>
      <c r="K1044" t="e">
        <f t="shared" si="32"/>
        <v>#REF!</v>
      </c>
      <c r="L1044" s="35" t="s">
        <v>1636</v>
      </c>
      <c r="M1044" s="20" t="e">
        <f>Tableau1[[#This Row],[Prix /HT]]*Tableau1[[#This Row],[Stock Actuel]]</f>
        <v>#REF!</v>
      </c>
      <c r="N1044" s="1" t="s">
        <v>1493</v>
      </c>
      <c r="O1044" s="35">
        <v>82</v>
      </c>
    </row>
    <row r="1045" spans="2:15" x14ac:dyDescent="0.25">
      <c r="B1045" s="1" t="s">
        <v>2097</v>
      </c>
      <c r="D1045" s="1" t="s">
        <v>2098</v>
      </c>
      <c r="E1045" t="s">
        <v>2099</v>
      </c>
      <c r="F1045" s="20">
        <v>0</v>
      </c>
      <c r="G1045" s="1">
        <v>49</v>
      </c>
      <c r="H1045" s="1" t="e">
        <f>SUMIF(#REF!,Tableau1[[#This Row],[Références]],#REF!)</f>
        <v>#REF!</v>
      </c>
      <c r="I1045" s="1" t="e">
        <f t="shared" si="33"/>
        <v>#REF!</v>
      </c>
      <c r="J1045" s="1">
        <v>-1</v>
      </c>
      <c r="K1045" t="e">
        <f t="shared" si="32"/>
        <v>#REF!</v>
      </c>
      <c r="L1045" s="35"/>
      <c r="M1045" s="20" t="e">
        <f>Tableau1[[#This Row],[Prix /HT]]*Tableau1[[#This Row],[Stock Actuel]]</f>
        <v>#REF!</v>
      </c>
      <c r="N1045" s="1"/>
      <c r="O1045" s="35"/>
    </row>
    <row r="1046" spans="2:15" x14ac:dyDescent="0.25">
      <c r="B1046" s="1" t="s">
        <v>647</v>
      </c>
      <c r="C1046" s="1" t="s">
        <v>648</v>
      </c>
      <c r="D1046" s="1" t="s">
        <v>420</v>
      </c>
      <c r="E1046" t="s">
        <v>646</v>
      </c>
      <c r="F1046" s="20">
        <v>43.13</v>
      </c>
      <c r="G1046" s="1">
        <v>2</v>
      </c>
      <c r="H1046" s="1" t="e">
        <f>SUMIF(#REF!,Tableau1[[#This Row],[Références]],#REF!)</f>
        <v>#REF!</v>
      </c>
      <c r="I1046" s="1" t="e">
        <f t="shared" si="33"/>
        <v>#REF!</v>
      </c>
      <c r="J1046" s="1">
        <v>-1</v>
      </c>
      <c r="K1046" t="e">
        <f t="shared" si="32"/>
        <v>#REF!</v>
      </c>
      <c r="L1046" s="1"/>
      <c r="M1046" s="20" t="e">
        <f>Tableau1[[#This Row],[Prix /HT]]*Tableau1[[#This Row],[Stock Actuel]]</f>
        <v>#REF!</v>
      </c>
      <c r="N1046" s="1"/>
      <c r="O1046" s="1"/>
    </row>
    <row r="1047" spans="2:15" x14ac:dyDescent="0.25">
      <c r="B1047" s="1" t="s">
        <v>11</v>
      </c>
      <c r="D1047" s="1" t="s">
        <v>9</v>
      </c>
      <c r="E1047" t="s">
        <v>12</v>
      </c>
      <c r="F1047" s="20">
        <v>0</v>
      </c>
      <c r="G1047" s="1">
        <v>404</v>
      </c>
      <c r="H1047" s="1" t="e">
        <f>SUMIF(#REF!,Tableau1[[#This Row],[Références]],#REF!)</f>
        <v>#REF!</v>
      </c>
      <c r="I1047" s="1" t="e">
        <f t="shared" si="33"/>
        <v>#REF!</v>
      </c>
      <c r="J1047" s="1">
        <v>-1</v>
      </c>
      <c r="K1047" t="e">
        <f t="shared" si="32"/>
        <v>#REF!</v>
      </c>
      <c r="L1047" s="1" t="s">
        <v>9</v>
      </c>
      <c r="M1047" s="20" t="e">
        <f>Tableau1[[#This Row],[Prix /HT]]*Tableau1[[#This Row],[Stock Actuel]]</f>
        <v>#REF!</v>
      </c>
      <c r="N1047" s="1"/>
      <c r="O1047" s="1"/>
    </row>
    <row r="1048" spans="2:15" x14ac:dyDescent="0.25">
      <c r="B1048" s="1" t="s">
        <v>2565</v>
      </c>
      <c r="D1048" s="1" t="s">
        <v>1079</v>
      </c>
      <c r="E1048" t="s">
        <v>2566</v>
      </c>
      <c r="F1048" s="20">
        <v>0</v>
      </c>
      <c r="G1048" s="1">
        <v>1</v>
      </c>
      <c r="H1048" s="1" t="e">
        <f>SUMIF(#REF!,Tableau1[[#This Row],[Références]],#REF!)</f>
        <v>#REF!</v>
      </c>
      <c r="I1048" s="1" t="e">
        <f t="shared" si="33"/>
        <v>#REF!</v>
      </c>
      <c r="J1048" s="1">
        <v>-1</v>
      </c>
      <c r="K1048" t="e">
        <f t="shared" si="32"/>
        <v>#REF!</v>
      </c>
      <c r="L1048" s="1" t="s">
        <v>1380</v>
      </c>
      <c r="M1048" s="20" t="e">
        <f>Tableau1[[#This Row],[Prix /HT]]*Tableau1[[#This Row],[Stock Actuel]]</f>
        <v>#REF!</v>
      </c>
      <c r="N1048" s="1" t="s">
        <v>1380</v>
      </c>
      <c r="O1048" s="1"/>
    </row>
    <row r="1049" spans="2:15" x14ac:dyDescent="0.25">
      <c r="B1049" s="1" t="s">
        <v>2567</v>
      </c>
      <c r="D1049" s="1" t="s">
        <v>1079</v>
      </c>
      <c r="E1049" t="s">
        <v>1567</v>
      </c>
      <c r="F1049" s="20">
        <v>50.75</v>
      </c>
      <c r="G1049" s="1">
        <v>4</v>
      </c>
      <c r="H1049" s="1" t="e">
        <f>SUMIF(#REF!,Tableau1[[#This Row],[Références]],#REF!)</f>
        <v>#REF!</v>
      </c>
      <c r="I1049" s="1" t="e">
        <f t="shared" si="33"/>
        <v>#REF!</v>
      </c>
      <c r="J1049" s="1">
        <v>-1</v>
      </c>
      <c r="K1049" t="e">
        <f t="shared" si="32"/>
        <v>#REF!</v>
      </c>
      <c r="L1049" s="1"/>
      <c r="M1049" s="20" t="e">
        <f>Tableau1[[#This Row],[Prix /HT]]*Tableau1[[#This Row],[Stock Actuel]]</f>
        <v>#REF!</v>
      </c>
      <c r="N1049" s="1" t="s">
        <v>1380</v>
      </c>
      <c r="O1049" s="1"/>
    </row>
    <row r="1050" spans="2:15" x14ac:dyDescent="0.25">
      <c r="B1050" s="1" t="s">
        <v>1662</v>
      </c>
      <c r="C1050" s="1" t="s">
        <v>933</v>
      </c>
      <c r="D1050" s="1" t="s">
        <v>933</v>
      </c>
      <c r="E1050" t="s">
        <v>938</v>
      </c>
      <c r="F1050" s="20">
        <v>128.18</v>
      </c>
      <c r="G1050" s="1">
        <v>1</v>
      </c>
      <c r="H1050" s="1" t="e">
        <f>SUMIF(#REF!,Tableau1[[#This Row],[Références]],#REF!)</f>
        <v>#REF!</v>
      </c>
      <c r="I1050" s="1" t="e">
        <f t="shared" si="33"/>
        <v>#REF!</v>
      </c>
      <c r="J1050" s="1">
        <v>-1</v>
      </c>
      <c r="K1050" t="e">
        <f t="shared" si="32"/>
        <v>#REF!</v>
      </c>
      <c r="L1050" s="1" t="s">
        <v>935</v>
      </c>
      <c r="M1050" s="20" t="e">
        <f>Tableau1[[#This Row],[Prix /HT]]*Tableau1[[#This Row],[Stock Actuel]]</f>
        <v>#REF!</v>
      </c>
      <c r="N1050" s="1" t="s">
        <v>1380</v>
      </c>
      <c r="O1050" s="1"/>
    </row>
    <row r="1051" spans="2:15" x14ac:dyDescent="0.25">
      <c r="B1051" s="1" t="s">
        <v>1119</v>
      </c>
      <c r="C1051" s="1" t="s">
        <v>933</v>
      </c>
      <c r="D1051" s="1" t="s">
        <v>419</v>
      </c>
      <c r="E1051" t="s">
        <v>1120</v>
      </c>
      <c r="F1051" s="20">
        <v>91.98</v>
      </c>
      <c r="G1051" s="1">
        <v>1</v>
      </c>
      <c r="H1051" s="1" t="e">
        <f>SUMIF(#REF!,Tableau1[[#This Row],[Références]],#REF!)</f>
        <v>#REF!</v>
      </c>
      <c r="I1051" s="1" t="e">
        <f t="shared" si="33"/>
        <v>#REF!</v>
      </c>
      <c r="J1051" s="1">
        <v>-1</v>
      </c>
      <c r="K1051" t="e">
        <f t="shared" si="32"/>
        <v>#REF!</v>
      </c>
      <c r="L1051" s="1"/>
      <c r="M1051" s="20" t="e">
        <f>Tableau1[[#This Row],[Prix /HT]]*Tableau1[[#This Row],[Stock Actuel]]</f>
        <v>#REF!</v>
      </c>
      <c r="N1051" s="1" t="s">
        <v>1380</v>
      </c>
      <c r="O1051" s="1"/>
    </row>
    <row r="1052" spans="2:15" x14ac:dyDescent="0.25">
      <c r="B1052" s="1" t="s">
        <v>2740</v>
      </c>
      <c r="D1052" s="1" t="s">
        <v>2738</v>
      </c>
      <c r="E1052" t="s">
        <v>2741</v>
      </c>
      <c r="F1052" s="20">
        <v>0</v>
      </c>
      <c r="G1052" s="1">
        <v>4</v>
      </c>
      <c r="H1052" s="1" t="e">
        <f>SUMIF(#REF!,Tableau1[[#This Row],[Références]],#REF!)</f>
        <v>#REF!</v>
      </c>
      <c r="I1052" s="1" t="e">
        <f t="shared" si="33"/>
        <v>#REF!</v>
      </c>
      <c r="J1052" s="1">
        <v>-1</v>
      </c>
      <c r="K1052" t="e">
        <f t="shared" si="32"/>
        <v>#REF!</v>
      </c>
      <c r="L1052" s="1"/>
      <c r="M1052" s="20" t="e">
        <f>Tableau1[[#This Row],[Prix /HT]]*Tableau1[[#This Row],[Stock Actuel]]</f>
        <v>#REF!</v>
      </c>
      <c r="N1052" s="1" t="s">
        <v>1380</v>
      </c>
      <c r="O1052" s="1"/>
    </row>
    <row r="1053" spans="2:15" x14ac:dyDescent="0.25">
      <c r="B1053" s="1" t="s">
        <v>222</v>
      </c>
      <c r="C1053" s="1" t="s">
        <v>223</v>
      </c>
      <c r="D1053" s="1" t="s">
        <v>223</v>
      </c>
      <c r="E1053" t="s">
        <v>224</v>
      </c>
      <c r="F1053" s="20">
        <v>153.76</v>
      </c>
      <c r="G1053" s="1">
        <v>0</v>
      </c>
      <c r="H1053" s="1" t="e">
        <f>SUMIF(#REF!,Tableau1[[#This Row],[Références]],#REF!)</f>
        <v>#REF!</v>
      </c>
      <c r="I1053" s="1" t="e">
        <f t="shared" si="33"/>
        <v>#REF!</v>
      </c>
      <c r="J1053" s="1">
        <v>-1</v>
      </c>
      <c r="K1053" t="e">
        <f t="shared" si="32"/>
        <v>#REF!</v>
      </c>
      <c r="L1053" s="1" t="s">
        <v>456</v>
      </c>
      <c r="M1053" s="20" t="e">
        <f>Tableau1[[#This Row],[Prix /HT]]*Tableau1[[#This Row],[Stock Actuel]]</f>
        <v>#REF!</v>
      </c>
      <c r="N1053" s="1" t="s">
        <v>2734</v>
      </c>
      <c r="O1053" s="1"/>
    </row>
    <row r="1054" spans="2:15" x14ac:dyDescent="0.25">
      <c r="B1054" s="1" t="s">
        <v>674</v>
      </c>
      <c r="C1054" s="1" t="s">
        <v>334</v>
      </c>
      <c r="D1054" s="1" t="s">
        <v>334</v>
      </c>
      <c r="E1054" t="s">
        <v>162</v>
      </c>
      <c r="F1054" s="20">
        <v>124.8</v>
      </c>
      <c r="G1054" s="1">
        <v>2</v>
      </c>
      <c r="H1054" s="1" t="e">
        <f>SUMIF(#REF!,Tableau1[[#This Row],[Références]],#REF!)</f>
        <v>#REF!</v>
      </c>
      <c r="I1054" s="1" t="e">
        <f t="shared" si="33"/>
        <v>#REF!</v>
      </c>
      <c r="J1054" s="1">
        <v>-1</v>
      </c>
      <c r="K1054" t="e">
        <f t="shared" si="32"/>
        <v>#REF!</v>
      </c>
      <c r="L1054" s="1" t="s">
        <v>740</v>
      </c>
      <c r="M1054" s="20" t="e">
        <f>Tableau1[[#This Row],[Prix /HT]]*Tableau1[[#This Row],[Stock Actuel]]</f>
        <v>#REF!</v>
      </c>
      <c r="N1054" s="1" t="s">
        <v>162</v>
      </c>
      <c r="O1054" s="1"/>
    </row>
    <row r="1055" spans="2:15" x14ac:dyDescent="0.25">
      <c r="B1055" s="1" t="s">
        <v>727</v>
      </c>
      <c r="C1055" s="1" t="s">
        <v>334</v>
      </c>
      <c r="D1055" s="1" t="s">
        <v>334</v>
      </c>
      <c r="E1055" t="s">
        <v>726</v>
      </c>
      <c r="F1055" s="20">
        <v>538</v>
      </c>
      <c r="G1055" s="1">
        <v>1</v>
      </c>
      <c r="H1055" s="1" t="e">
        <f>SUMIF(#REF!,Tableau1[[#This Row],[Références]],#REF!)</f>
        <v>#REF!</v>
      </c>
      <c r="I1055" s="1" t="e">
        <f t="shared" si="33"/>
        <v>#REF!</v>
      </c>
      <c r="J1055" s="1">
        <v>-1</v>
      </c>
      <c r="K1055" t="e">
        <f t="shared" si="32"/>
        <v>#REF!</v>
      </c>
      <c r="L1055" s="1" t="s">
        <v>740</v>
      </c>
      <c r="M1055" s="20" t="e">
        <f>Tableau1[[#This Row],[Prix /HT]]*Tableau1[[#This Row],[Stock Actuel]]</f>
        <v>#REF!</v>
      </c>
      <c r="N1055" s="1"/>
      <c r="O1055" s="1"/>
    </row>
    <row r="1056" spans="2:15" x14ac:dyDescent="0.25">
      <c r="B1056" s="1" t="s">
        <v>1885</v>
      </c>
      <c r="D1056" s="1" t="s">
        <v>1372</v>
      </c>
      <c r="E1056" t="s">
        <v>1886</v>
      </c>
      <c r="F1056" s="20">
        <v>35</v>
      </c>
      <c r="G1056" s="1">
        <v>5</v>
      </c>
      <c r="H1056" s="1" t="e">
        <f>SUMIF(#REF!,Tableau1[[#This Row],[Références]],#REF!)</f>
        <v>#REF!</v>
      </c>
      <c r="I1056" s="1" t="e">
        <f t="shared" si="33"/>
        <v>#REF!</v>
      </c>
      <c r="J1056" s="1">
        <v>-1</v>
      </c>
      <c r="K1056" t="e">
        <f t="shared" si="32"/>
        <v>#REF!</v>
      </c>
      <c r="L1056" s="35" t="s">
        <v>1939</v>
      </c>
      <c r="M1056" s="20" t="e">
        <f>Tableau1[[#This Row],[Prix /HT]]*Tableau1[[#This Row],[Stock Actuel]]</f>
        <v>#REF!</v>
      </c>
      <c r="N1056" s="1" t="s">
        <v>1488</v>
      </c>
      <c r="O1056" s="35">
        <v>129</v>
      </c>
    </row>
    <row r="1057" spans="2:15" x14ac:dyDescent="0.25">
      <c r="B1057" s="1" t="s">
        <v>2067</v>
      </c>
      <c r="D1057" s="1" t="s">
        <v>421</v>
      </c>
      <c r="E1057" t="s">
        <v>2069</v>
      </c>
      <c r="F1057" s="20">
        <v>1.77</v>
      </c>
      <c r="G1057" s="1">
        <v>12</v>
      </c>
      <c r="H1057" s="1" t="e">
        <f>SUMIF(#REF!,Tableau1[[#This Row],[Références]],#REF!)</f>
        <v>#REF!</v>
      </c>
      <c r="I1057" s="1" t="e">
        <f t="shared" si="33"/>
        <v>#REF!</v>
      </c>
      <c r="J1057" s="1">
        <v>-1</v>
      </c>
      <c r="K1057" t="e">
        <f t="shared" si="32"/>
        <v>#REF!</v>
      </c>
      <c r="L1057" s="35"/>
      <c r="M1057" s="20" t="e">
        <f>Tableau1[[#This Row],[Prix /HT]]*Tableau1[[#This Row],[Stock Actuel]]</f>
        <v>#REF!</v>
      </c>
      <c r="N1057" s="1"/>
      <c r="O1057" s="35"/>
    </row>
    <row r="1058" spans="2:15" x14ac:dyDescent="0.25">
      <c r="B1058" s="1" t="s">
        <v>2737</v>
      </c>
      <c r="D1058" s="1" t="s">
        <v>2738</v>
      </c>
      <c r="E1058" t="s">
        <v>2739</v>
      </c>
      <c r="F1058" s="20">
        <v>0</v>
      </c>
      <c r="G1058" s="1">
        <v>30</v>
      </c>
      <c r="H1058" s="1" t="e">
        <f>SUMIF(#REF!,Tableau1[[#This Row],[Références]],#REF!)</f>
        <v>#REF!</v>
      </c>
      <c r="I1058" s="1" t="e">
        <f t="shared" si="33"/>
        <v>#REF!</v>
      </c>
      <c r="J1058" s="1">
        <v>-1</v>
      </c>
      <c r="K1058" t="e">
        <f t="shared" si="32"/>
        <v>#REF!</v>
      </c>
      <c r="L1058" s="1"/>
      <c r="M1058" s="20" t="e">
        <f>Tableau1[[#This Row],[Prix /HT]]*Tableau1[[#This Row],[Stock Actuel]]</f>
        <v>#REF!</v>
      </c>
      <c r="N1058" s="1" t="s">
        <v>2886</v>
      </c>
      <c r="O1058" s="1"/>
    </row>
    <row r="1059" spans="2:15" x14ac:dyDescent="0.25">
      <c r="B1059" s="1" t="s">
        <v>2742</v>
      </c>
      <c r="D1059" s="1" t="s">
        <v>2738</v>
      </c>
      <c r="E1059" t="s">
        <v>2743</v>
      </c>
      <c r="F1059" s="20">
        <v>0</v>
      </c>
      <c r="G1059" s="1">
        <v>0</v>
      </c>
      <c r="H1059" s="1" t="e">
        <f>SUMIF(#REF!,Tableau1[[#This Row],[Références]],#REF!)</f>
        <v>#REF!</v>
      </c>
      <c r="I1059" s="1" t="e">
        <f t="shared" si="33"/>
        <v>#REF!</v>
      </c>
      <c r="J1059" s="1">
        <v>-1</v>
      </c>
      <c r="K1059" t="e">
        <f t="shared" si="32"/>
        <v>#REF!</v>
      </c>
      <c r="L1059" s="1"/>
      <c r="M1059" s="20" t="e">
        <f>Tableau1[[#This Row],[Prix /HT]]*Tableau1[[#This Row],[Stock Actuel]]</f>
        <v>#REF!</v>
      </c>
      <c r="N1059" s="1" t="s">
        <v>2886</v>
      </c>
      <c r="O1059" s="1"/>
    </row>
    <row r="1060" spans="2:15" x14ac:dyDescent="0.25">
      <c r="B1060" s="1" t="s">
        <v>397</v>
      </c>
      <c r="C1060" s="1" t="s">
        <v>356</v>
      </c>
      <c r="D1060" s="1" t="s">
        <v>1079</v>
      </c>
      <c r="E1060" t="s">
        <v>398</v>
      </c>
      <c r="F1060" s="20">
        <v>255.32</v>
      </c>
      <c r="G1060" s="1">
        <v>2</v>
      </c>
      <c r="H1060" s="1" t="e">
        <f>SUMIF(#REF!,Tableau1[[#This Row],[Références]],#REF!)</f>
        <v>#REF!</v>
      </c>
      <c r="I1060" s="1" t="e">
        <f t="shared" si="33"/>
        <v>#REF!</v>
      </c>
      <c r="J1060" s="1">
        <v>-1</v>
      </c>
      <c r="K1060" t="e">
        <f t="shared" si="32"/>
        <v>#REF!</v>
      </c>
      <c r="L1060" s="1" t="s">
        <v>452</v>
      </c>
      <c r="M1060" s="20" t="e">
        <f>Tableau1[[#This Row],[Prix /HT]]*Tableau1[[#This Row],[Stock Actuel]]</f>
        <v>#REF!</v>
      </c>
      <c r="N1060" s="1" t="s">
        <v>613</v>
      </c>
      <c r="O1060" s="1"/>
    </row>
    <row r="1061" spans="2:15" x14ac:dyDescent="0.25">
      <c r="B1061" s="1" t="s">
        <v>2401</v>
      </c>
      <c r="C1061" s="1" t="s">
        <v>38</v>
      </c>
      <c r="D1061" s="1" t="s">
        <v>1063</v>
      </c>
      <c r="E1061" t="s">
        <v>2402</v>
      </c>
      <c r="F1061" s="20">
        <v>0</v>
      </c>
      <c r="G1061" s="1">
        <v>0</v>
      </c>
      <c r="H1061" s="1" t="e">
        <f>SUMIF(#REF!,Tableau1[[#This Row],[Références]],#REF!)</f>
        <v>#REF!</v>
      </c>
      <c r="I1061" s="1" t="e">
        <f t="shared" si="33"/>
        <v>#REF!</v>
      </c>
      <c r="J1061" s="1">
        <v>-1</v>
      </c>
      <c r="K1061" t="e">
        <f t="shared" si="32"/>
        <v>#REF!</v>
      </c>
      <c r="L1061" s="1" t="s">
        <v>735</v>
      </c>
      <c r="M1061" s="20" t="e">
        <f>Tableau1[[#This Row],[Prix /HT]]*Tableau1[[#This Row],[Stock Actuel]]</f>
        <v>#REF!</v>
      </c>
      <c r="N1061" s="1" t="s">
        <v>2885</v>
      </c>
      <c r="O1061" s="1"/>
    </row>
    <row r="1062" spans="2:15" x14ac:dyDescent="0.25">
      <c r="B1062" s="1" t="s">
        <v>1068</v>
      </c>
      <c r="C1062" s="1" t="s">
        <v>38</v>
      </c>
      <c r="D1062" s="1" t="s">
        <v>1063</v>
      </c>
      <c r="E1062" t="s">
        <v>1069</v>
      </c>
      <c r="F1062" s="20">
        <v>36.9</v>
      </c>
      <c r="G1062" s="1">
        <v>10</v>
      </c>
      <c r="H1062" s="1" t="e">
        <f>SUMIF(#REF!,Tableau1[[#This Row],[Références]],#REF!)</f>
        <v>#REF!</v>
      </c>
      <c r="I1062" s="1" t="e">
        <f t="shared" si="33"/>
        <v>#REF!</v>
      </c>
      <c r="J1062" s="1">
        <v>-1</v>
      </c>
      <c r="K1062" t="e">
        <f t="shared" si="32"/>
        <v>#REF!</v>
      </c>
      <c r="L1062" s="1"/>
      <c r="M1062" s="20" t="e">
        <f>Tableau1[[#This Row],[Prix /HT]]*Tableau1[[#This Row],[Stock Actuel]]</f>
        <v>#REF!</v>
      </c>
      <c r="N1062" s="1" t="s">
        <v>2885</v>
      </c>
      <c r="O1062" s="1"/>
    </row>
    <row r="1063" spans="2:15" x14ac:dyDescent="0.25">
      <c r="B1063" s="1" t="s">
        <v>70</v>
      </c>
      <c r="C1063" s="1" t="s">
        <v>38</v>
      </c>
      <c r="D1063" s="1" t="s">
        <v>1063</v>
      </c>
      <c r="E1063" t="s">
        <v>71</v>
      </c>
      <c r="F1063" s="20">
        <v>0</v>
      </c>
      <c r="G1063" s="1">
        <v>1</v>
      </c>
      <c r="H1063" s="1" t="e">
        <f>SUMIF(#REF!,Tableau1[[#This Row],[Références]],#REF!)</f>
        <v>#REF!</v>
      </c>
      <c r="I1063" s="1" t="e">
        <f t="shared" si="33"/>
        <v>#REF!</v>
      </c>
      <c r="J1063" s="1">
        <v>-1</v>
      </c>
      <c r="K1063" t="e">
        <f t="shared" si="32"/>
        <v>#REF!</v>
      </c>
      <c r="L1063" s="1" t="s">
        <v>735</v>
      </c>
      <c r="M1063" s="20" t="e">
        <f>Tableau1[[#This Row],[Prix /HT]]*Tableau1[[#This Row],[Stock Actuel]]</f>
        <v>#REF!</v>
      </c>
      <c r="N1063" s="1" t="s">
        <v>2377</v>
      </c>
      <c r="O1063" s="1"/>
    </row>
    <row r="1064" spans="2:15" x14ac:dyDescent="0.25">
      <c r="B1064" s="1" t="s">
        <v>962</v>
      </c>
      <c r="C1064" s="1" t="s">
        <v>960</v>
      </c>
      <c r="D1064" s="1" t="s">
        <v>432</v>
      </c>
      <c r="E1064" t="s">
        <v>963</v>
      </c>
      <c r="F1064" s="20">
        <v>0</v>
      </c>
      <c r="G1064" s="1">
        <v>1</v>
      </c>
      <c r="H1064" s="1" t="e">
        <f>SUMIF(#REF!,Tableau1[[#This Row],[Références]],#REF!)</f>
        <v>#REF!</v>
      </c>
      <c r="I1064" s="1" t="e">
        <f t="shared" si="33"/>
        <v>#REF!</v>
      </c>
      <c r="J1064" s="1">
        <v>-1</v>
      </c>
      <c r="K1064" t="e">
        <f t="shared" si="32"/>
        <v>#REF!</v>
      </c>
      <c r="L1064" s="1" t="s">
        <v>735</v>
      </c>
      <c r="M1064" s="20" t="e">
        <f>Tableau1[[#This Row],[Prix /HT]]*Tableau1[[#This Row],[Stock Actuel]]</f>
        <v>#REF!</v>
      </c>
      <c r="N1064" s="1"/>
      <c r="O1064" s="1"/>
    </row>
    <row r="1065" spans="2:15" x14ac:dyDescent="0.25">
      <c r="B1065" s="1" t="s">
        <v>56</v>
      </c>
      <c r="C1065" s="1" t="s">
        <v>38</v>
      </c>
      <c r="D1065" s="1" t="s">
        <v>1063</v>
      </c>
      <c r="E1065" t="s">
        <v>57</v>
      </c>
      <c r="F1065" s="20">
        <v>57.66</v>
      </c>
      <c r="G1065" s="1">
        <v>3</v>
      </c>
      <c r="H1065" s="1" t="e">
        <f>SUMIF(#REF!,Tableau1[[#This Row],[Références]],#REF!)</f>
        <v>#REF!</v>
      </c>
      <c r="I1065" s="1" t="e">
        <f t="shared" si="33"/>
        <v>#REF!</v>
      </c>
      <c r="J1065" s="1">
        <v>-1</v>
      </c>
      <c r="K1065" t="e">
        <f t="shared" si="32"/>
        <v>#REF!</v>
      </c>
      <c r="L1065" s="1" t="s">
        <v>735</v>
      </c>
      <c r="M1065" s="20" t="e">
        <f>Tableau1[[#This Row],[Prix /HT]]*Tableau1[[#This Row],[Stock Actuel]]</f>
        <v>#REF!</v>
      </c>
      <c r="N1065" s="1" t="s">
        <v>2377</v>
      </c>
      <c r="O1065" s="1"/>
    </row>
    <row r="1066" spans="2:15" x14ac:dyDescent="0.25">
      <c r="B1066" s="1" t="s">
        <v>43</v>
      </c>
      <c r="C1066" s="1" t="s">
        <v>560</v>
      </c>
      <c r="D1066" s="1" t="s">
        <v>1063</v>
      </c>
      <c r="E1066" t="s">
        <v>44</v>
      </c>
      <c r="F1066" s="20">
        <v>158.66999999999999</v>
      </c>
      <c r="G1066" s="1">
        <v>1</v>
      </c>
      <c r="H1066" s="1" t="e">
        <f>SUMIF(#REF!,Tableau1[[#This Row],[Références]],#REF!)</f>
        <v>#REF!</v>
      </c>
      <c r="I1066" s="1" t="e">
        <f t="shared" si="33"/>
        <v>#REF!</v>
      </c>
      <c r="J1066" s="1">
        <v>-1</v>
      </c>
      <c r="K1066" t="e">
        <f t="shared" si="32"/>
        <v>#REF!</v>
      </c>
      <c r="L1066" s="1" t="s">
        <v>736</v>
      </c>
      <c r="M1066" s="20" t="e">
        <f>Tableau1[[#This Row],[Prix /HT]]*Tableau1[[#This Row],[Stock Actuel]]</f>
        <v>#REF!</v>
      </c>
      <c r="N1066" s="1" t="s">
        <v>2892</v>
      </c>
      <c r="O1066" s="1"/>
    </row>
    <row r="1067" spans="2:15" x14ac:dyDescent="0.25">
      <c r="B1067" s="1" t="s">
        <v>2854</v>
      </c>
      <c r="D1067" s="1" t="s">
        <v>38</v>
      </c>
      <c r="E1067" t="s">
        <v>2855</v>
      </c>
      <c r="F1067" s="20">
        <v>35.75</v>
      </c>
      <c r="G1067" s="1">
        <v>0</v>
      </c>
      <c r="H1067" s="1" t="e">
        <f>SUMIF(#REF!,Tableau1[[#This Row],[Références]],#REF!)</f>
        <v>#REF!</v>
      </c>
      <c r="I1067" s="1" t="e">
        <f t="shared" si="33"/>
        <v>#REF!</v>
      </c>
      <c r="J1067" s="1">
        <v>-1</v>
      </c>
      <c r="K1067" t="e">
        <f t="shared" si="32"/>
        <v>#REF!</v>
      </c>
      <c r="L1067" s="1"/>
      <c r="M1067" s="20" t="e">
        <f>Tableau1[[#This Row],[Prix /HT]]*Tableau1[[#This Row],[Stock Actuel]]</f>
        <v>#REF!</v>
      </c>
      <c r="N1067" s="1" t="s">
        <v>2885</v>
      </c>
      <c r="O1067" s="1"/>
    </row>
    <row r="1068" spans="2:15" x14ac:dyDescent="0.25">
      <c r="B1068" s="1" t="s">
        <v>2400</v>
      </c>
      <c r="C1068" s="1" t="s">
        <v>38</v>
      </c>
      <c r="D1068" s="1" t="s">
        <v>1063</v>
      </c>
      <c r="E1068" t="s">
        <v>2403</v>
      </c>
      <c r="F1068" s="20">
        <v>0</v>
      </c>
      <c r="G1068" s="1">
        <v>5</v>
      </c>
      <c r="H1068" s="1" t="e">
        <f>SUMIF(#REF!,Tableau1[[#This Row],[Références]],#REF!)</f>
        <v>#REF!</v>
      </c>
      <c r="I1068" s="1" t="e">
        <f t="shared" si="33"/>
        <v>#REF!</v>
      </c>
      <c r="J1068" s="1">
        <v>-1</v>
      </c>
      <c r="K1068" t="e">
        <f t="shared" si="32"/>
        <v>#REF!</v>
      </c>
      <c r="L1068" s="1" t="s">
        <v>735</v>
      </c>
      <c r="M1068" s="20" t="e">
        <f>Tableau1[[#This Row],[Prix /HT]]*Tableau1[[#This Row],[Stock Actuel]]</f>
        <v>#REF!</v>
      </c>
      <c r="N1068" s="1" t="s">
        <v>2377</v>
      </c>
      <c r="O1068" s="1"/>
    </row>
    <row r="1069" spans="2:15" x14ac:dyDescent="0.25">
      <c r="B1069" s="1" t="s">
        <v>964</v>
      </c>
      <c r="C1069" s="1" t="s">
        <v>960</v>
      </c>
      <c r="D1069" s="1" t="s">
        <v>432</v>
      </c>
      <c r="E1069" t="s">
        <v>1205</v>
      </c>
      <c r="F1069" s="20">
        <v>91</v>
      </c>
      <c r="G1069" s="1">
        <v>1</v>
      </c>
      <c r="H1069" s="1" t="e">
        <f>SUMIF(#REF!,Tableau1[[#This Row],[Références]],#REF!)</f>
        <v>#REF!</v>
      </c>
      <c r="I1069" s="1" t="e">
        <f t="shared" si="33"/>
        <v>#REF!</v>
      </c>
      <c r="J1069" s="1">
        <v>-1</v>
      </c>
      <c r="K1069" t="e">
        <f t="shared" si="32"/>
        <v>#REF!</v>
      </c>
      <c r="L1069" s="1"/>
      <c r="M1069" s="20" t="e">
        <f>Tableau1[[#This Row],[Prix /HT]]*Tableau1[[#This Row],[Stock Actuel]]</f>
        <v>#REF!</v>
      </c>
      <c r="N1069" s="1" t="s">
        <v>2734</v>
      </c>
      <c r="O1069" s="1"/>
    </row>
    <row r="1070" spans="2:15" x14ac:dyDescent="0.25">
      <c r="B1070" s="1" t="s">
        <v>1654</v>
      </c>
      <c r="C1070" s="1" t="s">
        <v>640</v>
      </c>
      <c r="D1070" s="1" t="s">
        <v>640</v>
      </c>
      <c r="E1070" t="s">
        <v>1655</v>
      </c>
      <c r="F1070" s="20">
        <v>0</v>
      </c>
      <c r="G1070" s="1">
        <v>16</v>
      </c>
      <c r="H1070" s="1" t="e">
        <f>SUMIF(#REF!,Tableau1[[#This Row],[Références]],#REF!)</f>
        <v>#REF!</v>
      </c>
      <c r="I1070" s="1" t="e">
        <f t="shared" si="33"/>
        <v>#REF!</v>
      </c>
      <c r="J1070" s="1">
        <v>-1</v>
      </c>
      <c r="K1070" t="e">
        <f t="shared" si="32"/>
        <v>#REF!</v>
      </c>
      <c r="L1070" s="1"/>
      <c r="M1070" s="20" t="e">
        <f>Tableau1[[#This Row],[Prix /HT]]*Tableau1[[#This Row],[Stock Actuel]]</f>
        <v>#REF!</v>
      </c>
      <c r="N1070" s="1"/>
      <c r="O1070" s="1"/>
    </row>
    <row r="1071" spans="2:15" x14ac:dyDescent="0.25">
      <c r="B1071" s="1" t="s">
        <v>2852</v>
      </c>
      <c r="C1071" s="1" t="s">
        <v>497</v>
      </c>
      <c r="E1071" t="s">
        <v>614</v>
      </c>
      <c r="F1071" s="20">
        <v>0</v>
      </c>
      <c r="G1071" s="1">
        <v>0</v>
      </c>
      <c r="H1071" s="1" t="e">
        <f>SUMIF(#REF!,Tableau1[[#This Row],[Références]],#REF!)</f>
        <v>#REF!</v>
      </c>
      <c r="I1071" s="1" t="e">
        <f t="shared" si="33"/>
        <v>#REF!</v>
      </c>
      <c r="J1071" s="1">
        <v>-1</v>
      </c>
      <c r="K1071" t="e">
        <f t="shared" si="32"/>
        <v>#REF!</v>
      </c>
      <c r="L1071" s="1"/>
      <c r="M1071" s="20" t="e">
        <f>Tableau1[[#This Row],[Prix /HT]]*Tableau1[[#This Row],[Stock Actuel]]</f>
        <v>#REF!</v>
      </c>
      <c r="N1071" s="1"/>
      <c r="O1071" s="1"/>
    </row>
    <row r="1072" spans="2:15" x14ac:dyDescent="0.25">
      <c r="B1072" s="1" t="s">
        <v>119</v>
      </c>
      <c r="C1072" s="1" t="s">
        <v>120</v>
      </c>
      <c r="D1072" s="1" t="s">
        <v>421</v>
      </c>
      <c r="E1072" t="s">
        <v>658</v>
      </c>
      <c r="F1072" s="20">
        <v>43.7</v>
      </c>
      <c r="G1072" s="1">
        <v>8</v>
      </c>
      <c r="H1072" s="1" t="e">
        <f>SUMIF(#REF!,Tableau1[[#This Row],[Références]],#REF!)</f>
        <v>#REF!</v>
      </c>
      <c r="I1072" s="1" t="e">
        <f t="shared" si="33"/>
        <v>#REF!</v>
      </c>
      <c r="J1072" s="1">
        <v>-1</v>
      </c>
      <c r="K1072" t="e">
        <f t="shared" si="32"/>
        <v>#REF!</v>
      </c>
      <c r="L1072" s="1" t="s">
        <v>836</v>
      </c>
      <c r="M1072" s="20" t="e">
        <f>Tableau1[[#This Row],[Prix /HT]]*Tableau1[[#This Row],[Stock Actuel]]</f>
        <v>#REF!</v>
      </c>
      <c r="N1072" s="1" t="s">
        <v>836</v>
      </c>
      <c r="O1072" s="1" t="s">
        <v>2477</v>
      </c>
    </row>
    <row r="1073" spans="2:15" x14ac:dyDescent="0.25">
      <c r="B1073" s="1" t="s">
        <v>121</v>
      </c>
      <c r="C1073" s="1" t="s">
        <v>120</v>
      </c>
      <c r="D1073" s="1" t="s">
        <v>120</v>
      </c>
      <c r="E1073" t="s">
        <v>659</v>
      </c>
      <c r="F1073" s="20">
        <v>64.5</v>
      </c>
      <c r="G1073" s="1">
        <v>4</v>
      </c>
      <c r="H1073" s="1" t="e">
        <f>SUMIF(#REF!,Tableau1[[#This Row],[Références]],#REF!)</f>
        <v>#REF!</v>
      </c>
      <c r="I1073" s="1" t="e">
        <f t="shared" si="33"/>
        <v>#REF!</v>
      </c>
      <c r="J1073" s="1">
        <v>-1</v>
      </c>
      <c r="K1073" t="e">
        <f t="shared" si="32"/>
        <v>#REF!</v>
      </c>
      <c r="L1073" s="1" t="s">
        <v>836</v>
      </c>
      <c r="M1073" s="20" t="e">
        <f>Tableau1[[#This Row],[Prix /HT]]*Tableau1[[#This Row],[Stock Actuel]]</f>
        <v>#REF!</v>
      </c>
      <c r="N1073" s="1" t="s">
        <v>836</v>
      </c>
      <c r="O1073" s="1" t="s">
        <v>2478</v>
      </c>
    </row>
    <row r="1074" spans="2:15" x14ac:dyDescent="0.25">
      <c r="B1074" s="1" t="s">
        <v>1865</v>
      </c>
      <c r="D1074" s="1" t="s">
        <v>422</v>
      </c>
      <c r="E1074" t="s">
        <v>1866</v>
      </c>
      <c r="F1074" s="20">
        <v>10.9</v>
      </c>
      <c r="G1074" s="1">
        <v>2</v>
      </c>
      <c r="H1074" s="1" t="e">
        <f>SUMIF(#REF!,Tableau1[[#This Row],[Références]],#REF!)</f>
        <v>#REF!</v>
      </c>
      <c r="I1074" s="1" t="e">
        <f t="shared" si="33"/>
        <v>#REF!</v>
      </c>
      <c r="J1074" s="1">
        <v>-1</v>
      </c>
      <c r="K1074" t="e">
        <f t="shared" si="32"/>
        <v>#REF!</v>
      </c>
      <c r="L1074" s="35" t="s">
        <v>2014</v>
      </c>
      <c r="M1074" s="20" t="e">
        <f>Tableau1[[#This Row],[Prix /HT]]*Tableau1[[#This Row],[Stock Actuel]]</f>
        <v>#REF!</v>
      </c>
      <c r="N1074" s="1"/>
      <c r="O1074" s="35">
        <v>168</v>
      </c>
    </row>
    <row r="1075" spans="2:15" x14ac:dyDescent="0.25">
      <c r="B1075" s="1" t="s">
        <v>948</v>
      </c>
      <c r="C1075" s="1" t="s">
        <v>949</v>
      </c>
      <c r="E1075" t="s">
        <v>950</v>
      </c>
      <c r="F1075" s="20">
        <v>0</v>
      </c>
      <c r="G1075" s="1">
        <v>2</v>
      </c>
      <c r="H1075" s="1" t="e">
        <f>SUMIF(#REF!,Tableau1[[#This Row],[Références]],#REF!)</f>
        <v>#REF!</v>
      </c>
      <c r="I1075" s="1" t="e">
        <f t="shared" si="33"/>
        <v>#REF!</v>
      </c>
      <c r="J1075" s="1">
        <v>-1</v>
      </c>
      <c r="K1075" t="e">
        <f t="shared" si="32"/>
        <v>#REF!</v>
      </c>
      <c r="L1075" s="1"/>
      <c r="M1075" s="20" t="e">
        <f>Tableau1[[#This Row],[Prix /HT]]*Tableau1[[#This Row],[Stock Actuel]]</f>
        <v>#REF!</v>
      </c>
      <c r="N1075" s="1" t="s">
        <v>613</v>
      </c>
      <c r="O1075" s="1"/>
    </row>
    <row r="1076" spans="2:15" x14ac:dyDescent="0.25">
      <c r="B1076" s="1" t="s">
        <v>1067</v>
      </c>
      <c r="C1076" s="1" t="s">
        <v>38</v>
      </c>
      <c r="D1076" s="1" t="s">
        <v>1063</v>
      </c>
      <c r="E1076" t="s">
        <v>1066</v>
      </c>
      <c r="F1076" s="20">
        <v>62.43</v>
      </c>
      <c r="G1076" s="1">
        <v>1</v>
      </c>
      <c r="H1076" s="1" t="e">
        <f>SUMIF(#REF!,Tableau1[[#This Row],[Références]],#REF!)</f>
        <v>#REF!</v>
      </c>
      <c r="I1076" s="1" t="e">
        <f t="shared" si="33"/>
        <v>#REF!</v>
      </c>
      <c r="J1076" s="1">
        <v>-1</v>
      </c>
      <c r="K1076" t="e">
        <f t="shared" si="32"/>
        <v>#REF!</v>
      </c>
      <c r="L1076" s="1" t="s">
        <v>735</v>
      </c>
      <c r="M1076" s="20" t="e">
        <f>Tableau1[[#This Row],[Prix /HT]]*Tableau1[[#This Row],[Stock Actuel]]</f>
        <v>#REF!</v>
      </c>
      <c r="N1076" s="1" t="s">
        <v>2876</v>
      </c>
      <c r="O1076" s="1"/>
    </row>
    <row r="1077" spans="2:15" x14ac:dyDescent="0.25">
      <c r="B1077" s="1" t="s">
        <v>2095</v>
      </c>
      <c r="D1077" s="1" t="s">
        <v>123</v>
      </c>
      <c r="E1077" t="s">
        <v>2096</v>
      </c>
      <c r="F1077" s="20">
        <v>0</v>
      </c>
      <c r="G1077" s="1">
        <v>1</v>
      </c>
      <c r="H1077" s="1" t="e">
        <f>SUMIF(#REF!,Tableau1[[#This Row],[Références]],#REF!)</f>
        <v>#REF!</v>
      </c>
      <c r="I1077" s="1" t="e">
        <f t="shared" si="33"/>
        <v>#REF!</v>
      </c>
      <c r="J1077" s="1">
        <v>-1</v>
      </c>
      <c r="K1077" t="e">
        <f t="shared" si="32"/>
        <v>#REF!</v>
      </c>
      <c r="L1077" s="1"/>
      <c r="M1077" s="20" t="e">
        <f>Tableau1[[#This Row],[Prix /HT]]*Tableau1[[#This Row],[Stock Actuel]]</f>
        <v>#REF!</v>
      </c>
      <c r="N1077" s="1" t="s">
        <v>613</v>
      </c>
      <c r="O1077" s="1"/>
    </row>
    <row r="1078" spans="2:15" x14ac:dyDescent="0.25">
      <c r="B1078" s="1" t="s">
        <v>977</v>
      </c>
      <c r="C1078" s="1" t="s">
        <v>38</v>
      </c>
      <c r="D1078" s="1" t="s">
        <v>1063</v>
      </c>
      <c r="E1078" t="s">
        <v>1065</v>
      </c>
      <c r="F1078" s="20">
        <v>93.34</v>
      </c>
      <c r="G1078" s="1">
        <v>2</v>
      </c>
      <c r="H1078" s="1" t="e">
        <f>SUMIF(#REF!,Tableau1[[#This Row],[Références]],#REF!)</f>
        <v>#REF!</v>
      </c>
      <c r="I1078" s="1" t="e">
        <f t="shared" si="33"/>
        <v>#REF!</v>
      </c>
      <c r="J1078" s="1">
        <v>-1</v>
      </c>
      <c r="K1078" t="e">
        <f t="shared" ref="K1078:K1141" si="34">IF(I1078&lt;=J1078,"Commander","stock OK")</f>
        <v>#REF!</v>
      </c>
      <c r="L1078" s="1" t="s">
        <v>735</v>
      </c>
      <c r="M1078" s="20" t="e">
        <f>Tableau1[[#This Row],[Prix /HT]]*Tableau1[[#This Row],[Stock Actuel]]</f>
        <v>#REF!</v>
      </c>
      <c r="N1078" s="1" t="s">
        <v>613</v>
      </c>
      <c r="O1078" s="1"/>
    </row>
    <row r="1079" spans="2:15" x14ac:dyDescent="0.25">
      <c r="B1079" s="1" t="s">
        <v>59</v>
      </c>
      <c r="C1079" s="1" t="s">
        <v>38</v>
      </c>
      <c r="D1079" s="1" t="s">
        <v>1063</v>
      </c>
      <c r="E1079" t="s">
        <v>60</v>
      </c>
      <c r="F1079" s="20">
        <v>134.25</v>
      </c>
      <c r="G1079" s="1">
        <v>1</v>
      </c>
      <c r="H1079" s="1" t="e">
        <f>SUMIF(#REF!,Tableau1[[#This Row],[Références]],#REF!)</f>
        <v>#REF!</v>
      </c>
      <c r="I1079" s="1" t="e">
        <f t="shared" si="33"/>
        <v>#REF!</v>
      </c>
      <c r="J1079" s="1">
        <v>-1</v>
      </c>
      <c r="K1079" t="e">
        <f t="shared" si="34"/>
        <v>#REF!</v>
      </c>
      <c r="L1079" s="1" t="s">
        <v>735</v>
      </c>
      <c r="M1079" s="20" t="e">
        <f>Tableau1[[#This Row],[Prix /HT]]*Tableau1[[#This Row],[Stock Actuel]]</f>
        <v>#REF!</v>
      </c>
      <c r="N1079" s="1" t="s">
        <v>1013</v>
      </c>
      <c r="O1079" s="1"/>
    </row>
    <row r="1080" spans="2:15" x14ac:dyDescent="0.25">
      <c r="B1080" s="1" t="s">
        <v>670</v>
      </c>
      <c r="C1080" s="1" t="s">
        <v>123</v>
      </c>
      <c r="D1080" s="1" t="s">
        <v>123</v>
      </c>
      <c r="E1080" t="s">
        <v>124</v>
      </c>
      <c r="F1080" s="20">
        <v>96</v>
      </c>
      <c r="G1080" s="1">
        <v>1</v>
      </c>
      <c r="H1080" s="1" t="e">
        <f>SUMIF(#REF!,Tableau1[[#This Row],[Références]],#REF!)</f>
        <v>#REF!</v>
      </c>
      <c r="I1080" s="1" t="e">
        <f t="shared" si="33"/>
        <v>#REF!</v>
      </c>
      <c r="J1080" s="1">
        <v>-1</v>
      </c>
      <c r="K1080" t="e">
        <f t="shared" si="34"/>
        <v>#REF!</v>
      </c>
      <c r="L1080" s="1" t="s">
        <v>458</v>
      </c>
      <c r="M1080" s="20" t="e">
        <f>Tableau1[[#This Row],[Prix /HT]]*Tableau1[[#This Row],[Stock Actuel]]</f>
        <v>#REF!</v>
      </c>
      <c r="N1080" s="1" t="s">
        <v>613</v>
      </c>
      <c r="O1080" s="1"/>
    </row>
    <row r="1081" spans="2:15" x14ac:dyDescent="0.25">
      <c r="B1081" s="1" t="s">
        <v>23</v>
      </c>
      <c r="C1081" s="1" t="s">
        <v>21</v>
      </c>
      <c r="D1081" s="1" t="s">
        <v>1077</v>
      </c>
      <c r="E1081" t="s">
        <v>1078</v>
      </c>
      <c r="F1081" s="20">
        <v>88.4</v>
      </c>
      <c r="G1081" s="1">
        <v>1</v>
      </c>
      <c r="H1081" s="1" t="e">
        <f>SUMIF(#REF!,Tableau1[[#This Row],[Références]],#REF!)</f>
        <v>#REF!</v>
      </c>
      <c r="I1081" s="1" t="e">
        <f t="shared" si="33"/>
        <v>#REF!</v>
      </c>
      <c r="J1081" s="1">
        <v>-1</v>
      </c>
      <c r="K1081" t="e">
        <f t="shared" si="34"/>
        <v>#REF!</v>
      </c>
      <c r="L1081" s="1" t="s">
        <v>457</v>
      </c>
      <c r="M1081" s="20" t="e">
        <f>Tableau1[[#This Row],[Prix /HT]]*Tableau1[[#This Row],[Stock Actuel]]</f>
        <v>#REF!</v>
      </c>
      <c r="N1081" s="1"/>
      <c r="O1081" s="1"/>
    </row>
    <row r="1082" spans="2:15" x14ac:dyDescent="0.25">
      <c r="B1082" s="1" t="s">
        <v>2356</v>
      </c>
      <c r="C1082" s="1" t="s">
        <v>2358</v>
      </c>
      <c r="D1082" s="1" t="s">
        <v>2358</v>
      </c>
      <c r="E1082" t="s">
        <v>2357</v>
      </c>
      <c r="F1082" s="20">
        <v>0</v>
      </c>
      <c r="G1082" s="1">
        <v>2</v>
      </c>
      <c r="H1082" s="1" t="e">
        <f>SUMIF(#REF!,Tableau1[[#This Row],[Références]],#REF!)</f>
        <v>#REF!</v>
      </c>
      <c r="I1082" s="1" t="e">
        <f t="shared" si="33"/>
        <v>#REF!</v>
      </c>
      <c r="J1082" s="1">
        <v>-1</v>
      </c>
      <c r="K1082" t="e">
        <f t="shared" si="34"/>
        <v>#REF!</v>
      </c>
      <c r="L1082" s="1"/>
      <c r="M1082" s="20" t="e">
        <f>Tableau1[[#This Row],[Prix /HT]]*Tableau1[[#This Row],[Stock Actuel]]</f>
        <v>#REF!</v>
      </c>
      <c r="N1082" s="1"/>
      <c r="O1082" s="1"/>
    </row>
    <row r="1083" spans="2:15" x14ac:dyDescent="0.25">
      <c r="B1083" s="25" t="s">
        <v>2337</v>
      </c>
      <c r="C1083" s="1" t="s">
        <v>123</v>
      </c>
      <c r="D1083" s="1" t="s">
        <v>123</v>
      </c>
      <c r="E1083" t="s">
        <v>2339</v>
      </c>
      <c r="F1083" s="20">
        <v>0</v>
      </c>
      <c r="G1083" s="1">
        <v>1</v>
      </c>
      <c r="H1083" s="1" t="e">
        <f>SUMIF(#REF!,Tableau1[[#This Row],[Références]],#REF!)</f>
        <v>#REF!</v>
      </c>
      <c r="I1083" s="1" t="e">
        <f t="shared" si="33"/>
        <v>#REF!</v>
      </c>
      <c r="J1083" s="1">
        <v>-1</v>
      </c>
      <c r="K1083" t="e">
        <f t="shared" si="34"/>
        <v>#REF!</v>
      </c>
      <c r="L1083" s="1"/>
      <c r="M1083" s="20" t="e">
        <f>Tableau1[[#This Row],[Prix /HT]]*Tableau1[[#This Row],[Stock Actuel]]</f>
        <v>#REF!</v>
      </c>
      <c r="N1083" s="1" t="s">
        <v>2895</v>
      </c>
      <c r="O1083" s="1"/>
    </row>
    <row r="1084" spans="2:15" x14ac:dyDescent="0.25">
      <c r="B1084" s="25" t="s">
        <v>2338</v>
      </c>
      <c r="C1084" s="1" t="s">
        <v>123</v>
      </c>
      <c r="D1084" s="1" t="s">
        <v>123</v>
      </c>
      <c r="E1084" t="s">
        <v>2340</v>
      </c>
      <c r="F1084" s="20">
        <v>0</v>
      </c>
      <c r="G1084" s="1">
        <v>1</v>
      </c>
      <c r="H1084" s="1" t="e">
        <f>SUMIF(#REF!,Tableau1[[#This Row],[Références]],#REF!)</f>
        <v>#REF!</v>
      </c>
      <c r="I1084" s="1" t="e">
        <f t="shared" si="33"/>
        <v>#REF!</v>
      </c>
      <c r="J1084" s="1">
        <v>-1</v>
      </c>
      <c r="K1084" t="e">
        <f t="shared" si="34"/>
        <v>#REF!</v>
      </c>
      <c r="L1084" s="1"/>
      <c r="M1084" s="20" t="e">
        <f>Tableau1[[#This Row],[Prix /HT]]*Tableau1[[#This Row],[Stock Actuel]]</f>
        <v>#REF!</v>
      </c>
      <c r="N1084" s="1" t="s">
        <v>2895</v>
      </c>
      <c r="O1084" s="1"/>
    </row>
    <row r="1085" spans="2:15" x14ac:dyDescent="0.25">
      <c r="B1085" s="1" t="s">
        <v>2153</v>
      </c>
      <c r="E1085" t="s">
        <v>2154</v>
      </c>
      <c r="F1085" s="20">
        <v>0</v>
      </c>
      <c r="G1085" s="1">
        <v>5</v>
      </c>
      <c r="H1085" s="1" t="e">
        <f>SUMIF(#REF!,Tableau1[[#This Row],[Références]],#REF!)</f>
        <v>#REF!</v>
      </c>
      <c r="I1085" s="1" t="e">
        <f t="shared" si="33"/>
        <v>#REF!</v>
      </c>
      <c r="J1085" s="1">
        <v>-1</v>
      </c>
      <c r="K1085" t="e">
        <f t="shared" si="34"/>
        <v>#REF!</v>
      </c>
      <c r="L1085" s="35" t="s">
        <v>2318</v>
      </c>
      <c r="M1085" s="20" t="e">
        <f>Tableau1[[#This Row],[Prix /HT]]*Tableau1[[#This Row],[Stock Actuel]]</f>
        <v>#REF!</v>
      </c>
      <c r="N1085" s="1"/>
      <c r="O1085" s="35">
        <v>208</v>
      </c>
    </row>
    <row r="1086" spans="2:15" x14ac:dyDescent="0.25">
      <c r="B1086" s="1" t="s">
        <v>2163</v>
      </c>
      <c r="E1086" t="s">
        <v>2164</v>
      </c>
      <c r="F1086" s="20">
        <v>0.22189999999999999</v>
      </c>
      <c r="G1086" s="1">
        <v>200</v>
      </c>
      <c r="H1086" s="1" t="e">
        <f>SUMIF(#REF!,Tableau1[[#This Row],[Références]],#REF!)</f>
        <v>#REF!</v>
      </c>
      <c r="I1086" s="1" t="e">
        <f t="shared" si="33"/>
        <v>#REF!</v>
      </c>
      <c r="J1086" s="1">
        <v>-1</v>
      </c>
      <c r="K1086" t="e">
        <f t="shared" si="34"/>
        <v>#REF!</v>
      </c>
      <c r="L1086" s="1"/>
      <c r="M1086" s="20" t="e">
        <f>Tableau1[[#This Row],[Prix /HT]]*Tableau1[[#This Row],[Stock Actuel]]</f>
        <v>#REF!</v>
      </c>
      <c r="N1086" s="1"/>
      <c r="O1086" s="1"/>
    </row>
    <row r="1087" spans="2:15" x14ac:dyDescent="0.25">
      <c r="B1087" s="1" t="s">
        <v>76</v>
      </c>
      <c r="C1087" s="1" t="s">
        <v>38</v>
      </c>
      <c r="D1087" s="1" t="s">
        <v>1063</v>
      </c>
      <c r="E1087" t="s">
        <v>77</v>
      </c>
      <c r="F1087" s="20">
        <v>10.41</v>
      </c>
      <c r="G1087" s="1">
        <v>12</v>
      </c>
      <c r="H1087" s="1" t="e">
        <f>SUMIF(#REF!,Tableau1[[#This Row],[Références]],#REF!)</f>
        <v>#REF!</v>
      </c>
      <c r="I1087" s="1" t="e">
        <f t="shared" si="33"/>
        <v>#REF!</v>
      </c>
      <c r="J1087" s="1">
        <v>-1</v>
      </c>
      <c r="K1087" t="e">
        <f t="shared" si="34"/>
        <v>#REF!</v>
      </c>
      <c r="L1087" s="1" t="s">
        <v>735</v>
      </c>
      <c r="M1087" s="20" t="e">
        <f>Tableau1[[#This Row],[Prix /HT]]*Tableau1[[#This Row],[Stock Actuel]]</f>
        <v>#REF!</v>
      </c>
      <c r="N1087" s="1"/>
      <c r="O1087" s="1"/>
    </row>
    <row r="1088" spans="2:15" x14ac:dyDescent="0.25">
      <c r="B1088" s="1" t="s">
        <v>2279</v>
      </c>
      <c r="C1088" s="1" t="s">
        <v>2280</v>
      </c>
      <c r="E1088" t="s">
        <v>2281</v>
      </c>
      <c r="F1088" s="20">
        <v>0</v>
      </c>
      <c r="G1088" s="1">
        <v>1</v>
      </c>
      <c r="H1088" s="1" t="e">
        <f>SUMIF(#REF!,Tableau1[[#This Row],[Références]],#REF!)</f>
        <v>#REF!</v>
      </c>
      <c r="I1088" s="1" t="e">
        <f t="shared" si="33"/>
        <v>#REF!</v>
      </c>
      <c r="J1088" s="1">
        <v>-1</v>
      </c>
      <c r="K1088" t="e">
        <f t="shared" si="34"/>
        <v>#REF!</v>
      </c>
      <c r="L1088" s="1" t="s">
        <v>728</v>
      </c>
      <c r="M1088" s="20" t="e">
        <f>Tableau1[[#This Row],[Prix /HT]]*Tableau1[[#This Row],[Stock Actuel]]</f>
        <v>#REF!</v>
      </c>
      <c r="N1088" s="1"/>
      <c r="O1088" s="1"/>
    </row>
    <row r="1089" spans="2:15" x14ac:dyDescent="0.25">
      <c r="B1089" s="1" t="s">
        <v>213</v>
      </c>
      <c r="C1089" s="1" t="s">
        <v>214</v>
      </c>
      <c r="D1089" s="1" t="s">
        <v>418</v>
      </c>
      <c r="E1089" t="s">
        <v>1652</v>
      </c>
      <c r="F1089" s="20">
        <v>162.33000000000001</v>
      </c>
      <c r="G1089" s="1">
        <v>1</v>
      </c>
      <c r="H1089" s="1" t="e">
        <f>SUMIF(#REF!,Tableau1[[#This Row],[Références]],#REF!)</f>
        <v>#REF!</v>
      </c>
      <c r="I1089" s="1" t="e">
        <f t="shared" si="33"/>
        <v>#REF!</v>
      </c>
      <c r="J1089" s="1">
        <v>-1</v>
      </c>
      <c r="K1089" t="e">
        <f t="shared" si="34"/>
        <v>#REF!</v>
      </c>
      <c r="L1089" s="1" t="s">
        <v>737</v>
      </c>
      <c r="M1089" s="20" t="e">
        <f>Tableau1[[#This Row],[Prix /HT]]*Tableau1[[#This Row],[Stock Actuel]]</f>
        <v>#REF!</v>
      </c>
      <c r="N1089" s="1"/>
      <c r="O1089" s="1"/>
    </row>
    <row r="1090" spans="2:15" x14ac:dyDescent="0.25">
      <c r="B1090" s="1" t="s">
        <v>335</v>
      </c>
      <c r="C1090" s="1" t="s">
        <v>334</v>
      </c>
      <c r="D1090" s="1" t="s">
        <v>334</v>
      </c>
      <c r="E1090" t="s">
        <v>445</v>
      </c>
      <c r="F1090" s="20">
        <v>71</v>
      </c>
      <c r="G1090" s="1">
        <v>2</v>
      </c>
      <c r="H1090" s="1" t="e">
        <f>SUMIF(#REF!,Tableau1[[#This Row],[Références]],#REF!)</f>
        <v>#REF!</v>
      </c>
      <c r="I1090" s="1" t="e">
        <f t="shared" si="33"/>
        <v>#REF!</v>
      </c>
      <c r="J1090" s="1">
        <v>-1</v>
      </c>
      <c r="K1090" t="e">
        <f t="shared" si="34"/>
        <v>#REF!</v>
      </c>
      <c r="L1090" s="1" t="s">
        <v>740</v>
      </c>
      <c r="M1090" s="20" t="e">
        <f>Tableau1[[#This Row],[Prix /HT]]*Tableau1[[#This Row],[Stock Actuel]]</f>
        <v>#REF!</v>
      </c>
      <c r="N1090" s="1"/>
      <c r="O1090" s="1"/>
    </row>
    <row r="1091" spans="2:15" x14ac:dyDescent="0.25">
      <c r="B1091" s="1" t="s">
        <v>2600</v>
      </c>
      <c r="C1091" s="1" t="s">
        <v>637</v>
      </c>
      <c r="E1091" t="s">
        <v>2601</v>
      </c>
      <c r="F1091" s="20">
        <v>0</v>
      </c>
      <c r="G1091" s="1">
        <v>1</v>
      </c>
      <c r="H1091" s="1" t="e">
        <f>SUMIF(#REF!,Tableau1[[#This Row],[Références]],#REF!)</f>
        <v>#REF!</v>
      </c>
      <c r="I1091" s="1" t="e">
        <f t="shared" si="33"/>
        <v>#REF!</v>
      </c>
      <c r="J1091" s="1">
        <v>-1</v>
      </c>
      <c r="K1091" t="e">
        <f t="shared" si="34"/>
        <v>#REF!</v>
      </c>
      <c r="L1091" s="1"/>
      <c r="M1091" s="20" t="e">
        <f>Tableau1[[#This Row],[Prix /HT]]*Tableau1[[#This Row],[Stock Actuel]]</f>
        <v>#REF!</v>
      </c>
      <c r="N1091" s="1"/>
      <c r="O1091" s="1"/>
    </row>
    <row r="1092" spans="2:15" x14ac:dyDescent="0.25">
      <c r="B1092" s="1" t="s">
        <v>68</v>
      </c>
      <c r="C1092" s="1" t="s">
        <v>38</v>
      </c>
      <c r="D1092" s="1" t="s">
        <v>1063</v>
      </c>
      <c r="E1092" t="s">
        <v>69</v>
      </c>
      <c r="F1092" s="20">
        <v>29.02</v>
      </c>
      <c r="G1092" s="1">
        <v>1</v>
      </c>
      <c r="H1092" s="1" t="e">
        <f>SUMIF(#REF!,Tableau1[[#This Row],[Références]],#REF!)</f>
        <v>#REF!</v>
      </c>
      <c r="I1092" s="1" t="e">
        <f t="shared" ref="I1092:I1155" si="35">SUM(G1092:H1092)</f>
        <v>#REF!</v>
      </c>
      <c r="J1092" s="1">
        <v>-1</v>
      </c>
      <c r="K1092" t="e">
        <f t="shared" si="34"/>
        <v>#REF!</v>
      </c>
      <c r="L1092" s="1" t="s">
        <v>735</v>
      </c>
      <c r="M1092" s="20" t="e">
        <f>Tableau1[[#This Row],[Prix /HT]]*Tableau1[[#This Row],[Stock Actuel]]</f>
        <v>#REF!</v>
      </c>
      <c r="N1092" s="1"/>
      <c r="O1092" s="1"/>
    </row>
    <row r="1093" spans="2:15" x14ac:dyDescent="0.25">
      <c r="B1093" s="1" t="s">
        <v>1527</v>
      </c>
      <c r="C1093" s="1" t="s">
        <v>339</v>
      </c>
      <c r="D1093" s="1" t="s">
        <v>420</v>
      </c>
      <c r="E1093" t="s">
        <v>1528</v>
      </c>
      <c r="F1093" s="20">
        <v>1.93</v>
      </c>
      <c r="G1093" s="1">
        <v>14</v>
      </c>
      <c r="H1093" s="1" t="e">
        <f>SUMIF(#REF!,Tableau1[[#This Row],[Références]],#REF!)</f>
        <v>#REF!</v>
      </c>
      <c r="I1093" s="1" t="e">
        <f t="shared" si="35"/>
        <v>#REF!</v>
      </c>
      <c r="J1093" s="1">
        <v>-1</v>
      </c>
      <c r="K1093" t="e">
        <f t="shared" si="34"/>
        <v>#REF!</v>
      </c>
      <c r="L1093" s="35" t="s">
        <v>754</v>
      </c>
      <c r="M1093" s="20" t="e">
        <f>Tableau1[[#This Row],[Prix /HT]]*Tableau1[[#This Row],[Stock Actuel]]</f>
        <v>#REF!</v>
      </c>
      <c r="N1093" s="1"/>
      <c r="O1093" s="35">
        <v>33</v>
      </c>
    </row>
    <row r="1094" spans="2:15" x14ac:dyDescent="0.25">
      <c r="B1094" s="1" t="s">
        <v>2389</v>
      </c>
      <c r="C1094" s="1" t="s">
        <v>339</v>
      </c>
      <c r="D1094" s="1" t="s">
        <v>420</v>
      </c>
      <c r="E1094" t="s">
        <v>2391</v>
      </c>
      <c r="F1094" s="20">
        <v>12.64</v>
      </c>
      <c r="G1094" s="1">
        <v>8</v>
      </c>
      <c r="H1094" s="1" t="e">
        <f>SUMIF(#REF!,Tableau1[[#This Row],[Références]],#REF!)</f>
        <v>#REF!</v>
      </c>
      <c r="I1094" s="1" t="e">
        <f t="shared" si="35"/>
        <v>#REF!</v>
      </c>
      <c r="J1094" s="1">
        <v>-1</v>
      </c>
      <c r="K1094" t="e">
        <f t="shared" si="34"/>
        <v>#REF!</v>
      </c>
      <c r="L1094" s="35" t="s">
        <v>2390</v>
      </c>
      <c r="M1094" s="20" t="e">
        <f>Tableau1[[#This Row],[Prix /HT]]*Tableau1[[#This Row],[Stock Actuel]]</f>
        <v>#REF!</v>
      </c>
      <c r="N1094" s="1"/>
      <c r="O1094" s="35">
        <v>215</v>
      </c>
    </row>
    <row r="1095" spans="2:15" x14ac:dyDescent="0.25">
      <c r="B1095" s="1" t="s">
        <v>693</v>
      </c>
      <c r="D1095" s="1" t="s">
        <v>148</v>
      </c>
      <c r="E1095" t="s">
        <v>1548</v>
      </c>
      <c r="F1095" s="20">
        <v>0</v>
      </c>
      <c r="G1095" s="1">
        <v>20</v>
      </c>
      <c r="H1095" s="1" t="e">
        <f>SUMIF(#REF!,Tableau1[[#This Row],[Références]],#REF!)</f>
        <v>#REF!</v>
      </c>
      <c r="I1095" s="1" t="e">
        <f t="shared" si="35"/>
        <v>#REF!</v>
      </c>
      <c r="J1095" s="1">
        <v>-1</v>
      </c>
      <c r="K1095" t="e">
        <f t="shared" si="34"/>
        <v>#REF!</v>
      </c>
      <c r="L1095" s="1" t="s">
        <v>733</v>
      </c>
      <c r="M1095" s="20" t="e">
        <f>Tableau1[[#This Row],[Prix /HT]]*Tableau1[[#This Row],[Stock Actuel]]</f>
        <v>#REF!</v>
      </c>
      <c r="N1095" s="1"/>
      <c r="O1095" s="1"/>
    </row>
    <row r="1096" spans="2:15" x14ac:dyDescent="0.25">
      <c r="B1096" s="1" t="s">
        <v>2585</v>
      </c>
      <c r="C1096" s="1" t="s">
        <v>958</v>
      </c>
      <c r="D1096" s="1" t="s">
        <v>430</v>
      </c>
      <c r="E1096" t="s">
        <v>2586</v>
      </c>
      <c r="F1096" s="20">
        <v>0</v>
      </c>
      <c r="G1096" s="1">
        <v>4</v>
      </c>
      <c r="H1096" s="1" t="e">
        <f>SUMIF(#REF!,Tableau1[[#This Row],[Références]],#REF!)</f>
        <v>#REF!</v>
      </c>
      <c r="I1096" s="1" t="e">
        <f t="shared" si="35"/>
        <v>#REF!</v>
      </c>
      <c r="J1096" s="1">
        <v>-1</v>
      </c>
      <c r="K1096" t="e">
        <f t="shared" si="34"/>
        <v>#REF!</v>
      </c>
      <c r="L1096" s="1"/>
      <c r="M1096" s="20" t="e">
        <f>Tableau1[[#This Row],[Prix /HT]]*Tableau1[[#This Row],[Stock Actuel]]</f>
        <v>#REF!</v>
      </c>
      <c r="N1096" s="1" t="s">
        <v>2377</v>
      </c>
      <c r="O1096" s="1"/>
    </row>
    <row r="1097" spans="2:15" x14ac:dyDescent="0.25">
      <c r="B1097" s="1" t="s">
        <v>1788</v>
      </c>
      <c r="D1097" s="1" t="s">
        <v>419</v>
      </c>
      <c r="E1097" t="s">
        <v>1789</v>
      </c>
      <c r="F1097" s="20">
        <v>0</v>
      </c>
      <c r="G1097" s="1">
        <v>1</v>
      </c>
      <c r="H1097" s="1" t="e">
        <f>SUMIF(#REF!,Tableau1[[#This Row],[Références]],#REF!)</f>
        <v>#REF!</v>
      </c>
      <c r="I1097" s="1" t="e">
        <f t="shared" si="35"/>
        <v>#REF!</v>
      </c>
      <c r="J1097" s="1">
        <v>-1</v>
      </c>
      <c r="K1097" t="e">
        <f t="shared" si="34"/>
        <v>#REF!</v>
      </c>
      <c r="L1097" s="1"/>
      <c r="M1097" s="20" t="e">
        <f>Tableau1[[#This Row],[Prix /HT]]*Tableau1[[#This Row],[Stock Actuel]]</f>
        <v>#REF!</v>
      </c>
      <c r="N1097" s="1" t="s">
        <v>2892</v>
      </c>
      <c r="O1097" s="1"/>
    </row>
    <row r="1098" spans="2:15" x14ac:dyDescent="0.25">
      <c r="B1098" s="1" t="s">
        <v>129</v>
      </c>
      <c r="C1098" s="1" t="s">
        <v>123</v>
      </c>
      <c r="D1098" s="1" t="s">
        <v>123</v>
      </c>
      <c r="E1098" t="s">
        <v>130</v>
      </c>
      <c r="F1098" s="20">
        <v>8.1</v>
      </c>
      <c r="G1098" s="1">
        <v>4</v>
      </c>
      <c r="H1098" s="1" t="e">
        <f>SUMIF(#REF!,Tableau1[[#This Row],[Références]],#REF!)</f>
        <v>#REF!</v>
      </c>
      <c r="I1098" s="1" t="e">
        <f t="shared" si="35"/>
        <v>#REF!</v>
      </c>
      <c r="J1098" s="1">
        <v>-1</v>
      </c>
      <c r="K1098" t="e">
        <f t="shared" si="34"/>
        <v>#REF!</v>
      </c>
      <c r="L1098" s="1" t="s">
        <v>458</v>
      </c>
      <c r="M1098" s="20" t="e">
        <f>Tableau1[[#This Row],[Prix /HT]]*Tableau1[[#This Row],[Stock Actuel]]</f>
        <v>#REF!</v>
      </c>
      <c r="N1098" s="1"/>
      <c r="O1098" s="1"/>
    </row>
    <row r="1099" spans="2:15" x14ac:dyDescent="0.25">
      <c r="B1099" s="32" t="s">
        <v>2068</v>
      </c>
      <c r="C1099" s="32"/>
      <c r="D1099" s="32" t="s">
        <v>421</v>
      </c>
      <c r="E1099" s="39" t="s">
        <v>2070</v>
      </c>
      <c r="F1099" s="40">
        <v>1.75</v>
      </c>
      <c r="G1099" s="32">
        <v>15</v>
      </c>
      <c r="H1099" s="1" t="e">
        <f>SUMIF(#REF!,Tableau1[[#This Row],[Références]],#REF!)</f>
        <v>#REF!</v>
      </c>
      <c r="I1099" s="1" t="e">
        <f t="shared" si="35"/>
        <v>#REF!</v>
      </c>
      <c r="J1099" s="32">
        <v>-1</v>
      </c>
      <c r="K1099" s="39" t="e">
        <f t="shared" si="34"/>
        <v>#REF!</v>
      </c>
      <c r="L1099" s="32"/>
      <c r="M1099" s="40" t="e">
        <f>Tableau1[[#This Row],[Prix /HT]]*Tableau1[[#This Row],[Stock Actuel]]</f>
        <v>#REF!</v>
      </c>
      <c r="N1099" s="32"/>
      <c r="O1099" s="32"/>
    </row>
    <row r="1100" spans="2:15" x14ac:dyDescent="0.25">
      <c r="B1100" s="1" t="s">
        <v>834</v>
      </c>
      <c r="D1100" s="1" t="s">
        <v>832</v>
      </c>
      <c r="E1100" t="s">
        <v>833</v>
      </c>
      <c r="F1100" s="20">
        <v>150</v>
      </c>
      <c r="G1100" s="1">
        <v>1</v>
      </c>
      <c r="H1100" s="1" t="e">
        <f>SUMIF(#REF!,Tableau1[[#This Row],[Références]],#REF!)</f>
        <v>#REF!</v>
      </c>
      <c r="I1100" s="1" t="e">
        <f t="shared" si="35"/>
        <v>#REF!</v>
      </c>
      <c r="J1100" s="1">
        <v>-1</v>
      </c>
      <c r="K1100" t="e">
        <f t="shared" si="34"/>
        <v>#REF!</v>
      </c>
      <c r="L1100" s="1"/>
      <c r="M1100" s="20" t="e">
        <f>Tableau1[[#This Row],[Prix /HT]]*Tableau1[[#This Row],[Stock Actuel]]</f>
        <v>#REF!</v>
      </c>
      <c r="N1100" s="1"/>
      <c r="O1100" s="1"/>
    </row>
    <row r="1101" spans="2:15" x14ac:dyDescent="0.25">
      <c r="B1101" s="1" t="s">
        <v>1248</v>
      </c>
      <c r="C1101" s="1" t="s">
        <v>152</v>
      </c>
      <c r="D1101" s="1" t="s">
        <v>152</v>
      </c>
      <c r="E1101" t="s">
        <v>1255</v>
      </c>
      <c r="F1101" s="20">
        <v>0.42280000000000001</v>
      </c>
      <c r="G1101" s="1">
        <v>46</v>
      </c>
      <c r="H1101" s="1" t="e">
        <f>SUMIF(#REF!,Tableau1[[#This Row],[Références]],#REF!)</f>
        <v>#REF!</v>
      </c>
      <c r="I1101" s="1" t="e">
        <f t="shared" si="35"/>
        <v>#REF!</v>
      </c>
      <c r="J1101" s="1">
        <v>-1</v>
      </c>
      <c r="K1101" t="e">
        <f t="shared" si="34"/>
        <v>#REF!</v>
      </c>
      <c r="L1101" s="35" t="s">
        <v>1993</v>
      </c>
      <c r="M1101" s="20" t="e">
        <f>Tableau1[[#This Row],[Prix /HT]]*Tableau1[[#This Row],[Stock Actuel]]</f>
        <v>#REF!</v>
      </c>
      <c r="N1101" s="1"/>
      <c r="O1101" s="35">
        <v>153</v>
      </c>
    </row>
    <row r="1102" spans="2:15" x14ac:dyDescent="0.25">
      <c r="B1102" s="1" t="s">
        <v>1247</v>
      </c>
      <c r="C1102" s="1" t="s">
        <v>152</v>
      </c>
      <c r="D1102" s="1" t="s">
        <v>152</v>
      </c>
      <c r="E1102" t="s">
        <v>1254</v>
      </c>
      <c r="F1102" s="20">
        <v>0.43640000000000001</v>
      </c>
      <c r="G1102" s="1">
        <v>21</v>
      </c>
      <c r="H1102" s="1" t="e">
        <f>SUMIF(#REF!,Tableau1[[#This Row],[Références]],#REF!)</f>
        <v>#REF!</v>
      </c>
      <c r="I1102" s="1" t="e">
        <f t="shared" si="35"/>
        <v>#REF!</v>
      </c>
      <c r="J1102" s="1">
        <v>-1</v>
      </c>
      <c r="K1102" t="e">
        <f t="shared" si="34"/>
        <v>#REF!</v>
      </c>
      <c r="L1102" s="35" t="s">
        <v>1992</v>
      </c>
      <c r="M1102" s="20" t="e">
        <f>Tableau1[[#This Row],[Prix /HT]]*Tableau1[[#This Row],[Stock Actuel]]</f>
        <v>#REF!</v>
      </c>
      <c r="N1102" s="1"/>
      <c r="O1102" s="35">
        <v>152</v>
      </c>
    </row>
    <row r="1103" spans="2:15" x14ac:dyDescent="0.25">
      <c r="B1103" s="1" t="s">
        <v>1249</v>
      </c>
      <c r="C1103" s="1" t="s">
        <v>152</v>
      </c>
      <c r="D1103" s="1" t="s">
        <v>152</v>
      </c>
      <c r="E1103" t="s">
        <v>2311</v>
      </c>
      <c r="F1103" s="20">
        <v>0.42280000000000001</v>
      </c>
      <c r="G1103" s="1">
        <v>88</v>
      </c>
      <c r="H1103" s="1" t="e">
        <f>SUMIF(#REF!,Tableau1[[#This Row],[Références]],#REF!)</f>
        <v>#REF!</v>
      </c>
      <c r="I1103" s="1" t="e">
        <f t="shared" si="35"/>
        <v>#REF!</v>
      </c>
      <c r="J1103" s="1">
        <v>-1</v>
      </c>
      <c r="K1103" t="e">
        <f t="shared" si="34"/>
        <v>#REF!</v>
      </c>
      <c r="L1103" s="35" t="s">
        <v>1994</v>
      </c>
      <c r="M1103" s="20" t="e">
        <f>Tableau1[[#This Row],[Prix /HT]]*Tableau1[[#This Row],[Stock Actuel]]</f>
        <v>#REF!</v>
      </c>
      <c r="N1103" s="1"/>
      <c r="O1103" s="35">
        <v>154</v>
      </c>
    </row>
    <row r="1104" spans="2:15" x14ac:dyDescent="0.25">
      <c r="B1104" s="1" t="s">
        <v>1250</v>
      </c>
      <c r="C1104" s="1" t="s">
        <v>152</v>
      </c>
      <c r="D1104" s="1" t="s">
        <v>152</v>
      </c>
      <c r="E1104" t="s">
        <v>2310</v>
      </c>
      <c r="F1104" s="20">
        <v>0.97219999999999995</v>
      </c>
      <c r="G1104" s="1">
        <v>6</v>
      </c>
      <c r="H1104" s="1" t="e">
        <f>SUMIF(#REF!,Tableau1[[#This Row],[Références]],#REF!)</f>
        <v>#REF!</v>
      </c>
      <c r="I1104" s="1" t="e">
        <f t="shared" si="35"/>
        <v>#REF!</v>
      </c>
      <c r="J1104" s="1">
        <v>-1</v>
      </c>
      <c r="K1104" t="e">
        <f t="shared" si="34"/>
        <v>#REF!</v>
      </c>
      <c r="L1104" s="35" t="s">
        <v>1995</v>
      </c>
      <c r="M1104" s="20" t="e">
        <f>Tableau1[[#This Row],[Prix /HT]]*Tableau1[[#This Row],[Stock Actuel]]</f>
        <v>#REF!</v>
      </c>
      <c r="N1104" s="1"/>
      <c r="O1104" s="35">
        <v>155</v>
      </c>
    </row>
    <row r="1105" spans="2:15" x14ac:dyDescent="0.25">
      <c r="B1105" s="1" t="s">
        <v>1251</v>
      </c>
      <c r="C1105" s="1" t="s">
        <v>152</v>
      </c>
      <c r="D1105" s="1" t="s">
        <v>152</v>
      </c>
      <c r="E1105" t="s">
        <v>2309</v>
      </c>
      <c r="F1105" s="20">
        <v>0.97219999999999995</v>
      </c>
      <c r="G1105" s="1">
        <v>6</v>
      </c>
      <c r="H1105" s="1" t="e">
        <f>SUMIF(#REF!,Tableau1[[#This Row],[Références]],#REF!)</f>
        <v>#REF!</v>
      </c>
      <c r="I1105" s="1" t="e">
        <f t="shared" si="35"/>
        <v>#REF!</v>
      </c>
      <c r="J1105" s="1">
        <v>-1</v>
      </c>
      <c r="K1105" t="e">
        <f t="shared" si="34"/>
        <v>#REF!</v>
      </c>
      <c r="L1105" s="35" t="s">
        <v>1996</v>
      </c>
      <c r="M1105" s="20" t="e">
        <f>Tableau1[[#This Row],[Prix /HT]]*Tableau1[[#This Row],[Stock Actuel]]</f>
        <v>#REF!</v>
      </c>
      <c r="N1105" s="1"/>
      <c r="O1105" s="35">
        <v>156</v>
      </c>
    </row>
    <row r="1106" spans="2:15" x14ac:dyDescent="0.25">
      <c r="B1106" s="1" t="s">
        <v>2535</v>
      </c>
      <c r="D1106" s="1" t="s">
        <v>185</v>
      </c>
      <c r="E1106" t="s">
        <v>2536</v>
      </c>
      <c r="F1106" s="20">
        <v>0</v>
      </c>
      <c r="G1106" s="1">
        <v>4</v>
      </c>
      <c r="H1106" s="1" t="e">
        <f>SUMIF(#REF!,Tableau1[[#This Row],[Références]],#REF!)</f>
        <v>#REF!</v>
      </c>
      <c r="I1106" s="1" t="e">
        <f t="shared" si="35"/>
        <v>#REF!</v>
      </c>
      <c r="J1106" s="1">
        <v>-1</v>
      </c>
      <c r="K1106" t="e">
        <f t="shared" si="34"/>
        <v>#REF!</v>
      </c>
      <c r="L1106" s="1"/>
      <c r="M1106" s="20" t="e">
        <f>Tableau1[[#This Row],[Prix /HT]]*Tableau1[[#This Row],[Stock Actuel]]</f>
        <v>#REF!</v>
      </c>
      <c r="N1106" s="1" t="s">
        <v>2377</v>
      </c>
      <c r="O1106" s="1"/>
    </row>
    <row r="1107" spans="2:15" x14ac:dyDescent="0.25">
      <c r="B1107" s="1" t="s">
        <v>2533</v>
      </c>
      <c r="D1107" s="1" t="s">
        <v>185</v>
      </c>
      <c r="E1107" t="s">
        <v>2534</v>
      </c>
      <c r="F1107" s="20">
        <v>0</v>
      </c>
      <c r="G1107" s="1">
        <v>1</v>
      </c>
      <c r="H1107" s="1" t="e">
        <f>SUMIF(#REF!,Tableau1[[#This Row],[Références]],#REF!)</f>
        <v>#REF!</v>
      </c>
      <c r="I1107" s="1" t="e">
        <f t="shared" si="35"/>
        <v>#REF!</v>
      </c>
      <c r="J1107" s="1">
        <v>-1</v>
      </c>
      <c r="K1107" t="e">
        <f t="shared" si="34"/>
        <v>#REF!</v>
      </c>
      <c r="L1107" s="1"/>
      <c r="M1107" s="20" t="e">
        <f>Tableau1[[#This Row],[Prix /HT]]*Tableau1[[#This Row],[Stock Actuel]]</f>
        <v>#REF!</v>
      </c>
      <c r="N1107" s="1" t="s">
        <v>2887</v>
      </c>
      <c r="O1107" s="1"/>
    </row>
    <row r="1108" spans="2:15" x14ac:dyDescent="0.25">
      <c r="B1108" s="1" t="s">
        <v>1301</v>
      </c>
      <c r="C1108" s="1" t="s">
        <v>152</v>
      </c>
      <c r="D1108" s="1" t="s">
        <v>152</v>
      </c>
      <c r="E1108" t="s">
        <v>1302</v>
      </c>
      <c r="F1108" s="20">
        <v>6.27</v>
      </c>
      <c r="G1108" s="1">
        <v>1</v>
      </c>
      <c r="H1108" s="1" t="e">
        <f>SUMIF(#REF!,Tableau1[[#This Row],[Références]],#REF!)</f>
        <v>#REF!</v>
      </c>
      <c r="I1108" s="1" t="e">
        <f t="shared" si="35"/>
        <v>#REF!</v>
      </c>
      <c r="J1108" s="1">
        <v>-1</v>
      </c>
      <c r="K1108" t="e">
        <f t="shared" si="34"/>
        <v>#REF!</v>
      </c>
      <c r="L1108" s="1" t="s">
        <v>729</v>
      </c>
      <c r="M1108" s="20" t="e">
        <f>Tableau1[[#This Row],[Prix /HT]]*Tableau1[[#This Row],[Stock Actuel]]</f>
        <v>#REF!</v>
      </c>
      <c r="N1108" s="1"/>
      <c r="O1108" s="1"/>
    </row>
    <row r="1109" spans="2:15" x14ac:dyDescent="0.25">
      <c r="B1109" s="1" t="s">
        <v>2695</v>
      </c>
      <c r="D1109" s="1" t="s">
        <v>120</v>
      </c>
      <c r="E1109" t="s">
        <v>2696</v>
      </c>
      <c r="F1109" s="20">
        <v>38.1</v>
      </c>
      <c r="G1109" s="1">
        <v>0</v>
      </c>
      <c r="H1109" s="1" t="e">
        <f>SUMIF(#REF!,Tableau1[[#This Row],[Références]],#REF!)</f>
        <v>#REF!</v>
      </c>
      <c r="I1109" s="1" t="e">
        <f t="shared" si="35"/>
        <v>#REF!</v>
      </c>
      <c r="J1109" s="1">
        <v>-1</v>
      </c>
      <c r="K1109" t="e">
        <f t="shared" si="34"/>
        <v>#REF!</v>
      </c>
      <c r="L1109" s="1"/>
      <c r="M1109" s="20" t="e">
        <f>Tableau1[[#This Row],[Prix /HT]]*Tableau1[[#This Row],[Stock Actuel]]</f>
        <v>#REF!</v>
      </c>
      <c r="N1109" s="1" t="s">
        <v>836</v>
      </c>
      <c r="O1109" s="1" t="s">
        <v>2722</v>
      </c>
    </row>
    <row r="1110" spans="2:15" x14ac:dyDescent="0.25">
      <c r="B1110" s="1" t="s">
        <v>945</v>
      </c>
      <c r="C1110" s="1" t="s">
        <v>946</v>
      </c>
      <c r="D1110" s="1" t="s">
        <v>946</v>
      </c>
      <c r="E1110" t="s">
        <v>947</v>
      </c>
      <c r="F1110" s="20">
        <v>59</v>
      </c>
      <c r="G1110" s="1">
        <v>0</v>
      </c>
      <c r="H1110" s="1" t="e">
        <f>SUMIF(#REF!,Tableau1[[#This Row],[Références]],#REF!)</f>
        <v>#REF!</v>
      </c>
      <c r="I1110" s="1" t="e">
        <f t="shared" si="35"/>
        <v>#REF!</v>
      </c>
      <c r="J1110" s="1">
        <v>-1</v>
      </c>
      <c r="K1110" t="e">
        <f t="shared" si="34"/>
        <v>#REF!</v>
      </c>
      <c r="L1110" s="1"/>
      <c r="M1110" s="20" t="e">
        <f>Tableau1[[#This Row],[Prix /HT]]*Tableau1[[#This Row],[Stock Actuel]]</f>
        <v>#REF!</v>
      </c>
      <c r="N1110" s="1" t="s">
        <v>2892</v>
      </c>
      <c r="O1110" s="1"/>
    </row>
    <row r="1111" spans="2:15" x14ac:dyDescent="0.25">
      <c r="B1111" s="29" t="s">
        <v>2752</v>
      </c>
      <c r="C1111" s="1" t="s">
        <v>943</v>
      </c>
      <c r="E1111" t="s">
        <v>2753</v>
      </c>
      <c r="F1111" s="20">
        <v>0</v>
      </c>
      <c r="G1111" s="1">
        <v>0</v>
      </c>
      <c r="H1111" s="1" t="e">
        <f>SUMIF(#REF!,Tableau1[[#This Row],[Références]],#REF!)</f>
        <v>#REF!</v>
      </c>
      <c r="I1111" s="1" t="e">
        <f t="shared" si="35"/>
        <v>#REF!</v>
      </c>
      <c r="J1111" s="1">
        <v>-1</v>
      </c>
      <c r="K1111" t="e">
        <f t="shared" si="34"/>
        <v>#REF!</v>
      </c>
      <c r="L1111" s="1"/>
      <c r="M1111" s="20" t="e">
        <f>Tableau1[[#This Row],[Prix /HT]]*Tableau1[[#This Row],[Stock Actuel]]</f>
        <v>#REF!</v>
      </c>
      <c r="N1111" s="1" t="s">
        <v>2892</v>
      </c>
      <c r="O1111" s="1"/>
    </row>
    <row r="1112" spans="2:15" x14ac:dyDescent="0.25">
      <c r="B1112" s="1" t="s">
        <v>1498</v>
      </c>
      <c r="C1112" s="1" t="s">
        <v>152</v>
      </c>
      <c r="D1112" s="1" t="s">
        <v>152</v>
      </c>
      <c r="E1112" t="s">
        <v>1499</v>
      </c>
      <c r="F1112" s="20">
        <v>5.75</v>
      </c>
      <c r="G1112" s="1">
        <v>10</v>
      </c>
      <c r="H1112" s="1" t="e">
        <f>SUMIF(#REF!,Tableau1[[#This Row],[Références]],#REF!)</f>
        <v>#REF!</v>
      </c>
      <c r="I1112" s="1" t="e">
        <f t="shared" si="35"/>
        <v>#REF!</v>
      </c>
      <c r="J1112" s="1">
        <v>-1</v>
      </c>
      <c r="K1112" t="e">
        <f t="shared" si="34"/>
        <v>#REF!</v>
      </c>
      <c r="L1112" s="1" t="s">
        <v>729</v>
      </c>
      <c r="M1112" s="20" t="e">
        <f>Tableau1[[#This Row],[Prix /HT]]*Tableau1[[#This Row],[Stock Actuel]]</f>
        <v>#REF!</v>
      </c>
      <c r="N1112" s="1"/>
      <c r="O1112" s="1"/>
    </row>
    <row r="1113" spans="2:15" x14ac:dyDescent="0.25">
      <c r="B1113" s="1" t="s">
        <v>2009</v>
      </c>
      <c r="C1113" s="1" t="s">
        <v>152</v>
      </c>
      <c r="D1113" s="1" t="s">
        <v>152</v>
      </c>
      <c r="E1113" t="s">
        <v>2015</v>
      </c>
      <c r="F1113" s="20">
        <v>1.04</v>
      </c>
      <c r="G1113" s="1">
        <v>10</v>
      </c>
      <c r="H1113" s="1" t="e">
        <f>SUMIF(#REF!,Tableau1[[#This Row],[Références]],#REF!)</f>
        <v>#REF!</v>
      </c>
      <c r="I1113" s="1" t="e">
        <f t="shared" si="35"/>
        <v>#REF!</v>
      </c>
      <c r="J1113" s="1">
        <v>-1</v>
      </c>
      <c r="K1113" t="e">
        <f t="shared" si="34"/>
        <v>#REF!</v>
      </c>
      <c r="L1113" s="35" t="s">
        <v>2010</v>
      </c>
      <c r="M1113" s="20" t="e">
        <f>Tableau1[[#This Row],[Prix /HT]]*Tableau1[[#This Row],[Stock Actuel]]</f>
        <v>#REF!</v>
      </c>
      <c r="N1113" s="1"/>
      <c r="O1113" s="35">
        <v>167</v>
      </c>
    </row>
    <row r="1114" spans="2:15" x14ac:dyDescent="0.25">
      <c r="B1114" s="1" t="s">
        <v>1463</v>
      </c>
      <c r="C1114" s="1" t="s">
        <v>152</v>
      </c>
      <c r="D1114" s="1" t="s">
        <v>152</v>
      </c>
      <c r="E1114" s="36" t="s">
        <v>1466</v>
      </c>
      <c r="F1114" s="20">
        <v>1.04</v>
      </c>
      <c r="G1114" s="1">
        <v>17</v>
      </c>
      <c r="H1114" s="1" t="e">
        <f>SUMIF(#REF!,Tableau1[[#This Row],[Références]],#REF!)</f>
        <v>#REF!</v>
      </c>
      <c r="I1114" s="1" t="e">
        <f t="shared" si="35"/>
        <v>#REF!</v>
      </c>
      <c r="J1114" s="1">
        <v>-1</v>
      </c>
      <c r="K1114" t="e">
        <f t="shared" si="34"/>
        <v>#REF!</v>
      </c>
      <c r="L1114" s="35" t="s">
        <v>2002</v>
      </c>
      <c r="M1114" s="20" t="e">
        <f>Tableau1[[#This Row],[Prix /HT]]*Tableau1[[#This Row],[Stock Actuel]]</f>
        <v>#REF!</v>
      </c>
      <c r="N1114" s="1"/>
      <c r="O1114" s="35">
        <v>162</v>
      </c>
    </row>
    <row r="1115" spans="2:15" x14ac:dyDescent="0.25">
      <c r="B1115" s="1" t="s">
        <v>154</v>
      </c>
      <c r="C1115" s="1" t="s">
        <v>152</v>
      </c>
      <c r="D1115" s="1" t="s">
        <v>152</v>
      </c>
      <c r="E1115" t="s">
        <v>155</v>
      </c>
      <c r="F1115" s="20">
        <v>1.04</v>
      </c>
      <c r="G1115" s="1">
        <v>10</v>
      </c>
      <c r="H1115" s="1" t="e">
        <f>SUMIF(#REF!,Tableau1[[#This Row],[Références]],#REF!)</f>
        <v>#REF!</v>
      </c>
      <c r="I1115" s="1" t="e">
        <f t="shared" si="35"/>
        <v>#REF!</v>
      </c>
      <c r="J1115" s="1">
        <v>-1</v>
      </c>
      <c r="K1115" t="e">
        <f t="shared" si="34"/>
        <v>#REF!</v>
      </c>
      <c r="L1115" s="35" t="s">
        <v>2005</v>
      </c>
      <c r="M1115" s="20" t="e">
        <f>Tableau1[[#This Row],[Prix /HT]]*Tableau1[[#This Row],[Stock Actuel]]</f>
        <v>#REF!</v>
      </c>
      <c r="N1115" s="1"/>
      <c r="O1115" s="35">
        <v>164</v>
      </c>
    </row>
    <row r="1116" spans="2:15" x14ac:dyDescent="0.25">
      <c r="B1116" s="1" t="s">
        <v>2008</v>
      </c>
      <c r="C1116" s="1" t="s">
        <v>152</v>
      </c>
      <c r="D1116" s="1" t="s">
        <v>152</v>
      </c>
      <c r="G1116" s="1">
        <v>7</v>
      </c>
      <c r="H1116" s="1" t="e">
        <f>SUMIF(#REF!,Tableau1[[#This Row],[Références]],#REF!)</f>
        <v>#REF!</v>
      </c>
      <c r="I1116" s="1" t="e">
        <f t="shared" si="35"/>
        <v>#REF!</v>
      </c>
      <c r="J1116" s="1">
        <v>-1</v>
      </c>
      <c r="K1116" t="e">
        <f t="shared" si="34"/>
        <v>#REF!</v>
      </c>
      <c r="L1116" s="35" t="s">
        <v>2007</v>
      </c>
      <c r="M1116" s="20" t="e">
        <f>Tableau1[[#This Row],[Prix /HT]]*Tableau1[[#This Row],[Stock Actuel]]</f>
        <v>#REF!</v>
      </c>
      <c r="N1116" s="1"/>
      <c r="O1116" s="35">
        <v>166</v>
      </c>
    </row>
    <row r="1117" spans="2:15" x14ac:dyDescent="0.25">
      <c r="B1117" s="1" t="s">
        <v>156</v>
      </c>
      <c r="C1117" s="1" t="s">
        <v>152</v>
      </c>
      <c r="D1117" s="1" t="s">
        <v>152</v>
      </c>
      <c r="E1117" t="s">
        <v>157</v>
      </c>
      <c r="F1117" s="20">
        <v>1.04</v>
      </c>
      <c r="G1117" s="1">
        <v>10</v>
      </c>
      <c r="H1117" s="1" t="e">
        <f>SUMIF(#REF!,Tableau1[[#This Row],[Références]],#REF!)</f>
        <v>#REF!</v>
      </c>
      <c r="I1117" s="1" t="e">
        <f t="shared" si="35"/>
        <v>#REF!</v>
      </c>
      <c r="J1117" s="1">
        <v>-1</v>
      </c>
      <c r="K1117" t="e">
        <f t="shared" si="34"/>
        <v>#REF!</v>
      </c>
      <c r="L1117" s="35" t="s">
        <v>2006</v>
      </c>
      <c r="M1117" s="20" t="e">
        <f>Tableau1[[#This Row],[Prix /HT]]*Tableau1[[#This Row],[Stock Actuel]]</f>
        <v>#REF!</v>
      </c>
      <c r="N1117" s="1"/>
      <c r="O1117" s="35">
        <v>165</v>
      </c>
    </row>
    <row r="1118" spans="2:15" x14ac:dyDescent="0.25">
      <c r="B1118" s="1" t="s">
        <v>1500</v>
      </c>
      <c r="C1118" s="1" t="s">
        <v>152</v>
      </c>
      <c r="D1118" s="1" t="s">
        <v>152</v>
      </c>
      <c r="E1118" t="s">
        <v>1501</v>
      </c>
      <c r="F1118" s="20">
        <v>1.04</v>
      </c>
      <c r="G1118" s="1">
        <v>16</v>
      </c>
      <c r="H1118" s="1" t="e">
        <f>SUMIF(#REF!,Tableau1[[#This Row],[Références]],#REF!)</f>
        <v>#REF!</v>
      </c>
      <c r="I1118" s="1" t="e">
        <f t="shared" si="35"/>
        <v>#REF!</v>
      </c>
      <c r="J1118" s="1">
        <v>-1</v>
      </c>
      <c r="K1118" t="e">
        <f t="shared" si="34"/>
        <v>#REF!</v>
      </c>
      <c r="L1118" s="1" t="s">
        <v>729</v>
      </c>
      <c r="M1118" s="20" t="e">
        <f>Tableau1[[#This Row],[Prix /HT]]*Tableau1[[#This Row],[Stock Actuel]]</f>
        <v>#REF!</v>
      </c>
      <c r="N1118" s="1"/>
      <c r="O1118" s="1"/>
    </row>
    <row r="1119" spans="2:15" x14ac:dyDescent="0.25">
      <c r="B1119" s="1" t="s">
        <v>1464</v>
      </c>
      <c r="C1119" s="1" t="s">
        <v>152</v>
      </c>
      <c r="D1119" s="1" t="s">
        <v>152</v>
      </c>
      <c r="E1119" t="s">
        <v>1465</v>
      </c>
      <c r="F1119" s="20">
        <v>1.04</v>
      </c>
      <c r="G1119" s="1">
        <v>1</v>
      </c>
      <c r="H1119" s="1" t="e">
        <f>SUMIF(#REF!,Tableau1[[#This Row],[Références]],#REF!)</f>
        <v>#REF!</v>
      </c>
      <c r="I1119" s="1" t="e">
        <f t="shared" si="35"/>
        <v>#REF!</v>
      </c>
      <c r="J1119" s="1">
        <v>-1</v>
      </c>
      <c r="K1119" t="e">
        <f t="shared" si="34"/>
        <v>#REF!</v>
      </c>
      <c r="L1119" s="1"/>
      <c r="M1119" s="20" t="e">
        <f>Tableau1[[#This Row],[Prix /HT]]*Tableau1[[#This Row],[Stock Actuel]]</f>
        <v>#REF!</v>
      </c>
      <c r="N1119" s="1"/>
      <c r="O1119" s="1"/>
    </row>
    <row r="1120" spans="2:15" x14ac:dyDescent="0.25">
      <c r="B1120" s="1" t="s">
        <v>1698</v>
      </c>
      <c r="C1120" s="1" t="s">
        <v>152</v>
      </c>
      <c r="D1120" s="1" t="s">
        <v>152</v>
      </c>
      <c r="E1120" t="s">
        <v>1699</v>
      </c>
      <c r="F1120" s="20">
        <v>0.72</v>
      </c>
      <c r="G1120" s="1">
        <v>10</v>
      </c>
      <c r="H1120" s="1" t="e">
        <f>SUMIF(#REF!,Tableau1[[#This Row],[Références]],#REF!)</f>
        <v>#REF!</v>
      </c>
      <c r="I1120" s="1" t="e">
        <f t="shared" si="35"/>
        <v>#REF!</v>
      </c>
      <c r="J1120" s="1">
        <v>-1</v>
      </c>
      <c r="K1120" t="e">
        <f t="shared" si="34"/>
        <v>#REF!</v>
      </c>
      <c r="L1120" s="35" t="s">
        <v>2001</v>
      </c>
      <c r="M1120" s="20" t="e">
        <f>Tableau1[[#This Row],[Prix /HT]]*Tableau1[[#This Row],[Stock Actuel]]</f>
        <v>#REF!</v>
      </c>
      <c r="N1120" s="1"/>
      <c r="O1120" s="35">
        <v>160</v>
      </c>
    </row>
    <row r="1121" spans="2:15" x14ac:dyDescent="0.25">
      <c r="B1121" s="1" t="s">
        <v>942</v>
      </c>
      <c r="C1121" s="1" t="s">
        <v>943</v>
      </c>
      <c r="D1121" s="1" t="s">
        <v>432</v>
      </c>
      <c r="E1121" t="s">
        <v>1784</v>
      </c>
      <c r="F1121" s="20">
        <v>120</v>
      </c>
      <c r="G1121" s="1">
        <v>2</v>
      </c>
      <c r="H1121" s="1" t="e">
        <f>SUMIF(#REF!,Tableau1[[#This Row],[Références]],#REF!)</f>
        <v>#REF!</v>
      </c>
      <c r="I1121" s="1" t="e">
        <f t="shared" si="35"/>
        <v>#REF!</v>
      </c>
      <c r="J1121" s="1">
        <v>-1</v>
      </c>
      <c r="K1121" t="e">
        <f t="shared" si="34"/>
        <v>#REF!</v>
      </c>
      <c r="L1121" s="1"/>
      <c r="M1121" s="20" t="e">
        <f>Tableau1[[#This Row],[Prix /HT]]*Tableau1[[#This Row],[Stock Actuel]]</f>
        <v>#REF!</v>
      </c>
      <c r="N1121" s="1"/>
      <c r="O1121" s="1" t="s">
        <v>2489</v>
      </c>
    </row>
    <row r="1122" spans="2:15" x14ac:dyDescent="0.25">
      <c r="B1122" s="1" t="s">
        <v>2251</v>
      </c>
      <c r="C1122" s="1" t="s">
        <v>943</v>
      </c>
      <c r="D1122" s="1" t="s">
        <v>432</v>
      </c>
      <c r="E1122" t="s">
        <v>1782</v>
      </c>
      <c r="F1122" s="20">
        <v>79</v>
      </c>
      <c r="G1122" s="1">
        <v>6</v>
      </c>
      <c r="H1122" s="1" t="e">
        <f>SUMIF(#REF!,Tableau1[[#This Row],[Références]],#REF!)</f>
        <v>#REF!</v>
      </c>
      <c r="I1122" s="1" t="e">
        <f t="shared" si="35"/>
        <v>#REF!</v>
      </c>
      <c r="J1122" s="1">
        <v>-1</v>
      </c>
      <c r="K1122" t="e">
        <f t="shared" si="34"/>
        <v>#REF!</v>
      </c>
      <c r="L1122" s="1"/>
      <c r="M1122" s="20" t="e">
        <f>Tableau1[[#This Row],[Prix /HT]]*Tableau1[[#This Row],[Stock Actuel]]</f>
        <v>#REF!</v>
      </c>
      <c r="N1122" s="1"/>
      <c r="O1122" s="1" t="s">
        <v>2719</v>
      </c>
    </row>
    <row r="1123" spans="2:15" x14ac:dyDescent="0.25">
      <c r="B1123" s="1" t="s">
        <v>2249</v>
      </c>
      <c r="C1123" s="1" t="s">
        <v>943</v>
      </c>
      <c r="D1123" s="1" t="s">
        <v>432</v>
      </c>
      <c r="E1123" t="s">
        <v>2250</v>
      </c>
      <c r="F1123" s="20">
        <v>71</v>
      </c>
      <c r="G1123" s="1">
        <v>5</v>
      </c>
      <c r="H1123" s="1" t="e">
        <f>SUMIF(#REF!,Tableau1[[#This Row],[Références]],#REF!)</f>
        <v>#REF!</v>
      </c>
      <c r="I1123" s="1" t="e">
        <f t="shared" si="35"/>
        <v>#REF!</v>
      </c>
      <c r="J1123" s="1">
        <v>-1</v>
      </c>
      <c r="K1123" t="e">
        <f t="shared" si="34"/>
        <v>#REF!</v>
      </c>
      <c r="L1123" s="1"/>
      <c r="M1123" s="20" t="e">
        <f>Tableau1[[#This Row],[Prix /HT]]*Tableau1[[#This Row],[Stock Actuel]]</f>
        <v>#REF!</v>
      </c>
      <c r="N1123" s="1" t="s">
        <v>2892</v>
      </c>
      <c r="O1123" s="1"/>
    </row>
    <row r="1124" spans="2:15" x14ac:dyDescent="0.25">
      <c r="B1124" s="1" t="s">
        <v>336</v>
      </c>
      <c r="C1124" s="1" t="s">
        <v>334</v>
      </c>
      <c r="D1124" s="1" t="s">
        <v>334</v>
      </c>
      <c r="E1124" t="s">
        <v>162</v>
      </c>
      <c r="F1124" s="20">
        <v>163</v>
      </c>
      <c r="G1124" s="1">
        <v>2</v>
      </c>
      <c r="H1124" s="1" t="e">
        <f>SUMIF(#REF!,Tableau1[[#This Row],[Références]],#REF!)</f>
        <v>#REF!</v>
      </c>
      <c r="I1124" s="1" t="e">
        <f t="shared" si="35"/>
        <v>#REF!</v>
      </c>
      <c r="J1124" s="1">
        <v>-1</v>
      </c>
      <c r="K1124" t="e">
        <f t="shared" si="34"/>
        <v>#REF!</v>
      </c>
      <c r="L1124" s="1" t="s">
        <v>740</v>
      </c>
      <c r="M1124" s="20" t="e">
        <f>Tableau1[[#This Row],[Prix /HT]]*Tableau1[[#This Row],[Stock Actuel]]</f>
        <v>#REF!</v>
      </c>
      <c r="N1124" s="1" t="s">
        <v>162</v>
      </c>
      <c r="O1124" s="1"/>
    </row>
    <row r="1125" spans="2:15" x14ac:dyDescent="0.25">
      <c r="B1125" s="1" t="s">
        <v>643</v>
      </c>
      <c r="C1125" s="35"/>
      <c r="D1125" s="35"/>
      <c r="E1125" t="s">
        <v>1204</v>
      </c>
      <c r="F1125" s="20">
        <v>0</v>
      </c>
      <c r="G1125" s="1">
        <v>1</v>
      </c>
      <c r="H1125" s="1" t="e">
        <f>SUMIF(#REF!,Tableau1[[#This Row],[Références]],#REF!)</f>
        <v>#REF!</v>
      </c>
      <c r="I1125" s="1" t="e">
        <f t="shared" si="35"/>
        <v>#REF!</v>
      </c>
      <c r="J1125" s="1">
        <v>-1</v>
      </c>
      <c r="K1125" t="e">
        <f t="shared" si="34"/>
        <v>#REF!</v>
      </c>
      <c r="L1125" s="1"/>
      <c r="M1125" s="20" t="e">
        <f>Tableau1[[#This Row],[Prix /HT]]*Tableau1[[#This Row],[Stock Actuel]]</f>
        <v>#REF!</v>
      </c>
      <c r="N1125" s="1"/>
      <c r="O1125" s="1"/>
    </row>
    <row r="1126" spans="2:15" x14ac:dyDescent="0.25">
      <c r="B1126" s="1" t="s">
        <v>1202</v>
      </c>
      <c r="C1126" s="35"/>
      <c r="D1126" s="35"/>
      <c r="E1126" t="s">
        <v>1203</v>
      </c>
      <c r="F1126" s="20">
        <v>0</v>
      </c>
      <c r="G1126" s="1">
        <v>2</v>
      </c>
      <c r="H1126" s="1" t="e">
        <f>SUMIF(#REF!,Tableau1[[#This Row],[Références]],#REF!)</f>
        <v>#REF!</v>
      </c>
      <c r="I1126" s="1" t="e">
        <f t="shared" si="35"/>
        <v>#REF!</v>
      </c>
      <c r="J1126" s="1">
        <v>-1</v>
      </c>
      <c r="K1126" t="e">
        <f t="shared" si="34"/>
        <v>#REF!</v>
      </c>
      <c r="L1126" s="1"/>
      <c r="M1126" s="20" t="e">
        <f>Tableau1[[#This Row],[Prix /HT]]*Tableau1[[#This Row],[Stock Actuel]]</f>
        <v>#REF!</v>
      </c>
      <c r="N1126" s="1"/>
      <c r="O1126" s="1"/>
    </row>
    <row r="1127" spans="2:15" x14ac:dyDescent="0.25">
      <c r="B1127" s="1" t="s">
        <v>348</v>
      </c>
      <c r="C1127" s="1" t="s">
        <v>347</v>
      </c>
      <c r="D1127" s="1" t="s">
        <v>347</v>
      </c>
      <c r="E1127" t="s">
        <v>162</v>
      </c>
      <c r="F1127" s="20">
        <v>0</v>
      </c>
      <c r="G1127" s="1">
        <v>1</v>
      </c>
      <c r="H1127" s="1" t="e">
        <f>SUMIF(#REF!,Tableau1[[#This Row],[Références]],#REF!)</f>
        <v>#REF!</v>
      </c>
      <c r="I1127" s="1" t="e">
        <f t="shared" si="35"/>
        <v>#REF!</v>
      </c>
      <c r="J1127" s="1">
        <v>-1</v>
      </c>
      <c r="K1127" t="e">
        <f t="shared" si="34"/>
        <v>#REF!</v>
      </c>
      <c r="L1127" s="1" t="s">
        <v>742</v>
      </c>
      <c r="M1127" s="20" t="e">
        <f>Tableau1[[#This Row],[Prix /HT]]*Tableau1[[#This Row],[Stock Actuel]]</f>
        <v>#REF!</v>
      </c>
      <c r="N1127" s="1" t="s">
        <v>162</v>
      </c>
      <c r="O1127" s="1"/>
    </row>
    <row r="1128" spans="2:15" x14ac:dyDescent="0.25">
      <c r="B1128" s="1" t="s">
        <v>2359</v>
      </c>
      <c r="C1128" s="1" t="s">
        <v>339</v>
      </c>
      <c r="D1128" s="1" t="s">
        <v>420</v>
      </c>
      <c r="E1128" t="s">
        <v>2360</v>
      </c>
      <c r="F1128" s="20">
        <v>360.12</v>
      </c>
      <c r="G1128" s="1">
        <v>1</v>
      </c>
      <c r="H1128" s="1" t="e">
        <f>SUMIF(#REF!,Tableau1[[#This Row],[Références]],#REF!)</f>
        <v>#REF!</v>
      </c>
      <c r="I1128" s="1" t="e">
        <f t="shared" si="35"/>
        <v>#REF!</v>
      </c>
      <c r="J1128" s="1">
        <v>-1</v>
      </c>
      <c r="K1128" t="e">
        <f t="shared" si="34"/>
        <v>#REF!</v>
      </c>
      <c r="L1128" s="1"/>
      <c r="M1128" s="20" t="e">
        <f>Tableau1[[#This Row],[Prix /HT]]*Tableau1[[#This Row],[Stock Actuel]]</f>
        <v>#REF!</v>
      </c>
      <c r="N1128" s="1"/>
      <c r="O1128" s="1"/>
    </row>
    <row r="1129" spans="2:15" x14ac:dyDescent="0.25">
      <c r="B1129" s="1" t="s">
        <v>2124</v>
      </c>
      <c r="C1129" s="1" t="s">
        <v>430</v>
      </c>
      <c r="D1129" s="1" t="s">
        <v>430</v>
      </c>
      <c r="E1129" t="s">
        <v>2126</v>
      </c>
      <c r="F1129" s="20">
        <v>0</v>
      </c>
      <c r="G1129" s="1">
        <v>1</v>
      </c>
      <c r="H1129" s="1" t="e">
        <f>SUMIF(#REF!,Tableau1[[#This Row],[Références]],#REF!)</f>
        <v>#REF!</v>
      </c>
      <c r="I1129" s="1" t="e">
        <f t="shared" si="35"/>
        <v>#REF!</v>
      </c>
      <c r="J1129" s="1">
        <v>-1</v>
      </c>
      <c r="K1129" t="e">
        <f t="shared" si="34"/>
        <v>#REF!</v>
      </c>
      <c r="L1129" s="1"/>
      <c r="M1129" s="20" t="e">
        <f>Tableau1[[#This Row],[Prix /HT]]*Tableau1[[#This Row],[Stock Actuel]]</f>
        <v>#REF!</v>
      </c>
      <c r="N1129" s="1"/>
      <c r="O1129" s="1"/>
    </row>
    <row r="1130" spans="2:15" x14ac:dyDescent="0.25">
      <c r="B1130" s="1" t="s">
        <v>2746</v>
      </c>
      <c r="D1130" s="1" t="s">
        <v>2738</v>
      </c>
      <c r="E1130" t="s">
        <v>2745</v>
      </c>
      <c r="F1130" s="20">
        <v>0</v>
      </c>
      <c r="G1130" s="1">
        <v>0</v>
      </c>
      <c r="H1130" s="1" t="e">
        <f>SUMIF(#REF!,Tableau1[[#This Row],[Références]],#REF!)</f>
        <v>#REF!</v>
      </c>
      <c r="I1130" s="1" t="e">
        <f t="shared" si="35"/>
        <v>#REF!</v>
      </c>
      <c r="J1130" s="1">
        <v>-1</v>
      </c>
      <c r="K1130" t="e">
        <f t="shared" si="34"/>
        <v>#REF!</v>
      </c>
      <c r="L1130" s="1"/>
      <c r="M1130" s="20" t="e">
        <f>Tableau1[[#This Row],[Prix /HT]]*Tableau1[[#This Row],[Stock Actuel]]</f>
        <v>#REF!</v>
      </c>
      <c r="N1130" s="1"/>
      <c r="O1130" s="1"/>
    </row>
    <row r="1131" spans="2:15" x14ac:dyDescent="0.25">
      <c r="B1131" s="1" t="s">
        <v>2744</v>
      </c>
      <c r="D1131" s="1" t="s">
        <v>2738</v>
      </c>
      <c r="E1131" t="s">
        <v>2745</v>
      </c>
      <c r="F1131" s="20">
        <v>0</v>
      </c>
      <c r="G1131" s="1">
        <v>0</v>
      </c>
      <c r="H1131" s="1" t="e">
        <f>SUMIF(#REF!,Tableau1[[#This Row],[Références]],#REF!)</f>
        <v>#REF!</v>
      </c>
      <c r="I1131" s="1" t="e">
        <f t="shared" si="35"/>
        <v>#REF!</v>
      </c>
      <c r="J1131" s="1">
        <v>-1</v>
      </c>
      <c r="K1131" t="e">
        <f t="shared" si="34"/>
        <v>#REF!</v>
      </c>
      <c r="L1131" s="1"/>
      <c r="M1131" s="20" t="e">
        <f>Tableau1[[#This Row],[Prix /HT]]*Tableau1[[#This Row],[Stock Actuel]]</f>
        <v>#REF!</v>
      </c>
      <c r="N1131" s="1"/>
      <c r="O1131" s="1"/>
    </row>
    <row r="1132" spans="2:15" x14ac:dyDescent="0.25">
      <c r="B1132" s="1" t="s">
        <v>2411</v>
      </c>
      <c r="C1132" s="1" t="s">
        <v>161</v>
      </c>
      <c r="D1132" s="1" t="s">
        <v>419</v>
      </c>
      <c r="E1132" t="s">
        <v>2412</v>
      </c>
      <c r="F1132" s="20">
        <v>0</v>
      </c>
      <c r="G1132" s="1">
        <v>1</v>
      </c>
      <c r="H1132" s="1" t="e">
        <f>SUMIF(#REF!,Tableau1[[#This Row],[Références]],#REF!)</f>
        <v>#REF!</v>
      </c>
      <c r="I1132" s="1" t="e">
        <f t="shared" si="35"/>
        <v>#REF!</v>
      </c>
      <c r="J1132" s="1">
        <v>-1</v>
      </c>
      <c r="K1132" t="e">
        <f t="shared" si="34"/>
        <v>#REF!</v>
      </c>
      <c r="L1132" s="1"/>
      <c r="M1132" s="20" t="e">
        <f>Tableau1[[#This Row],[Prix /HT]]*Tableau1[[#This Row],[Stock Actuel]]</f>
        <v>#REF!</v>
      </c>
      <c r="N1132" s="1"/>
      <c r="O1132" s="1"/>
    </row>
    <row r="1133" spans="2:15" x14ac:dyDescent="0.25">
      <c r="B1133" s="1" t="s">
        <v>1364</v>
      </c>
      <c r="C1133" s="1" t="s">
        <v>1372</v>
      </c>
      <c r="D1133" s="1" t="s">
        <v>1372</v>
      </c>
      <c r="E1133" t="s">
        <v>1365</v>
      </c>
      <c r="F1133" s="20">
        <v>26.9</v>
      </c>
      <c r="G1133" s="1">
        <v>4</v>
      </c>
      <c r="H1133" s="1" t="e">
        <f>SUMIF(#REF!,Tableau1[[#This Row],[Références]],#REF!)</f>
        <v>#REF!</v>
      </c>
      <c r="I1133" s="1" t="e">
        <f t="shared" si="35"/>
        <v>#REF!</v>
      </c>
      <c r="J1133" s="1">
        <v>-1</v>
      </c>
      <c r="K1133" t="e">
        <f t="shared" si="34"/>
        <v>#REF!</v>
      </c>
      <c r="L1133" s="1" t="s">
        <v>728</v>
      </c>
      <c r="M1133" s="20" t="e">
        <f>Tableau1[[#This Row],[Prix /HT]]*Tableau1[[#This Row],[Stock Actuel]]</f>
        <v>#REF!</v>
      </c>
      <c r="N1133" s="1" t="s">
        <v>1488</v>
      </c>
      <c r="O1133" s="1" t="s">
        <v>1749</v>
      </c>
    </row>
    <row r="1134" spans="2:15" x14ac:dyDescent="0.25">
      <c r="B1134" s="1" t="s">
        <v>337</v>
      </c>
      <c r="C1134" s="1" t="s">
        <v>334</v>
      </c>
      <c r="D1134" s="1" t="s">
        <v>334</v>
      </c>
      <c r="E1134" s="14" t="s">
        <v>162</v>
      </c>
      <c r="F1134" s="20">
        <v>49.65</v>
      </c>
      <c r="G1134" s="1">
        <v>1</v>
      </c>
      <c r="H1134" s="1" t="e">
        <f>SUMIF(#REF!,Tableau1[[#This Row],[Références]],#REF!)</f>
        <v>#REF!</v>
      </c>
      <c r="I1134" s="1" t="e">
        <f t="shared" si="35"/>
        <v>#REF!</v>
      </c>
      <c r="J1134" s="1">
        <v>-1</v>
      </c>
      <c r="K1134" t="e">
        <f t="shared" si="34"/>
        <v>#REF!</v>
      </c>
      <c r="L1134" s="1" t="s">
        <v>742</v>
      </c>
      <c r="M1134" s="20" t="e">
        <f>Tableau1[[#This Row],[Prix /HT]]*Tableau1[[#This Row],[Stock Actuel]]</f>
        <v>#REF!</v>
      </c>
      <c r="N1134" s="1" t="s">
        <v>162</v>
      </c>
      <c r="O1134" s="1"/>
    </row>
    <row r="1135" spans="2:15" x14ac:dyDescent="0.25">
      <c r="B1135" s="1" t="s">
        <v>1607</v>
      </c>
      <c r="C1135" s="1" t="s">
        <v>214</v>
      </c>
      <c r="D1135" s="1" t="s">
        <v>418</v>
      </c>
      <c r="E1135" t="s">
        <v>1608</v>
      </c>
      <c r="F1135" s="20">
        <v>18.61</v>
      </c>
      <c r="G1135" s="1">
        <v>2</v>
      </c>
      <c r="H1135" s="1" t="e">
        <f>SUMIF(#REF!,Tableau1[[#This Row],[Références]],#REF!)</f>
        <v>#REF!</v>
      </c>
      <c r="I1135" s="1" t="e">
        <f t="shared" si="35"/>
        <v>#REF!</v>
      </c>
      <c r="J1135" s="1">
        <v>-1</v>
      </c>
      <c r="K1135" t="e">
        <f t="shared" si="34"/>
        <v>#REF!</v>
      </c>
      <c r="L1135" s="1"/>
      <c r="M1135" s="20" t="e">
        <f>Tableau1[[#This Row],[Prix /HT]]*Tableau1[[#This Row],[Stock Actuel]]</f>
        <v>#REF!</v>
      </c>
      <c r="N1135" s="1" t="s">
        <v>2887</v>
      </c>
      <c r="O1135" s="1"/>
    </row>
    <row r="1136" spans="2:15" x14ac:dyDescent="0.25">
      <c r="B1136" s="1" t="s">
        <v>1794</v>
      </c>
      <c r="C1136" s="1" t="s">
        <v>134</v>
      </c>
      <c r="D1136" s="1" t="s">
        <v>421</v>
      </c>
      <c r="E1136" t="s">
        <v>743</v>
      </c>
      <c r="F1136" s="20">
        <v>61.69</v>
      </c>
      <c r="G1136" s="1">
        <v>1</v>
      </c>
      <c r="H1136" s="1" t="e">
        <f>SUMIF(#REF!,Tableau1[[#This Row],[Références]],#REF!)</f>
        <v>#REF!</v>
      </c>
      <c r="I1136" s="1" t="e">
        <f t="shared" si="35"/>
        <v>#REF!</v>
      </c>
      <c r="J1136" s="1">
        <v>-1</v>
      </c>
      <c r="K1136" t="e">
        <f t="shared" si="34"/>
        <v>#REF!</v>
      </c>
      <c r="L1136" s="1" t="s">
        <v>730</v>
      </c>
      <c r="M1136" s="20" t="e">
        <f>Tableau1[[#This Row],[Prix /HT]]*Tableau1[[#This Row],[Stock Actuel]]</f>
        <v>#REF!</v>
      </c>
      <c r="N1136" s="1"/>
      <c r="O1136" s="1"/>
    </row>
    <row r="1137" spans="2:15" x14ac:dyDescent="0.25">
      <c r="B1137" s="1" t="s">
        <v>352</v>
      </c>
      <c r="C1137" s="1" t="s">
        <v>351</v>
      </c>
      <c r="D1137" s="1" t="s">
        <v>420</v>
      </c>
      <c r="E1137" t="s">
        <v>866</v>
      </c>
      <c r="F1137" s="20">
        <v>0</v>
      </c>
      <c r="G1137" s="1">
        <v>6</v>
      </c>
      <c r="H1137" s="1" t="e">
        <f>SUMIF(#REF!,Tableau1[[#This Row],[Références]],#REF!)</f>
        <v>#REF!</v>
      </c>
      <c r="I1137" s="1" t="e">
        <f t="shared" si="35"/>
        <v>#REF!</v>
      </c>
      <c r="J1137" s="1">
        <v>-1</v>
      </c>
      <c r="K1137" t="e">
        <f t="shared" si="34"/>
        <v>#REF!</v>
      </c>
      <c r="L1137" s="1"/>
      <c r="M1137" s="20" t="e">
        <f>Tableau1[[#This Row],[Prix /HT]]*Tableau1[[#This Row],[Stock Actuel]]</f>
        <v>#REF!</v>
      </c>
      <c r="N1137" s="1"/>
      <c r="O1137" s="1"/>
    </row>
    <row r="1138" spans="2:15" x14ac:dyDescent="0.25">
      <c r="B1138" s="1" t="s">
        <v>2500</v>
      </c>
      <c r="C1138" s="1" t="s">
        <v>943</v>
      </c>
      <c r="D1138" s="1" t="s">
        <v>432</v>
      </c>
      <c r="E1138" t="s">
        <v>2501</v>
      </c>
      <c r="F1138" s="20">
        <v>155</v>
      </c>
      <c r="G1138" s="1">
        <v>5</v>
      </c>
      <c r="H1138" s="1" t="e">
        <f>SUMIF(#REF!,Tableau1[[#This Row],[Références]],#REF!)</f>
        <v>#REF!</v>
      </c>
      <c r="I1138" s="1" t="e">
        <f t="shared" si="35"/>
        <v>#REF!</v>
      </c>
      <c r="J1138" s="1">
        <v>-1</v>
      </c>
      <c r="K1138" t="e">
        <f t="shared" si="34"/>
        <v>#REF!</v>
      </c>
      <c r="L1138" s="1"/>
      <c r="M1138" s="20" t="e">
        <f>Tableau1[[#This Row],[Prix /HT]]*Tableau1[[#This Row],[Stock Actuel]]</f>
        <v>#REF!</v>
      </c>
      <c r="N1138" s="1"/>
      <c r="O1138" s="1" t="s">
        <v>2896</v>
      </c>
    </row>
    <row r="1139" spans="2:15" x14ac:dyDescent="0.25">
      <c r="B1139" s="1" t="s">
        <v>1783</v>
      </c>
      <c r="C1139" s="1" t="s">
        <v>943</v>
      </c>
      <c r="D1139" s="1" t="s">
        <v>419</v>
      </c>
      <c r="E1139" t="s">
        <v>1669</v>
      </c>
      <c r="F1139" s="20">
        <v>149.1</v>
      </c>
      <c r="G1139" s="1">
        <v>0</v>
      </c>
      <c r="H1139" s="1" t="e">
        <f>SUMIF(#REF!,Tableau1[[#This Row],[Références]],#REF!)</f>
        <v>#REF!</v>
      </c>
      <c r="I1139" s="1" t="e">
        <f t="shared" si="35"/>
        <v>#REF!</v>
      </c>
      <c r="J1139" s="1">
        <v>-1</v>
      </c>
      <c r="K1139" t="e">
        <f t="shared" si="34"/>
        <v>#REF!</v>
      </c>
      <c r="L1139" s="1"/>
      <c r="M1139" s="20" t="e">
        <f>Tableau1[[#This Row],[Prix /HT]]*Tableau1[[#This Row],[Stock Actuel]]</f>
        <v>#REF!</v>
      </c>
      <c r="N1139" s="1"/>
      <c r="O1139" s="1"/>
    </row>
    <row r="1140" spans="2:15" x14ac:dyDescent="0.25">
      <c r="B1140" s="1" t="s">
        <v>2750</v>
      </c>
      <c r="C1140" s="1" t="s">
        <v>943</v>
      </c>
      <c r="E1140" t="s">
        <v>2751</v>
      </c>
      <c r="F1140" s="20">
        <v>0</v>
      </c>
      <c r="G1140" s="1">
        <v>0</v>
      </c>
      <c r="H1140" s="1" t="e">
        <f>SUMIF(#REF!,Tableau1[[#This Row],[Références]],#REF!)</f>
        <v>#REF!</v>
      </c>
      <c r="I1140" s="1" t="e">
        <f t="shared" si="35"/>
        <v>#REF!</v>
      </c>
      <c r="J1140" s="1">
        <v>-1</v>
      </c>
      <c r="K1140" t="e">
        <f t="shared" si="34"/>
        <v>#REF!</v>
      </c>
      <c r="L1140" s="1"/>
      <c r="M1140" s="20" t="e">
        <f>Tableau1[[#This Row],[Prix /HT]]*Tableau1[[#This Row],[Stock Actuel]]</f>
        <v>#REF!</v>
      </c>
      <c r="N1140" s="1" t="s">
        <v>2892</v>
      </c>
      <c r="O1140" s="1"/>
    </row>
    <row r="1141" spans="2:15" x14ac:dyDescent="0.25">
      <c r="B1141" s="1" t="s">
        <v>2607</v>
      </c>
      <c r="D1141" s="1" t="s">
        <v>120</v>
      </c>
      <c r="E1141" t="s">
        <v>2608</v>
      </c>
      <c r="F1141" s="20">
        <v>196.78</v>
      </c>
      <c r="G1141" s="1">
        <v>5</v>
      </c>
      <c r="H1141" s="1" t="e">
        <f>SUMIF(#REF!,Tableau1[[#This Row],[Références]],#REF!)</f>
        <v>#REF!</v>
      </c>
      <c r="I1141" s="1" t="e">
        <f t="shared" si="35"/>
        <v>#REF!</v>
      </c>
      <c r="J1141" s="1">
        <v>-1</v>
      </c>
      <c r="K1141" t="e">
        <f t="shared" si="34"/>
        <v>#REF!</v>
      </c>
      <c r="L1141" s="1" t="s">
        <v>1307</v>
      </c>
      <c r="M1141" s="20" t="e">
        <f>Tableau1[[#This Row],[Prix /HT]]*Tableau1[[#This Row],[Stock Actuel]]</f>
        <v>#REF!</v>
      </c>
      <c r="N1141" s="1" t="s">
        <v>836</v>
      </c>
      <c r="O1141" s="1" t="s">
        <v>2149</v>
      </c>
    </row>
    <row r="1142" spans="2:15" x14ac:dyDescent="0.25">
      <c r="B1142" s="1" t="s">
        <v>431</v>
      </c>
      <c r="D1142" s="1" t="s">
        <v>120</v>
      </c>
      <c r="E1142" t="s">
        <v>1892</v>
      </c>
      <c r="F1142" s="20">
        <v>190</v>
      </c>
      <c r="G1142" s="1">
        <v>2</v>
      </c>
      <c r="H1142" s="1" t="e">
        <f>SUMIF(#REF!,Tableau1[[#This Row],[Références]],#REF!)</f>
        <v>#REF!</v>
      </c>
      <c r="I1142" s="1" t="e">
        <f t="shared" si="35"/>
        <v>#REF!</v>
      </c>
      <c r="J1142" s="1">
        <v>-1</v>
      </c>
      <c r="K1142" t="e">
        <f t="shared" ref="K1142:K1205" si="36">IF(I1142&lt;=J1142,"Commander","stock OK")</f>
        <v>#REF!</v>
      </c>
      <c r="L1142" s="1" t="s">
        <v>1307</v>
      </c>
      <c r="M1142" s="20" t="e">
        <f>Tableau1[[#This Row],[Prix /HT]]*Tableau1[[#This Row],[Stock Actuel]]</f>
        <v>#REF!</v>
      </c>
      <c r="N1142" s="1" t="s">
        <v>836</v>
      </c>
      <c r="O1142" s="1" t="s">
        <v>1869</v>
      </c>
    </row>
    <row r="1143" spans="2:15" x14ac:dyDescent="0.25">
      <c r="B1143" s="1" t="s">
        <v>1887</v>
      </c>
      <c r="D1143" s="1" t="s">
        <v>120</v>
      </c>
      <c r="E1143" t="s">
        <v>1893</v>
      </c>
      <c r="F1143" s="20">
        <v>24</v>
      </c>
      <c r="G1143" s="1">
        <v>1</v>
      </c>
      <c r="H1143" s="1" t="e">
        <f>SUMIF(#REF!,Tableau1[[#This Row],[Références]],#REF!)</f>
        <v>#REF!</v>
      </c>
      <c r="I1143" s="1" t="e">
        <f t="shared" si="35"/>
        <v>#REF!</v>
      </c>
      <c r="J1143" s="1">
        <v>-1</v>
      </c>
      <c r="K1143" t="e">
        <f t="shared" si="36"/>
        <v>#REF!</v>
      </c>
      <c r="L1143" s="1" t="s">
        <v>836</v>
      </c>
      <c r="M1143" s="20" t="e">
        <f>Tableau1[[#This Row],[Prix /HT]]*Tableau1[[#This Row],[Stock Actuel]]</f>
        <v>#REF!</v>
      </c>
      <c r="N1143" s="1" t="s">
        <v>836</v>
      </c>
      <c r="O1143" s="1" t="s">
        <v>2148</v>
      </c>
    </row>
    <row r="1144" spans="2:15" x14ac:dyDescent="0.25">
      <c r="B1144" s="1" t="s">
        <v>2635</v>
      </c>
      <c r="C1144" s="1" t="s">
        <v>120</v>
      </c>
      <c r="D1144" s="1" t="s">
        <v>120</v>
      </c>
      <c r="E1144" t="s">
        <v>1620</v>
      </c>
      <c r="F1144" s="20">
        <v>36.6</v>
      </c>
      <c r="G1144" s="1">
        <v>4</v>
      </c>
      <c r="H1144" s="1" t="e">
        <f>SUMIF(#REF!,Tableau1[[#This Row],[Références]],#REF!)</f>
        <v>#REF!</v>
      </c>
      <c r="I1144" s="1" t="e">
        <f t="shared" si="35"/>
        <v>#REF!</v>
      </c>
      <c r="J1144" s="1">
        <v>-1</v>
      </c>
      <c r="K1144" t="e">
        <f t="shared" si="36"/>
        <v>#REF!</v>
      </c>
      <c r="L1144" s="1" t="s">
        <v>836</v>
      </c>
      <c r="M1144" s="20" t="e">
        <f>Tableau1[[#This Row],[Prix /HT]]*Tableau1[[#This Row],[Stock Actuel]]</f>
        <v>#REF!</v>
      </c>
      <c r="N1144" s="1" t="s">
        <v>836</v>
      </c>
      <c r="O1144" s="1" t="s">
        <v>2150</v>
      </c>
    </row>
    <row r="1145" spans="2:15" x14ac:dyDescent="0.25">
      <c r="B1145" s="1" t="s">
        <v>2609</v>
      </c>
      <c r="D1145" s="1" t="s">
        <v>120</v>
      </c>
      <c r="E1145" t="s">
        <v>2610</v>
      </c>
      <c r="F1145" s="20">
        <v>73</v>
      </c>
      <c r="G1145" s="1">
        <v>1</v>
      </c>
      <c r="H1145" s="1" t="e">
        <f>SUMIF(#REF!,Tableau1[[#This Row],[Références]],#REF!)</f>
        <v>#REF!</v>
      </c>
      <c r="I1145" s="1" t="e">
        <f t="shared" si="35"/>
        <v>#REF!</v>
      </c>
      <c r="J1145" s="1">
        <v>-1</v>
      </c>
      <c r="K1145" t="e">
        <f t="shared" si="36"/>
        <v>#REF!</v>
      </c>
      <c r="L1145" s="1" t="s">
        <v>836</v>
      </c>
      <c r="M1145" s="20" t="e">
        <f>Tableau1[[#This Row],[Prix /HT]]*Tableau1[[#This Row],[Stock Actuel]]</f>
        <v>#REF!</v>
      </c>
      <c r="N1145" s="1" t="s">
        <v>836</v>
      </c>
      <c r="O1145" s="1" t="s">
        <v>2151</v>
      </c>
    </row>
    <row r="1146" spans="2:15" x14ac:dyDescent="0.25">
      <c r="B1146" s="1" t="s">
        <v>371</v>
      </c>
      <c r="C1146" s="1" t="s">
        <v>559</v>
      </c>
      <c r="D1146" s="1" t="s">
        <v>1079</v>
      </c>
      <c r="E1146" t="s">
        <v>660</v>
      </c>
      <c r="F1146" s="20">
        <v>109.73</v>
      </c>
      <c r="G1146" s="1">
        <v>2</v>
      </c>
      <c r="H1146" s="1" t="e">
        <f>SUMIF(#REF!,Tableau1[[#This Row],[Références]],#REF!)</f>
        <v>#REF!</v>
      </c>
      <c r="I1146" s="1" t="e">
        <f t="shared" si="35"/>
        <v>#REF!</v>
      </c>
      <c r="J1146" s="1">
        <v>-1</v>
      </c>
      <c r="K1146" t="e">
        <f t="shared" si="36"/>
        <v>#REF!</v>
      </c>
      <c r="L1146" s="1" t="s">
        <v>452</v>
      </c>
      <c r="M1146" s="20" t="e">
        <f>Tableau1[[#This Row],[Prix /HT]]*Tableau1[[#This Row],[Stock Actuel]]</f>
        <v>#REF!</v>
      </c>
      <c r="N1146" s="1" t="s">
        <v>2889</v>
      </c>
      <c r="O1146" s="1"/>
    </row>
    <row r="1147" spans="2:15" x14ac:dyDescent="0.25">
      <c r="B1147" s="1" t="s">
        <v>369</v>
      </c>
      <c r="C1147" s="1" t="s">
        <v>559</v>
      </c>
      <c r="D1147" s="1" t="s">
        <v>1079</v>
      </c>
      <c r="E1147" t="s">
        <v>660</v>
      </c>
      <c r="F1147" s="20">
        <v>79.459999999999994</v>
      </c>
      <c r="G1147" s="1">
        <v>3</v>
      </c>
      <c r="H1147" s="1" t="e">
        <f>SUMIF(#REF!,Tableau1[[#This Row],[Références]],#REF!)</f>
        <v>#REF!</v>
      </c>
      <c r="I1147" s="1" t="e">
        <f t="shared" si="35"/>
        <v>#REF!</v>
      </c>
      <c r="J1147" s="1">
        <v>-1</v>
      </c>
      <c r="K1147" t="e">
        <f t="shared" si="36"/>
        <v>#REF!</v>
      </c>
      <c r="L1147" s="1" t="s">
        <v>452</v>
      </c>
      <c r="M1147" s="20" t="e">
        <f>Tableau1[[#This Row],[Prix /HT]]*Tableau1[[#This Row],[Stock Actuel]]</f>
        <v>#REF!</v>
      </c>
      <c r="N1147" s="1" t="s">
        <v>2889</v>
      </c>
      <c r="O1147" s="1"/>
    </row>
    <row r="1148" spans="2:15" x14ac:dyDescent="0.25">
      <c r="B1148" s="1" t="s">
        <v>2346</v>
      </c>
      <c r="E1148" t="s">
        <v>2347</v>
      </c>
      <c r="F1148" s="20">
        <v>0</v>
      </c>
      <c r="G1148" s="1">
        <v>1</v>
      </c>
      <c r="H1148" s="1" t="e">
        <f>SUMIF(#REF!,Tableau1[[#This Row],[Références]],#REF!)</f>
        <v>#REF!</v>
      </c>
      <c r="I1148" s="1" t="e">
        <f t="shared" si="35"/>
        <v>#REF!</v>
      </c>
      <c r="J1148" s="1">
        <v>-1</v>
      </c>
      <c r="K1148" t="e">
        <f t="shared" si="36"/>
        <v>#REF!</v>
      </c>
      <c r="L1148" s="1"/>
      <c r="M1148" s="20" t="e">
        <f>Tableau1[[#This Row],[Prix /HT]]*Tableau1[[#This Row],[Stock Actuel]]</f>
        <v>#REF!</v>
      </c>
      <c r="N1148" s="1" t="s">
        <v>2876</v>
      </c>
      <c r="O1148" s="1"/>
    </row>
    <row r="1149" spans="2:15" x14ac:dyDescent="0.25">
      <c r="B1149" s="1" t="s">
        <v>2266</v>
      </c>
      <c r="D1149" s="1" t="s">
        <v>422</v>
      </c>
      <c r="E1149" t="s">
        <v>2221</v>
      </c>
      <c r="F1149" s="20">
        <v>19.510000000000002</v>
      </c>
      <c r="G1149" s="1">
        <v>6</v>
      </c>
      <c r="H1149" s="1" t="e">
        <f>SUMIF(#REF!,Tableau1[[#This Row],[Références]],#REF!)</f>
        <v>#REF!</v>
      </c>
      <c r="I1149" s="1" t="e">
        <f t="shared" si="35"/>
        <v>#REF!</v>
      </c>
      <c r="J1149" s="1">
        <v>-1</v>
      </c>
      <c r="K1149" t="e">
        <f t="shared" si="36"/>
        <v>#REF!</v>
      </c>
      <c r="L1149" s="1"/>
      <c r="M1149" s="20" t="e">
        <f>Tableau1[[#This Row],[Prix /HT]]*Tableau1[[#This Row],[Stock Actuel]]</f>
        <v>#REF!</v>
      </c>
      <c r="N1149" s="1" t="s">
        <v>2813</v>
      </c>
      <c r="O1149" s="1"/>
    </row>
    <row r="1150" spans="2:15" x14ac:dyDescent="0.25">
      <c r="B1150" s="1" t="s">
        <v>2265</v>
      </c>
      <c r="D1150" s="1" t="s">
        <v>422</v>
      </c>
      <c r="E1150" t="s">
        <v>2223</v>
      </c>
      <c r="F1150" s="20">
        <v>18.71</v>
      </c>
      <c r="G1150" s="1">
        <v>5</v>
      </c>
      <c r="H1150" s="1" t="e">
        <f>SUMIF(#REF!,Tableau1[[#This Row],[Références]],#REF!)</f>
        <v>#REF!</v>
      </c>
      <c r="I1150" s="1" t="e">
        <f t="shared" si="35"/>
        <v>#REF!</v>
      </c>
      <c r="J1150" s="1">
        <v>-1</v>
      </c>
      <c r="K1150" t="e">
        <f t="shared" si="36"/>
        <v>#REF!</v>
      </c>
      <c r="L1150" s="1"/>
      <c r="M1150" s="20" t="e">
        <f>Tableau1[[#This Row],[Prix /HT]]*Tableau1[[#This Row],[Stock Actuel]]</f>
        <v>#REF!</v>
      </c>
      <c r="N1150" s="1" t="s">
        <v>2813</v>
      </c>
      <c r="O1150" s="1"/>
    </row>
    <row r="1151" spans="2:15" x14ac:dyDescent="0.25">
      <c r="B1151" s="1" t="s">
        <v>353</v>
      </c>
      <c r="C1151" s="1" t="s">
        <v>351</v>
      </c>
      <c r="D1151" s="1" t="s">
        <v>420</v>
      </c>
      <c r="E1151" t="s">
        <v>661</v>
      </c>
      <c r="F1151" s="20">
        <v>34</v>
      </c>
      <c r="G1151" s="1">
        <v>1</v>
      </c>
      <c r="H1151" s="1" t="e">
        <f>SUMIF(#REF!,Tableau1[[#This Row],[Références]],#REF!)</f>
        <v>#REF!</v>
      </c>
      <c r="I1151" s="1" t="e">
        <f t="shared" si="35"/>
        <v>#REF!</v>
      </c>
      <c r="J1151" s="1">
        <v>-1</v>
      </c>
      <c r="K1151" t="e">
        <f t="shared" si="36"/>
        <v>#REF!</v>
      </c>
      <c r="L1151" s="1"/>
      <c r="M1151" s="20" t="e">
        <f>Tableau1[[#This Row],[Prix /HT]]*Tableau1[[#This Row],[Stock Actuel]]</f>
        <v>#REF!</v>
      </c>
      <c r="N1151" s="1" t="s">
        <v>2285</v>
      </c>
      <c r="O1151" s="1" t="s">
        <v>2137</v>
      </c>
    </row>
    <row r="1152" spans="2:15" x14ac:dyDescent="0.25">
      <c r="B1152" s="1" t="s">
        <v>2351</v>
      </c>
      <c r="C1152" s="1" t="s">
        <v>2353</v>
      </c>
      <c r="D1152" s="1" t="s">
        <v>2353</v>
      </c>
      <c r="E1152" t="s">
        <v>2352</v>
      </c>
      <c r="F1152" s="20">
        <v>0</v>
      </c>
      <c r="G1152" s="1">
        <v>1</v>
      </c>
      <c r="H1152" s="1" t="e">
        <f>SUMIF(#REF!,Tableau1[[#This Row],[Références]],#REF!)</f>
        <v>#REF!</v>
      </c>
      <c r="I1152" s="1" t="e">
        <f t="shared" si="35"/>
        <v>#REF!</v>
      </c>
      <c r="J1152" s="1">
        <v>-1</v>
      </c>
      <c r="K1152" t="e">
        <f t="shared" si="36"/>
        <v>#REF!</v>
      </c>
      <c r="L1152" s="1"/>
      <c r="M1152" s="20" t="e">
        <f>Tableau1[[#This Row],[Prix /HT]]*Tableau1[[#This Row],[Stock Actuel]]</f>
        <v>#REF!</v>
      </c>
      <c r="N1152" s="1"/>
      <c r="O1152" s="1"/>
    </row>
    <row r="1153" spans="2:15" x14ac:dyDescent="0.25">
      <c r="B1153" s="1" t="s">
        <v>680</v>
      </c>
      <c r="C1153" s="1" t="s">
        <v>134</v>
      </c>
      <c r="D1153" s="1" t="s">
        <v>420</v>
      </c>
      <c r="E1153" t="s">
        <v>681</v>
      </c>
      <c r="F1153" s="20">
        <v>48.33</v>
      </c>
      <c r="G1153" s="1">
        <v>4</v>
      </c>
      <c r="H1153" s="1" t="e">
        <f>SUMIF(#REF!,Tableau1[[#This Row],[Références]],#REF!)</f>
        <v>#REF!</v>
      </c>
      <c r="I1153" s="1" t="e">
        <f t="shared" si="35"/>
        <v>#REF!</v>
      </c>
      <c r="J1153" s="1">
        <v>-1</v>
      </c>
      <c r="K1153" t="e">
        <f t="shared" si="36"/>
        <v>#REF!</v>
      </c>
      <c r="L1153" s="1" t="s">
        <v>730</v>
      </c>
      <c r="M1153" s="20" t="e">
        <f>Tableau1[[#This Row],[Prix /HT]]*Tableau1[[#This Row],[Stock Actuel]]</f>
        <v>#REF!</v>
      </c>
      <c r="N1153" s="1"/>
      <c r="O1153" s="1"/>
    </row>
    <row r="1154" spans="2:15" x14ac:dyDescent="0.25">
      <c r="B1154" s="1" t="s">
        <v>687</v>
      </c>
      <c r="C1154" s="1" t="s">
        <v>134</v>
      </c>
      <c r="D1154" s="1" t="s">
        <v>420</v>
      </c>
      <c r="E1154" t="s">
        <v>686</v>
      </c>
      <c r="F1154" s="20">
        <v>84.94</v>
      </c>
      <c r="G1154" s="1">
        <v>1</v>
      </c>
      <c r="H1154" s="1" t="e">
        <f>SUMIF(#REF!,Tableau1[[#This Row],[Références]],#REF!)</f>
        <v>#REF!</v>
      </c>
      <c r="I1154" s="1" t="e">
        <f t="shared" si="35"/>
        <v>#REF!</v>
      </c>
      <c r="J1154" s="1">
        <v>-1</v>
      </c>
      <c r="K1154" t="e">
        <f t="shared" si="36"/>
        <v>#REF!</v>
      </c>
      <c r="L1154" s="1" t="s">
        <v>730</v>
      </c>
      <c r="M1154" s="20" t="e">
        <f>Tableau1[[#This Row],[Prix /HT]]*Tableau1[[#This Row],[Stock Actuel]]</f>
        <v>#REF!</v>
      </c>
      <c r="N1154" s="1"/>
      <c r="O1154" s="1"/>
    </row>
    <row r="1155" spans="2:15" x14ac:dyDescent="0.25">
      <c r="B1155" s="1" t="s">
        <v>1928</v>
      </c>
      <c r="E1155" t="s">
        <v>1933</v>
      </c>
      <c r="F1155" s="20">
        <v>0</v>
      </c>
      <c r="G1155" s="1">
        <v>0</v>
      </c>
      <c r="H1155" s="1" t="e">
        <f>SUMIF(#REF!,Tableau1[[#This Row],[Références]],#REF!)</f>
        <v>#REF!</v>
      </c>
      <c r="I1155" s="1" t="e">
        <f t="shared" si="35"/>
        <v>#REF!</v>
      </c>
      <c r="J1155" s="1">
        <v>-1</v>
      </c>
      <c r="K1155" t="e">
        <f t="shared" si="36"/>
        <v>#REF!</v>
      </c>
      <c r="L1155" s="1"/>
      <c r="M1155" s="20" t="e">
        <f>Tableau1[[#This Row],[Prix /HT]]*Tableau1[[#This Row],[Stock Actuel]]</f>
        <v>#REF!</v>
      </c>
      <c r="N1155" s="1"/>
      <c r="O1155" s="1"/>
    </row>
    <row r="1156" spans="2:15" x14ac:dyDescent="0.25">
      <c r="B1156" s="1" t="s">
        <v>1931</v>
      </c>
      <c r="E1156" t="s">
        <v>1932</v>
      </c>
      <c r="F1156" s="20">
        <v>0</v>
      </c>
      <c r="G1156" s="1">
        <v>1</v>
      </c>
      <c r="H1156" s="1" t="e">
        <f>SUMIF(#REF!,Tableau1[[#This Row],[Références]],#REF!)</f>
        <v>#REF!</v>
      </c>
      <c r="I1156" s="1" t="e">
        <f t="shared" ref="I1156:I1219" si="37">SUM(G1156:H1156)</f>
        <v>#REF!</v>
      </c>
      <c r="J1156" s="1">
        <v>-1</v>
      </c>
      <c r="K1156" t="e">
        <f t="shared" si="36"/>
        <v>#REF!</v>
      </c>
      <c r="L1156" s="1"/>
      <c r="M1156" s="20" t="e">
        <f>Tableau1[[#This Row],[Prix /HT]]*Tableau1[[#This Row],[Stock Actuel]]</f>
        <v>#REF!</v>
      </c>
      <c r="N1156" s="1"/>
      <c r="O1156" s="1"/>
    </row>
    <row r="1157" spans="2:15" x14ac:dyDescent="0.25">
      <c r="B1157" s="1" t="s">
        <v>125</v>
      </c>
      <c r="C1157" s="1" t="s">
        <v>123</v>
      </c>
      <c r="D1157" s="1" t="s">
        <v>123</v>
      </c>
      <c r="E1157" t="s">
        <v>126</v>
      </c>
      <c r="F1157" s="20">
        <v>0</v>
      </c>
      <c r="G1157" s="1">
        <v>5</v>
      </c>
      <c r="H1157" s="1" t="e">
        <f>SUMIF(#REF!,Tableau1[[#This Row],[Références]],#REF!)</f>
        <v>#REF!</v>
      </c>
      <c r="I1157" s="1" t="e">
        <f t="shared" si="37"/>
        <v>#REF!</v>
      </c>
      <c r="J1157" s="1">
        <v>-1</v>
      </c>
      <c r="K1157" t="e">
        <f t="shared" si="36"/>
        <v>#REF!</v>
      </c>
      <c r="L1157" s="1" t="s">
        <v>458</v>
      </c>
      <c r="M1157" s="20" t="e">
        <f>Tableau1[[#This Row],[Prix /HT]]*Tableau1[[#This Row],[Stock Actuel]]</f>
        <v>#REF!</v>
      </c>
      <c r="N1157" s="1" t="s">
        <v>2895</v>
      </c>
      <c r="O1157" s="1"/>
    </row>
    <row r="1158" spans="2:15" x14ac:dyDescent="0.25">
      <c r="B1158" s="1" t="s">
        <v>127</v>
      </c>
      <c r="C1158" s="1" t="s">
        <v>123</v>
      </c>
      <c r="D1158" s="1" t="s">
        <v>123</v>
      </c>
      <c r="E1158" t="s">
        <v>126</v>
      </c>
      <c r="F1158" s="20">
        <v>0</v>
      </c>
      <c r="G1158" s="1">
        <v>4</v>
      </c>
      <c r="H1158" s="1" t="e">
        <f>SUMIF(#REF!,Tableau1[[#This Row],[Références]],#REF!)</f>
        <v>#REF!</v>
      </c>
      <c r="I1158" s="1" t="e">
        <f t="shared" si="37"/>
        <v>#REF!</v>
      </c>
      <c r="J1158" s="1">
        <v>-1</v>
      </c>
      <c r="K1158" t="e">
        <f t="shared" si="36"/>
        <v>#REF!</v>
      </c>
      <c r="L1158" s="1" t="s">
        <v>458</v>
      </c>
      <c r="M1158" s="20" t="e">
        <f>Tableau1[[#This Row],[Prix /HT]]*Tableau1[[#This Row],[Stock Actuel]]</f>
        <v>#REF!</v>
      </c>
      <c r="N1158" s="1" t="s">
        <v>2895</v>
      </c>
      <c r="O1158" s="1"/>
    </row>
    <row r="1159" spans="2:15" x14ac:dyDescent="0.25">
      <c r="B1159" s="1" t="s">
        <v>825</v>
      </c>
      <c r="C1159" s="1" t="s">
        <v>824</v>
      </c>
      <c r="D1159" s="1" t="s">
        <v>420</v>
      </c>
      <c r="E1159" t="s">
        <v>1214</v>
      </c>
      <c r="F1159" s="20">
        <v>23.19</v>
      </c>
      <c r="G1159" s="1">
        <v>9</v>
      </c>
      <c r="H1159" s="1" t="e">
        <f>SUMIF(#REF!,Tableau1[[#This Row],[Références]],#REF!)</f>
        <v>#REF!</v>
      </c>
      <c r="I1159" s="1" t="e">
        <f t="shared" si="37"/>
        <v>#REF!</v>
      </c>
      <c r="J1159" s="1">
        <v>-1</v>
      </c>
      <c r="K1159" t="e">
        <f t="shared" si="36"/>
        <v>#REF!</v>
      </c>
      <c r="L1159" s="35" t="s">
        <v>1597</v>
      </c>
      <c r="M1159" s="20" t="e">
        <f>Tableau1[[#This Row],[Prix /HT]]*Tableau1[[#This Row],[Stock Actuel]]</f>
        <v>#REF!</v>
      </c>
      <c r="N1159" s="1"/>
      <c r="O1159" s="35">
        <v>77</v>
      </c>
    </row>
    <row r="1160" spans="2:15" x14ac:dyDescent="0.25">
      <c r="B1160" s="1" t="s">
        <v>2413</v>
      </c>
      <c r="C1160" s="1" t="s">
        <v>164</v>
      </c>
      <c r="D1160" s="1" t="s">
        <v>420</v>
      </c>
      <c r="E1160" t="s">
        <v>2418</v>
      </c>
      <c r="F1160" s="20">
        <v>340</v>
      </c>
      <c r="G1160" s="1">
        <v>1</v>
      </c>
      <c r="H1160" s="1" t="e">
        <f>SUMIF(#REF!,Tableau1[[#This Row],[Références]],#REF!)</f>
        <v>#REF!</v>
      </c>
      <c r="I1160" s="1" t="e">
        <f t="shared" si="37"/>
        <v>#REF!</v>
      </c>
      <c r="J1160" s="1">
        <v>-1</v>
      </c>
      <c r="K1160" t="e">
        <f t="shared" si="36"/>
        <v>#REF!</v>
      </c>
      <c r="L1160" s="35"/>
      <c r="M1160" s="20" t="e">
        <f>Tableau1[[#This Row],[Prix /HT]]*Tableau1[[#This Row],[Stock Actuel]]</f>
        <v>#REF!</v>
      </c>
      <c r="N1160" s="1"/>
      <c r="O1160" s="35"/>
    </row>
    <row r="1161" spans="2:15" x14ac:dyDescent="0.25">
      <c r="B1161" s="1" t="s">
        <v>1097</v>
      </c>
      <c r="C1161" s="1" t="s">
        <v>214</v>
      </c>
      <c r="D1161" s="1" t="s">
        <v>418</v>
      </c>
      <c r="E1161" t="s">
        <v>1098</v>
      </c>
      <c r="F1161" s="20">
        <v>139.27000000000001</v>
      </c>
      <c r="G1161" s="1">
        <v>0</v>
      </c>
      <c r="H1161" s="1" t="e">
        <f>SUMIF(#REF!,Tableau1[[#This Row],[Références]],#REF!)</f>
        <v>#REF!</v>
      </c>
      <c r="I1161" s="1" t="e">
        <f t="shared" si="37"/>
        <v>#REF!</v>
      </c>
      <c r="J1161" s="1">
        <v>-1</v>
      </c>
      <c r="K1161" t="e">
        <f t="shared" si="36"/>
        <v>#REF!</v>
      </c>
      <c r="L1161" s="1" t="s">
        <v>737</v>
      </c>
      <c r="M1161" s="20" t="e">
        <f>Tableau1[[#This Row],[Prix /HT]]*Tableau1[[#This Row],[Stock Actuel]]</f>
        <v>#REF!</v>
      </c>
      <c r="N1161" s="1"/>
      <c r="O1161" s="1"/>
    </row>
    <row r="1162" spans="2:15" x14ac:dyDescent="0.25">
      <c r="B1162" s="1" t="s">
        <v>1099</v>
      </c>
      <c r="C1162" s="1" t="s">
        <v>214</v>
      </c>
      <c r="D1162" s="1" t="s">
        <v>418</v>
      </c>
      <c r="E1162" t="s">
        <v>1100</v>
      </c>
      <c r="F1162" s="20">
        <v>168.79</v>
      </c>
      <c r="G1162" s="1">
        <v>1</v>
      </c>
      <c r="H1162" s="1" t="e">
        <f>SUMIF(#REF!,Tableau1[[#This Row],[Références]],#REF!)</f>
        <v>#REF!</v>
      </c>
      <c r="I1162" s="1" t="e">
        <f t="shared" si="37"/>
        <v>#REF!</v>
      </c>
      <c r="J1162" s="1">
        <v>-1</v>
      </c>
      <c r="K1162" t="e">
        <f t="shared" si="36"/>
        <v>#REF!</v>
      </c>
      <c r="L1162" s="1" t="s">
        <v>737</v>
      </c>
      <c r="M1162" s="20" t="e">
        <f>Tableau1[[#This Row],[Prix /HT]]*Tableau1[[#This Row],[Stock Actuel]]</f>
        <v>#REF!</v>
      </c>
      <c r="N1162" s="1"/>
      <c r="O1162" s="1"/>
    </row>
    <row r="1163" spans="2:15" x14ac:dyDescent="0.25">
      <c r="B1163" s="1" t="s">
        <v>1265</v>
      </c>
      <c r="C1163" s="1" t="s">
        <v>214</v>
      </c>
      <c r="D1163" s="1" t="s">
        <v>418</v>
      </c>
      <c r="E1163" t="s">
        <v>1266</v>
      </c>
      <c r="F1163" s="20">
        <v>134.35</v>
      </c>
      <c r="G1163" s="1">
        <v>0</v>
      </c>
      <c r="H1163" s="1" t="e">
        <f>SUMIF(#REF!,Tableau1[[#This Row],[Références]],#REF!)</f>
        <v>#REF!</v>
      </c>
      <c r="I1163" s="1" t="e">
        <f t="shared" si="37"/>
        <v>#REF!</v>
      </c>
      <c r="J1163" s="1">
        <v>-1</v>
      </c>
      <c r="K1163" t="e">
        <f t="shared" si="36"/>
        <v>#REF!</v>
      </c>
      <c r="L1163" s="1"/>
      <c r="M1163" s="20" t="e">
        <f>Tableau1[[#This Row],[Prix /HT]]*Tableau1[[#This Row],[Stock Actuel]]</f>
        <v>#REF!</v>
      </c>
      <c r="N1163" s="1" t="s">
        <v>2887</v>
      </c>
      <c r="O1163" s="1"/>
    </row>
    <row r="1164" spans="2:15" x14ac:dyDescent="0.25">
      <c r="B1164" s="1" t="s">
        <v>1632</v>
      </c>
      <c r="C1164" s="1" t="s">
        <v>214</v>
      </c>
      <c r="D1164" s="1" t="s">
        <v>418</v>
      </c>
      <c r="E1164" t="s">
        <v>1633</v>
      </c>
      <c r="F1164" s="20">
        <v>10.556900000000001</v>
      </c>
      <c r="G1164" s="1">
        <v>18</v>
      </c>
      <c r="H1164" s="1" t="e">
        <f>SUMIF(#REF!,Tableau1[[#This Row],[Références]],#REF!)</f>
        <v>#REF!</v>
      </c>
      <c r="I1164" s="1" t="e">
        <f t="shared" si="37"/>
        <v>#REF!</v>
      </c>
      <c r="J1164" s="1">
        <v>-1</v>
      </c>
      <c r="K1164" t="e">
        <f t="shared" si="36"/>
        <v>#REF!</v>
      </c>
      <c r="L1164" s="1"/>
      <c r="M1164" s="20" t="e">
        <f>Tableau1[[#This Row],[Prix /HT]]*Tableau1[[#This Row],[Stock Actuel]]</f>
        <v>#REF!</v>
      </c>
      <c r="N1164" s="1"/>
      <c r="O1164" s="1"/>
    </row>
    <row r="1165" spans="2:15" x14ac:dyDescent="0.25">
      <c r="B1165" s="1" t="s">
        <v>215</v>
      </c>
      <c r="C1165" s="1" t="s">
        <v>214</v>
      </c>
      <c r="D1165" s="1" t="s">
        <v>418</v>
      </c>
      <c r="E1165" t="s">
        <v>552</v>
      </c>
      <c r="F1165" s="20">
        <v>184.54</v>
      </c>
      <c r="G1165" s="1">
        <v>1</v>
      </c>
      <c r="H1165" s="1" t="e">
        <f>SUMIF(#REF!,Tableau1[[#This Row],[Références]],#REF!)</f>
        <v>#REF!</v>
      </c>
      <c r="I1165" s="1" t="e">
        <f t="shared" si="37"/>
        <v>#REF!</v>
      </c>
      <c r="J1165" s="1">
        <v>-1</v>
      </c>
      <c r="K1165" t="e">
        <f t="shared" si="36"/>
        <v>#REF!</v>
      </c>
      <c r="L1165" s="1" t="s">
        <v>737</v>
      </c>
      <c r="M1165" s="20" t="e">
        <f>Tableau1[[#This Row],[Prix /HT]]*Tableau1[[#This Row],[Stock Actuel]]</f>
        <v>#REF!</v>
      </c>
      <c r="N1165" s="1"/>
      <c r="O1165" s="1"/>
    </row>
    <row r="1166" spans="2:15" x14ac:dyDescent="0.25">
      <c r="B1166" s="1" t="s">
        <v>1095</v>
      </c>
      <c r="C1166" s="1" t="s">
        <v>214</v>
      </c>
      <c r="D1166" s="1" t="s">
        <v>418</v>
      </c>
      <c r="E1166" t="s">
        <v>1096</v>
      </c>
      <c r="F1166" s="20">
        <v>168.79</v>
      </c>
      <c r="G1166" s="1">
        <v>18</v>
      </c>
      <c r="H1166" s="1" t="e">
        <f>SUMIF(#REF!,Tableau1[[#This Row],[Références]],#REF!)</f>
        <v>#REF!</v>
      </c>
      <c r="I1166" s="1" t="e">
        <f t="shared" si="37"/>
        <v>#REF!</v>
      </c>
      <c r="J1166" s="1">
        <v>-1</v>
      </c>
      <c r="K1166" t="e">
        <f t="shared" si="36"/>
        <v>#REF!</v>
      </c>
      <c r="L1166" s="1" t="s">
        <v>737</v>
      </c>
      <c r="M1166" s="20" t="e">
        <f>Tableau1[[#This Row],[Prix /HT]]*Tableau1[[#This Row],[Stock Actuel]]</f>
        <v>#REF!</v>
      </c>
      <c r="N1166" s="1"/>
      <c r="O1166" s="1"/>
    </row>
    <row r="1167" spans="2:15" x14ac:dyDescent="0.25">
      <c r="B1167" s="1" t="s">
        <v>2133</v>
      </c>
      <c r="C1167" s="1" t="s">
        <v>614</v>
      </c>
      <c r="D1167" s="1" t="s">
        <v>614</v>
      </c>
      <c r="E1167" t="s">
        <v>2134</v>
      </c>
      <c r="F1167" s="20">
        <v>0</v>
      </c>
      <c r="G1167" s="1">
        <v>1</v>
      </c>
      <c r="H1167" s="1" t="e">
        <f>SUMIF(#REF!,Tableau1[[#This Row],[Références]],#REF!)</f>
        <v>#REF!</v>
      </c>
      <c r="I1167" s="1" t="e">
        <f t="shared" si="37"/>
        <v>#REF!</v>
      </c>
      <c r="J1167" s="1">
        <v>-1</v>
      </c>
      <c r="K1167" t="e">
        <f t="shared" si="36"/>
        <v>#REF!</v>
      </c>
      <c r="L1167" s="1"/>
      <c r="M1167" s="20" t="e">
        <f>Tableau1[[#This Row],[Prix /HT]]*Tableau1[[#This Row],[Stock Actuel]]</f>
        <v>#REF!</v>
      </c>
      <c r="N1167" s="1"/>
      <c r="O1167" s="1"/>
    </row>
    <row r="1168" spans="2:15" x14ac:dyDescent="0.25">
      <c r="B1168" s="1" t="s">
        <v>61</v>
      </c>
      <c r="C1168" s="1" t="s">
        <v>38</v>
      </c>
      <c r="D1168" s="1" t="s">
        <v>38</v>
      </c>
      <c r="E1168" t="s">
        <v>62</v>
      </c>
      <c r="F1168" s="20">
        <v>267</v>
      </c>
      <c r="G1168" s="1">
        <v>0</v>
      </c>
      <c r="H1168" s="1" t="e">
        <f>SUMIF(#REF!,Tableau1[[#This Row],[Références]],#REF!)</f>
        <v>#REF!</v>
      </c>
      <c r="I1168" s="1" t="e">
        <f t="shared" si="37"/>
        <v>#REF!</v>
      </c>
      <c r="J1168" s="1">
        <v>-1</v>
      </c>
      <c r="K1168" t="e">
        <f t="shared" si="36"/>
        <v>#REF!</v>
      </c>
      <c r="L1168" s="1" t="s">
        <v>742</v>
      </c>
      <c r="M1168" s="20" t="e">
        <f>Tableau1[[#This Row],[Prix /HT]]*Tableau1[[#This Row],[Stock Actuel]]</f>
        <v>#REF!</v>
      </c>
      <c r="N1168" s="1" t="s">
        <v>2377</v>
      </c>
      <c r="O1168" s="1"/>
    </row>
    <row r="1169" spans="2:15" x14ac:dyDescent="0.25">
      <c r="B1169" s="1" t="s">
        <v>46</v>
      </c>
      <c r="C1169" s="1" t="s">
        <v>38</v>
      </c>
      <c r="D1169" s="1" t="s">
        <v>38</v>
      </c>
      <c r="E1169" s="14" t="s">
        <v>47</v>
      </c>
      <c r="F1169" s="20">
        <v>63.739999999999995</v>
      </c>
      <c r="G1169" s="1">
        <v>5</v>
      </c>
      <c r="H1169" s="1" t="e">
        <f>SUMIF(#REF!,Tableau1[[#This Row],[Références]],#REF!)</f>
        <v>#REF!</v>
      </c>
      <c r="I1169" s="1" t="e">
        <f t="shared" si="37"/>
        <v>#REF!</v>
      </c>
      <c r="J1169" s="1">
        <v>-1</v>
      </c>
      <c r="K1169" t="e">
        <f t="shared" si="36"/>
        <v>#REF!</v>
      </c>
      <c r="L1169" s="1" t="s">
        <v>735</v>
      </c>
      <c r="M1169" s="20" t="e">
        <f>Tableau1[[#This Row],[Prix /HT]]*Tableau1[[#This Row],[Stock Actuel]]</f>
        <v>#REF!</v>
      </c>
      <c r="N1169" s="1" t="s">
        <v>2284</v>
      </c>
      <c r="O1169" s="1"/>
    </row>
    <row r="1170" spans="2:15" x14ac:dyDescent="0.25">
      <c r="B1170" s="1" t="s">
        <v>1719</v>
      </c>
      <c r="C1170" s="1" t="s">
        <v>560</v>
      </c>
      <c r="E1170" t="s">
        <v>1729</v>
      </c>
      <c r="F1170" s="20">
        <v>0</v>
      </c>
      <c r="G1170" s="1">
        <v>1</v>
      </c>
      <c r="H1170" s="1" t="e">
        <f>SUMIF(#REF!,Tableau1[[#This Row],[Références]],#REF!)</f>
        <v>#REF!</v>
      </c>
      <c r="I1170" s="1" t="e">
        <f t="shared" si="37"/>
        <v>#REF!</v>
      </c>
      <c r="J1170" s="1">
        <v>-1</v>
      </c>
      <c r="K1170" t="e">
        <f t="shared" si="36"/>
        <v>#REF!</v>
      </c>
      <c r="L1170" s="1"/>
      <c r="M1170" s="20" t="e">
        <f>Tableau1[[#This Row],[Prix /HT]]*Tableau1[[#This Row],[Stock Actuel]]</f>
        <v>#REF!</v>
      </c>
      <c r="N1170" s="1"/>
      <c r="O1170" s="1"/>
    </row>
    <row r="1171" spans="2:15" x14ac:dyDescent="0.25">
      <c r="B1171" s="1" t="s">
        <v>128</v>
      </c>
      <c r="C1171" s="1" t="s">
        <v>123</v>
      </c>
      <c r="D1171" s="1" t="s">
        <v>123</v>
      </c>
      <c r="E1171" t="s">
        <v>126</v>
      </c>
      <c r="F1171" s="20">
        <v>0</v>
      </c>
      <c r="G1171" s="1">
        <v>3</v>
      </c>
      <c r="H1171" s="1" t="e">
        <f>SUMIF(#REF!,Tableau1[[#This Row],[Références]],#REF!)</f>
        <v>#REF!</v>
      </c>
      <c r="I1171" s="1" t="e">
        <f t="shared" si="37"/>
        <v>#REF!</v>
      </c>
      <c r="J1171" s="1">
        <v>-1</v>
      </c>
      <c r="K1171" t="e">
        <f t="shared" si="36"/>
        <v>#REF!</v>
      </c>
      <c r="L1171" s="1" t="s">
        <v>458</v>
      </c>
      <c r="M1171" s="20" t="e">
        <f>Tableau1[[#This Row],[Prix /HT]]*Tableau1[[#This Row],[Stock Actuel]]</f>
        <v>#REF!</v>
      </c>
      <c r="N1171" s="1" t="s">
        <v>2895</v>
      </c>
      <c r="O1171" s="1"/>
    </row>
    <row r="1172" spans="2:15" x14ac:dyDescent="0.25">
      <c r="B1172" s="1" t="s">
        <v>1631</v>
      </c>
      <c r="C1172" s="1" t="s">
        <v>123</v>
      </c>
      <c r="D1172" s="1" t="s">
        <v>123</v>
      </c>
      <c r="E1172" t="s">
        <v>126</v>
      </c>
      <c r="F1172" s="20">
        <v>0</v>
      </c>
      <c r="G1172" s="1">
        <v>32</v>
      </c>
      <c r="H1172" s="1" t="e">
        <f>SUMIF(#REF!,Tableau1[[#This Row],[Références]],#REF!)</f>
        <v>#REF!</v>
      </c>
      <c r="I1172" s="1" t="e">
        <f t="shared" si="37"/>
        <v>#REF!</v>
      </c>
      <c r="J1172" s="1">
        <v>-1</v>
      </c>
      <c r="K1172" t="e">
        <f t="shared" si="36"/>
        <v>#REF!</v>
      </c>
      <c r="L1172" s="1" t="s">
        <v>458</v>
      </c>
      <c r="M1172" s="20" t="e">
        <f>Tableau1[[#This Row],[Prix /HT]]*Tableau1[[#This Row],[Stock Actuel]]</f>
        <v>#REF!</v>
      </c>
      <c r="N1172" s="1" t="s">
        <v>2895</v>
      </c>
      <c r="O1172" s="1"/>
    </row>
    <row r="1173" spans="2:15" x14ac:dyDescent="0.25">
      <c r="B1173" s="1" t="s">
        <v>2118</v>
      </c>
      <c r="C1173" s="1" t="s">
        <v>123</v>
      </c>
      <c r="D1173" s="1" t="s">
        <v>123</v>
      </c>
      <c r="E1173" t="s">
        <v>126</v>
      </c>
      <c r="F1173" s="20">
        <v>0</v>
      </c>
      <c r="G1173" s="1">
        <v>1</v>
      </c>
      <c r="H1173" s="1" t="e">
        <f>SUMIF(#REF!,Tableau1[[#This Row],[Références]],#REF!)</f>
        <v>#REF!</v>
      </c>
      <c r="I1173" s="1" t="e">
        <f t="shared" si="37"/>
        <v>#REF!</v>
      </c>
      <c r="J1173" s="1">
        <v>-1</v>
      </c>
      <c r="K1173" t="e">
        <f t="shared" si="36"/>
        <v>#REF!</v>
      </c>
      <c r="L1173" s="1" t="s">
        <v>458</v>
      </c>
      <c r="M1173" s="20" t="e">
        <f>Tableau1[[#This Row],[Prix /HT]]*Tableau1[[#This Row],[Stock Actuel]]</f>
        <v>#REF!</v>
      </c>
      <c r="N1173" s="1" t="s">
        <v>2895</v>
      </c>
      <c r="O1173" s="1"/>
    </row>
    <row r="1174" spans="2:15" x14ac:dyDescent="0.25">
      <c r="B1174" s="1" t="s">
        <v>2119</v>
      </c>
      <c r="C1174" s="1" t="s">
        <v>123</v>
      </c>
      <c r="D1174" s="1" t="s">
        <v>123</v>
      </c>
      <c r="E1174" t="s">
        <v>126</v>
      </c>
      <c r="F1174" s="20">
        <v>0</v>
      </c>
      <c r="G1174" s="1">
        <v>2</v>
      </c>
      <c r="H1174" s="1" t="e">
        <f>SUMIF(#REF!,Tableau1[[#This Row],[Références]],#REF!)</f>
        <v>#REF!</v>
      </c>
      <c r="I1174" s="1" t="e">
        <f t="shared" si="37"/>
        <v>#REF!</v>
      </c>
      <c r="J1174" s="1">
        <v>-1</v>
      </c>
      <c r="K1174" t="e">
        <f t="shared" si="36"/>
        <v>#REF!</v>
      </c>
      <c r="L1174" s="1" t="s">
        <v>458</v>
      </c>
      <c r="M1174" s="20" t="e">
        <f>Tableau1[[#This Row],[Prix /HT]]*Tableau1[[#This Row],[Stock Actuel]]</f>
        <v>#REF!</v>
      </c>
      <c r="N1174" s="1" t="s">
        <v>2895</v>
      </c>
      <c r="O1174" s="1"/>
    </row>
    <row r="1175" spans="2:15" x14ac:dyDescent="0.25">
      <c r="B1175" s="1" t="s">
        <v>1818</v>
      </c>
      <c r="C1175" s="1" t="s">
        <v>1820</v>
      </c>
      <c r="D1175" s="1" t="s">
        <v>430</v>
      </c>
      <c r="E1175" t="s">
        <v>1819</v>
      </c>
      <c r="F1175" s="20">
        <v>90</v>
      </c>
      <c r="G1175" s="1">
        <v>2</v>
      </c>
      <c r="H1175" s="1" t="e">
        <f>SUMIF(#REF!,Tableau1[[#This Row],[Références]],#REF!)</f>
        <v>#REF!</v>
      </c>
      <c r="I1175" s="1" t="e">
        <f t="shared" si="37"/>
        <v>#REF!</v>
      </c>
      <c r="J1175" s="1">
        <v>-1</v>
      </c>
      <c r="K1175" t="e">
        <f t="shared" si="36"/>
        <v>#REF!</v>
      </c>
      <c r="L1175" s="1"/>
      <c r="M1175" s="20" t="e">
        <f>Tableau1[[#This Row],[Prix /HT]]*Tableau1[[#This Row],[Stock Actuel]]</f>
        <v>#REF!</v>
      </c>
      <c r="N1175" s="1"/>
      <c r="O1175" s="1"/>
    </row>
    <row r="1176" spans="2:15" x14ac:dyDescent="0.25">
      <c r="B1176" s="1" t="s">
        <v>1596</v>
      </c>
      <c r="C1176" s="1" t="s">
        <v>214</v>
      </c>
      <c r="D1176" s="1" t="s">
        <v>420</v>
      </c>
      <c r="E1176" t="s">
        <v>1594</v>
      </c>
      <c r="F1176" s="20">
        <v>2.9</v>
      </c>
      <c r="G1176" s="1">
        <v>37</v>
      </c>
      <c r="H1176" s="1" t="e">
        <f>SUMIF(#REF!,Tableau1[[#This Row],[Références]],#REF!)</f>
        <v>#REF!</v>
      </c>
      <c r="I1176" s="1" t="e">
        <f t="shared" si="37"/>
        <v>#REF!</v>
      </c>
      <c r="J1176" s="1">
        <v>-1</v>
      </c>
      <c r="K1176" t="e">
        <f t="shared" si="36"/>
        <v>#REF!</v>
      </c>
      <c r="L1176" s="35" t="s">
        <v>1595</v>
      </c>
      <c r="M1176" s="20" t="e">
        <f>Tableau1[[#This Row],[Prix /HT]]*Tableau1[[#This Row],[Stock Actuel]]</f>
        <v>#REF!</v>
      </c>
      <c r="N1176" s="1"/>
      <c r="O1176" s="35">
        <v>76</v>
      </c>
    </row>
    <row r="1177" spans="2:15" x14ac:dyDescent="0.25">
      <c r="B1177" s="1" t="s">
        <v>1082</v>
      </c>
      <c r="C1177" s="1" t="s">
        <v>356</v>
      </c>
      <c r="D1177" s="1" t="s">
        <v>1079</v>
      </c>
      <c r="E1177" t="s">
        <v>1080</v>
      </c>
      <c r="F1177" s="20">
        <v>368.42</v>
      </c>
      <c r="G1177" s="1">
        <v>2</v>
      </c>
      <c r="H1177" s="1" t="e">
        <f>SUMIF(#REF!,Tableau1[[#This Row],[Références]],#REF!)</f>
        <v>#REF!</v>
      </c>
      <c r="I1177" s="1" t="e">
        <f t="shared" si="37"/>
        <v>#REF!</v>
      </c>
      <c r="J1177" s="1">
        <v>-1</v>
      </c>
      <c r="K1177" t="e">
        <f t="shared" si="36"/>
        <v>#REF!</v>
      </c>
      <c r="L1177" s="1" t="s">
        <v>452</v>
      </c>
      <c r="M1177" s="20" t="e">
        <f>Tableau1[[#This Row],[Prix /HT]]*Tableau1[[#This Row],[Stock Actuel]]</f>
        <v>#REF!</v>
      </c>
      <c r="N1177" s="1" t="s">
        <v>2884</v>
      </c>
      <c r="O1177" s="1"/>
    </row>
    <row r="1178" spans="2:15" x14ac:dyDescent="0.25">
      <c r="B1178" s="1" t="s">
        <v>2421</v>
      </c>
      <c r="C1178" s="1" t="s">
        <v>164</v>
      </c>
      <c r="D1178" s="1" t="s">
        <v>420</v>
      </c>
      <c r="E1178" t="s">
        <v>2422</v>
      </c>
      <c r="F1178" s="20">
        <v>401.25</v>
      </c>
      <c r="G1178" s="1">
        <v>1</v>
      </c>
      <c r="H1178" s="1" t="e">
        <f>SUMIF(#REF!,Tableau1[[#This Row],[Références]],#REF!)</f>
        <v>#REF!</v>
      </c>
      <c r="I1178" s="1" t="e">
        <f t="shared" si="37"/>
        <v>#REF!</v>
      </c>
      <c r="J1178" s="1">
        <v>-1</v>
      </c>
      <c r="K1178" t="e">
        <f t="shared" si="36"/>
        <v>#REF!</v>
      </c>
      <c r="L1178" s="1"/>
      <c r="M1178" s="20" t="e">
        <f>Tableau1[[#This Row],[Prix /HT]]*Tableau1[[#This Row],[Stock Actuel]]</f>
        <v>#REF!</v>
      </c>
      <c r="N1178" s="1"/>
      <c r="O1178" s="1"/>
    </row>
    <row r="1179" spans="2:15" x14ac:dyDescent="0.25">
      <c r="B1179" s="1" t="s">
        <v>137</v>
      </c>
      <c r="C1179" s="1" t="s">
        <v>134</v>
      </c>
      <c r="D1179" s="1" t="s">
        <v>134</v>
      </c>
      <c r="E1179" t="s">
        <v>138</v>
      </c>
      <c r="F1179" s="20">
        <v>102.43</v>
      </c>
      <c r="G1179" s="1">
        <v>1</v>
      </c>
      <c r="H1179" s="1" t="e">
        <f>SUMIF(#REF!,Tableau1[[#This Row],[Références]],#REF!)</f>
        <v>#REF!</v>
      </c>
      <c r="I1179" s="1" t="e">
        <f t="shared" si="37"/>
        <v>#REF!</v>
      </c>
      <c r="J1179" s="1">
        <v>-1</v>
      </c>
      <c r="K1179" t="e">
        <f t="shared" si="36"/>
        <v>#REF!</v>
      </c>
      <c r="L1179" s="1" t="s">
        <v>730</v>
      </c>
      <c r="M1179" s="20" t="e">
        <f>Tableau1[[#This Row],[Prix /HT]]*Tableau1[[#This Row],[Stock Actuel]]</f>
        <v>#REF!</v>
      </c>
      <c r="N1179" s="1"/>
      <c r="O1179" s="1"/>
    </row>
    <row r="1180" spans="2:15" x14ac:dyDescent="0.25">
      <c r="B1180" s="1" t="s">
        <v>2217</v>
      </c>
      <c r="C1180" s="1" t="s">
        <v>134</v>
      </c>
      <c r="D1180" s="1" t="s">
        <v>1079</v>
      </c>
      <c r="E1180" t="s">
        <v>2053</v>
      </c>
      <c r="F1180" s="20">
        <v>39</v>
      </c>
      <c r="G1180" s="1">
        <v>7</v>
      </c>
      <c r="H1180" s="1" t="e">
        <f>SUMIF(#REF!,Tableau1[[#This Row],[Références]],#REF!)</f>
        <v>#REF!</v>
      </c>
      <c r="I1180" s="1" t="e">
        <f t="shared" si="37"/>
        <v>#REF!</v>
      </c>
      <c r="J1180" s="1">
        <v>-1</v>
      </c>
      <c r="K1180" t="e">
        <f t="shared" si="36"/>
        <v>#REF!</v>
      </c>
      <c r="L1180" s="1"/>
      <c r="M1180" s="20" t="e">
        <f>Tableau1[[#This Row],[Prix /HT]]*Tableau1[[#This Row],[Stock Actuel]]</f>
        <v>#REF!</v>
      </c>
      <c r="N1180" s="1"/>
      <c r="O1180" s="1"/>
    </row>
    <row r="1181" spans="2:15" x14ac:dyDescent="0.25">
      <c r="B1181" s="1" t="s">
        <v>2065</v>
      </c>
      <c r="C1181" s="1" t="s">
        <v>134</v>
      </c>
      <c r="D1181" s="1" t="s">
        <v>134</v>
      </c>
      <c r="E1181" t="s">
        <v>2066</v>
      </c>
      <c r="F1181" s="20">
        <v>57.08</v>
      </c>
      <c r="G1181" s="1">
        <v>2</v>
      </c>
      <c r="H1181" s="1" t="e">
        <f>SUMIF(#REF!,Tableau1[[#This Row],[Références]],#REF!)</f>
        <v>#REF!</v>
      </c>
      <c r="I1181" s="1" t="e">
        <f t="shared" si="37"/>
        <v>#REF!</v>
      </c>
      <c r="J1181" s="1">
        <v>-1</v>
      </c>
      <c r="K1181" t="e">
        <f t="shared" si="36"/>
        <v>#REF!</v>
      </c>
      <c r="L1181" s="1" t="s">
        <v>730</v>
      </c>
      <c r="M1181" s="20" t="e">
        <f>Tableau1[[#This Row],[Prix /HT]]*Tableau1[[#This Row],[Stock Actuel]]</f>
        <v>#REF!</v>
      </c>
      <c r="N1181" s="1"/>
      <c r="O1181" s="1"/>
    </row>
    <row r="1182" spans="2:15" x14ac:dyDescent="0.25">
      <c r="B1182" s="1" t="s">
        <v>30</v>
      </c>
      <c r="C1182" s="1" t="s">
        <v>31</v>
      </c>
      <c r="D1182" s="1" t="s">
        <v>31</v>
      </c>
      <c r="E1182" t="s">
        <v>32</v>
      </c>
      <c r="F1182" s="20">
        <v>0</v>
      </c>
      <c r="G1182" s="1">
        <v>1</v>
      </c>
      <c r="H1182" s="1" t="e">
        <f>SUMIF(#REF!,Tableau1[[#This Row],[Références]],#REF!)</f>
        <v>#REF!</v>
      </c>
      <c r="I1182" s="1" t="e">
        <f t="shared" si="37"/>
        <v>#REF!</v>
      </c>
      <c r="J1182" s="1">
        <v>-1</v>
      </c>
      <c r="K1182" t="e">
        <f t="shared" si="36"/>
        <v>#REF!</v>
      </c>
      <c r="L1182" s="1" t="s">
        <v>730</v>
      </c>
      <c r="M1182" s="20" t="e">
        <f>Tableau1[[#This Row],[Prix /HT]]*Tableau1[[#This Row],[Stock Actuel]]</f>
        <v>#REF!</v>
      </c>
      <c r="N1182" s="1"/>
      <c r="O1182" s="1"/>
    </row>
    <row r="1183" spans="2:15" x14ac:dyDescent="0.25">
      <c r="B1183" s="1" t="s">
        <v>346</v>
      </c>
      <c r="C1183" s="1" t="s">
        <v>347</v>
      </c>
      <c r="D1183" s="1" t="s">
        <v>347</v>
      </c>
      <c r="E1183" t="s">
        <v>162</v>
      </c>
      <c r="F1183" s="20">
        <v>0</v>
      </c>
      <c r="G1183" s="1">
        <v>1</v>
      </c>
      <c r="H1183" s="1" t="e">
        <f>SUMIF(#REF!,Tableau1[[#This Row],[Références]],#REF!)</f>
        <v>#REF!</v>
      </c>
      <c r="I1183" s="1" t="e">
        <f t="shared" si="37"/>
        <v>#REF!</v>
      </c>
      <c r="J1183" s="1">
        <v>-1</v>
      </c>
      <c r="K1183" t="e">
        <f t="shared" si="36"/>
        <v>#REF!</v>
      </c>
      <c r="L1183" s="1" t="s">
        <v>742</v>
      </c>
      <c r="M1183" s="20" t="e">
        <f>Tableau1[[#This Row],[Prix /HT]]*Tableau1[[#This Row],[Stock Actuel]]</f>
        <v>#REF!</v>
      </c>
      <c r="N1183" s="1" t="s">
        <v>162</v>
      </c>
      <c r="O1183" s="1"/>
    </row>
    <row r="1184" spans="2:15" x14ac:dyDescent="0.25">
      <c r="B1184" s="1" t="s">
        <v>2179</v>
      </c>
      <c r="C1184" s="1" t="s">
        <v>339</v>
      </c>
      <c r="D1184" s="1" t="s">
        <v>420</v>
      </c>
      <c r="E1184" s="27" t="s">
        <v>934</v>
      </c>
      <c r="F1184" s="20">
        <v>0</v>
      </c>
      <c r="G1184" s="1">
        <v>1</v>
      </c>
      <c r="H1184" s="1" t="e">
        <f>SUMIF(#REF!,Tableau1[[#This Row],[Références]],#REF!)</f>
        <v>#REF!</v>
      </c>
      <c r="I1184" s="1" t="e">
        <f t="shared" si="37"/>
        <v>#REF!</v>
      </c>
      <c r="J1184" s="1">
        <v>-1</v>
      </c>
      <c r="K1184" t="e">
        <f t="shared" si="36"/>
        <v>#REF!</v>
      </c>
      <c r="L1184" s="1"/>
      <c r="M1184" s="20" t="e">
        <f>Tableau1[[#This Row],[Prix /HT]]*Tableau1[[#This Row],[Stock Actuel]]</f>
        <v>#REF!</v>
      </c>
      <c r="N1184" s="1"/>
      <c r="O1184" s="1"/>
    </row>
    <row r="1185" spans="2:15" x14ac:dyDescent="0.25">
      <c r="B1185" s="1" t="s">
        <v>1234</v>
      </c>
      <c r="C1185" s="1" t="s">
        <v>339</v>
      </c>
      <c r="D1185" s="1" t="s">
        <v>420</v>
      </c>
      <c r="E1185" t="s">
        <v>1233</v>
      </c>
      <c r="F1185" s="20">
        <v>105.59</v>
      </c>
      <c r="G1185" s="1">
        <v>1</v>
      </c>
      <c r="H1185" s="1" t="e">
        <f>SUMIF(#REF!,Tableau1[[#This Row],[Références]],#REF!)</f>
        <v>#REF!</v>
      </c>
      <c r="I1185" s="1" t="e">
        <f t="shared" si="37"/>
        <v>#REF!</v>
      </c>
      <c r="J1185" s="1">
        <v>-1</v>
      </c>
      <c r="K1185" t="e">
        <f t="shared" si="36"/>
        <v>#REF!</v>
      </c>
      <c r="L1185" s="1" t="s">
        <v>455</v>
      </c>
      <c r="M1185" s="20" t="e">
        <f>Tableau1[[#This Row],[Prix /HT]]*Tableau1[[#This Row],[Stock Actuel]]</f>
        <v>#REF!</v>
      </c>
      <c r="N1185" s="1"/>
      <c r="O1185" s="1"/>
    </row>
    <row r="1186" spans="2:15" x14ac:dyDescent="0.25">
      <c r="B1186" s="1" t="s">
        <v>1231</v>
      </c>
      <c r="C1186" s="1" t="s">
        <v>339</v>
      </c>
      <c r="D1186" s="1" t="s">
        <v>420</v>
      </c>
      <c r="E1186" t="s">
        <v>1232</v>
      </c>
      <c r="F1186" s="20">
        <v>1.85</v>
      </c>
      <c r="G1186" s="1">
        <v>24</v>
      </c>
      <c r="H1186" s="1" t="e">
        <f>SUMIF(#REF!,Tableau1[[#This Row],[Références]],#REF!)</f>
        <v>#REF!</v>
      </c>
      <c r="I1186" s="1" t="e">
        <f t="shared" si="37"/>
        <v>#REF!</v>
      </c>
      <c r="J1186" s="1">
        <v>-1</v>
      </c>
      <c r="K1186" t="e">
        <f t="shared" si="36"/>
        <v>#REF!</v>
      </c>
      <c r="L1186" s="1" t="s">
        <v>455</v>
      </c>
      <c r="M1186" s="20" t="e">
        <f>Tableau1[[#This Row],[Prix /HT]]*Tableau1[[#This Row],[Stock Actuel]]</f>
        <v>#REF!</v>
      </c>
      <c r="N1186" s="1"/>
      <c r="O1186" s="1"/>
    </row>
    <row r="1187" spans="2:15" x14ac:dyDescent="0.25">
      <c r="B1187" s="1" t="s">
        <v>1224</v>
      </c>
      <c r="C1187" s="1" t="s">
        <v>339</v>
      </c>
      <c r="D1187" s="1" t="s">
        <v>420</v>
      </c>
      <c r="E1187" t="s">
        <v>1225</v>
      </c>
      <c r="F1187" s="20">
        <v>2.4</v>
      </c>
      <c r="G1187" s="1">
        <v>1</v>
      </c>
      <c r="H1187" s="1" t="e">
        <f>SUMIF(#REF!,Tableau1[[#This Row],[Références]],#REF!)</f>
        <v>#REF!</v>
      </c>
      <c r="I1187" s="1" t="e">
        <f t="shared" si="37"/>
        <v>#REF!</v>
      </c>
      <c r="J1187" s="1">
        <v>-1</v>
      </c>
      <c r="K1187" t="e">
        <f t="shared" si="36"/>
        <v>#REF!</v>
      </c>
      <c r="L1187" s="1" t="s">
        <v>455</v>
      </c>
      <c r="M1187" s="20" t="e">
        <f>Tableau1[[#This Row],[Prix /HT]]*Tableau1[[#This Row],[Stock Actuel]]</f>
        <v>#REF!</v>
      </c>
      <c r="N1187" s="1"/>
      <c r="O1187" s="1"/>
    </row>
    <row r="1188" spans="2:15" x14ac:dyDescent="0.25">
      <c r="B1188" s="1" t="s">
        <v>2267</v>
      </c>
      <c r="C1188" s="1" t="s">
        <v>339</v>
      </c>
      <c r="D1188" s="1" t="s">
        <v>420</v>
      </c>
      <c r="E1188" t="s">
        <v>2268</v>
      </c>
      <c r="F1188" s="20">
        <v>5.0599999999999996</v>
      </c>
      <c r="G1188" s="1">
        <v>9</v>
      </c>
      <c r="H1188" s="1" t="e">
        <f>SUMIF(#REF!,Tableau1[[#This Row],[Références]],#REF!)</f>
        <v>#REF!</v>
      </c>
      <c r="I1188" s="1" t="e">
        <f t="shared" si="37"/>
        <v>#REF!</v>
      </c>
      <c r="J1188" s="1">
        <v>-1</v>
      </c>
      <c r="K1188" t="e">
        <f t="shared" si="36"/>
        <v>#REF!</v>
      </c>
      <c r="L1188" s="1" t="s">
        <v>455</v>
      </c>
      <c r="M1188" s="20" t="e">
        <f>Tableau1[[#This Row],[Prix /HT]]*Tableau1[[#This Row],[Stock Actuel]]</f>
        <v>#REF!</v>
      </c>
      <c r="N1188" s="1" t="s">
        <v>1493</v>
      </c>
      <c r="O1188" s="1"/>
    </row>
    <row r="1189" spans="2:15" x14ac:dyDescent="0.25">
      <c r="B1189" s="1" t="s">
        <v>1722</v>
      </c>
      <c r="C1189" s="1" t="s">
        <v>339</v>
      </c>
      <c r="D1189" s="1" t="s">
        <v>420</v>
      </c>
      <c r="E1189" t="s">
        <v>1733</v>
      </c>
      <c r="F1189" s="20">
        <v>13.36</v>
      </c>
      <c r="G1189" s="1">
        <v>13</v>
      </c>
      <c r="H1189" s="1" t="e">
        <f>SUMIF(#REF!,Tableau1[[#This Row],[Références]],#REF!)</f>
        <v>#REF!</v>
      </c>
      <c r="I1189" s="1" t="e">
        <f t="shared" si="37"/>
        <v>#REF!</v>
      </c>
      <c r="J1189" s="1">
        <v>-1</v>
      </c>
      <c r="K1189" t="e">
        <f t="shared" si="36"/>
        <v>#REF!</v>
      </c>
      <c r="L1189" s="35" t="s">
        <v>1734</v>
      </c>
      <c r="M1189" s="20" t="e">
        <f>Tableau1[[#This Row],[Prix /HT]]*Tableau1[[#This Row],[Stock Actuel]]</f>
        <v>#REF!</v>
      </c>
      <c r="N1189" s="1" t="s">
        <v>1493</v>
      </c>
      <c r="O1189" s="35">
        <v>96</v>
      </c>
    </row>
    <row r="1190" spans="2:15" x14ac:dyDescent="0.25">
      <c r="B1190" s="1" t="s">
        <v>1029</v>
      </c>
      <c r="C1190" s="1" t="s">
        <v>867</v>
      </c>
      <c r="D1190" s="1" t="s">
        <v>867</v>
      </c>
      <c r="E1190" t="s">
        <v>1571</v>
      </c>
      <c r="F1190" s="20">
        <v>5.68</v>
      </c>
      <c r="G1190" s="1">
        <v>1</v>
      </c>
      <c r="H1190" s="1" t="e">
        <f>SUMIF(#REF!,Tableau1[[#This Row],[Références]],#REF!)</f>
        <v>#REF!</v>
      </c>
      <c r="I1190" s="1" t="e">
        <f t="shared" si="37"/>
        <v>#REF!</v>
      </c>
      <c r="J1190" s="1">
        <v>-1</v>
      </c>
      <c r="K1190" t="e">
        <f t="shared" si="36"/>
        <v>#REF!</v>
      </c>
      <c r="L1190" s="1"/>
      <c r="M1190" s="20" t="e">
        <f>Tableau1[[#This Row],[Prix /HT]]*Tableau1[[#This Row],[Stock Actuel]]</f>
        <v>#REF!</v>
      </c>
      <c r="N1190" s="1" t="s">
        <v>1422</v>
      </c>
      <c r="O1190" s="1" t="s">
        <v>2633</v>
      </c>
    </row>
    <row r="1191" spans="2:15" x14ac:dyDescent="0.25">
      <c r="B1191" s="1" t="s">
        <v>1702</v>
      </c>
      <c r="D1191" s="1" t="s">
        <v>560</v>
      </c>
      <c r="E1191" t="s">
        <v>1707</v>
      </c>
      <c r="F1191" s="20">
        <v>52.3</v>
      </c>
      <c r="G1191" s="1">
        <v>13</v>
      </c>
      <c r="H1191" s="1" t="e">
        <f>SUMIF(#REF!,Tableau1[[#This Row],[Références]],#REF!)</f>
        <v>#REF!</v>
      </c>
      <c r="I1191" s="1" t="e">
        <f t="shared" si="37"/>
        <v>#REF!</v>
      </c>
      <c r="J1191" s="1">
        <v>-1</v>
      </c>
      <c r="K1191" t="e">
        <f t="shared" si="36"/>
        <v>#REF!</v>
      </c>
      <c r="L1191" s="1"/>
      <c r="M1191" s="20" t="e">
        <f>Tableau1[[#This Row],[Prix /HT]]*Tableau1[[#This Row],[Stock Actuel]]</f>
        <v>#REF!</v>
      </c>
      <c r="N1191" s="1" t="s">
        <v>2377</v>
      </c>
      <c r="O1191" s="1"/>
    </row>
    <row r="1192" spans="2:15" x14ac:dyDescent="0.25">
      <c r="B1192" s="1" t="s">
        <v>383</v>
      </c>
      <c r="C1192" s="1" t="s">
        <v>356</v>
      </c>
      <c r="D1192" s="1" t="s">
        <v>1079</v>
      </c>
      <c r="E1192" t="s">
        <v>135</v>
      </c>
      <c r="F1192" s="20">
        <v>70.260000000000005</v>
      </c>
      <c r="G1192" s="1">
        <v>1</v>
      </c>
      <c r="H1192" s="1" t="e">
        <f>SUMIF(#REF!,Tableau1[[#This Row],[Références]],#REF!)</f>
        <v>#REF!</v>
      </c>
      <c r="I1192" s="1" t="e">
        <f t="shared" si="37"/>
        <v>#REF!</v>
      </c>
      <c r="J1192" s="1">
        <v>-1</v>
      </c>
      <c r="K1192" t="e">
        <f t="shared" si="36"/>
        <v>#REF!</v>
      </c>
      <c r="L1192" s="1" t="s">
        <v>452</v>
      </c>
      <c r="M1192" s="20" t="e">
        <f>Tableau1[[#This Row],[Prix /HT]]*Tableau1[[#This Row],[Stock Actuel]]</f>
        <v>#REF!</v>
      </c>
      <c r="N1192" s="1"/>
      <c r="O1192" s="1"/>
    </row>
    <row r="1193" spans="2:15" x14ac:dyDescent="0.25">
      <c r="B1193" s="1" t="s">
        <v>2589</v>
      </c>
      <c r="C1193" s="1" t="s">
        <v>214</v>
      </c>
      <c r="E1193" t="s">
        <v>2590</v>
      </c>
      <c r="F1193" s="20">
        <v>0</v>
      </c>
      <c r="G1193" s="1">
        <v>1</v>
      </c>
      <c r="H1193" s="1" t="e">
        <f>SUMIF(#REF!,Tableau1[[#This Row],[Références]],#REF!)</f>
        <v>#REF!</v>
      </c>
      <c r="I1193" s="1" t="e">
        <f t="shared" si="37"/>
        <v>#REF!</v>
      </c>
      <c r="J1193" s="1">
        <v>-1</v>
      </c>
      <c r="K1193" t="e">
        <f t="shared" si="36"/>
        <v>#REF!</v>
      </c>
      <c r="L1193" s="1"/>
      <c r="M1193" s="20" t="e">
        <f>Tableau1[[#This Row],[Prix /HT]]*Tableau1[[#This Row],[Stock Actuel]]</f>
        <v>#REF!</v>
      </c>
      <c r="N1193" s="1"/>
      <c r="O1193" s="1"/>
    </row>
    <row r="1194" spans="2:15" x14ac:dyDescent="0.25">
      <c r="B1194" s="1" t="s">
        <v>1580</v>
      </c>
      <c r="D1194" s="1" t="s">
        <v>421</v>
      </c>
      <c r="E1194" t="s">
        <v>1582</v>
      </c>
      <c r="F1194" s="20">
        <v>14.54</v>
      </c>
      <c r="G1194" s="1">
        <v>30</v>
      </c>
      <c r="H1194" s="1" t="e">
        <f>SUMIF(#REF!,Tableau1[[#This Row],[Références]],#REF!)</f>
        <v>#REF!</v>
      </c>
      <c r="I1194" s="1" t="e">
        <f t="shared" si="37"/>
        <v>#REF!</v>
      </c>
      <c r="J1194" s="1">
        <v>-1</v>
      </c>
      <c r="K1194" t="e">
        <f t="shared" si="36"/>
        <v>#REF!</v>
      </c>
      <c r="L1194" s="1"/>
      <c r="M1194" s="20" t="e">
        <f>Tableau1[[#This Row],[Prix /HT]]*Tableau1[[#This Row],[Stock Actuel]]</f>
        <v>#REF!</v>
      </c>
      <c r="N1194" s="1" t="s">
        <v>2377</v>
      </c>
      <c r="O1194" s="1" t="s">
        <v>1896</v>
      </c>
    </row>
    <row r="1195" spans="2:15" x14ac:dyDescent="0.25">
      <c r="B1195" s="1" t="s">
        <v>990</v>
      </c>
      <c r="C1195" s="1" t="s">
        <v>871</v>
      </c>
      <c r="D1195" s="1" t="s">
        <v>432</v>
      </c>
      <c r="E1195" t="s">
        <v>991</v>
      </c>
      <c r="F1195" s="20">
        <v>86.4</v>
      </c>
      <c r="G1195" s="1">
        <v>3</v>
      </c>
      <c r="H1195" s="1" t="e">
        <f>SUMIF(#REF!,Tableau1[[#This Row],[Références]],#REF!)</f>
        <v>#REF!</v>
      </c>
      <c r="I1195" s="1" t="e">
        <f t="shared" si="37"/>
        <v>#REF!</v>
      </c>
      <c r="J1195" s="1">
        <v>-1</v>
      </c>
      <c r="K1195" t="e">
        <f t="shared" si="36"/>
        <v>#REF!</v>
      </c>
      <c r="L1195" s="1" t="s">
        <v>871</v>
      </c>
      <c r="M1195" s="20" t="e">
        <f>Tableau1[[#This Row],[Prix /HT]]*Tableau1[[#This Row],[Stock Actuel]]</f>
        <v>#REF!</v>
      </c>
      <c r="N1195" s="1"/>
      <c r="O1195" s="1"/>
    </row>
    <row r="1196" spans="2:15" x14ac:dyDescent="0.25">
      <c r="B1196" s="1" t="s">
        <v>405</v>
      </c>
      <c r="C1196" s="1" t="s">
        <v>406</v>
      </c>
      <c r="D1196" s="1" t="s">
        <v>406</v>
      </c>
      <c r="E1196" t="s">
        <v>449</v>
      </c>
      <c r="F1196" s="20">
        <v>333</v>
      </c>
      <c r="G1196" s="1">
        <v>4</v>
      </c>
      <c r="H1196" s="1" t="e">
        <f>SUMIF(#REF!,Tableau1[[#This Row],[Références]],#REF!)</f>
        <v>#REF!</v>
      </c>
      <c r="I1196" s="1" t="e">
        <f t="shared" si="37"/>
        <v>#REF!</v>
      </c>
      <c r="J1196" s="1">
        <v>-1</v>
      </c>
      <c r="K1196" t="e">
        <f t="shared" si="36"/>
        <v>#REF!</v>
      </c>
      <c r="L1196" s="1" t="s">
        <v>742</v>
      </c>
      <c r="M1196" s="20" t="e">
        <f>Tableau1[[#This Row],[Prix /HT]]*Tableau1[[#This Row],[Stock Actuel]]</f>
        <v>#REF!</v>
      </c>
      <c r="N1196" s="1"/>
      <c r="O1196" s="1"/>
    </row>
    <row r="1197" spans="2:15" x14ac:dyDescent="0.25">
      <c r="B1197" s="1" t="s">
        <v>1285</v>
      </c>
      <c r="C1197" s="1" t="s">
        <v>871</v>
      </c>
      <c r="D1197" s="1" t="s">
        <v>432</v>
      </c>
      <c r="E1197" t="s">
        <v>903</v>
      </c>
      <c r="F1197" s="20">
        <v>0.65</v>
      </c>
      <c r="G1197" s="1">
        <v>100</v>
      </c>
      <c r="H1197" s="1" t="e">
        <f>SUMIF(#REF!,Tableau1[[#This Row],[Références]],#REF!)</f>
        <v>#REF!</v>
      </c>
      <c r="I1197" s="1" t="e">
        <f t="shared" si="37"/>
        <v>#REF!</v>
      </c>
      <c r="J1197" s="1">
        <v>-1</v>
      </c>
      <c r="K1197" t="e">
        <f t="shared" si="36"/>
        <v>#REF!</v>
      </c>
      <c r="L1197" s="1" t="s">
        <v>871</v>
      </c>
      <c r="M1197" s="20" t="e">
        <f>Tableau1[[#This Row],[Prix /HT]]*Tableau1[[#This Row],[Stock Actuel]]</f>
        <v>#REF!</v>
      </c>
      <c r="N1197" s="1" t="s">
        <v>1493</v>
      </c>
      <c r="O1197" s="1"/>
    </row>
    <row r="1198" spans="2:15" x14ac:dyDescent="0.25">
      <c r="B1198" s="1" t="s">
        <v>136</v>
      </c>
      <c r="C1198" s="1" t="s">
        <v>134</v>
      </c>
      <c r="D1198" s="1" t="s">
        <v>418</v>
      </c>
      <c r="E1198" t="s">
        <v>1898</v>
      </c>
      <c r="F1198" s="20">
        <v>22.87</v>
      </c>
      <c r="G1198" s="1">
        <v>1</v>
      </c>
      <c r="H1198" s="1" t="e">
        <f>SUMIF(#REF!,Tableau1[[#This Row],[Références]],#REF!)</f>
        <v>#REF!</v>
      </c>
      <c r="I1198" s="1" t="e">
        <f t="shared" si="37"/>
        <v>#REF!</v>
      </c>
      <c r="J1198" s="1">
        <v>-1</v>
      </c>
      <c r="K1198" t="e">
        <f t="shared" si="36"/>
        <v>#REF!</v>
      </c>
      <c r="L1198" s="1"/>
      <c r="M1198" s="20" t="e">
        <f>Tableau1[[#This Row],[Prix /HT]]*Tableau1[[#This Row],[Stock Actuel]]</f>
        <v>#REF!</v>
      </c>
      <c r="N1198" s="1"/>
      <c r="O1198" s="1" t="s">
        <v>2378</v>
      </c>
    </row>
    <row r="1199" spans="2:15" x14ac:dyDescent="0.25">
      <c r="B1199" s="1" t="s">
        <v>133</v>
      </c>
      <c r="C1199" s="1" t="s">
        <v>134</v>
      </c>
      <c r="D1199" s="1" t="s">
        <v>134</v>
      </c>
      <c r="E1199" t="s">
        <v>1897</v>
      </c>
      <c r="F1199" s="20">
        <v>51.49</v>
      </c>
      <c r="G1199" s="1">
        <v>11</v>
      </c>
      <c r="H1199" s="1" t="e">
        <f>SUMIF(#REF!,Tableau1[[#This Row],[Références]],#REF!)</f>
        <v>#REF!</v>
      </c>
      <c r="I1199" s="1" t="e">
        <f t="shared" si="37"/>
        <v>#REF!</v>
      </c>
      <c r="J1199" s="1">
        <v>-1</v>
      </c>
      <c r="K1199" t="e">
        <f t="shared" si="36"/>
        <v>#REF!</v>
      </c>
      <c r="L1199" s="1" t="s">
        <v>730</v>
      </c>
      <c r="M1199" s="20" t="e">
        <f>Tableau1[[#This Row],[Prix /HT]]*Tableau1[[#This Row],[Stock Actuel]]</f>
        <v>#REF!</v>
      </c>
      <c r="N1199" s="1"/>
      <c r="O1199" s="1" t="s">
        <v>2379</v>
      </c>
    </row>
    <row r="1200" spans="2:15" x14ac:dyDescent="0.25">
      <c r="B1200" s="1" t="s">
        <v>957</v>
      </c>
      <c r="C1200" s="1" t="s">
        <v>958</v>
      </c>
      <c r="D1200" s="1" t="s">
        <v>432</v>
      </c>
      <c r="E1200" s="27" t="s">
        <v>934</v>
      </c>
      <c r="F1200" s="20">
        <v>0</v>
      </c>
      <c r="G1200" s="1">
        <v>2</v>
      </c>
      <c r="H1200" s="1" t="e">
        <f>SUMIF(#REF!,Tableau1[[#This Row],[Références]],#REF!)</f>
        <v>#REF!</v>
      </c>
      <c r="I1200" s="1" t="e">
        <f t="shared" si="37"/>
        <v>#REF!</v>
      </c>
      <c r="J1200" s="1">
        <v>-1</v>
      </c>
      <c r="K1200" t="e">
        <f t="shared" si="36"/>
        <v>#REF!</v>
      </c>
      <c r="L1200" s="1" t="s">
        <v>958</v>
      </c>
      <c r="M1200" s="20" t="e">
        <f>Tableau1[[#This Row],[Prix /HT]]*Tableau1[[#This Row],[Stock Actuel]]</f>
        <v>#REF!</v>
      </c>
      <c r="N1200" s="1"/>
      <c r="O1200" s="1"/>
    </row>
    <row r="1201" spans="2:15" x14ac:dyDescent="0.25">
      <c r="B1201" s="1" t="s">
        <v>372</v>
      </c>
      <c r="C1201" s="1" t="s">
        <v>356</v>
      </c>
      <c r="D1201" s="1" t="s">
        <v>1079</v>
      </c>
      <c r="E1201" t="s">
        <v>373</v>
      </c>
      <c r="F1201" s="20">
        <v>116.62</v>
      </c>
      <c r="G1201" s="1">
        <v>1</v>
      </c>
      <c r="H1201" s="1" t="e">
        <f>SUMIF(#REF!,Tableau1[[#This Row],[Références]],#REF!)</f>
        <v>#REF!</v>
      </c>
      <c r="I1201" s="1" t="e">
        <f t="shared" si="37"/>
        <v>#REF!</v>
      </c>
      <c r="J1201" s="1">
        <v>-1</v>
      </c>
      <c r="K1201" t="e">
        <f t="shared" si="36"/>
        <v>#REF!</v>
      </c>
      <c r="L1201" s="1" t="s">
        <v>452</v>
      </c>
      <c r="M1201" s="20" t="e">
        <f>Tableau1[[#This Row],[Prix /HT]]*Tableau1[[#This Row],[Stock Actuel]]</f>
        <v>#REF!</v>
      </c>
      <c r="N1201" s="1"/>
      <c r="O1201" s="1"/>
    </row>
    <row r="1202" spans="2:15" x14ac:dyDescent="0.25">
      <c r="B1202" s="1" t="s">
        <v>407</v>
      </c>
      <c r="C1202" s="1" t="s">
        <v>408</v>
      </c>
      <c r="D1202" s="1" t="s">
        <v>408</v>
      </c>
      <c r="E1202" t="s">
        <v>409</v>
      </c>
      <c r="F1202" s="20">
        <v>0</v>
      </c>
      <c r="G1202" s="1">
        <v>3</v>
      </c>
      <c r="H1202" s="1" t="e">
        <f>SUMIF(#REF!,Tableau1[[#This Row],[Références]],#REF!)</f>
        <v>#REF!</v>
      </c>
      <c r="I1202" s="1" t="e">
        <f t="shared" si="37"/>
        <v>#REF!</v>
      </c>
      <c r="J1202" s="1">
        <v>-1</v>
      </c>
      <c r="K1202" t="e">
        <f t="shared" si="36"/>
        <v>#REF!</v>
      </c>
      <c r="L1202" s="1"/>
      <c r="M1202" s="20" t="e">
        <f>Tableau1[[#This Row],[Prix /HT]]*Tableau1[[#This Row],[Stock Actuel]]</f>
        <v>#REF!</v>
      </c>
      <c r="N1202" s="1"/>
      <c r="O1202" s="1"/>
    </row>
    <row r="1203" spans="2:15" x14ac:dyDescent="0.25">
      <c r="B1203" s="1" t="s">
        <v>2622</v>
      </c>
      <c r="D1203" s="1" t="s">
        <v>38</v>
      </c>
      <c r="E1203" t="s">
        <v>2624</v>
      </c>
      <c r="F1203" s="20">
        <v>0</v>
      </c>
      <c r="G1203" s="1">
        <v>1</v>
      </c>
      <c r="H1203" s="1" t="e">
        <f>SUMIF(#REF!,Tableau1[[#This Row],[Références]],#REF!)</f>
        <v>#REF!</v>
      </c>
      <c r="I1203" s="1" t="e">
        <f t="shared" si="37"/>
        <v>#REF!</v>
      </c>
      <c r="J1203" s="1">
        <v>-1</v>
      </c>
      <c r="K1203" t="e">
        <f t="shared" si="36"/>
        <v>#REF!</v>
      </c>
      <c r="L1203" s="1"/>
      <c r="M1203" s="20" t="e">
        <f>Tableau1[[#This Row],[Prix /HT]]*Tableau1[[#This Row],[Stock Actuel]]</f>
        <v>#REF!</v>
      </c>
      <c r="N1203" s="1"/>
      <c r="O1203" s="1"/>
    </row>
    <row r="1204" spans="2:15" x14ac:dyDescent="0.25">
      <c r="B1204" s="1" t="s">
        <v>951</v>
      </c>
      <c r="C1204" s="1" t="s">
        <v>952</v>
      </c>
      <c r="D1204" s="1" t="s">
        <v>432</v>
      </c>
      <c r="E1204" t="s">
        <v>953</v>
      </c>
      <c r="F1204" s="20">
        <v>515.20000000000005</v>
      </c>
      <c r="G1204" s="1">
        <v>2</v>
      </c>
      <c r="H1204" s="1" t="e">
        <f>SUMIF(#REF!,Tableau1[[#This Row],[Références]],#REF!)</f>
        <v>#REF!</v>
      </c>
      <c r="I1204" s="1" t="e">
        <f t="shared" si="37"/>
        <v>#REF!</v>
      </c>
      <c r="J1204" s="1">
        <v>-1</v>
      </c>
      <c r="K1204" t="e">
        <f t="shared" si="36"/>
        <v>#REF!</v>
      </c>
      <c r="L1204" s="1"/>
      <c r="M1204" s="20" t="e">
        <f>Tableau1[[#This Row],[Prix /HT]]*Tableau1[[#This Row],[Stock Actuel]]</f>
        <v>#REF!</v>
      </c>
      <c r="N1204" s="1"/>
      <c r="O1204" s="1" t="s">
        <v>2634</v>
      </c>
    </row>
    <row r="1205" spans="2:15" x14ac:dyDescent="0.25">
      <c r="B1205" s="1" t="s">
        <v>160</v>
      </c>
      <c r="C1205" s="1" t="s">
        <v>161</v>
      </c>
      <c r="D1205" s="1" t="s">
        <v>419</v>
      </c>
      <c r="E1205" t="s">
        <v>162</v>
      </c>
      <c r="F1205" s="20">
        <v>107.28</v>
      </c>
      <c r="G1205" s="1">
        <v>1</v>
      </c>
      <c r="H1205" s="1" t="e">
        <f>SUMIF(#REF!,Tableau1[[#This Row],[Références]],#REF!)</f>
        <v>#REF!</v>
      </c>
      <c r="I1205" s="1" t="e">
        <f t="shared" si="37"/>
        <v>#REF!</v>
      </c>
      <c r="J1205" s="1">
        <v>-1</v>
      </c>
      <c r="K1205" t="e">
        <f t="shared" si="36"/>
        <v>#REF!</v>
      </c>
      <c r="L1205" s="1" t="s">
        <v>742</v>
      </c>
      <c r="M1205" s="20" t="e">
        <f>Tableau1[[#This Row],[Prix /HT]]*Tableau1[[#This Row],[Stock Actuel]]</f>
        <v>#REF!</v>
      </c>
      <c r="N1205" s="1" t="s">
        <v>162</v>
      </c>
      <c r="O1205" s="1"/>
    </row>
    <row r="1206" spans="2:15" x14ac:dyDescent="0.25">
      <c r="B1206" s="1" t="s">
        <v>2621</v>
      </c>
      <c r="D1206" s="1" t="s">
        <v>38</v>
      </c>
      <c r="E1206" t="s">
        <v>2623</v>
      </c>
      <c r="F1206" s="20">
        <v>0</v>
      </c>
      <c r="G1206" s="1">
        <v>1</v>
      </c>
      <c r="H1206" s="1" t="e">
        <f>SUMIF(#REF!,Tableau1[[#This Row],[Références]],#REF!)</f>
        <v>#REF!</v>
      </c>
      <c r="I1206" s="1" t="e">
        <f t="shared" si="37"/>
        <v>#REF!</v>
      </c>
      <c r="J1206" s="1">
        <v>-1</v>
      </c>
      <c r="K1206" t="e">
        <f t="shared" ref="K1206:K1262" si="38">IF(I1206&lt;=J1206,"Commander","stock OK")</f>
        <v>#REF!</v>
      </c>
      <c r="L1206" s="1"/>
      <c r="M1206" s="20" t="e">
        <f>Tableau1[[#This Row],[Prix /HT]]*Tableau1[[#This Row],[Stock Actuel]]</f>
        <v>#REF!</v>
      </c>
      <c r="N1206" s="1" t="s">
        <v>2377</v>
      </c>
      <c r="O1206" s="1"/>
    </row>
    <row r="1207" spans="2:15" x14ac:dyDescent="0.25">
      <c r="B1207" s="1" t="s">
        <v>1949</v>
      </c>
      <c r="C1207" s="1" t="s">
        <v>33</v>
      </c>
      <c r="D1207" s="1" t="s">
        <v>152</v>
      </c>
      <c r="E1207" t="s">
        <v>1948</v>
      </c>
      <c r="F1207" s="20">
        <v>28.86</v>
      </c>
      <c r="G1207" s="1">
        <v>10</v>
      </c>
      <c r="H1207" s="1" t="e">
        <f>SUMIF(#REF!,Tableau1[[#This Row],[Références]],#REF!)</f>
        <v>#REF!</v>
      </c>
      <c r="I1207" s="1" t="e">
        <f t="shared" si="37"/>
        <v>#REF!</v>
      </c>
      <c r="J1207" s="1">
        <v>-1</v>
      </c>
      <c r="K1207" t="e">
        <f t="shared" si="38"/>
        <v>#REF!</v>
      </c>
      <c r="L1207" s="1"/>
      <c r="M1207" s="20" t="e">
        <f>Tableau1[[#This Row],[Prix /HT]]*Tableau1[[#This Row],[Stock Actuel]]</f>
        <v>#REF!</v>
      </c>
      <c r="N1207" s="1"/>
      <c r="O1207" s="1"/>
    </row>
    <row r="1208" spans="2:15" x14ac:dyDescent="0.25">
      <c r="B1208" s="1" t="s">
        <v>1382</v>
      </c>
      <c r="C1208" s="1" t="s">
        <v>818</v>
      </c>
      <c r="D1208" s="1" t="s">
        <v>420</v>
      </c>
      <c r="E1208" t="s">
        <v>1185</v>
      </c>
      <c r="F1208" s="20">
        <v>0.4</v>
      </c>
      <c r="G1208" s="1">
        <v>78</v>
      </c>
      <c r="H1208" s="1" t="e">
        <f>SUMIF(#REF!,Tableau1[[#This Row],[Références]],#REF!)</f>
        <v>#REF!</v>
      </c>
      <c r="I1208" s="1" t="e">
        <f t="shared" si="37"/>
        <v>#REF!</v>
      </c>
      <c r="J1208" s="1">
        <v>-1</v>
      </c>
      <c r="K1208" t="e">
        <f t="shared" si="38"/>
        <v>#REF!</v>
      </c>
      <c r="L1208" s="35" t="s">
        <v>1940</v>
      </c>
      <c r="M1208" s="20" t="e">
        <f>Tableau1[[#This Row],[Prix /HT]]*Tableau1[[#This Row],[Stock Actuel]]</f>
        <v>#REF!</v>
      </c>
      <c r="N1208" s="1"/>
      <c r="O1208" s="35">
        <v>130</v>
      </c>
    </row>
    <row r="1209" spans="2:15" x14ac:dyDescent="0.25">
      <c r="B1209" s="1" t="s">
        <v>1381</v>
      </c>
      <c r="C1209" s="1" t="s">
        <v>818</v>
      </c>
      <c r="D1209" s="1" t="s">
        <v>420</v>
      </c>
      <c r="E1209" t="s">
        <v>1186</v>
      </c>
      <c r="F1209" s="20">
        <v>0.49</v>
      </c>
      <c r="G1209" s="1">
        <v>0</v>
      </c>
      <c r="H1209" s="1" t="e">
        <f>SUMIF(#REF!,Tableau1[[#This Row],[Références]],#REF!)</f>
        <v>#REF!</v>
      </c>
      <c r="I1209" s="1" t="e">
        <f t="shared" si="37"/>
        <v>#REF!</v>
      </c>
      <c r="J1209" s="1">
        <v>-1</v>
      </c>
      <c r="K1209" t="e">
        <f t="shared" si="38"/>
        <v>#REF!</v>
      </c>
      <c r="L1209" s="35" t="s">
        <v>1941</v>
      </c>
      <c r="M1209" s="20" t="e">
        <f>Tableau1[[#This Row],[Prix /HT]]*Tableau1[[#This Row],[Stock Actuel]]</f>
        <v>#REF!</v>
      </c>
      <c r="N1209" s="1"/>
      <c r="O1209" s="35">
        <v>131</v>
      </c>
    </row>
    <row r="1210" spans="2:15" x14ac:dyDescent="0.25">
      <c r="B1210" s="1" t="s">
        <v>1649</v>
      </c>
      <c r="C1210" s="1" t="s">
        <v>818</v>
      </c>
      <c r="D1210" s="1" t="s">
        <v>420</v>
      </c>
      <c r="E1210" t="s">
        <v>1650</v>
      </c>
      <c r="F1210" s="20">
        <v>0.63029999999999997</v>
      </c>
      <c r="G1210" s="1">
        <v>-35</v>
      </c>
      <c r="H1210" s="1" t="e">
        <f>SUMIF(#REF!,Tableau1[[#This Row],[Références]],#REF!)</f>
        <v>#REF!</v>
      </c>
      <c r="I1210" s="1" t="e">
        <f t="shared" si="37"/>
        <v>#REF!</v>
      </c>
      <c r="J1210" s="1">
        <v>-1</v>
      </c>
      <c r="K1210" t="e">
        <f t="shared" si="38"/>
        <v>#REF!</v>
      </c>
      <c r="L1210" s="35" t="s">
        <v>1942</v>
      </c>
      <c r="M1210" s="20" t="e">
        <f>Tableau1[[#This Row],[Prix /HT]]*Tableau1[[#This Row],[Stock Actuel]]</f>
        <v>#REF!</v>
      </c>
      <c r="N1210" s="1"/>
      <c r="O1210" s="35">
        <v>132</v>
      </c>
    </row>
    <row r="1211" spans="2:15" x14ac:dyDescent="0.25">
      <c r="B1211" s="1" t="s">
        <v>211</v>
      </c>
      <c r="C1211" s="1" t="s">
        <v>212</v>
      </c>
      <c r="D1211" s="1" t="s">
        <v>212</v>
      </c>
      <c r="E1211" t="s">
        <v>837</v>
      </c>
      <c r="F1211" s="20">
        <v>0</v>
      </c>
      <c r="G1211" s="1">
        <v>1</v>
      </c>
      <c r="H1211" s="1" t="e">
        <f>SUMIF(#REF!,Tableau1[[#This Row],[Références]],#REF!)</f>
        <v>#REF!</v>
      </c>
      <c r="I1211" s="1" t="e">
        <f t="shared" si="37"/>
        <v>#REF!</v>
      </c>
      <c r="J1211" s="1">
        <v>-1</v>
      </c>
      <c r="K1211" t="e">
        <f t="shared" si="38"/>
        <v>#REF!</v>
      </c>
      <c r="L1211" s="1"/>
      <c r="M1211" s="20" t="e">
        <f>Tableau1[[#This Row],[Prix /HT]]*Tableau1[[#This Row],[Stock Actuel]]</f>
        <v>#REF!</v>
      </c>
      <c r="N1211" s="1"/>
      <c r="O1211" s="1"/>
    </row>
    <row r="1212" spans="2:15" x14ac:dyDescent="0.25">
      <c r="B1212" s="1" t="s">
        <v>884</v>
      </c>
      <c r="C1212" s="1" t="s">
        <v>883</v>
      </c>
      <c r="E1212" t="s">
        <v>882</v>
      </c>
      <c r="F1212" s="20">
        <v>0</v>
      </c>
      <c r="G1212" s="1">
        <v>9</v>
      </c>
      <c r="H1212" s="1" t="e">
        <f>SUMIF(#REF!,Tableau1[[#This Row],[Références]],#REF!)</f>
        <v>#REF!</v>
      </c>
      <c r="I1212" s="1" t="e">
        <f t="shared" si="37"/>
        <v>#REF!</v>
      </c>
      <c r="J1212" s="1">
        <v>-1</v>
      </c>
      <c r="K1212" t="e">
        <f t="shared" si="38"/>
        <v>#REF!</v>
      </c>
      <c r="L1212" s="1"/>
      <c r="M1212" s="20" t="e">
        <f>Tableau1[[#This Row],[Prix /HT]]*Tableau1[[#This Row],[Stock Actuel]]</f>
        <v>#REF!</v>
      </c>
      <c r="N1212" s="1" t="s">
        <v>1494</v>
      </c>
      <c r="O1212" s="1"/>
    </row>
    <row r="1213" spans="2:15" x14ac:dyDescent="0.25">
      <c r="B1213" s="1" t="s">
        <v>2817</v>
      </c>
      <c r="D1213" s="1" t="s">
        <v>422</v>
      </c>
      <c r="E1213" t="s">
        <v>2818</v>
      </c>
      <c r="F1213" s="20">
        <v>9.91</v>
      </c>
      <c r="H1213" s="1" t="e">
        <f>SUMIF(#REF!,Tableau1[[#This Row],[Références]],#REF!)</f>
        <v>#REF!</v>
      </c>
      <c r="I1213" s="1" t="e">
        <f t="shared" si="37"/>
        <v>#REF!</v>
      </c>
      <c r="J1213" s="1">
        <v>-1</v>
      </c>
      <c r="K1213" t="e">
        <f t="shared" si="38"/>
        <v>#REF!</v>
      </c>
      <c r="L1213" s="1"/>
      <c r="M1213" s="20" t="e">
        <f>Tableau1[[#This Row],[Prix /HT]]*Tableau1[[#This Row],[Stock Actuel]]</f>
        <v>#REF!</v>
      </c>
      <c r="N1213" s="1"/>
      <c r="O1213" s="1"/>
    </row>
    <row r="1214" spans="2:15" x14ac:dyDescent="0.25">
      <c r="B1214" s="1" t="s">
        <v>2821</v>
      </c>
      <c r="D1214" s="1" t="s">
        <v>422</v>
      </c>
      <c r="E1214" t="s">
        <v>2822</v>
      </c>
      <c r="F1214" s="20">
        <v>14.17</v>
      </c>
      <c r="G1214" s="1">
        <v>0</v>
      </c>
      <c r="H1214" s="1" t="e">
        <f>SUMIF(#REF!,Tableau1[[#This Row],[Références]],#REF!)</f>
        <v>#REF!</v>
      </c>
      <c r="I1214" s="1" t="e">
        <f t="shared" si="37"/>
        <v>#REF!</v>
      </c>
      <c r="J1214" s="1">
        <v>-1</v>
      </c>
      <c r="K1214" t="e">
        <f t="shared" si="38"/>
        <v>#REF!</v>
      </c>
      <c r="L1214" s="1"/>
      <c r="M1214" s="20" t="e">
        <f>Tableau1[[#This Row],[Prix /HT]]*Tableau1[[#This Row],[Stock Actuel]]</f>
        <v>#REF!</v>
      </c>
      <c r="N1214" s="1"/>
      <c r="O1214" s="1"/>
    </row>
    <row r="1215" spans="2:15" x14ac:dyDescent="0.25">
      <c r="B1215" s="1" t="s">
        <v>1947</v>
      </c>
      <c r="C1215" s="1" t="s">
        <v>33</v>
      </c>
      <c r="D1215" s="1" t="s">
        <v>152</v>
      </c>
      <c r="E1215" t="s">
        <v>1951</v>
      </c>
      <c r="F1215" s="20">
        <v>22.44</v>
      </c>
      <c r="G1215" s="1">
        <v>43</v>
      </c>
      <c r="H1215" s="1" t="e">
        <f>SUMIF(#REF!,Tableau1[[#This Row],[Références]],#REF!)</f>
        <v>#REF!</v>
      </c>
      <c r="I1215" s="1" t="e">
        <f t="shared" si="37"/>
        <v>#REF!</v>
      </c>
      <c r="J1215" s="1">
        <v>-1</v>
      </c>
      <c r="K1215" t="e">
        <f t="shared" si="38"/>
        <v>#REF!</v>
      </c>
      <c r="L1215" s="1"/>
      <c r="M1215" s="20" t="e">
        <f>Tableau1[[#This Row],[Prix /HT]]*Tableau1[[#This Row],[Stock Actuel]]</f>
        <v>#REF!</v>
      </c>
      <c r="N1215" s="1"/>
      <c r="O1215" s="1"/>
    </row>
    <row r="1216" spans="2:15" x14ac:dyDescent="0.25">
      <c r="B1216" s="1" t="s">
        <v>2649</v>
      </c>
      <c r="D1216" s="1" t="s">
        <v>152</v>
      </c>
      <c r="E1216" t="s">
        <v>2650</v>
      </c>
      <c r="F1216" s="20">
        <v>16.420000000000002</v>
      </c>
      <c r="G1216" s="1">
        <v>0</v>
      </c>
      <c r="H1216" s="1" t="e">
        <f>SUMIF(#REF!,Tableau1[[#This Row],[Références]],#REF!)</f>
        <v>#REF!</v>
      </c>
      <c r="I1216" s="1" t="e">
        <f t="shared" si="37"/>
        <v>#REF!</v>
      </c>
      <c r="J1216" s="1">
        <v>-1</v>
      </c>
      <c r="K1216" t="e">
        <f t="shared" si="38"/>
        <v>#REF!</v>
      </c>
      <c r="L1216" s="1"/>
      <c r="M1216" s="20" t="e">
        <f>Tableau1[[#This Row],[Prix /HT]]*Tableau1[[#This Row],[Stock Actuel]]</f>
        <v>#REF!</v>
      </c>
      <c r="N1216" s="1"/>
      <c r="O1216" s="1"/>
    </row>
    <row r="1217" spans="2:15" x14ac:dyDescent="0.25">
      <c r="B1217" s="1" t="s">
        <v>1008</v>
      </c>
      <c r="C1217" s="1" t="s">
        <v>960</v>
      </c>
      <c r="D1217" s="1" t="s">
        <v>432</v>
      </c>
      <c r="E1217" t="s">
        <v>1009</v>
      </c>
      <c r="F1217" s="20">
        <v>41</v>
      </c>
      <c r="G1217" s="1">
        <v>1</v>
      </c>
      <c r="H1217" s="1" t="e">
        <f>SUMIF(#REF!,Tableau1[[#This Row],[Références]],#REF!)</f>
        <v>#REF!</v>
      </c>
      <c r="I1217" s="1" t="e">
        <f t="shared" si="37"/>
        <v>#REF!</v>
      </c>
      <c r="J1217" s="1">
        <v>-1</v>
      </c>
      <c r="K1217" t="e">
        <f t="shared" si="38"/>
        <v>#REF!</v>
      </c>
      <c r="L1217" s="1"/>
      <c r="M1217" s="20" t="e">
        <f>Tableau1[[#This Row],[Prix /HT]]*Tableau1[[#This Row],[Stock Actuel]]</f>
        <v>#REF!</v>
      </c>
      <c r="N1217" s="1" t="s">
        <v>2377</v>
      </c>
      <c r="O1217" s="1"/>
    </row>
    <row r="1218" spans="2:15" x14ac:dyDescent="0.25">
      <c r="B1218" s="1" t="s">
        <v>968</v>
      </c>
      <c r="C1218" s="1" t="s">
        <v>960</v>
      </c>
      <c r="D1218" s="1" t="s">
        <v>432</v>
      </c>
      <c r="E1218" t="s">
        <v>969</v>
      </c>
      <c r="F1218" s="20">
        <v>88.5</v>
      </c>
      <c r="G1218" s="1">
        <v>1</v>
      </c>
      <c r="H1218" s="1" t="e">
        <f>SUMIF(#REF!,Tableau1[[#This Row],[Références]],#REF!)</f>
        <v>#REF!</v>
      </c>
      <c r="I1218" s="1" t="e">
        <f t="shared" si="37"/>
        <v>#REF!</v>
      </c>
      <c r="J1218" s="1">
        <v>-1</v>
      </c>
      <c r="K1218" t="e">
        <f t="shared" si="38"/>
        <v>#REF!</v>
      </c>
      <c r="L1218" s="1"/>
      <c r="M1218" s="20" t="e">
        <f>Tableau1[[#This Row],[Prix /HT]]*Tableau1[[#This Row],[Stock Actuel]]</f>
        <v>#REF!</v>
      </c>
      <c r="N1218" s="1" t="s">
        <v>2377</v>
      </c>
      <c r="O1218" s="1"/>
    </row>
    <row r="1219" spans="2:15" x14ac:dyDescent="0.25">
      <c r="B1219" s="1" t="s">
        <v>967</v>
      </c>
      <c r="C1219" s="1" t="s">
        <v>960</v>
      </c>
      <c r="D1219" s="1" t="s">
        <v>432</v>
      </c>
      <c r="E1219" t="s">
        <v>1206</v>
      </c>
      <c r="F1219" s="20">
        <v>31</v>
      </c>
      <c r="G1219" s="1">
        <v>3</v>
      </c>
      <c r="H1219" s="1" t="e">
        <f>SUMIF(#REF!,Tableau1[[#This Row],[Références]],#REF!)</f>
        <v>#REF!</v>
      </c>
      <c r="I1219" s="1" t="e">
        <f t="shared" si="37"/>
        <v>#REF!</v>
      </c>
      <c r="J1219" s="1">
        <v>-1</v>
      </c>
      <c r="K1219" t="e">
        <f t="shared" si="38"/>
        <v>#REF!</v>
      </c>
      <c r="L1219" s="1"/>
      <c r="M1219" s="20" t="e">
        <f>Tableau1[[#This Row],[Prix /HT]]*Tableau1[[#This Row],[Stock Actuel]]</f>
        <v>#REF!</v>
      </c>
      <c r="N1219" s="1"/>
      <c r="O1219" s="1"/>
    </row>
    <row r="1220" spans="2:15" x14ac:dyDescent="0.25">
      <c r="B1220" s="1" t="s">
        <v>2018</v>
      </c>
      <c r="D1220" s="1" t="s">
        <v>432</v>
      </c>
      <c r="E1220" t="s">
        <v>2017</v>
      </c>
      <c r="F1220" s="20">
        <v>47</v>
      </c>
      <c r="G1220" s="1">
        <v>1</v>
      </c>
      <c r="H1220" s="1" t="e">
        <f>SUMIF(#REF!,Tableau1[[#This Row],[Références]],#REF!)</f>
        <v>#REF!</v>
      </c>
      <c r="I1220" s="1" t="e">
        <f t="shared" ref="I1220:I1262" si="39">SUM(G1220:H1220)</f>
        <v>#REF!</v>
      </c>
      <c r="J1220" s="1">
        <v>-1</v>
      </c>
      <c r="K1220" t="e">
        <f t="shared" si="38"/>
        <v>#REF!</v>
      </c>
      <c r="L1220" s="1"/>
      <c r="M1220" s="20" t="e">
        <f>Tableau1[[#This Row],[Prix /HT]]*Tableau1[[#This Row],[Stock Actuel]]</f>
        <v>#REF!</v>
      </c>
      <c r="N1220" s="1" t="s">
        <v>2885</v>
      </c>
      <c r="O1220" s="1"/>
    </row>
    <row r="1221" spans="2:15" x14ac:dyDescent="0.25">
      <c r="B1221" s="1" t="s">
        <v>2101</v>
      </c>
      <c r="D1221" s="1" t="s">
        <v>2614</v>
      </c>
      <c r="E1221" t="s">
        <v>2102</v>
      </c>
      <c r="F1221" s="20">
        <v>31.14</v>
      </c>
      <c r="G1221" s="1">
        <v>36</v>
      </c>
      <c r="H1221" s="1" t="e">
        <f>SUMIF(#REF!,Tableau1[[#This Row],[Références]],#REF!)</f>
        <v>#REF!</v>
      </c>
      <c r="I1221" s="1" t="e">
        <f t="shared" si="39"/>
        <v>#REF!</v>
      </c>
      <c r="J1221" s="1">
        <v>-1</v>
      </c>
      <c r="K1221" t="e">
        <f t="shared" si="38"/>
        <v>#REF!</v>
      </c>
      <c r="L1221" s="1"/>
      <c r="M1221" s="20" t="e">
        <f>Tableau1[[#This Row],[Prix /HT]]*Tableau1[[#This Row],[Stock Actuel]]</f>
        <v>#REF!</v>
      </c>
      <c r="N1221" s="1"/>
      <c r="O1221" s="1"/>
    </row>
    <row r="1222" spans="2:15" x14ac:dyDescent="0.25">
      <c r="B1222" s="1" t="s">
        <v>1428</v>
      </c>
      <c r="D1222" s="1" t="s">
        <v>2614</v>
      </c>
      <c r="E1222" t="s">
        <v>1429</v>
      </c>
      <c r="F1222" s="20">
        <v>29.36</v>
      </c>
      <c r="G1222" s="1">
        <v>4</v>
      </c>
      <c r="H1222" s="1" t="e">
        <f>SUMIF(#REF!,Tableau1[[#This Row],[Références]],#REF!)</f>
        <v>#REF!</v>
      </c>
      <c r="I1222" s="1" t="e">
        <f t="shared" si="39"/>
        <v>#REF!</v>
      </c>
      <c r="J1222" s="1">
        <v>-1</v>
      </c>
      <c r="K1222" t="e">
        <f t="shared" si="38"/>
        <v>#REF!</v>
      </c>
      <c r="L1222" s="1"/>
      <c r="M1222" s="20" t="e">
        <f>Tableau1[[#This Row],[Prix /HT]]*Tableau1[[#This Row],[Stock Actuel]]</f>
        <v>#REF!</v>
      </c>
      <c r="N1222" s="1"/>
      <c r="O1222" s="1"/>
    </row>
    <row r="1223" spans="2:15" x14ac:dyDescent="0.25">
      <c r="B1223" s="1" t="s">
        <v>1915</v>
      </c>
      <c r="D1223" s="1" t="s">
        <v>420</v>
      </c>
      <c r="E1223" t="s">
        <v>1916</v>
      </c>
      <c r="F1223" s="20">
        <v>29.9</v>
      </c>
      <c r="G1223" s="1">
        <v>1</v>
      </c>
      <c r="H1223" s="1" t="e">
        <f>SUMIF(#REF!,Tableau1[[#This Row],[Références]],#REF!)</f>
        <v>#REF!</v>
      </c>
      <c r="I1223" s="1" t="e">
        <f t="shared" si="39"/>
        <v>#REF!</v>
      </c>
      <c r="J1223" s="1">
        <v>-1</v>
      </c>
      <c r="K1223" t="e">
        <f t="shared" si="38"/>
        <v>#REF!</v>
      </c>
      <c r="L1223" s="1"/>
      <c r="M1223" s="20" t="e">
        <f>Tableau1[[#This Row],[Prix /HT]]*Tableau1[[#This Row],[Stock Actuel]]</f>
        <v>#REF!</v>
      </c>
      <c r="N1223" s="1" t="s">
        <v>2377</v>
      </c>
      <c r="O1223" s="1"/>
    </row>
    <row r="1224" spans="2:15" x14ac:dyDescent="0.25">
      <c r="B1224" s="1" t="s">
        <v>981</v>
      </c>
      <c r="C1224" s="1" t="s">
        <v>958</v>
      </c>
      <c r="D1224" s="1" t="s">
        <v>983</v>
      </c>
      <c r="E1224" t="s">
        <v>982</v>
      </c>
      <c r="F1224" s="20">
        <v>0</v>
      </c>
      <c r="G1224" s="1">
        <v>2</v>
      </c>
      <c r="H1224" s="1" t="e">
        <f>SUMIF(#REF!,Tableau1[[#This Row],[Références]],#REF!)</f>
        <v>#REF!</v>
      </c>
      <c r="I1224" s="1" t="e">
        <f t="shared" si="39"/>
        <v>#REF!</v>
      </c>
      <c r="J1224" s="1">
        <v>-1</v>
      </c>
      <c r="K1224" t="e">
        <f t="shared" si="38"/>
        <v>#REF!</v>
      </c>
      <c r="L1224" s="1" t="s">
        <v>958</v>
      </c>
      <c r="M1224" s="20" t="e">
        <f>Tableau1[[#This Row],[Prix /HT]]*Tableau1[[#This Row],[Stock Actuel]]</f>
        <v>#REF!</v>
      </c>
      <c r="N1224" s="1" t="s">
        <v>1380</v>
      </c>
      <c r="O1224" s="1"/>
    </row>
    <row r="1225" spans="2:15" x14ac:dyDescent="0.25">
      <c r="B1225" s="1" t="s">
        <v>984</v>
      </c>
      <c r="C1225" s="1" t="s">
        <v>958</v>
      </c>
      <c r="D1225" s="1" t="s">
        <v>983</v>
      </c>
      <c r="E1225" t="s">
        <v>985</v>
      </c>
      <c r="F1225" s="20">
        <v>0</v>
      </c>
      <c r="G1225" s="1">
        <v>1</v>
      </c>
      <c r="H1225" s="1" t="e">
        <f>SUMIF(#REF!,Tableau1[[#This Row],[Références]],#REF!)</f>
        <v>#REF!</v>
      </c>
      <c r="I1225" s="1" t="e">
        <f t="shared" si="39"/>
        <v>#REF!</v>
      </c>
      <c r="J1225" s="1">
        <v>-1</v>
      </c>
      <c r="K1225" t="e">
        <f t="shared" si="38"/>
        <v>#REF!</v>
      </c>
      <c r="L1225" s="1" t="s">
        <v>958</v>
      </c>
      <c r="M1225" s="20" t="e">
        <f>Tableau1[[#This Row],[Prix /HT]]*Tableau1[[#This Row],[Stock Actuel]]</f>
        <v>#REF!</v>
      </c>
      <c r="N1225" s="1" t="s">
        <v>2734</v>
      </c>
      <c r="O1225" s="1"/>
    </row>
    <row r="1226" spans="2:15" x14ac:dyDescent="0.25">
      <c r="B1226" s="1" t="s">
        <v>411</v>
      </c>
      <c r="C1226" s="1" t="s">
        <v>412</v>
      </c>
      <c r="D1226" s="1" t="s">
        <v>412</v>
      </c>
      <c r="E1226" t="s">
        <v>162</v>
      </c>
      <c r="F1226" s="20">
        <v>0</v>
      </c>
      <c r="G1226" s="1">
        <v>1</v>
      </c>
      <c r="H1226" s="1" t="e">
        <f>SUMIF(#REF!,Tableau1[[#This Row],[Références]],#REF!)</f>
        <v>#REF!</v>
      </c>
      <c r="I1226" s="1" t="e">
        <f t="shared" si="39"/>
        <v>#REF!</v>
      </c>
      <c r="J1226" s="1">
        <v>-1</v>
      </c>
      <c r="K1226" t="e">
        <f t="shared" si="38"/>
        <v>#REF!</v>
      </c>
      <c r="L1226" s="1" t="s">
        <v>742</v>
      </c>
      <c r="M1226" s="20" t="e">
        <f>Tableau1[[#This Row],[Prix /HT]]*Tableau1[[#This Row],[Stock Actuel]]</f>
        <v>#REF!</v>
      </c>
      <c r="N1226" s="1" t="s">
        <v>162</v>
      </c>
      <c r="O1226" s="1"/>
    </row>
    <row r="1227" spans="2:15" x14ac:dyDescent="0.25">
      <c r="B1227" s="1" t="s">
        <v>725</v>
      </c>
      <c r="C1227" s="1" t="s">
        <v>334</v>
      </c>
      <c r="D1227" s="1" t="s">
        <v>334</v>
      </c>
      <c r="E1227" t="s">
        <v>724</v>
      </c>
      <c r="F1227" s="20">
        <v>0</v>
      </c>
      <c r="G1227" s="1">
        <v>1</v>
      </c>
      <c r="H1227" s="1" t="e">
        <f>SUMIF(#REF!,Tableau1[[#This Row],[Références]],#REF!)</f>
        <v>#REF!</v>
      </c>
      <c r="I1227" s="1" t="e">
        <f t="shared" si="39"/>
        <v>#REF!</v>
      </c>
      <c r="J1227" s="1">
        <v>-1</v>
      </c>
      <c r="K1227" t="e">
        <f t="shared" si="38"/>
        <v>#REF!</v>
      </c>
      <c r="L1227" s="1" t="s">
        <v>742</v>
      </c>
      <c r="M1227" s="20" t="e">
        <f>Tableau1[[#This Row],[Prix /HT]]*Tableau1[[#This Row],[Stock Actuel]]</f>
        <v>#REF!</v>
      </c>
      <c r="N1227" s="1" t="s">
        <v>162</v>
      </c>
      <c r="O1227" s="1"/>
    </row>
    <row r="1228" spans="2:15" x14ac:dyDescent="0.25">
      <c r="B1228" s="1" t="s">
        <v>1936</v>
      </c>
      <c r="C1228" s="1" t="s">
        <v>412</v>
      </c>
      <c r="D1228" s="1" t="s">
        <v>412</v>
      </c>
      <c r="E1228" t="s">
        <v>162</v>
      </c>
      <c r="F1228" s="20">
        <v>0</v>
      </c>
      <c r="G1228" s="1">
        <v>1</v>
      </c>
      <c r="H1228" s="1" t="e">
        <f>SUMIF(#REF!,Tableau1[[#This Row],[Références]],#REF!)</f>
        <v>#REF!</v>
      </c>
      <c r="I1228" s="1" t="e">
        <f t="shared" si="39"/>
        <v>#REF!</v>
      </c>
      <c r="J1228" s="1">
        <v>-1</v>
      </c>
      <c r="K1228" t="e">
        <f t="shared" si="38"/>
        <v>#REF!</v>
      </c>
      <c r="L1228" s="1" t="s">
        <v>742</v>
      </c>
      <c r="M1228" s="20" t="e">
        <f>Tableau1[[#This Row],[Prix /HT]]*Tableau1[[#This Row],[Stock Actuel]]</f>
        <v>#REF!</v>
      </c>
      <c r="N1228" s="1" t="s">
        <v>162</v>
      </c>
      <c r="O1228" s="1"/>
    </row>
    <row r="1229" spans="2:15" x14ac:dyDescent="0.25">
      <c r="B1229" s="1" t="s">
        <v>36</v>
      </c>
      <c r="D1229" s="1" t="s">
        <v>2614</v>
      </c>
      <c r="E1229" t="s">
        <v>1072</v>
      </c>
      <c r="F1229" s="20">
        <v>39.5</v>
      </c>
      <c r="G1229" s="1">
        <v>11</v>
      </c>
      <c r="H1229" s="1" t="e">
        <f>SUMIF(#REF!,Tableau1[[#This Row],[Références]],#REF!)</f>
        <v>#REF!</v>
      </c>
      <c r="I1229" s="1" t="e">
        <f t="shared" si="39"/>
        <v>#REF!</v>
      </c>
      <c r="J1229" s="1">
        <v>-1</v>
      </c>
      <c r="K1229" t="e">
        <f t="shared" si="38"/>
        <v>#REF!</v>
      </c>
      <c r="L1229" s="1"/>
      <c r="M1229" s="20" t="e">
        <f>Tableau1[[#This Row],[Prix /HT]]*Tableau1[[#This Row],[Stock Actuel]]</f>
        <v>#REF!</v>
      </c>
      <c r="N1229" s="1"/>
      <c r="O1229" s="1" t="s">
        <v>1900</v>
      </c>
    </row>
    <row r="1230" spans="2:15" x14ac:dyDescent="0.25">
      <c r="B1230" s="1" t="s">
        <v>435</v>
      </c>
      <c r="D1230" s="1" t="s">
        <v>2614</v>
      </c>
      <c r="E1230" t="s">
        <v>1073</v>
      </c>
      <c r="F1230" s="20">
        <v>43.5</v>
      </c>
      <c r="G1230" s="1">
        <v>2</v>
      </c>
      <c r="H1230" s="1" t="e">
        <f>SUMIF(#REF!,Tableau1[[#This Row],[Références]],#REF!)</f>
        <v>#REF!</v>
      </c>
      <c r="I1230" s="1" t="e">
        <f t="shared" si="39"/>
        <v>#REF!</v>
      </c>
      <c r="J1230" s="1">
        <v>-1</v>
      </c>
      <c r="K1230" t="e">
        <f t="shared" si="38"/>
        <v>#REF!</v>
      </c>
      <c r="L1230" s="1"/>
      <c r="M1230" s="20" t="e">
        <f>Tableau1[[#This Row],[Prix /HT]]*Tableau1[[#This Row],[Stock Actuel]]</f>
        <v>#REF!</v>
      </c>
      <c r="N1230" s="1"/>
      <c r="O1230" s="1" t="s">
        <v>2048</v>
      </c>
    </row>
    <row r="1231" spans="2:15" x14ac:dyDescent="0.25">
      <c r="B1231" s="1" t="s">
        <v>2405</v>
      </c>
      <c r="C1231" s="1" t="s">
        <v>415</v>
      </c>
      <c r="D1231" s="1" t="s">
        <v>418</v>
      </c>
      <c r="E1231" t="s">
        <v>2408</v>
      </c>
      <c r="F1231" s="20">
        <v>5.21</v>
      </c>
      <c r="G1231" s="1">
        <v>15</v>
      </c>
      <c r="H1231" s="1" t="e">
        <f>SUMIF(#REF!,Tableau1[[#This Row],[Références]],#REF!)</f>
        <v>#REF!</v>
      </c>
      <c r="I1231" s="1" t="e">
        <f t="shared" si="39"/>
        <v>#REF!</v>
      </c>
      <c r="J1231" s="1">
        <v>-1</v>
      </c>
      <c r="K1231" t="e">
        <f t="shared" si="38"/>
        <v>#REF!</v>
      </c>
      <c r="L1231" s="1" t="s">
        <v>728</v>
      </c>
      <c r="M1231" s="20" t="e">
        <f>Tableau1[[#This Row],[Prix /HT]]*Tableau1[[#This Row],[Stock Actuel]]</f>
        <v>#REF!</v>
      </c>
      <c r="N1231" s="1" t="s">
        <v>1488</v>
      </c>
      <c r="O1231" s="1" t="s">
        <v>1743</v>
      </c>
    </row>
    <row r="1232" spans="2:15" x14ac:dyDescent="0.25">
      <c r="B1232" s="32" t="s">
        <v>2273</v>
      </c>
      <c r="C1232" s="32" t="s">
        <v>415</v>
      </c>
      <c r="D1232" s="32" t="s">
        <v>1372</v>
      </c>
      <c r="E1232" s="39" t="s">
        <v>2274</v>
      </c>
      <c r="F1232" s="40">
        <v>0</v>
      </c>
      <c r="G1232" s="32">
        <v>2</v>
      </c>
      <c r="H1232" s="32" t="e">
        <f>SUMIF(#REF!,Tableau1[[#This Row],[Références]],#REF!)</f>
        <v>#REF!</v>
      </c>
      <c r="I1232" s="32" t="e">
        <f t="shared" si="39"/>
        <v>#REF!</v>
      </c>
      <c r="J1232" s="32">
        <v>-1</v>
      </c>
      <c r="K1232" s="39" t="e">
        <f t="shared" si="38"/>
        <v>#REF!</v>
      </c>
      <c r="L1232" s="32" t="s">
        <v>728</v>
      </c>
      <c r="M1232" s="40" t="e">
        <f>Tableau1[[#This Row],[Prix /HT]]*Tableau1[[#This Row],[Stock Actuel]]</f>
        <v>#REF!</v>
      </c>
      <c r="N1232" s="32" t="s">
        <v>1488</v>
      </c>
      <c r="O1232" s="32"/>
    </row>
    <row r="1233" spans="2:15" x14ac:dyDescent="0.25">
      <c r="B1233" s="1" t="s">
        <v>2409</v>
      </c>
      <c r="C1233" s="1" t="s">
        <v>415</v>
      </c>
      <c r="D1233" s="1" t="s">
        <v>418</v>
      </c>
      <c r="E1233" t="s">
        <v>2407</v>
      </c>
      <c r="F1233" s="20">
        <v>26.05</v>
      </c>
      <c r="G1233" s="1">
        <v>-4</v>
      </c>
      <c r="H1233" s="1" t="e">
        <f>SUMIF(#REF!,Tableau1[[#This Row],[Références]],#REF!)</f>
        <v>#REF!</v>
      </c>
      <c r="I1233" s="1" t="e">
        <f t="shared" si="39"/>
        <v>#REF!</v>
      </c>
      <c r="J1233" s="1">
        <v>-1</v>
      </c>
      <c r="K1233" t="e">
        <f t="shared" si="38"/>
        <v>#REF!</v>
      </c>
      <c r="L1233" s="1" t="s">
        <v>728</v>
      </c>
      <c r="M1233" s="20" t="e">
        <f>Tableau1[[#This Row],[Prix /HT]]*Tableau1[[#This Row],[Stock Actuel]]</f>
        <v>#REF!</v>
      </c>
      <c r="N1233" s="1" t="s">
        <v>1488</v>
      </c>
      <c r="O1233" s="1" t="s">
        <v>1778</v>
      </c>
    </row>
    <row r="1234" spans="2:15" x14ac:dyDescent="0.25">
      <c r="B1234" s="1" t="s">
        <v>2611</v>
      </c>
      <c r="C1234" s="1" t="s">
        <v>2276</v>
      </c>
      <c r="D1234" s="1" t="s">
        <v>2748</v>
      </c>
      <c r="E1234" t="s">
        <v>2275</v>
      </c>
      <c r="F1234" s="20">
        <v>6.2</v>
      </c>
      <c r="G1234" s="1">
        <v>5</v>
      </c>
      <c r="H1234" s="1" t="e">
        <f>SUMIF(#REF!,Tableau1[[#This Row],[Références]],#REF!)</f>
        <v>#REF!</v>
      </c>
      <c r="I1234" s="1" t="e">
        <f t="shared" si="39"/>
        <v>#REF!</v>
      </c>
      <c r="J1234" s="1">
        <v>-1</v>
      </c>
      <c r="K1234" t="e">
        <f t="shared" si="38"/>
        <v>#REF!</v>
      </c>
      <c r="L1234" s="1" t="s">
        <v>728</v>
      </c>
      <c r="M1234" s="20" t="e">
        <f>Tableau1[[#This Row],[Prix /HT]]*Tableau1[[#This Row],[Stock Actuel]]</f>
        <v>#REF!</v>
      </c>
      <c r="N1234" s="1" t="s">
        <v>1488</v>
      </c>
      <c r="O1234" s="1" t="s">
        <v>1739</v>
      </c>
    </row>
    <row r="1235" spans="2:15" x14ac:dyDescent="0.25">
      <c r="B1235" s="32" t="s">
        <v>414</v>
      </c>
      <c r="C1235" s="32" t="s">
        <v>415</v>
      </c>
      <c r="D1235" s="32" t="s">
        <v>1372</v>
      </c>
      <c r="E1235" s="39" t="s">
        <v>1345</v>
      </c>
      <c r="F1235" s="40">
        <v>12.5</v>
      </c>
      <c r="G1235" s="32">
        <v>0</v>
      </c>
      <c r="H1235" s="32" t="e">
        <f>SUMIF(#REF!,Tableau1[[#This Row],[Références]],#REF!)</f>
        <v>#REF!</v>
      </c>
      <c r="I1235" s="32" t="e">
        <f t="shared" si="39"/>
        <v>#REF!</v>
      </c>
      <c r="J1235" s="32">
        <v>-1</v>
      </c>
      <c r="K1235" s="39" t="e">
        <f t="shared" si="38"/>
        <v>#REF!</v>
      </c>
      <c r="L1235" s="32" t="s">
        <v>728</v>
      </c>
      <c r="M1235" s="40" t="e">
        <f>Tableau1[[#This Row],[Prix /HT]]*Tableau1[[#This Row],[Stock Actuel]]</f>
        <v>#REF!</v>
      </c>
      <c r="N1235" s="32" t="s">
        <v>1488</v>
      </c>
      <c r="O1235" s="32"/>
    </row>
    <row r="1236" spans="2:15" x14ac:dyDescent="0.25">
      <c r="B1236" s="1" t="s">
        <v>2218</v>
      </c>
      <c r="C1236" s="1" t="s">
        <v>415</v>
      </c>
      <c r="D1236" s="1" t="s">
        <v>1372</v>
      </c>
      <c r="E1236" t="s">
        <v>2219</v>
      </c>
      <c r="F1236" s="20">
        <v>10.3</v>
      </c>
      <c r="G1236" s="1">
        <v>30</v>
      </c>
      <c r="H1236" s="1" t="e">
        <f>SUMIF(#REF!,Tableau1[[#This Row],[Références]],#REF!)</f>
        <v>#REF!</v>
      </c>
      <c r="I1236" s="1" t="e">
        <f t="shared" si="39"/>
        <v>#REF!</v>
      </c>
      <c r="J1236" s="1">
        <v>-1</v>
      </c>
      <c r="K1236" t="e">
        <f t="shared" si="38"/>
        <v>#REF!</v>
      </c>
      <c r="L1236" s="1" t="s">
        <v>728</v>
      </c>
      <c r="M1236" s="20" t="e">
        <f>Tableau1[[#This Row],[Prix /HT]]*Tableau1[[#This Row],[Stock Actuel]]</f>
        <v>#REF!</v>
      </c>
      <c r="N1236" s="1" t="s">
        <v>1488</v>
      </c>
      <c r="O1236" s="1" t="s">
        <v>2220</v>
      </c>
    </row>
    <row r="1237" spans="2:15" x14ac:dyDescent="0.25">
      <c r="B1237" s="1" t="s">
        <v>1680</v>
      </c>
      <c r="C1237" s="1" t="s">
        <v>415</v>
      </c>
      <c r="D1237" s="1" t="s">
        <v>1372</v>
      </c>
      <c r="E1237" t="s">
        <v>1681</v>
      </c>
      <c r="F1237" s="20">
        <v>9.9</v>
      </c>
      <c r="G1237" s="1">
        <v>9</v>
      </c>
      <c r="H1237" s="1" t="e">
        <f>SUMIF(#REF!,Tableau1[[#This Row],[Références]],#REF!)</f>
        <v>#REF!</v>
      </c>
      <c r="I1237" s="1" t="e">
        <f t="shared" si="39"/>
        <v>#REF!</v>
      </c>
      <c r="J1237" s="1">
        <v>-1</v>
      </c>
      <c r="K1237" t="e">
        <f t="shared" si="38"/>
        <v>#REF!</v>
      </c>
      <c r="L1237" s="1" t="s">
        <v>728</v>
      </c>
      <c r="M1237" s="20" t="e">
        <f>Tableau1[[#This Row],[Prix /HT]]*Tableau1[[#This Row],[Stock Actuel]]</f>
        <v>#REF!</v>
      </c>
      <c r="N1237" s="1" t="s">
        <v>1488</v>
      </c>
      <c r="O1237" s="1" t="s">
        <v>1738</v>
      </c>
    </row>
    <row r="1238" spans="2:15" x14ac:dyDescent="0.25">
      <c r="B1238" s="1" t="s">
        <v>2404</v>
      </c>
      <c r="C1238" s="1" t="s">
        <v>2276</v>
      </c>
      <c r="D1238" s="1" t="s">
        <v>2748</v>
      </c>
      <c r="E1238" t="s">
        <v>2406</v>
      </c>
      <c r="F1238" s="20">
        <v>9.9</v>
      </c>
      <c r="G1238" s="1">
        <v>20</v>
      </c>
      <c r="H1238" s="1" t="e">
        <f>SUMIF(#REF!,Tableau1[[#This Row],[Références]],#REF!)</f>
        <v>#REF!</v>
      </c>
      <c r="I1238" s="1" t="e">
        <f t="shared" si="39"/>
        <v>#REF!</v>
      </c>
      <c r="J1238" s="1">
        <v>-1</v>
      </c>
      <c r="K1238" t="e">
        <f t="shared" si="38"/>
        <v>#REF!</v>
      </c>
      <c r="L1238" s="1" t="s">
        <v>728</v>
      </c>
      <c r="M1238" s="20" t="e">
        <f>Tableau1[[#This Row],[Prix /HT]]*Tableau1[[#This Row],[Stock Actuel]]</f>
        <v>#REF!</v>
      </c>
      <c r="N1238" s="1" t="s">
        <v>1488</v>
      </c>
      <c r="O1238" s="1" t="s">
        <v>1736</v>
      </c>
    </row>
    <row r="1239" spans="2:15" x14ac:dyDescent="0.25">
      <c r="B1239" s="1" t="s">
        <v>24</v>
      </c>
      <c r="C1239" s="1" t="s">
        <v>21</v>
      </c>
      <c r="D1239" s="1" t="s">
        <v>21</v>
      </c>
      <c r="E1239" t="s">
        <v>25</v>
      </c>
      <c r="F1239" s="20">
        <v>0</v>
      </c>
      <c r="G1239" s="1">
        <v>1</v>
      </c>
      <c r="H1239" s="1" t="e">
        <f>SUMIF(#REF!,Tableau1[[#This Row],[Références]],#REF!)</f>
        <v>#REF!</v>
      </c>
      <c r="I1239" s="1" t="e">
        <f t="shared" si="39"/>
        <v>#REF!</v>
      </c>
      <c r="J1239" s="1">
        <v>-1</v>
      </c>
      <c r="K1239" t="e">
        <f t="shared" si="38"/>
        <v>#REF!</v>
      </c>
      <c r="L1239" s="1" t="s">
        <v>457</v>
      </c>
      <c r="M1239" s="20" t="e">
        <f>Tableau1[[#This Row],[Prix /HT]]*Tableau1[[#This Row],[Stock Actuel]]</f>
        <v>#REF!</v>
      </c>
      <c r="N1239" s="1"/>
      <c r="O1239" s="1"/>
    </row>
    <row r="1240" spans="2:15" x14ac:dyDescent="0.25">
      <c r="B1240" s="1" t="s">
        <v>723</v>
      </c>
      <c r="D1240" s="1" t="s">
        <v>420</v>
      </c>
      <c r="E1240" t="s">
        <v>1130</v>
      </c>
      <c r="F1240" s="20">
        <v>0</v>
      </c>
      <c r="G1240" s="1">
        <v>2</v>
      </c>
      <c r="H1240" s="1" t="e">
        <f>SUMIF(#REF!,Tableau1[[#This Row],[Références]],#REF!)</f>
        <v>#REF!</v>
      </c>
      <c r="I1240" s="1" t="e">
        <f t="shared" si="39"/>
        <v>#REF!</v>
      </c>
      <c r="J1240" s="1">
        <v>-1</v>
      </c>
      <c r="K1240" t="e">
        <f t="shared" si="38"/>
        <v>#REF!</v>
      </c>
      <c r="L1240" s="1" t="s">
        <v>742</v>
      </c>
      <c r="M1240" s="20" t="e">
        <f>Tableau1[[#This Row],[Prix /HT]]*Tableau1[[#This Row],[Stock Actuel]]</f>
        <v>#REF!</v>
      </c>
      <c r="N1240" s="1"/>
      <c r="O1240" s="1"/>
    </row>
    <row r="1241" spans="2:15" x14ac:dyDescent="0.25">
      <c r="B1241" s="1" t="s">
        <v>189</v>
      </c>
      <c r="C1241" s="1" t="s">
        <v>190</v>
      </c>
      <c r="D1241" s="1" t="s">
        <v>190</v>
      </c>
      <c r="E1241" t="s">
        <v>191</v>
      </c>
      <c r="F1241" s="20">
        <v>0</v>
      </c>
      <c r="G1241" s="1">
        <v>4</v>
      </c>
      <c r="H1241" s="1" t="e">
        <f>SUMIF(#REF!,Tableau1[[#This Row],[Références]],#REF!)</f>
        <v>#REF!</v>
      </c>
      <c r="I1241" s="1" t="e">
        <f t="shared" si="39"/>
        <v>#REF!</v>
      </c>
      <c r="J1241" s="1">
        <v>-1</v>
      </c>
      <c r="K1241" t="e">
        <f t="shared" si="38"/>
        <v>#REF!</v>
      </c>
      <c r="L1241" s="1" t="s">
        <v>742</v>
      </c>
      <c r="M1241" s="20" t="e">
        <f>Tableau1[[#This Row],[Prix /HT]]*Tableau1[[#This Row],[Stock Actuel]]</f>
        <v>#REF!</v>
      </c>
      <c r="N1241" s="1"/>
      <c r="O1241" s="1"/>
    </row>
    <row r="1242" spans="2:15" x14ac:dyDescent="0.25">
      <c r="B1242" s="1" t="s">
        <v>684</v>
      </c>
      <c r="C1242" s="1" t="s">
        <v>134</v>
      </c>
      <c r="D1242" s="1" t="s">
        <v>420</v>
      </c>
      <c r="E1242" t="s">
        <v>685</v>
      </c>
      <c r="F1242" s="20">
        <v>40.54</v>
      </c>
      <c r="G1242" s="1">
        <v>5</v>
      </c>
      <c r="H1242" s="1" t="e">
        <f>SUMIF(#REF!,Tableau1[[#This Row],[Références]],#REF!)</f>
        <v>#REF!</v>
      </c>
      <c r="I1242" s="1" t="e">
        <f t="shared" si="39"/>
        <v>#REF!</v>
      </c>
      <c r="J1242" s="1">
        <v>-1</v>
      </c>
      <c r="K1242" t="e">
        <f t="shared" si="38"/>
        <v>#REF!</v>
      </c>
      <c r="L1242" s="1" t="s">
        <v>730</v>
      </c>
      <c r="M1242" s="20" t="e">
        <f>Tableau1[[#This Row],[Prix /HT]]*Tableau1[[#This Row],[Stock Actuel]]</f>
        <v>#REF!</v>
      </c>
      <c r="N1242" s="1"/>
      <c r="O1242" s="1"/>
    </row>
    <row r="1243" spans="2:15" x14ac:dyDescent="0.25">
      <c r="B1243" s="1"/>
      <c r="F1243" s="20">
        <v>0</v>
      </c>
      <c r="G1243" s="1">
        <v>0</v>
      </c>
      <c r="H1243" s="1" t="e">
        <f>SUMIF(#REF!,Tableau1[[#This Row],[Références]],#REF!)</f>
        <v>#REF!</v>
      </c>
      <c r="I1243" s="1" t="e">
        <f t="shared" si="39"/>
        <v>#REF!</v>
      </c>
      <c r="J1243" s="1">
        <v>-1</v>
      </c>
      <c r="K1243" t="e">
        <f t="shared" si="38"/>
        <v>#REF!</v>
      </c>
      <c r="L1243" s="1"/>
      <c r="M1243" s="20" t="e">
        <f>Tableau1[[#This Row],[Prix /HT]]*Tableau1[[#This Row],[Stock Actuel]]</f>
        <v>#REF!</v>
      </c>
      <c r="N1243" s="1"/>
      <c r="O1243" s="1"/>
    </row>
    <row r="1244" spans="2:15" x14ac:dyDescent="0.25">
      <c r="B1244" s="1"/>
      <c r="F1244" s="20">
        <v>0</v>
      </c>
      <c r="G1244" s="1">
        <v>0</v>
      </c>
      <c r="H1244" s="1" t="e">
        <f>SUMIF(#REF!,Tableau1[[#This Row],[Références]],#REF!)</f>
        <v>#REF!</v>
      </c>
      <c r="I1244" s="1" t="e">
        <f t="shared" si="39"/>
        <v>#REF!</v>
      </c>
      <c r="J1244" s="1">
        <v>-1</v>
      </c>
      <c r="K1244" t="e">
        <f t="shared" si="38"/>
        <v>#REF!</v>
      </c>
      <c r="L1244" s="1"/>
      <c r="M1244" s="20" t="e">
        <f>Tableau1[[#This Row],[Prix /HT]]*Tableau1[[#This Row],[Stock Actuel]]</f>
        <v>#REF!</v>
      </c>
      <c r="N1244" s="1"/>
      <c r="O1244" s="1"/>
    </row>
    <row r="1245" spans="2:15" x14ac:dyDescent="0.25">
      <c r="B1245" s="1"/>
      <c r="F1245" s="20">
        <v>0</v>
      </c>
      <c r="G1245" s="1">
        <v>0</v>
      </c>
      <c r="H1245" s="1" t="e">
        <f>SUMIF(#REF!,Tableau1[[#This Row],[Références]],#REF!)</f>
        <v>#REF!</v>
      </c>
      <c r="I1245" s="1" t="e">
        <f t="shared" si="39"/>
        <v>#REF!</v>
      </c>
      <c r="J1245" s="1">
        <v>-1</v>
      </c>
      <c r="K1245" t="e">
        <f t="shared" si="38"/>
        <v>#REF!</v>
      </c>
      <c r="L1245" s="1"/>
      <c r="M1245" s="20" t="e">
        <f>Tableau1[[#This Row],[Prix /HT]]*Tableau1[[#This Row],[Stock Actuel]]</f>
        <v>#REF!</v>
      </c>
      <c r="N1245" s="1"/>
      <c r="O1245" s="1"/>
    </row>
    <row r="1246" spans="2:15" x14ac:dyDescent="0.25">
      <c r="B1246" s="1"/>
      <c r="F1246" s="20">
        <v>0</v>
      </c>
      <c r="G1246" s="1">
        <v>0</v>
      </c>
      <c r="H1246" s="1" t="e">
        <f>SUMIF(#REF!,Tableau1[[#This Row],[Références]],#REF!)</f>
        <v>#REF!</v>
      </c>
      <c r="I1246" s="1" t="e">
        <f t="shared" si="39"/>
        <v>#REF!</v>
      </c>
      <c r="J1246" s="1">
        <v>-1</v>
      </c>
      <c r="K1246" t="e">
        <f t="shared" si="38"/>
        <v>#REF!</v>
      </c>
      <c r="L1246" s="1"/>
      <c r="M1246" s="20" t="e">
        <f>Tableau1[[#This Row],[Prix /HT]]*Tableau1[[#This Row],[Stock Actuel]]</f>
        <v>#REF!</v>
      </c>
      <c r="N1246" s="1"/>
      <c r="O1246" s="1"/>
    </row>
    <row r="1247" spans="2:15" x14ac:dyDescent="0.25">
      <c r="B1247" s="1"/>
      <c r="F1247" s="20">
        <v>0</v>
      </c>
      <c r="G1247" s="1">
        <v>0</v>
      </c>
      <c r="H1247" s="1" t="e">
        <f>SUMIF(#REF!,Tableau1[[#This Row],[Références]],#REF!)</f>
        <v>#REF!</v>
      </c>
      <c r="I1247" s="1" t="e">
        <f t="shared" si="39"/>
        <v>#REF!</v>
      </c>
      <c r="J1247" s="1">
        <v>-1</v>
      </c>
      <c r="K1247" t="e">
        <f t="shared" si="38"/>
        <v>#REF!</v>
      </c>
      <c r="L1247" s="1"/>
      <c r="M1247" s="20" t="e">
        <f>Tableau1[[#This Row],[Prix /HT]]*Tableau1[[#This Row],[Stock Actuel]]</f>
        <v>#REF!</v>
      </c>
      <c r="N1247" s="1"/>
      <c r="O1247" s="1"/>
    </row>
    <row r="1248" spans="2:15" x14ac:dyDescent="0.25">
      <c r="B1248" s="1"/>
      <c r="F1248" s="20">
        <v>0</v>
      </c>
      <c r="G1248" s="1">
        <v>0</v>
      </c>
      <c r="H1248" s="1" t="e">
        <f>SUMIF(#REF!,Tableau1[[#This Row],[Références]],#REF!)</f>
        <v>#REF!</v>
      </c>
      <c r="I1248" s="1" t="e">
        <f t="shared" si="39"/>
        <v>#REF!</v>
      </c>
      <c r="J1248" s="1">
        <v>-1</v>
      </c>
      <c r="K1248" t="e">
        <f t="shared" si="38"/>
        <v>#REF!</v>
      </c>
      <c r="L1248" s="1"/>
      <c r="M1248" s="20" t="e">
        <f>Tableau1[[#This Row],[Prix /HT]]*Tableau1[[#This Row],[Stock Actuel]]</f>
        <v>#REF!</v>
      </c>
      <c r="N1248" s="1"/>
      <c r="O1248" s="1"/>
    </row>
    <row r="1249" spans="2:15" x14ac:dyDescent="0.25">
      <c r="B1249" s="1"/>
      <c r="F1249" s="20">
        <v>0</v>
      </c>
      <c r="G1249" s="1">
        <v>0</v>
      </c>
      <c r="H1249" s="1" t="e">
        <f>SUMIF(#REF!,Tableau1[[#This Row],[Références]],#REF!)</f>
        <v>#REF!</v>
      </c>
      <c r="I1249" s="1" t="e">
        <f t="shared" si="39"/>
        <v>#REF!</v>
      </c>
      <c r="J1249" s="1">
        <v>-1</v>
      </c>
      <c r="K1249" t="e">
        <f t="shared" si="38"/>
        <v>#REF!</v>
      </c>
      <c r="L1249" s="1"/>
      <c r="M1249" s="20" t="e">
        <f>Tableau1[[#This Row],[Prix /HT]]*Tableau1[[#This Row],[Stock Actuel]]</f>
        <v>#REF!</v>
      </c>
      <c r="N1249" s="1"/>
      <c r="O1249" s="1"/>
    </row>
    <row r="1250" spans="2:15" x14ac:dyDescent="0.25">
      <c r="B1250" s="1"/>
      <c r="F1250" s="20">
        <v>0</v>
      </c>
      <c r="G1250" s="1">
        <v>0</v>
      </c>
      <c r="H1250" s="1" t="e">
        <f>SUMIF(#REF!,Tableau1[[#This Row],[Références]],#REF!)</f>
        <v>#REF!</v>
      </c>
      <c r="I1250" s="1" t="e">
        <f t="shared" si="39"/>
        <v>#REF!</v>
      </c>
      <c r="J1250" s="1">
        <v>-1</v>
      </c>
      <c r="K1250" t="e">
        <f t="shared" si="38"/>
        <v>#REF!</v>
      </c>
      <c r="L1250" s="1"/>
      <c r="M1250" s="20" t="e">
        <f>Tableau1[[#This Row],[Prix /HT]]*Tableau1[[#This Row],[Stock Actuel]]</f>
        <v>#REF!</v>
      </c>
      <c r="N1250" s="1"/>
      <c r="O1250" s="1"/>
    </row>
    <row r="1251" spans="2:15" x14ac:dyDescent="0.25">
      <c r="B1251" s="1"/>
      <c r="F1251" s="20">
        <v>0</v>
      </c>
      <c r="G1251" s="1">
        <v>0</v>
      </c>
      <c r="H1251" s="1" t="e">
        <f>SUMIF(#REF!,Tableau1[[#This Row],[Références]],#REF!)</f>
        <v>#REF!</v>
      </c>
      <c r="I1251" s="1" t="e">
        <f t="shared" si="39"/>
        <v>#REF!</v>
      </c>
      <c r="J1251" s="1">
        <v>-1</v>
      </c>
      <c r="K1251" t="e">
        <f t="shared" si="38"/>
        <v>#REF!</v>
      </c>
      <c r="L1251" s="1"/>
      <c r="M1251" s="20" t="e">
        <f>Tableau1[[#This Row],[Prix /HT]]*Tableau1[[#This Row],[Stock Actuel]]</f>
        <v>#REF!</v>
      </c>
      <c r="N1251" s="1"/>
      <c r="O1251" s="1"/>
    </row>
    <row r="1252" spans="2:15" x14ac:dyDescent="0.25">
      <c r="B1252" s="1"/>
      <c r="F1252" s="20">
        <v>0</v>
      </c>
      <c r="G1252" s="1">
        <v>0</v>
      </c>
      <c r="H1252" s="1" t="e">
        <f>SUMIF(#REF!,Tableau1[[#This Row],[Références]],#REF!)</f>
        <v>#REF!</v>
      </c>
      <c r="I1252" s="1" t="e">
        <f t="shared" si="39"/>
        <v>#REF!</v>
      </c>
      <c r="J1252" s="1">
        <v>-1</v>
      </c>
      <c r="K1252" t="e">
        <f t="shared" si="38"/>
        <v>#REF!</v>
      </c>
      <c r="L1252" s="1"/>
      <c r="M1252" s="20" t="e">
        <f>Tableau1[[#This Row],[Prix /HT]]*Tableau1[[#This Row],[Stock Actuel]]</f>
        <v>#REF!</v>
      </c>
      <c r="N1252" s="1"/>
      <c r="O1252" s="1"/>
    </row>
    <row r="1253" spans="2:15" x14ac:dyDescent="0.25">
      <c r="B1253" s="1"/>
      <c r="F1253" s="20">
        <v>0</v>
      </c>
      <c r="G1253" s="1">
        <v>0</v>
      </c>
      <c r="H1253" s="1" t="e">
        <f>SUMIF(#REF!,Tableau1[[#This Row],[Références]],#REF!)</f>
        <v>#REF!</v>
      </c>
      <c r="I1253" s="1" t="e">
        <f t="shared" si="39"/>
        <v>#REF!</v>
      </c>
      <c r="J1253" s="1">
        <v>-1</v>
      </c>
      <c r="K1253" t="e">
        <f t="shared" si="38"/>
        <v>#REF!</v>
      </c>
      <c r="L1253" s="1"/>
      <c r="M1253" s="20" t="e">
        <f>Tableau1[[#This Row],[Prix /HT]]*Tableau1[[#This Row],[Stock Actuel]]</f>
        <v>#REF!</v>
      </c>
      <c r="N1253" s="1"/>
      <c r="O1253" s="1"/>
    </row>
    <row r="1254" spans="2:15" x14ac:dyDescent="0.25">
      <c r="B1254" s="1"/>
      <c r="F1254" s="20">
        <v>0</v>
      </c>
      <c r="G1254" s="1">
        <v>0</v>
      </c>
      <c r="H1254" s="1" t="e">
        <f>SUMIF(#REF!,Tableau1[[#This Row],[Références]],#REF!)</f>
        <v>#REF!</v>
      </c>
      <c r="I1254" s="1" t="e">
        <f t="shared" si="39"/>
        <v>#REF!</v>
      </c>
      <c r="J1254" s="1">
        <v>-1</v>
      </c>
      <c r="K1254" t="e">
        <f t="shared" si="38"/>
        <v>#REF!</v>
      </c>
      <c r="L1254" s="1"/>
      <c r="M1254" s="20" t="e">
        <f>Tableau1[[#This Row],[Prix /HT]]*Tableau1[[#This Row],[Stock Actuel]]</f>
        <v>#REF!</v>
      </c>
      <c r="N1254" s="1"/>
      <c r="O1254" s="1"/>
    </row>
    <row r="1255" spans="2:15" x14ac:dyDescent="0.25">
      <c r="B1255" s="1"/>
      <c r="F1255" s="20">
        <v>0</v>
      </c>
      <c r="G1255" s="1">
        <v>0</v>
      </c>
      <c r="H1255" s="1" t="e">
        <f>SUMIF(#REF!,Tableau1[[#This Row],[Références]],#REF!)</f>
        <v>#REF!</v>
      </c>
      <c r="I1255" s="1" t="e">
        <f t="shared" si="39"/>
        <v>#REF!</v>
      </c>
      <c r="J1255" s="1">
        <v>-1</v>
      </c>
      <c r="K1255" t="e">
        <f t="shared" si="38"/>
        <v>#REF!</v>
      </c>
      <c r="L1255" s="1"/>
      <c r="M1255" s="20" t="e">
        <f>Tableau1[[#This Row],[Prix /HT]]*Tableau1[[#This Row],[Stock Actuel]]</f>
        <v>#REF!</v>
      </c>
      <c r="N1255" s="1"/>
      <c r="O1255" s="1"/>
    </row>
    <row r="1256" spans="2:15" x14ac:dyDescent="0.25">
      <c r="B1256" s="1"/>
      <c r="F1256" s="20">
        <v>0</v>
      </c>
      <c r="G1256" s="1">
        <v>0</v>
      </c>
      <c r="H1256" s="1" t="e">
        <f>SUMIF(#REF!,Tableau1[[#This Row],[Références]],#REF!)</f>
        <v>#REF!</v>
      </c>
      <c r="I1256" s="1" t="e">
        <f t="shared" si="39"/>
        <v>#REF!</v>
      </c>
      <c r="J1256" s="1">
        <v>-1</v>
      </c>
      <c r="K1256" t="e">
        <f t="shared" si="38"/>
        <v>#REF!</v>
      </c>
      <c r="L1256" s="1"/>
      <c r="M1256" s="20" t="e">
        <f>Tableau1[[#This Row],[Prix /HT]]*Tableau1[[#This Row],[Stock Actuel]]</f>
        <v>#REF!</v>
      </c>
      <c r="N1256" s="1"/>
      <c r="O1256" s="1"/>
    </row>
    <row r="1257" spans="2:15" x14ac:dyDescent="0.25">
      <c r="B1257" s="1"/>
      <c r="F1257" s="20">
        <v>0</v>
      </c>
      <c r="G1257" s="1">
        <v>0</v>
      </c>
      <c r="H1257" s="1" t="e">
        <f>SUMIF(#REF!,Tableau1[[#This Row],[Références]],#REF!)</f>
        <v>#REF!</v>
      </c>
      <c r="I1257" s="1" t="e">
        <f t="shared" si="39"/>
        <v>#REF!</v>
      </c>
      <c r="J1257" s="1">
        <v>-1</v>
      </c>
      <c r="K1257" t="e">
        <f t="shared" si="38"/>
        <v>#REF!</v>
      </c>
      <c r="L1257" s="1"/>
      <c r="M1257" s="20" t="e">
        <f>Tableau1[[#This Row],[Prix /HT]]*Tableau1[[#This Row],[Stock Actuel]]</f>
        <v>#REF!</v>
      </c>
      <c r="N1257" s="1"/>
      <c r="O1257" s="1"/>
    </row>
    <row r="1258" spans="2:15" x14ac:dyDescent="0.25">
      <c r="B1258" s="1"/>
      <c r="F1258" s="20">
        <v>0</v>
      </c>
      <c r="G1258" s="1">
        <v>0</v>
      </c>
      <c r="H1258" s="1" t="e">
        <f>SUMIF(#REF!,Tableau1[[#This Row],[Références]],#REF!)</f>
        <v>#REF!</v>
      </c>
      <c r="I1258" s="1" t="e">
        <f t="shared" si="39"/>
        <v>#REF!</v>
      </c>
      <c r="J1258" s="1">
        <v>-1</v>
      </c>
      <c r="K1258" t="e">
        <f t="shared" si="38"/>
        <v>#REF!</v>
      </c>
      <c r="L1258" s="1"/>
      <c r="M1258" s="20" t="e">
        <f>Tableau1[[#This Row],[Prix /HT]]*Tableau1[[#This Row],[Stock Actuel]]</f>
        <v>#REF!</v>
      </c>
      <c r="N1258" s="1"/>
      <c r="O1258" s="1"/>
    </row>
    <row r="1259" spans="2:15" x14ac:dyDescent="0.25">
      <c r="B1259" s="1"/>
      <c r="F1259" s="20">
        <v>0</v>
      </c>
      <c r="G1259" s="1">
        <v>0</v>
      </c>
      <c r="H1259" s="1" t="e">
        <f>SUMIF(#REF!,Tableau1[[#This Row],[Références]],#REF!)</f>
        <v>#REF!</v>
      </c>
      <c r="I1259" s="1" t="e">
        <f t="shared" si="39"/>
        <v>#REF!</v>
      </c>
      <c r="J1259" s="1">
        <v>-1</v>
      </c>
      <c r="K1259" t="e">
        <f t="shared" si="38"/>
        <v>#REF!</v>
      </c>
      <c r="L1259" s="1"/>
      <c r="M1259" s="20" t="e">
        <f>Tableau1[[#This Row],[Prix /HT]]*Tableau1[[#This Row],[Stock Actuel]]</f>
        <v>#REF!</v>
      </c>
      <c r="N1259" s="1"/>
      <c r="O1259" s="1"/>
    </row>
    <row r="1260" spans="2:15" x14ac:dyDescent="0.25">
      <c r="B1260" s="1"/>
      <c r="F1260" s="20">
        <v>0</v>
      </c>
      <c r="G1260" s="1">
        <v>0</v>
      </c>
      <c r="H1260" s="1" t="e">
        <f>SUMIF(#REF!,Tableau1[[#This Row],[Références]],#REF!)</f>
        <v>#REF!</v>
      </c>
      <c r="I1260" s="1" t="e">
        <f t="shared" si="39"/>
        <v>#REF!</v>
      </c>
      <c r="J1260" s="1">
        <v>-1</v>
      </c>
      <c r="K1260" t="e">
        <f t="shared" si="38"/>
        <v>#REF!</v>
      </c>
      <c r="L1260" s="1"/>
      <c r="M1260" s="20" t="e">
        <f>Tableau1[[#This Row],[Prix /HT]]*Tableau1[[#This Row],[Stock Actuel]]</f>
        <v>#REF!</v>
      </c>
      <c r="N1260" s="1"/>
      <c r="O1260" s="1"/>
    </row>
    <row r="1261" spans="2:15" x14ac:dyDescent="0.25">
      <c r="B1261" s="1"/>
      <c r="F1261" s="20">
        <v>0</v>
      </c>
      <c r="G1261" s="1">
        <v>0</v>
      </c>
      <c r="H1261" s="1" t="e">
        <f>SUMIF(#REF!,Tableau1[[#This Row],[Références]],#REF!)</f>
        <v>#REF!</v>
      </c>
      <c r="I1261" s="1" t="e">
        <f t="shared" si="39"/>
        <v>#REF!</v>
      </c>
      <c r="J1261" s="1">
        <v>-1</v>
      </c>
      <c r="K1261" t="e">
        <f t="shared" si="38"/>
        <v>#REF!</v>
      </c>
      <c r="L1261" s="1"/>
      <c r="M1261" s="20" t="e">
        <f>Tableau1[[#This Row],[Prix /HT]]*Tableau1[[#This Row],[Stock Actuel]]</f>
        <v>#REF!</v>
      </c>
      <c r="N1261" s="1"/>
      <c r="O1261" s="1"/>
    </row>
    <row r="1262" spans="2:15" ht="15.75" thickBot="1" x14ac:dyDescent="0.3">
      <c r="B1262" s="1"/>
      <c r="F1262" s="20">
        <v>0</v>
      </c>
      <c r="G1262" s="1">
        <v>0</v>
      </c>
      <c r="H1262" s="1" t="e">
        <f>SUMIF(#REF!,Tableau1[[#This Row],[Références]],#REF!)</f>
        <v>#REF!</v>
      </c>
      <c r="I1262" s="1" t="e">
        <f t="shared" si="39"/>
        <v>#REF!</v>
      </c>
      <c r="J1262" s="1">
        <v>-1</v>
      </c>
      <c r="K1262" t="e">
        <f t="shared" si="38"/>
        <v>#REF!</v>
      </c>
      <c r="L1262" s="1"/>
      <c r="M1262" s="20" t="e">
        <f>Tableau1[[#This Row],[Prix /HT]]*Tableau1[[#This Row],[Stock Actuel]]</f>
        <v>#REF!</v>
      </c>
      <c r="N1262" s="1"/>
      <c r="O1262" s="1"/>
    </row>
    <row r="1263" spans="2:15" ht="15.75" thickTop="1" x14ac:dyDescent="0.25">
      <c r="K1263" s="111" t="s">
        <v>612</v>
      </c>
      <c r="L1263" s="112"/>
      <c r="M1263" s="109" t="e">
        <f>SUM(M4:M1262)</f>
        <v>#REF!</v>
      </c>
    </row>
    <row r="1264" spans="2:15" ht="15.75" thickBot="1" x14ac:dyDescent="0.3">
      <c r="K1264" s="113"/>
      <c r="L1264" s="114"/>
      <c r="M1264" s="110"/>
    </row>
    <row r="1265" ht="15.75" thickTop="1" x14ac:dyDescent="0.25"/>
  </sheetData>
  <mergeCells count="2">
    <mergeCell ref="M1263:M1264"/>
    <mergeCell ref="K1263:L1264"/>
  </mergeCells>
  <phoneticPr fontId="13" type="noConversion"/>
  <conditionalFormatting sqref="K1083 K1262 K440 K1043 K1045 K1048:K1081 K555:K675 K443:K553 K196:K438 K1107:K1257 K980:K1040 K9:K194 K677:K977">
    <cfRule type="containsText" dxfId="109" priority="129" operator="containsText" text="Commander">
      <formula>NOT(ISERROR(SEARCH("Commander",K9)))</formula>
    </cfRule>
  </conditionalFormatting>
  <conditionalFormatting sqref="F3 F1083 F1262 F440 F1043 F1045 F1048:F1081 F555:F675 F443:F553 F196:F438 F980:F1040 F5:F194 F1107:F1260 F677:F977">
    <cfRule type="cellIs" dxfId="108" priority="94" operator="equal">
      <formula>0</formula>
    </cfRule>
  </conditionalFormatting>
  <conditionalFormatting sqref="F4">
    <cfRule type="cellIs" dxfId="107" priority="93" operator="equal">
      <formula>0</formula>
    </cfRule>
  </conditionalFormatting>
  <conditionalFormatting sqref="K1082">
    <cfRule type="containsText" dxfId="106" priority="92" operator="containsText" text="Commander">
      <formula>NOT(ISERROR(SEARCH("Commander",K1082)))</formula>
    </cfRule>
  </conditionalFormatting>
  <conditionalFormatting sqref="F1082">
    <cfRule type="cellIs" dxfId="105" priority="91" operator="equal">
      <formula>0</formula>
    </cfRule>
  </conditionalFormatting>
  <conditionalFormatting sqref="K1084">
    <cfRule type="containsText" dxfId="104" priority="90" operator="containsText" text="Commander">
      <formula>NOT(ISERROR(SEARCH("Commander",K1084)))</formula>
    </cfRule>
  </conditionalFormatting>
  <conditionalFormatting sqref="F1084">
    <cfRule type="cellIs" dxfId="103" priority="89" operator="equal">
      <formula>0</formula>
    </cfRule>
  </conditionalFormatting>
  <conditionalFormatting sqref="K1085">
    <cfRule type="containsText" dxfId="102" priority="84" operator="containsText" text="Commander">
      <formula>NOT(ISERROR(SEARCH("Commander",K1085)))</formula>
    </cfRule>
  </conditionalFormatting>
  <conditionalFormatting sqref="F1085">
    <cfRule type="cellIs" dxfId="101" priority="83" operator="equal">
      <formula>0</formula>
    </cfRule>
  </conditionalFormatting>
  <conditionalFormatting sqref="K1086">
    <cfRule type="containsText" dxfId="100" priority="82" operator="containsText" text="Commander">
      <formula>NOT(ISERROR(SEARCH("Commander",K1086)))</formula>
    </cfRule>
  </conditionalFormatting>
  <conditionalFormatting sqref="F1086">
    <cfRule type="cellIs" dxfId="99" priority="81" operator="equal">
      <formula>0</formula>
    </cfRule>
  </conditionalFormatting>
  <conditionalFormatting sqref="K1087">
    <cfRule type="containsText" dxfId="98" priority="80" operator="containsText" text="Commander">
      <formula>NOT(ISERROR(SEARCH("Commander",K1087)))</formula>
    </cfRule>
  </conditionalFormatting>
  <conditionalFormatting sqref="F1087">
    <cfRule type="cellIs" dxfId="97" priority="79" operator="equal">
      <formula>0</formula>
    </cfRule>
  </conditionalFormatting>
  <conditionalFormatting sqref="K1088">
    <cfRule type="containsText" dxfId="96" priority="78" operator="containsText" text="Commander">
      <formula>NOT(ISERROR(SEARCH("Commander",K1088)))</formula>
    </cfRule>
  </conditionalFormatting>
  <conditionalFormatting sqref="F1088">
    <cfRule type="cellIs" dxfId="95" priority="77" operator="equal">
      <formula>0</formula>
    </cfRule>
  </conditionalFormatting>
  <conditionalFormatting sqref="K1089">
    <cfRule type="containsText" dxfId="94" priority="76" operator="containsText" text="Commander">
      <formula>NOT(ISERROR(SEARCH("Commander",K1089)))</formula>
    </cfRule>
  </conditionalFormatting>
  <conditionalFormatting sqref="F1089">
    <cfRule type="cellIs" dxfId="93" priority="75" operator="equal">
      <formula>0</formula>
    </cfRule>
  </conditionalFormatting>
  <conditionalFormatting sqref="K1090">
    <cfRule type="containsText" dxfId="92" priority="74" operator="containsText" text="Commander">
      <formula>NOT(ISERROR(SEARCH("Commander",K1090)))</formula>
    </cfRule>
  </conditionalFormatting>
  <conditionalFormatting sqref="F1090">
    <cfRule type="cellIs" dxfId="91" priority="73" operator="equal">
      <formula>0</formula>
    </cfRule>
  </conditionalFormatting>
  <conditionalFormatting sqref="K1091">
    <cfRule type="containsText" dxfId="90" priority="72" operator="containsText" text="Commander">
      <formula>NOT(ISERROR(SEARCH("Commander",K1091)))</formula>
    </cfRule>
  </conditionalFormatting>
  <conditionalFormatting sqref="F1091">
    <cfRule type="cellIs" dxfId="89" priority="71" operator="equal">
      <formula>0</formula>
    </cfRule>
  </conditionalFormatting>
  <conditionalFormatting sqref="K1092">
    <cfRule type="containsText" dxfId="88" priority="70" operator="containsText" text="Commander">
      <formula>NOT(ISERROR(SEARCH("Commander",K1092)))</formula>
    </cfRule>
  </conditionalFormatting>
  <conditionalFormatting sqref="F1092">
    <cfRule type="cellIs" dxfId="87" priority="69" operator="equal">
      <formula>0</formula>
    </cfRule>
  </conditionalFormatting>
  <conditionalFormatting sqref="K1093">
    <cfRule type="containsText" dxfId="86" priority="68" operator="containsText" text="Commander">
      <formula>NOT(ISERROR(SEARCH("Commander",K1093)))</formula>
    </cfRule>
  </conditionalFormatting>
  <conditionalFormatting sqref="F1093">
    <cfRule type="cellIs" dxfId="85" priority="67" operator="equal">
      <formula>0</formula>
    </cfRule>
  </conditionalFormatting>
  <conditionalFormatting sqref="K1094">
    <cfRule type="containsText" dxfId="84" priority="66" operator="containsText" text="Commander">
      <formula>NOT(ISERROR(SEARCH("Commander",K1094)))</formula>
    </cfRule>
  </conditionalFormatting>
  <conditionalFormatting sqref="F1094">
    <cfRule type="cellIs" dxfId="83" priority="65" operator="equal">
      <formula>0</formula>
    </cfRule>
  </conditionalFormatting>
  <conditionalFormatting sqref="K1095">
    <cfRule type="containsText" dxfId="82" priority="64" operator="containsText" text="Commander">
      <formula>NOT(ISERROR(SEARCH("Commander",K1095)))</formula>
    </cfRule>
  </conditionalFormatting>
  <conditionalFormatting sqref="F1095">
    <cfRule type="cellIs" dxfId="81" priority="63" operator="equal">
      <formula>0</formula>
    </cfRule>
  </conditionalFormatting>
  <conditionalFormatting sqref="K1096">
    <cfRule type="containsText" dxfId="80" priority="62" operator="containsText" text="Commander">
      <formula>NOT(ISERROR(SEARCH("Commander",K1096)))</formula>
    </cfRule>
  </conditionalFormatting>
  <conditionalFormatting sqref="F1096">
    <cfRule type="cellIs" dxfId="79" priority="61" operator="equal">
      <formula>0</formula>
    </cfRule>
  </conditionalFormatting>
  <conditionalFormatting sqref="K1097">
    <cfRule type="containsText" dxfId="78" priority="60" operator="containsText" text="Commander">
      <formula>NOT(ISERROR(SEARCH("Commander",K1097)))</formula>
    </cfRule>
  </conditionalFormatting>
  <conditionalFormatting sqref="F1097">
    <cfRule type="cellIs" dxfId="77" priority="59" operator="equal">
      <formula>0</formula>
    </cfRule>
  </conditionalFormatting>
  <conditionalFormatting sqref="K1098">
    <cfRule type="containsText" dxfId="76" priority="58" operator="containsText" text="Commander">
      <formula>NOT(ISERROR(SEARCH("Commander",K1098)))</formula>
    </cfRule>
  </conditionalFormatting>
  <conditionalFormatting sqref="F1098">
    <cfRule type="cellIs" dxfId="75" priority="57" operator="equal">
      <formula>0</formula>
    </cfRule>
  </conditionalFormatting>
  <conditionalFormatting sqref="K1099">
    <cfRule type="containsText" dxfId="74" priority="56" operator="containsText" text="Commander">
      <formula>NOT(ISERROR(SEARCH("Commander",K1099)))</formula>
    </cfRule>
  </conditionalFormatting>
  <conditionalFormatting sqref="F1099">
    <cfRule type="cellIs" dxfId="73" priority="55" operator="equal">
      <formula>0</formula>
    </cfRule>
  </conditionalFormatting>
  <conditionalFormatting sqref="K1100">
    <cfRule type="containsText" dxfId="72" priority="54" operator="containsText" text="Commander">
      <formula>NOT(ISERROR(SEARCH("Commander",K1100)))</formula>
    </cfRule>
  </conditionalFormatting>
  <conditionalFormatting sqref="F1100">
    <cfRule type="cellIs" dxfId="71" priority="53" operator="equal">
      <formula>0</formula>
    </cfRule>
  </conditionalFormatting>
  <conditionalFormatting sqref="K1101">
    <cfRule type="containsText" dxfId="70" priority="52" operator="containsText" text="Commander">
      <formula>NOT(ISERROR(SEARCH("Commander",K1101)))</formula>
    </cfRule>
  </conditionalFormatting>
  <conditionalFormatting sqref="F1101">
    <cfRule type="cellIs" dxfId="69" priority="51" operator="equal">
      <formula>0</formula>
    </cfRule>
  </conditionalFormatting>
  <conditionalFormatting sqref="K1102">
    <cfRule type="containsText" dxfId="68" priority="50" operator="containsText" text="Commander">
      <formula>NOT(ISERROR(SEARCH("Commander",K1102)))</formula>
    </cfRule>
  </conditionalFormatting>
  <conditionalFormatting sqref="F1102">
    <cfRule type="cellIs" dxfId="67" priority="49" operator="equal">
      <formula>0</formula>
    </cfRule>
  </conditionalFormatting>
  <conditionalFormatting sqref="K1103">
    <cfRule type="containsText" dxfId="66" priority="48" operator="containsText" text="Commander">
      <formula>NOT(ISERROR(SEARCH("Commander",K1103)))</formula>
    </cfRule>
  </conditionalFormatting>
  <conditionalFormatting sqref="F1103">
    <cfRule type="cellIs" dxfId="65" priority="47" operator="equal">
      <formula>0</formula>
    </cfRule>
  </conditionalFormatting>
  <conditionalFormatting sqref="K1104">
    <cfRule type="containsText" dxfId="64" priority="46" operator="containsText" text="Commander">
      <formula>NOT(ISERROR(SEARCH("Commander",K1104)))</formula>
    </cfRule>
  </conditionalFormatting>
  <conditionalFormatting sqref="F1104">
    <cfRule type="cellIs" dxfId="63" priority="45" operator="equal">
      <formula>0</formula>
    </cfRule>
  </conditionalFormatting>
  <conditionalFormatting sqref="K1105">
    <cfRule type="containsText" dxfId="62" priority="44" operator="containsText" text="Commander">
      <formula>NOT(ISERROR(SEARCH("Commander",K1105)))</formula>
    </cfRule>
  </conditionalFormatting>
  <conditionalFormatting sqref="F1105">
    <cfRule type="cellIs" dxfId="61" priority="43" operator="equal">
      <formula>0</formula>
    </cfRule>
  </conditionalFormatting>
  <conditionalFormatting sqref="K1106">
    <cfRule type="containsText" dxfId="60" priority="42" operator="containsText" text="Commander">
      <formula>NOT(ISERROR(SEARCH("Commander",K1106)))</formula>
    </cfRule>
  </conditionalFormatting>
  <conditionalFormatting sqref="F1106">
    <cfRule type="cellIs" dxfId="59" priority="41" operator="equal">
      <formula>0</formula>
    </cfRule>
  </conditionalFormatting>
  <conditionalFormatting sqref="K1258:K1260">
    <cfRule type="containsText" dxfId="58" priority="38" operator="containsText" text="Commander">
      <formula>NOT(ISERROR(SEARCH("Commander",K1258)))</formula>
    </cfRule>
  </conditionalFormatting>
  <conditionalFormatting sqref="K1261">
    <cfRule type="containsText" dxfId="57" priority="36" operator="containsText" text="Commander">
      <formula>NOT(ISERROR(SEARCH("Commander",K1261)))</formula>
    </cfRule>
  </conditionalFormatting>
  <conditionalFormatting sqref="F1261">
    <cfRule type="cellIs" dxfId="56" priority="35" operator="equal">
      <formula>0</formula>
    </cfRule>
  </conditionalFormatting>
  <conditionalFormatting sqref="K195">
    <cfRule type="containsText" dxfId="55" priority="34" operator="containsText" text="Commander">
      <formula>NOT(ISERROR(SEARCH("Commander",K195)))</formula>
    </cfRule>
  </conditionalFormatting>
  <conditionalFormatting sqref="F195">
    <cfRule type="cellIs" dxfId="54" priority="33" operator="equal">
      <formula>0</formula>
    </cfRule>
  </conditionalFormatting>
  <conditionalFormatting sqref="K439">
    <cfRule type="containsText" dxfId="53" priority="32" operator="containsText" text="Commander">
      <formula>NOT(ISERROR(SEARCH("Commander",K439)))</formula>
    </cfRule>
  </conditionalFormatting>
  <conditionalFormatting sqref="F439">
    <cfRule type="cellIs" dxfId="52" priority="31" operator="equal">
      <formula>0</formula>
    </cfRule>
  </conditionalFormatting>
  <conditionalFormatting sqref="K441">
    <cfRule type="containsText" dxfId="51" priority="30" operator="containsText" text="Commander">
      <formula>NOT(ISERROR(SEARCH("Commander",K441)))</formula>
    </cfRule>
  </conditionalFormatting>
  <conditionalFormatting sqref="F441">
    <cfRule type="cellIs" dxfId="50" priority="29" operator="equal">
      <formula>0</formula>
    </cfRule>
  </conditionalFormatting>
  <conditionalFormatting sqref="K442">
    <cfRule type="containsText" dxfId="49" priority="28" operator="containsText" text="Commander">
      <formula>NOT(ISERROR(SEARCH("Commander",K442)))</formula>
    </cfRule>
  </conditionalFormatting>
  <conditionalFormatting sqref="F442">
    <cfRule type="cellIs" dxfId="48" priority="27" operator="equal">
      <formula>0</formula>
    </cfRule>
  </conditionalFormatting>
  <conditionalFormatting sqref="K554">
    <cfRule type="containsText" dxfId="47" priority="26" operator="containsText" text="Commander">
      <formula>NOT(ISERROR(SEARCH("Commander",K554)))</formula>
    </cfRule>
  </conditionalFormatting>
  <conditionalFormatting sqref="F554">
    <cfRule type="cellIs" dxfId="46" priority="25" operator="equal">
      <formula>0</formula>
    </cfRule>
  </conditionalFormatting>
  <conditionalFormatting sqref="K676">
    <cfRule type="containsText" dxfId="45" priority="24" operator="containsText" text="Commander">
      <formula>NOT(ISERROR(SEARCH("Commander",K676)))</formula>
    </cfRule>
  </conditionalFormatting>
  <conditionalFormatting sqref="F676">
    <cfRule type="cellIs" dxfId="44" priority="23" operator="equal">
      <formula>0</formula>
    </cfRule>
  </conditionalFormatting>
  <conditionalFormatting sqref="K978">
    <cfRule type="containsText" dxfId="43" priority="22" operator="containsText" text="Commander">
      <formula>NOT(ISERROR(SEARCH("Commander",K978)))</formula>
    </cfRule>
  </conditionalFormatting>
  <conditionalFormatting sqref="F978">
    <cfRule type="cellIs" dxfId="42" priority="21" operator="equal">
      <formula>0</formula>
    </cfRule>
  </conditionalFormatting>
  <conditionalFormatting sqref="K979">
    <cfRule type="containsText" dxfId="41" priority="20" operator="containsText" text="Commander">
      <formula>NOT(ISERROR(SEARCH("Commander",K979)))</formula>
    </cfRule>
  </conditionalFormatting>
  <conditionalFormatting sqref="F979">
    <cfRule type="cellIs" dxfId="40" priority="19" operator="equal">
      <formula>0</formula>
    </cfRule>
  </conditionalFormatting>
  <conditionalFormatting sqref="K1041">
    <cfRule type="containsText" dxfId="39" priority="18" operator="containsText" text="Commander">
      <formula>NOT(ISERROR(SEARCH("Commander",K1041)))</formula>
    </cfRule>
  </conditionalFormatting>
  <conditionalFormatting sqref="F1041">
    <cfRule type="cellIs" dxfId="38" priority="17" operator="equal">
      <formula>0</formula>
    </cfRule>
  </conditionalFormatting>
  <conditionalFormatting sqref="K1042">
    <cfRule type="containsText" dxfId="37" priority="16" operator="containsText" text="Commander">
      <formula>NOT(ISERROR(SEARCH("Commander",K1042)))</formula>
    </cfRule>
  </conditionalFormatting>
  <conditionalFormatting sqref="F1042">
    <cfRule type="cellIs" dxfId="36" priority="15" operator="equal">
      <formula>0</formula>
    </cfRule>
  </conditionalFormatting>
  <conditionalFormatting sqref="K1044">
    <cfRule type="containsText" dxfId="35" priority="14" operator="containsText" text="Commander">
      <formula>NOT(ISERROR(SEARCH("Commander",K1044)))</formula>
    </cfRule>
  </conditionalFormatting>
  <conditionalFormatting sqref="F1044">
    <cfRule type="cellIs" dxfId="34" priority="13" operator="equal">
      <formula>0</formula>
    </cfRule>
  </conditionalFormatting>
  <conditionalFormatting sqref="K1046">
    <cfRule type="containsText" dxfId="33" priority="12" operator="containsText" text="Commander">
      <formula>NOT(ISERROR(SEARCH("Commander",K1046)))</formula>
    </cfRule>
  </conditionalFormatting>
  <conditionalFormatting sqref="F1046">
    <cfRule type="cellIs" dxfId="32" priority="11" operator="equal">
      <formula>0</formula>
    </cfRule>
  </conditionalFormatting>
  <conditionalFormatting sqref="K1047">
    <cfRule type="containsText" dxfId="31" priority="10" operator="containsText" text="Commander">
      <formula>NOT(ISERROR(SEARCH("Commander",K1047)))</formula>
    </cfRule>
  </conditionalFormatting>
  <conditionalFormatting sqref="F1047">
    <cfRule type="cellIs" dxfId="30" priority="9" operator="equal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39B7C-899A-4432-9372-5216C63062BF}">
  <sheetPr codeName="Feuil3"/>
  <dimension ref="A1:S1253"/>
  <sheetViews>
    <sheetView topLeftCell="A52" zoomScale="90" zoomScaleNormal="90" workbookViewId="0">
      <selection activeCell="D9" sqref="D9"/>
    </sheetView>
  </sheetViews>
  <sheetFormatPr baseColWidth="10" defaultRowHeight="15" x14ac:dyDescent="0.25"/>
  <cols>
    <col min="1" max="1" width="31.5703125" style="59" bestFit="1" customWidth="1"/>
    <col min="2" max="2" width="20.5703125" bestFit="1" customWidth="1"/>
    <col min="3" max="3" width="22.7109375" bestFit="1" customWidth="1"/>
    <col min="4" max="4" width="5.5703125" customWidth="1"/>
    <col min="5" max="5" width="20.5703125" bestFit="1" customWidth="1"/>
    <col min="6" max="6" width="37.7109375" bestFit="1" customWidth="1"/>
    <col min="7" max="7" width="27.28515625" bestFit="1" customWidth="1"/>
    <col min="8" max="9" width="12.7109375" bestFit="1" customWidth="1"/>
    <col min="10" max="10" width="28.5703125" bestFit="1" customWidth="1"/>
    <col min="13" max="13" width="8.28515625" bestFit="1" customWidth="1"/>
    <col min="14" max="14" width="11.140625" bestFit="1" customWidth="1"/>
    <col min="19" max="19" width="14.7109375" bestFit="1" customWidth="1"/>
  </cols>
  <sheetData>
    <row r="1" spans="1:19" ht="18.75" x14ac:dyDescent="0.3">
      <c r="A1" s="58" t="s">
        <v>1</v>
      </c>
      <c r="Q1" s="66" t="s">
        <v>2286</v>
      </c>
      <c r="S1" s="1" t="s">
        <v>1373</v>
      </c>
    </row>
    <row r="2" spans="1:19" x14ac:dyDescent="0.25">
      <c r="A2" s="59" t="s">
        <v>1519</v>
      </c>
      <c r="Q2" s="1" t="s">
        <v>1380</v>
      </c>
      <c r="S2" s="1" t="s">
        <v>2628</v>
      </c>
    </row>
    <row r="3" spans="1:19" x14ac:dyDescent="0.25">
      <c r="A3" s="59" t="s">
        <v>1522</v>
      </c>
      <c r="Q3" s="1" t="s">
        <v>1488</v>
      </c>
      <c r="S3" s="1" t="s">
        <v>2768</v>
      </c>
    </row>
    <row r="4" spans="1:19" x14ac:dyDescent="0.25">
      <c r="A4" s="59">
        <v>2210</v>
      </c>
      <c r="Q4" s="1" t="s">
        <v>1494</v>
      </c>
      <c r="S4" s="1"/>
    </row>
    <row r="5" spans="1:19" x14ac:dyDescent="0.25">
      <c r="A5" s="59">
        <v>2220</v>
      </c>
      <c r="Q5" s="1" t="s">
        <v>836</v>
      </c>
    </row>
    <row r="6" spans="1:19" x14ac:dyDescent="0.25">
      <c r="A6" s="59">
        <v>2225</v>
      </c>
      <c r="Q6" s="1" t="s">
        <v>2380</v>
      </c>
    </row>
    <row r="7" spans="1:19" x14ac:dyDescent="0.25">
      <c r="A7" s="59">
        <v>2281</v>
      </c>
      <c r="Q7" s="1" t="s">
        <v>2284</v>
      </c>
    </row>
    <row r="8" spans="1:19" x14ac:dyDescent="0.25">
      <c r="A8" s="59">
        <v>3985</v>
      </c>
      <c r="Q8" s="1" t="s">
        <v>1493</v>
      </c>
    </row>
    <row r="9" spans="1:19" x14ac:dyDescent="0.25">
      <c r="A9" s="59">
        <v>5837</v>
      </c>
      <c r="Q9" s="1" t="s">
        <v>1422</v>
      </c>
    </row>
    <row r="10" spans="1:19" x14ac:dyDescent="0.25">
      <c r="A10" s="12">
        <v>5861</v>
      </c>
      <c r="Q10" s="1" t="s">
        <v>2377</v>
      </c>
    </row>
    <row r="11" spans="1:19" x14ac:dyDescent="0.25">
      <c r="A11" s="59">
        <v>5862</v>
      </c>
      <c r="Q11" s="1" t="s">
        <v>1384</v>
      </c>
    </row>
    <row r="12" spans="1:19" x14ac:dyDescent="0.25">
      <c r="A12" s="59">
        <v>6992</v>
      </c>
      <c r="Q12" s="1" t="s">
        <v>2471</v>
      </c>
    </row>
    <row r="13" spans="1:19" x14ac:dyDescent="0.25">
      <c r="A13" s="59">
        <v>7061</v>
      </c>
      <c r="Q13" s="1" t="s">
        <v>1616</v>
      </c>
    </row>
    <row r="14" spans="1:19" x14ac:dyDescent="0.25">
      <c r="A14" s="59">
        <v>8870</v>
      </c>
      <c r="Q14" s="1" t="s">
        <v>1495</v>
      </c>
    </row>
    <row r="15" spans="1:19" x14ac:dyDescent="0.25">
      <c r="A15" s="59">
        <v>11090</v>
      </c>
      <c r="Q15" s="1" t="s">
        <v>459</v>
      </c>
    </row>
    <row r="16" spans="1:19" x14ac:dyDescent="0.25">
      <c r="A16" s="60" t="s">
        <v>2812</v>
      </c>
      <c r="Q16" s="1"/>
    </row>
    <row r="17" spans="1:17" x14ac:dyDescent="0.25">
      <c r="A17" s="59" t="s">
        <v>1876</v>
      </c>
      <c r="Q17" s="1"/>
    </row>
    <row r="18" spans="1:17" x14ac:dyDescent="0.25">
      <c r="A18" s="59">
        <v>12408</v>
      </c>
    </row>
    <row r="19" spans="1:17" x14ac:dyDescent="0.25">
      <c r="A19" s="59">
        <v>13394</v>
      </c>
    </row>
    <row r="20" spans="1:17" x14ac:dyDescent="0.25">
      <c r="A20" s="60" t="s">
        <v>695</v>
      </c>
    </row>
    <row r="21" spans="1:17" x14ac:dyDescent="0.25">
      <c r="A21" s="60" t="s">
        <v>707</v>
      </c>
    </row>
    <row r="22" spans="1:17" x14ac:dyDescent="0.25">
      <c r="A22" s="59">
        <v>21603</v>
      </c>
    </row>
    <row r="23" spans="1:17" x14ac:dyDescent="0.25">
      <c r="A23" s="59">
        <v>23112</v>
      </c>
    </row>
    <row r="24" spans="1:17" x14ac:dyDescent="0.25">
      <c r="A24" s="61">
        <v>23114</v>
      </c>
    </row>
    <row r="25" spans="1:17" x14ac:dyDescent="0.25">
      <c r="A25" s="61">
        <v>23116</v>
      </c>
    </row>
    <row r="26" spans="1:17" x14ac:dyDescent="0.25">
      <c r="A26" s="61">
        <v>25153</v>
      </c>
    </row>
    <row r="27" spans="1:17" x14ac:dyDescent="0.25">
      <c r="A27" s="61">
        <v>25732</v>
      </c>
    </row>
    <row r="28" spans="1:17" x14ac:dyDescent="0.25">
      <c r="A28" s="61">
        <v>28033</v>
      </c>
    </row>
    <row r="29" spans="1:17" x14ac:dyDescent="0.25">
      <c r="A29" s="61" t="s">
        <v>1943</v>
      </c>
    </row>
    <row r="30" spans="1:17" x14ac:dyDescent="0.25">
      <c r="A30" s="68" t="s">
        <v>2670</v>
      </c>
    </row>
    <row r="31" spans="1:17" x14ac:dyDescent="0.25">
      <c r="A31" s="62" t="s">
        <v>1339</v>
      </c>
    </row>
    <row r="32" spans="1:17" x14ac:dyDescent="0.25">
      <c r="A32" s="89" t="s">
        <v>2669</v>
      </c>
    </row>
    <row r="33" spans="1:1" x14ac:dyDescent="0.25">
      <c r="A33" s="62" t="s">
        <v>1283</v>
      </c>
    </row>
    <row r="34" spans="1:1" x14ac:dyDescent="0.25">
      <c r="A34" s="61">
        <v>32787</v>
      </c>
    </row>
    <row r="35" spans="1:1" x14ac:dyDescent="0.25">
      <c r="A35" s="62" t="s">
        <v>1279</v>
      </c>
    </row>
    <row r="36" spans="1:1" x14ac:dyDescent="0.25">
      <c r="A36" s="61">
        <v>48005</v>
      </c>
    </row>
    <row r="37" spans="1:1" x14ac:dyDescent="0.25">
      <c r="A37" s="61">
        <v>48021</v>
      </c>
    </row>
    <row r="38" spans="1:1" x14ac:dyDescent="0.25">
      <c r="A38" s="61" t="s">
        <v>2040</v>
      </c>
    </row>
    <row r="39" spans="1:1" x14ac:dyDescent="0.25">
      <c r="A39" s="61">
        <v>53044</v>
      </c>
    </row>
    <row r="40" spans="1:1" x14ac:dyDescent="0.25">
      <c r="A40" s="61">
        <v>55825</v>
      </c>
    </row>
    <row r="41" spans="1:1" x14ac:dyDescent="0.25">
      <c r="A41" s="61" t="s">
        <v>2552</v>
      </c>
    </row>
    <row r="42" spans="1:1" x14ac:dyDescent="0.25">
      <c r="A42" s="61">
        <v>63605</v>
      </c>
    </row>
    <row r="43" spans="1:1" x14ac:dyDescent="0.25">
      <c r="A43" s="61">
        <v>63610</v>
      </c>
    </row>
    <row r="44" spans="1:1" x14ac:dyDescent="0.25">
      <c r="A44" s="61">
        <v>63620</v>
      </c>
    </row>
    <row r="45" spans="1:1" x14ac:dyDescent="0.25">
      <c r="A45" s="61">
        <v>63621</v>
      </c>
    </row>
    <row r="46" spans="1:1" x14ac:dyDescent="0.25">
      <c r="A46" s="61">
        <v>66934</v>
      </c>
    </row>
    <row r="47" spans="1:1" x14ac:dyDescent="0.25">
      <c r="A47" s="61" t="s">
        <v>2039</v>
      </c>
    </row>
    <row r="48" spans="1:1" x14ac:dyDescent="0.25">
      <c r="A48" s="61">
        <v>70095</v>
      </c>
    </row>
    <row r="49" spans="1:1" x14ac:dyDescent="0.25">
      <c r="A49" s="61">
        <v>71000</v>
      </c>
    </row>
    <row r="50" spans="1:1" x14ac:dyDescent="0.25">
      <c r="A50" s="61">
        <v>71007</v>
      </c>
    </row>
    <row r="51" spans="1:1" x14ac:dyDescent="0.25">
      <c r="A51" s="61">
        <v>71009</v>
      </c>
    </row>
    <row r="52" spans="1:1" x14ac:dyDescent="0.25">
      <c r="A52" s="61">
        <v>71160</v>
      </c>
    </row>
    <row r="53" spans="1:1" x14ac:dyDescent="0.25">
      <c r="A53" s="61">
        <v>71284</v>
      </c>
    </row>
    <row r="54" spans="1:1" x14ac:dyDescent="0.25">
      <c r="A54" s="61">
        <v>71303</v>
      </c>
    </row>
    <row r="55" spans="1:1" x14ac:dyDescent="0.25">
      <c r="A55" s="61">
        <v>71522</v>
      </c>
    </row>
    <row r="56" spans="1:1" x14ac:dyDescent="0.25">
      <c r="A56" s="61">
        <v>71523</v>
      </c>
    </row>
    <row r="57" spans="1:1" x14ac:dyDescent="0.25">
      <c r="A57" s="61" t="s">
        <v>1828</v>
      </c>
    </row>
    <row r="58" spans="1:1" x14ac:dyDescent="0.25">
      <c r="A58" s="62" t="s">
        <v>2158</v>
      </c>
    </row>
    <row r="59" spans="1:1" x14ac:dyDescent="0.25">
      <c r="A59" s="62" t="s">
        <v>1690</v>
      </c>
    </row>
    <row r="60" spans="1:1" x14ac:dyDescent="0.25">
      <c r="A60" s="61" t="s">
        <v>2671</v>
      </c>
    </row>
    <row r="61" spans="1:1" x14ac:dyDescent="0.25">
      <c r="A61" s="62" t="s">
        <v>2672</v>
      </c>
    </row>
    <row r="62" spans="1:1" x14ac:dyDescent="0.25">
      <c r="A62" s="62" t="s">
        <v>1293</v>
      </c>
    </row>
    <row r="63" spans="1:1" x14ac:dyDescent="0.25">
      <c r="A63" s="62" t="s">
        <v>1291</v>
      </c>
    </row>
    <row r="64" spans="1:1" x14ac:dyDescent="0.25">
      <c r="A64" s="62" t="s">
        <v>1292</v>
      </c>
    </row>
    <row r="65" spans="1:1" x14ac:dyDescent="0.25">
      <c r="A65" s="61" t="s">
        <v>2704</v>
      </c>
    </row>
    <row r="66" spans="1:1" x14ac:dyDescent="0.25">
      <c r="A66" s="62" t="s">
        <v>1294</v>
      </c>
    </row>
    <row r="67" spans="1:1" x14ac:dyDescent="0.25">
      <c r="A67" s="61" t="s">
        <v>1972</v>
      </c>
    </row>
    <row r="68" spans="1:1" x14ac:dyDescent="0.25">
      <c r="A68" s="61">
        <v>80528</v>
      </c>
    </row>
    <row r="69" spans="1:1" x14ac:dyDescent="0.25">
      <c r="A69" s="61">
        <v>80529</v>
      </c>
    </row>
    <row r="70" spans="1:1" x14ac:dyDescent="0.25">
      <c r="A70" s="61">
        <v>80536</v>
      </c>
    </row>
    <row r="71" spans="1:1" x14ac:dyDescent="0.25">
      <c r="A71" s="61">
        <v>90657</v>
      </c>
    </row>
    <row r="72" spans="1:1" x14ac:dyDescent="0.25">
      <c r="A72" s="61" t="s">
        <v>1796</v>
      </c>
    </row>
    <row r="73" spans="1:1" x14ac:dyDescent="0.25">
      <c r="A73" s="62" t="s">
        <v>1795</v>
      </c>
    </row>
    <row r="74" spans="1:1" x14ac:dyDescent="0.25">
      <c r="A74" s="62" t="s">
        <v>2795</v>
      </c>
    </row>
    <row r="75" spans="1:1" x14ac:dyDescent="0.25">
      <c r="A75" s="68" t="s">
        <v>2439</v>
      </c>
    </row>
    <row r="76" spans="1:1" x14ac:dyDescent="0.25">
      <c r="A76" s="68" t="s">
        <v>2428</v>
      </c>
    </row>
    <row r="77" spans="1:1" x14ac:dyDescent="0.25">
      <c r="A77" s="62" t="s">
        <v>1309</v>
      </c>
    </row>
    <row r="78" spans="1:1" x14ac:dyDescent="0.25">
      <c r="A78" s="69" t="s">
        <v>2429</v>
      </c>
    </row>
    <row r="79" spans="1:1" x14ac:dyDescent="0.25">
      <c r="A79" s="62" t="s">
        <v>1346</v>
      </c>
    </row>
    <row r="80" spans="1:1" x14ac:dyDescent="0.25">
      <c r="A80" s="61" t="s">
        <v>1842</v>
      </c>
    </row>
    <row r="81" spans="1:1" x14ac:dyDescent="0.25">
      <c r="A81" s="61">
        <v>93503</v>
      </c>
    </row>
    <row r="82" spans="1:1" x14ac:dyDescent="0.25">
      <c r="A82" s="61" t="s">
        <v>1802</v>
      </c>
    </row>
    <row r="83" spans="1:1" x14ac:dyDescent="0.25">
      <c r="A83" s="61" t="s">
        <v>2112</v>
      </c>
    </row>
    <row r="84" spans="1:1" x14ac:dyDescent="0.25">
      <c r="A84" s="61" t="s">
        <v>1799</v>
      </c>
    </row>
    <row r="85" spans="1:1" x14ac:dyDescent="0.25">
      <c r="A85" s="61" t="s">
        <v>1812</v>
      </c>
    </row>
    <row r="86" spans="1:1" x14ac:dyDescent="0.25">
      <c r="A86" s="61" t="s">
        <v>1805</v>
      </c>
    </row>
    <row r="87" spans="1:1" x14ac:dyDescent="0.25">
      <c r="A87" s="61" t="s">
        <v>1809</v>
      </c>
    </row>
    <row r="88" spans="1:1" x14ac:dyDescent="0.25">
      <c r="A88" s="61">
        <v>110000</v>
      </c>
    </row>
    <row r="89" spans="1:1" x14ac:dyDescent="0.25">
      <c r="A89" s="61">
        <v>113000</v>
      </c>
    </row>
    <row r="90" spans="1:1" x14ac:dyDescent="0.25">
      <c r="A90" s="61">
        <v>118248</v>
      </c>
    </row>
    <row r="91" spans="1:1" x14ac:dyDescent="0.25">
      <c r="A91" s="61" t="s">
        <v>1974</v>
      </c>
    </row>
    <row r="92" spans="1:1" x14ac:dyDescent="0.25">
      <c r="A92" s="61">
        <v>198160</v>
      </c>
    </row>
    <row r="93" spans="1:1" x14ac:dyDescent="0.25">
      <c r="A93" s="61">
        <v>198180</v>
      </c>
    </row>
    <row r="94" spans="1:1" x14ac:dyDescent="0.25">
      <c r="A94" s="61" t="s">
        <v>2735</v>
      </c>
    </row>
    <row r="95" spans="1:1" x14ac:dyDescent="0.25">
      <c r="A95" s="62" t="s">
        <v>1973</v>
      </c>
    </row>
    <row r="96" spans="1:1" x14ac:dyDescent="0.25">
      <c r="A96" s="61">
        <v>274086</v>
      </c>
    </row>
    <row r="97" spans="1:1" x14ac:dyDescent="0.25">
      <c r="A97" s="61">
        <v>306065</v>
      </c>
    </row>
    <row r="98" spans="1:1" x14ac:dyDescent="0.25">
      <c r="A98" s="61">
        <v>344212</v>
      </c>
    </row>
    <row r="99" spans="1:1" x14ac:dyDescent="0.25">
      <c r="A99" s="61">
        <v>344512</v>
      </c>
    </row>
    <row r="100" spans="1:1" x14ac:dyDescent="0.25">
      <c r="A100" s="61">
        <v>386001</v>
      </c>
    </row>
    <row r="101" spans="1:1" x14ac:dyDescent="0.25">
      <c r="A101" s="61">
        <v>406773</v>
      </c>
    </row>
    <row r="102" spans="1:1" x14ac:dyDescent="0.25">
      <c r="A102" s="61">
        <v>406774</v>
      </c>
    </row>
    <row r="103" spans="1:1" x14ac:dyDescent="0.25">
      <c r="A103" s="61" t="s">
        <v>2793</v>
      </c>
    </row>
    <row r="104" spans="1:1" x14ac:dyDescent="0.25">
      <c r="A104" s="61">
        <v>429802</v>
      </c>
    </row>
    <row r="105" spans="1:1" x14ac:dyDescent="0.25">
      <c r="A105" s="61" t="s">
        <v>2425</v>
      </c>
    </row>
    <row r="106" spans="1:1" x14ac:dyDescent="0.25">
      <c r="A106" s="61">
        <v>515429</v>
      </c>
    </row>
    <row r="107" spans="1:1" x14ac:dyDescent="0.25">
      <c r="A107" s="61">
        <v>600208</v>
      </c>
    </row>
    <row r="108" spans="1:1" x14ac:dyDescent="0.25">
      <c r="A108" s="61">
        <v>606000</v>
      </c>
    </row>
    <row r="109" spans="1:1" x14ac:dyDescent="0.25">
      <c r="A109" s="61">
        <v>704964</v>
      </c>
    </row>
    <row r="110" spans="1:1" x14ac:dyDescent="0.25">
      <c r="A110" s="61">
        <v>704965</v>
      </c>
    </row>
    <row r="111" spans="1:1" x14ac:dyDescent="0.25">
      <c r="A111" s="61">
        <v>704967</v>
      </c>
    </row>
    <row r="112" spans="1:1" x14ac:dyDescent="0.25">
      <c r="A112" s="61">
        <v>704980</v>
      </c>
    </row>
    <row r="113" spans="1:1" x14ac:dyDescent="0.25">
      <c r="A113" s="61">
        <v>706104</v>
      </c>
    </row>
    <row r="114" spans="1:1" x14ac:dyDescent="0.25">
      <c r="A114" s="61">
        <v>727883</v>
      </c>
    </row>
    <row r="115" spans="1:1" x14ac:dyDescent="0.25">
      <c r="A115" s="61" t="s">
        <v>2747</v>
      </c>
    </row>
    <row r="116" spans="1:1" x14ac:dyDescent="0.25">
      <c r="A116" s="61">
        <v>772384</v>
      </c>
    </row>
    <row r="117" spans="1:1" x14ac:dyDescent="0.25">
      <c r="A117" s="61">
        <v>772476</v>
      </c>
    </row>
    <row r="118" spans="1:1" x14ac:dyDescent="0.25">
      <c r="A118" s="61">
        <v>781335</v>
      </c>
    </row>
    <row r="119" spans="1:1" x14ac:dyDescent="0.25">
      <c r="A119" s="61">
        <v>781814</v>
      </c>
    </row>
    <row r="120" spans="1:1" x14ac:dyDescent="0.25">
      <c r="A120" s="61">
        <v>783250</v>
      </c>
    </row>
    <row r="121" spans="1:1" x14ac:dyDescent="0.25">
      <c r="A121" s="61">
        <v>783256</v>
      </c>
    </row>
    <row r="122" spans="1:1" x14ac:dyDescent="0.25">
      <c r="A122" s="61">
        <v>783257</v>
      </c>
    </row>
    <row r="123" spans="1:1" x14ac:dyDescent="0.25">
      <c r="A123" s="61">
        <v>784382</v>
      </c>
    </row>
    <row r="124" spans="1:1" x14ac:dyDescent="0.25">
      <c r="A124" s="61">
        <v>784856</v>
      </c>
    </row>
    <row r="125" spans="1:1" x14ac:dyDescent="0.25">
      <c r="A125" s="61">
        <v>785102</v>
      </c>
    </row>
    <row r="126" spans="1:1" x14ac:dyDescent="0.25">
      <c r="A126" s="61">
        <v>785112</v>
      </c>
    </row>
    <row r="127" spans="1:1" x14ac:dyDescent="0.25">
      <c r="A127" s="61">
        <v>802371</v>
      </c>
    </row>
    <row r="128" spans="1:1" x14ac:dyDescent="0.25">
      <c r="A128" s="61">
        <v>802374</v>
      </c>
    </row>
    <row r="129" spans="1:1" x14ac:dyDescent="0.25">
      <c r="A129" s="61">
        <v>803982</v>
      </c>
    </row>
    <row r="130" spans="1:1" x14ac:dyDescent="0.25">
      <c r="A130" s="61">
        <v>804973</v>
      </c>
    </row>
    <row r="131" spans="1:1" x14ac:dyDescent="0.25">
      <c r="A131" s="61">
        <v>805540</v>
      </c>
    </row>
    <row r="132" spans="1:1" x14ac:dyDescent="0.25">
      <c r="A132" s="61">
        <v>805573</v>
      </c>
    </row>
    <row r="133" spans="1:1" x14ac:dyDescent="0.25">
      <c r="A133" s="61">
        <v>805576</v>
      </c>
    </row>
    <row r="134" spans="1:1" x14ac:dyDescent="0.25">
      <c r="A134" s="61">
        <v>805590</v>
      </c>
    </row>
    <row r="135" spans="1:1" x14ac:dyDescent="0.25">
      <c r="A135" s="61">
        <v>805593</v>
      </c>
    </row>
    <row r="136" spans="1:1" x14ac:dyDescent="0.25">
      <c r="A136" s="61">
        <v>805594</v>
      </c>
    </row>
    <row r="137" spans="1:1" x14ac:dyDescent="0.25">
      <c r="A137" s="61">
        <v>805595</v>
      </c>
    </row>
    <row r="138" spans="1:1" x14ac:dyDescent="0.25">
      <c r="A138" s="61">
        <v>805704</v>
      </c>
    </row>
    <row r="139" spans="1:1" x14ac:dyDescent="0.25">
      <c r="A139" s="61">
        <v>807550</v>
      </c>
    </row>
    <row r="140" spans="1:1" x14ac:dyDescent="0.25">
      <c r="A140" s="61">
        <v>808294</v>
      </c>
    </row>
    <row r="141" spans="1:1" x14ac:dyDescent="0.25">
      <c r="A141" s="61">
        <v>901055</v>
      </c>
    </row>
    <row r="142" spans="1:1" x14ac:dyDescent="0.25">
      <c r="A142" s="61">
        <v>956662</v>
      </c>
    </row>
    <row r="143" spans="1:1" x14ac:dyDescent="0.25">
      <c r="A143" s="61">
        <v>956970</v>
      </c>
    </row>
    <row r="144" spans="1:1" x14ac:dyDescent="0.25">
      <c r="A144" s="61">
        <v>957298</v>
      </c>
    </row>
    <row r="145" spans="1:1" x14ac:dyDescent="0.25">
      <c r="A145" s="61">
        <v>981711</v>
      </c>
    </row>
    <row r="146" spans="1:1" x14ac:dyDescent="0.25">
      <c r="A146" s="61">
        <v>989859</v>
      </c>
    </row>
    <row r="147" spans="1:1" x14ac:dyDescent="0.25">
      <c r="A147" s="61" t="s">
        <v>2712</v>
      </c>
    </row>
    <row r="148" spans="1:1" x14ac:dyDescent="0.25">
      <c r="A148" s="61">
        <v>2101917</v>
      </c>
    </row>
    <row r="149" spans="1:1" x14ac:dyDescent="0.25">
      <c r="A149" s="61">
        <v>2101918</v>
      </c>
    </row>
    <row r="150" spans="1:1" x14ac:dyDescent="0.25">
      <c r="A150" s="61">
        <v>2114225</v>
      </c>
    </row>
    <row r="151" spans="1:1" x14ac:dyDescent="0.25">
      <c r="A151" s="61">
        <v>2126634</v>
      </c>
    </row>
    <row r="152" spans="1:1" x14ac:dyDescent="0.25">
      <c r="A152" s="61">
        <v>2156218</v>
      </c>
    </row>
    <row r="153" spans="1:1" x14ac:dyDescent="0.25">
      <c r="A153" s="61">
        <v>3560823</v>
      </c>
    </row>
    <row r="154" spans="1:1" x14ac:dyDescent="0.25">
      <c r="A154" s="61">
        <v>8375116</v>
      </c>
    </row>
    <row r="155" spans="1:1" x14ac:dyDescent="0.25">
      <c r="A155" s="61" t="s">
        <v>2713</v>
      </c>
    </row>
    <row r="156" spans="1:1" x14ac:dyDescent="0.25">
      <c r="A156" s="61">
        <v>11043410</v>
      </c>
    </row>
    <row r="157" spans="1:1" x14ac:dyDescent="0.25">
      <c r="A157" s="63">
        <v>12011060</v>
      </c>
    </row>
    <row r="158" spans="1:1" x14ac:dyDescent="0.25">
      <c r="A158" s="61">
        <v>12012400</v>
      </c>
    </row>
    <row r="159" spans="1:1" x14ac:dyDescent="0.25">
      <c r="A159" s="61">
        <v>13040020</v>
      </c>
    </row>
    <row r="160" spans="1:1" x14ac:dyDescent="0.25">
      <c r="A160" s="61">
        <v>16131700</v>
      </c>
    </row>
    <row r="161" spans="1:1" x14ac:dyDescent="0.25">
      <c r="A161" s="61">
        <v>17040001</v>
      </c>
    </row>
    <row r="162" spans="1:1" x14ac:dyDescent="0.25">
      <c r="A162" s="61">
        <v>17090001</v>
      </c>
    </row>
    <row r="163" spans="1:1" x14ac:dyDescent="0.25">
      <c r="A163" s="61">
        <v>18970001</v>
      </c>
    </row>
    <row r="164" spans="1:1" x14ac:dyDescent="0.25">
      <c r="A164" s="62" t="s">
        <v>816</v>
      </c>
    </row>
    <row r="165" spans="1:1" x14ac:dyDescent="0.25">
      <c r="A165" s="62" t="s">
        <v>815</v>
      </c>
    </row>
    <row r="166" spans="1:1" x14ac:dyDescent="0.25">
      <c r="A166" s="61">
        <v>98170100</v>
      </c>
    </row>
    <row r="167" spans="1:1" x14ac:dyDescent="0.25">
      <c r="A167" s="61">
        <v>640000123</v>
      </c>
    </row>
    <row r="168" spans="1:1" x14ac:dyDescent="0.25">
      <c r="A168" s="61">
        <v>640000127</v>
      </c>
    </row>
    <row r="169" spans="1:1" x14ac:dyDescent="0.25">
      <c r="A169" s="61" t="s">
        <v>2911</v>
      </c>
    </row>
    <row r="170" spans="1:1" x14ac:dyDescent="0.25">
      <c r="A170" s="61" t="s">
        <v>888</v>
      </c>
    </row>
    <row r="171" spans="1:1" x14ac:dyDescent="0.25">
      <c r="A171" s="61" t="s">
        <v>1471</v>
      </c>
    </row>
    <row r="172" spans="1:1" x14ac:dyDescent="0.25">
      <c r="A172" s="59" t="s">
        <v>2225</v>
      </c>
    </row>
    <row r="173" spans="1:1" x14ac:dyDescent="0.25">
      <c r="A173" s="61" t="s">
        <v>1823</v>
      </c>
    </row>
    <row r="174" spans="1:1" x14ac:dyDescent="0.25">
      <c r="A174" s="61" t="s">
        <v>2460</v>
      </c>
    </row>
    <row r="175" spans="1:1" x14ac:dyDescent="0.25">
      <c r="A175" s="61" t="s">
        <v>2834</v>
      </c>
    </row>
    <row r="176" spans="1:1" x14ac:dyDescent="0.25">
      <c r="A176" s="61" t="s">
        <v>954</v>
      </c>
    </row>
    <row r="177" spans="1:1" x14ac:dyDescent="0.25">
      <c r="A177" s="61" t="s">
        <v>2525</v>
      </c>
    </row>
    <row r="178" spans="1:1" x14ac:dyDescent="0.25">
      <c r="A178" s="61" t="s">
        <v>1824</v>
      </c>
    </row>
    <row r="179" spans="1:1" x14ac:dyDescent="0.25">
      <c r="A179" s="61" t="s">
        <v>1615</v>
      </c>
    </row>
    <row r="180" spans="1:1" x14ac:dyDescent="0.25">
      <c r="A180" s="61" t="s">
        <v>1303</v>
      </c>
    </row>
    <row r="181" spans="1:1" x14ac:dyDescent="0.25">
      <c r="A181" s="61" t="s">
        <v>2705</v>
      </c>
    </row>
    <row r="182" spans="1:1" x14ac:dyDescent="0.25">
      <c r="A182" s="61" t="s">
        <v>2809</v>
      </c>
    </row>
    <row r="183" spans="1:1" x14ac:dyDescent="0.25">
      <c r="A183" s="61" t="s">
        <v>394</v>
      </c>
    </row>
    <row r="184" spans="1:1" x14ac:dyDescent="0.25">
      <c r="A184" s="61" t="s">
        <v>2629</v>
      </c>
    </row>
    <row r="185" spans="1:1" x14ac:dyDescent="0.25">
      <c r="A185" s="61" t="s">
        <v>388</v>
      </c>
    </row>
    <row r="186" spans="1:1" x14ac:dyDescent="0.25">
      <c r="A186" s="61" t="s">
        <v>2513</v>
      </c>
    </row>
    <row r="187" spans="1:1" x14ac:dyDescent="0.25">
      <c r="A187" s="61" t="s">
        <v>390</v>
      </c>
    </row>
    <row r="188" spans="1:1" x14ac:dyDescent="0.25">
      <c r="A188" s="61" t="s">
        <v>1083</v>
      </c>
    </row>
    <row r="189" spans="1:1" x14ac:dyDescent="0.25">
      <c r="A189" s="63" t="s">
        <v>384</v>
      </c>
    </row>
    <row r="190" spans="1:1" x14ac:dyDescent="0.25">
      <c r="A190" s="61" t="s">
        <v>367</v>
      </c>
    </row>
    <row r="191" spans="1:1" x14ac:dyDescent="0.25">
      <c r="A191" s="61" t="s">
        <v>2388</v>
      </c>
    </row>
    <row r="192" spans="1:1" x14ac:dyDescent="0.25">
      <c r="A192" s="61" t="s">
        <v>2361</v>
      </c>
    </row>
    <row r="193" spans="1:1" x14ac:dyDescent="0.25">
      <c r="A193" s="61" t="s">
        <v>2254</v>
      </c>
    </row>
    <row r="194" spans="1:1" x14ac:dyDescent="0.25">
      <c r="A194" s="61" t="s">
        <v>2557</v>
      </c>
    </row>
    <row r="195" spans="1:1" x14ac:dyDescent="0.25">
      <c r="A195" s="61" t="s">
        <v>366</v>
      </c>
    </row>
    <row r="196" spans="1:1" x14ac:dyDescent="0.25">
      <c r="A196" s="61" t="s">
        <v>364</v>
      </c>
    </row>
    <row r="197" spans="1:1" x14ac:dyDescent="0.25">
      <c r="A197" s="61" t="s">
        <v>1042</v>
      </c>
    </row>
    <row r="198" spans="1:1" x14ac:dyDescent="0.25">
      <c r="A198" s="61" t="s">
        <v>511</v>
      </c>
    </row>
    <row r="199" spans="1:1" x14ac:dyDescent="0.25">
      <c r="A199" s="61" t="s">
        <v>2555</v>
      </c>
    </row>
    <row r="200" spans="1:1" x14ac:dyDescent="0.25">
      <c r="A200" s="61" t="s">
        <v>2561</v>
      </c>
    </row>
    <row r="201" spans="1:1" x14ac:dyDescent="0.25">
      <c r="A201" s="61" t="s">
        <v>2563</v>
      </c>
    </row>
    <row r="202" spans="1:1" x14ac:dyDescent="0.25">
      <c r="A202" s="61" t="s">
        <v>359</v>
      </c>
    </row>
    <row r="203" spans="1:1" x14ac:dyDescent="0.25">
      <c r="A203" s="61" t="s">
        <v>2511</v>
      </c>
    </row>
    <row r="204" spans="1:1" x14ac:dyDescent="0.25">
      <c r="A204" s="61" t="s">
        <v>355</v>
      </c>
    </row>
    <row r="205" spans="1:1" x14ac:dyDescent="0.25">
      <c r="A205" s="61" t="s">
        <v>403</v>
      </c>
    </row>
    <row r="206" spans="1:1" x14ac:dyDescent="0.25">
      <c r="A206" s="61" t="s">
        <v>1852</v>
      </c>
    </row>
    <row r="207" spans="1:1" x14ac:dyDescent="0.25">
      <c r="A207" s="61" t="s">
        <v>1935</v>
      </c>
    </row>
    <row r="208" spans="1:1" x14ac:dyDescent="0.25">
      <c r="A208" s="61" t="s">
        <v>594</v>
      </c>
    </row>
    <row r="209" spans="1:1" x14ac:dyDescent="0.25">
      <c r="A209" s="61" t="s">
        <v>122</v>
      </c>
    </row>
    <row r="210" spans="1:1" x14ac:dyDescent="0.25">
      <c r="A210" s="61" t="s">
        <v>416</v>
      </c>
    </row>
    <row r="211" spans="1:1" x14ac:dyDescent="0.25">
      <c r="A211" s="61" t="s">
        <v>1405</v>
      </c>
    </row>
    <row r="212" spans="1:1" x14ac:dyDescent="0.25">
      <c r="A212" s="61" t="s">
        <v>591</v>
      </c>
    </row>
    <row r="213" spans="1:1" x14ac:dyDescent="0.25">
      <c r="A213" s="61" t="s">
        <v>1018</v>
      </c>
    </row>
    <row r="214" spans="1:1" x14ac:dyDescent="0.25">
      <c r="A214" s="61" t="s">
        <v>1051</v>
      </c>
    </row>
    <row r="215" spans="1:1" x14ac:dyDescent="0.25">
      <c r="A215" s="61" t="s">
        <v>1033</v>
      </c>
    </row>
    <row r="216" spans="1:1" x14ac:dyDescent="0.25">
      <c r="A216" s="61" t="s">
        <v>2051</v>
      </c>
    </row>
    <row r="217" spans="1:1" x14ac:dyDescent="0.25">
      <c r="A217" s="61" t="s">
        <v>2505</v>
      </c>
    </row>
    <row r="218" spans="1:1" x14ac:dyDescent="0.25">
      <c r="A218" s="61" t="s">
        <v>2507</v>
      </c>
    </row>
    <row r="219" spans="1:1" x14ac:dyDescent="0.25">
      <c r="A219" s="61" t="s">
        <v>78</v>
      </c>
    </row>
    <row r="220" spans="1:1" x14ac:dyDescent="0.25">
      <c r="A220" s="61" t="s">
        <v>2683</v>
      </c>
    </row>
    <row r="221" spans="1:1" x14ac:dyDescent="0.25">
      <c r="A221" s="61" t="s">
        <v>87</v>
      </c>
    </row>
    <row r="222" spans="1:1" x14ac:dyDescent="0.25">
      <c r="A222" s="61" t="s">
        <v>1155</v>
      </c>
    </row>
    <row r="223" spans="1:1" x14ac:dyDescent="0.25">
      <c r="A223" s="61" t="s">
        <v>1156</v>
      </c>
    </row>
    <row r="224" spans="1:1" x14ac:dyDescent="0.25">
      <c r="A224" s="61" t="s">
        <v>1157</v>
      </c>
    </row>
    <row r="225" spans="1:1" x14ac:dyDescent="0.25">
      <c r="A225" s="61" t="s">
        <v>2531</v>
      </c>
    </row>
    <row r="226" spans="1:1" x14ac:dyDescent="0.25">
      <c r="A226" s="61" t="s">
        <v>2679</v>
      </c>
    </row>
    <row r="227" spans="1:1" x14ac:dyDescent="0.25">
      <c r="A227" s="61" t="s">
        <v>2452</v>
      </c>
    </row>
    <row r="228" spans="1:1" x14ac:dyDescent="0.25">
      <c r="A228" s="61" t="s">
        <v>1026</v>
      </c>
    </row>
    <row r="229" spans="1:1" x14ac:dyDescent="0.25">
      <c r="A229" s="61" t="s">
        <v>2277</v>
      </c>
    </row>
    <row r="230" spans="1:1" x14ac:dyDescent="0.25">
      <c r="A230" s="61" t="s">
        <v>1446</v>
      </c>
    </row>
    <row r="231" spans="1:1" x14ac:dyDescent="0.25">
      <c r="A231" s="61" t="s">
        <v>870</v>
      </c>
    </row>
    <row r="232" spans="1:1" x14ac:dyDescent="0.25">
      <c r="A232" s="61" t="s">
        <v>877</v>
      </c>
    </row>
    <row r="233" spans="1:1" x14ac:dyDescent="0.25">
      <c r="A233" s="61" t="s">
        <v>2677</v>
      </c>
    </row>
    <row r="234" spans="1:1" x14ac:dyDescent="0.25">
      <c r="A234" s="61" t="s">
        <v>2573</v>
      </c>
    </row>
    <row r="235" spans="1:1" x14ac:dyDescent="0.25">
      <c r="A235" s="61" t="s">
        <v>1314</v>
      </c>
    </row>
    <row r="236" spans="1:1" x14ac:dyDescent="0.25">
      <c r="A236" s="61" t="s">
        <v>1316</v>
      </c>
    </row>
    <row r="237" spans="1:1" x14ac:dyDescent="0.25">
      <c r="A237" s="61" t="s">
        <v>2263</v>
      </c>
    </row>
    <row r="238" spans="1:1" x14ac:dyDescent="0.25">
      <c r="A238" s="61" t="s">
        <v>1144</v>
      </c>
    </row>
    <row r="239" spans="1:1" x14ac:dyDescent="0.25">
      <c r="A239" s="61" t="s">
        <v>706</v>
      </c>
    </row>
    <row r="240" spans="1:1" x14ac:dyDescent="0.25">
      <c r="A240" s="61" t="s">
        <v>387</v>
      </c>
    </row>
    <row r="241" spans="1:1" x14ac:dyDescent="0.25">
      <c r="A241" s="61" t="s">
        <v>703</v>
      </c>
    </row>
    <row r="242" spans="1:1" x14ac:dyDescent="0.25">
      <c r="A242" s="61" t="s">
        <v>1148</v>
      </c>
    </row>
    <row r="243" spans="1:1" x14ac:dyDescent="0.25">
      <c r="A243" s="61" t="s">
        <v>2089</v>
      </c>
    </row>
    <row r="244" spans="1:1" x14ac:dyDescent="0.25">
      <c r="A244" s="61" t="s">
        <v>1146</v>
      </c>
    </row>
    <row r="245" spans="1:1" x14ac:dyDescent="0.25">
      <c r="A245" s="61" t="s">
        <v>712</v>
      </c>
    </row>
    <row r="246" spans="1:1" x14ac:dyDescent="0.25">
      <c r="A246" s="61" t="s">
        <v>713</v>
      </c>
    </row>
    <row r="247" spans="1:1" x14ac:dyDescent="0.25">
      <c r="A247" s="61" t="s">
        <v>1150</v>
      </c>
    </row>
    <row r="248" spans="1:1" x14ac:dyDescent="0.25">
      <c r="A248" s="61" t="s">
        <v>1563</v>
      </c>
    </row>
    <row r="249" spans="1:1" x14ac:dyDescent="0.25">
      <c r="A249" s="61" t="s">
        <v>1756</v>
      </c>
    </row>
    <row r="250" spans="1:1" x14ac:dyDescent="0.25">
      <c r="A250" s="61" t="s">
        <v>1311</v>
      </c>
    </row>
    <row r="251" spans="1:1" x14ac:dyDescent="0.25">
      <c r="A251" s="61" t="s">
        <v>391</v>
      </c>
    </row>
    <row r="252" spans="1:1" x14ac:dyDescent="0.25">
      <c r="A252" s="61" t="s">
        <v>2419</v>
      </c>
    </row>
    <row r="253" spans="1:1" x14ac:dyDescent="0.25">
      <c r="A253" s="61" t="s">
        <v>392</v>
      </c>
    </row>
    <row r="254" spans="1:1" x14ac:dyDescent="0.25">
      <c r="A254" s="61" t="s">
        <v>1821</v>
      </c>
    </row>
    <row r="255" spans="1:1" x14ac:dyDescent="0.25">
      <c r="A255" s="61" t="s">
        <v>1822</v>
      </c>
    </row>
    <row r="256" spans="1:1" x14ac:dyDescent="0.25">
      <c r="A256" s="61" t="s">
        <v>8</v>
      </c>
    </row>
    <row r="257" spans="1:1" x14ac:dyDescent="0.25">
      <c r="A257" s="61" t="s">
        <v>1229</v>
      </c>
    </row>
    <row r="258" spans="1:1" x14ac:dyDescent="0.25">
      <c r="A258" s="61" t="s">
        <v>1284</v>
      </c>
    </row>
    <row r="259" spans="1:1" x14ac:dyDescent="0.25">
      <c r="A259" s="61" t="s">
        <v>653</v>
      </c>
    </row>
    <row r="260" spans="1:1" x14ac:dyDescent="0.25">
      <c r="A260" s="61" t="s">
        <v>718</v>
      </c>
    </row>
    <row r="261" spans="1:1" x14ac:dyDescent="0.25">
      <c r="A261" s="61" t="s">
        <v>2414</v>
      </c>
    </row>
    <row r="262" spans="1:1" x14ac:dyDescent="0.25">
      <c r="A262" s="61" t="s">
        <v>1547</v>
      </c>
    </row>
    <row r="263" spans="1:1" x14ac:dyDescent="0.25">
      <c r="A263" s="61" t="s">
        <v>1640</v>
      </c>
    </row>
    <row r="264" spans="1:1" x14ac:dyDescent="0.25">
      <c r="A264" s="61" t="s">
        <v>1545</v>
      </c>
    </row>
    <row r="265" spans="1:1" x14ac:dyDescent="0.25">
      <c r="A265" s="61" t="s">
        <v>2108</v>
      </c>
    </row>
    <row r="266" spans="1:1" x14ac:dyDescent="0.25">
      <c r="A266" s="61" t="s">
        <v>2354</v>
      </c>
    </row>
    <row r="267" spans="1:1" x14ac:dyDescent="0.25">
      <c r="A267" s="61" t="s">
        <v>1700</v>
      </c>
    </row>
    <row r="268" spans="1:1" x14ac:dyDescent="0.25">
      <c r="A268" s="61" t="s">
        <v>1761</v>
      </c>
    </row>
    <row r="269" spans="1:1" x14ac:dyDescent="0.25">
      <c r="A269" s="61" t="s">
        <v>2806</v>
      </c>
    </row>
    <row r="270" spans="1:1" x14ac:dyDescent="0.25">
      <c r="A270" s="61" t="s">
        <v>936</v>
      </c>
    </row>
    <row r="271" spans="1:1" x14ac:dyDescent="0.25">
      <c r="A271" s="61" t="s">
        <v>937</v>
      </c>
    </row>
    <row r="272" spans="1:1" x14ac:dyDescent="0.25">
      <c r="A272" s="61" t="s">
        <v>2349</v>
      </c>
    </row>
    <row r="273" spans="1:1" x14ac:dyDescent="0.25">
      <c r="A273" s="61" t="s">
        <v>2328</v>
      </c>
    </row>
    <row r="274" spans="1:1" x14ac:dyDescent="0.25">
      <c r="A274" s="61" t="s">
        <v>1276</v>
      </c>
    </row>
    <row r="275" spans="1:1" x14ac:dyDescent="0.25">
      <c r="A275" s="61" t="s">
        <v>386</v>
      </c>
    </row>
    <row r="276" spans="1:1" x14ac:dyDescent="0.25">
      <c r="A276" s="61" t="s">
        <v>1378</v>
      </c>
    </row>
    <row r="277" spans="1:1" x14ac:dyDescent="0.25">
      <c r="A277" s="61" t="s">
        <v>1434</v>
      </c>
    </row>
    <row r="278" spans="1:1" x14ac:dyDescent="0.25">
      <c r="A278" s="61" t="s">
        <v>1902</v>
      </c>
    </row>
    <row r="279" spans="1:1" x14ac:dyDescent="0.25">
      <c r="A279" s="61" t="s">
        <v>2645</v>
      </c>
    </row>
    <row r="280" spans="1:1" x14ac:dyDescent="0.25">
      <c r="A280" s="61" t="s">
        <v>644</v>
      </c>
    </row>
    <row r="281" spans="1:1" x14ac:dyDescent="0.25">
      <c r="A281" s="61" t="s">
        <v>2726</v>
      </c>
    </row>
    <row r="282" spans="1:1" x14ac:dyDescent="0.25">
      <c r="A282" s="61" t="s">
        <v>2725</v>
      </c>
    </row>
    <row r="283" spans="1:1" x14ac:dyDescent="0.25">
      <c r="A283" s="61" t="s">
        <v>1286</v>
      </c>
    </row>
    <row r="284" spans="1:1" x14ac:dyDescent="0.25">
      <c r="A284" s="61" t="s">
        <v>2215</v>
      </c>
    </row>
    <row r="285" spans="1:1" x14ac:dyDescent="0.25">
      <c r="A285" s="61" t="s">
        <v>349</v>
      </c>
    </row>
    <row r="286" spans="1:1" x14ac:dyDescent="0.25">
      <c r="A286" s="61" t="s">
        <v>379</v>
      </c>
    </row>
    <row r="287" spans="1:1" x14ac:dyDescent="0.25">
      <c r="A287" s="61" t="s">
        <v>1585</v>
      </c>
    </row>
    <row r="288" spans="1:1" x14ac:dyDescent="0.25">
      <c r="A288" s="61" t="s">
        <v>2602</v>
      </c>
    </row>
    <row r="289" spans="1:1" x14ac:dyDescent="0.25">
      <c r="A289" s="61" t="s">
        <v>2044</v>
      </c>
    </row>
    <row r="290" spans="1:1" x14ac:dyDescent="0.25">
      <c r="A290" s="61" t="s">
        <v>956</v>
      </c>
    </row>
    <row r="291" spans="1:1" x14ac:dyDescent="0.25">
      <c r="A291" s="61" t="s">
        <v>2762</v>
      </c>
    </row>
    <row r="292" spans="1:1" x14ac:dyDescent="0.25">
      <c r="A292" s="61" t="s">
        <v>668</v>
      </c>
    </row>
    <row r="293" spans="1:1" x14ac:dyDescent="0.25">
      <c r="A293" s="61" t="s">
        <v>1781</v>
      </c>
    </row>
    <row r="294" spans="1:1" x14ac:dyDescent="0.25">
      <c r="A294" s="61" t="s">
        <v>2651</v>
      </c>
    </row>
    <row r="295" spans="1:1" x14ac:dyDescent="0.25">
      <c r="A295" s="61" t="s">
        <v>63</v>
      </c>
    </row>
    <row r="296" spans="1:1" x14ac:dyDescent="0.25">
      <c r="A296" s="61" t="s">
        <v>2396</v>
      </c>
    </row>
    <row r="297" spans="1:1" x14ac:dyDescent="0.25">
      <c r="A297" s="61" t="s">
        <v>2791</v>
      </c>
    </row>
    <row r="298" spans="1:1" x14ac:dyDescent="0.25">
      <c r="A298" s="61" t="s">
        <v>568</v>
      </c>
    </row>
    <row r="299" spans="1:1" x14ac:dyDescent="0.25">
      <c r="A299" s="61" t="s">
        <v>2786</v>
      </c>
    </row>
    <row r="300" spans="1:1" x14ac:dyDescent="0.25">
      <c r="A300" s="61" t="s">
        <v>2026</v>
      </c>
    </row>
    <row r="301" spans="1:1" x14ac:dyDescent="0.25">
      <c r="A301" s="61" t="s">
        <v>45</v>
      </c>
    </row>
    <row r="302" spans="1:1" x14ac:dyDescent="0.25">
      <c r="A302" s="61" t="s">
        <v>1003</v>
      </c>
    </row>
    <row r="303" spans="1:1" x14ac:dyDescent="0.25">
      <c r="A303" s="61" t="s">
        <v>561</v>
      </c>
    </row>
    <row r="304" spans="1:1" x14ac:dyDescent="0.25">
      <c r="A304" s="61" t="s">
        <v>49</v>
      </c>
    </row>
    <row r="305" spans="1:1" x14ac:dyDescent="0.25">
      <c r="A305" s="61" t="s">
        <v>2394</v>
      </c>
    </row>
    <row r="306" spans="1:1" x14ac:dyDescent="0.25">
      <c r="A306" s="61" t="s">
        <v>2782</v>
      </c>
    </row>
    <row r="307" spans="1:1" x14ac:dyDescent="0.25">
      <c r="A307" s="61" t="s">
        <v>2114</v>
      </c>
    </row>
    <row r="308" spans="1:1" x14ac:dyDescent="0.25">
      <c r="A308" s="61" t="s">
        <v>2615</v>
      </c>
    </row>
    <row r="309" spans="1:1" x14ac:dyDescent="0.25">
      <c r="A309" s="61" t="s">
        <v>2617</v>
      </c>
    </row>
    <row r="310" spans="1:1" x14ac:dyDescent="0.25">
      <c r="A310" s="61" t="s">
        <v>2618</v>
      </c>
    </row>
    <row r="311" spans="1:1" x14ac:dyDescent="0.25">
      <c r="A311" s="61" t="s">
        <v>1703</v>
      </c>
    </row>
    <row r="312" spans="1:1" x14ac:dyDescent="0.25">
      <c r="A312" s="61" t="s">
        <v>48</v>
      </c>
    </row>
    <row r="313" spans="1:1" x14ac:dyDescent="0.25">
      <c r="A313" s="61" t="s">
        <v>37</v>
      </c>
    </row>
    <row r="314" spans="1:1" x14ac:dyDescent="0.25">
      <c r="A314" s="61" t="s">
        <v>41</v>
      </c>
    </row>
    <row r="315" spans="1:1" x14ac:dyDescent="0.25">
      <c r="A315" s="61" t="s">
        <v>2732</v>
      </c>
    </row>
    <row r="316" spans="1:1" x14ac:dyDescent="0.25">
      <c r="A316" s="61" t="s">
        <v>2383</v>
      </c>
    </row>
    <row r="317" spans="1:1" x14ac:dyDescent="0.25">
      <c r="A317" s="61" t="s">
        <v>39</v>
      </c>
    </row>
    <row r="318" spans="1:1" x14ac:dyDescent="0.25">
      <c r="A318" s="61" t="s">
        <v>2043</v>
      </c>
    </row>
    <row r="319" spans="1:1" x14ac:dyDescent="0.25">
      <c r="A319" s="61" t="s">
        <v>2523</v>
      </c>
    </row>
    <row r="320" spans="1:1" x14ac:dyDescent="0.25">
      <c r="A320" s="61" t="s">
        <v>2733</v>
      </c>
    </row>
    <row r="321" spans="1:1" x14ac:dyDescent="0.25">
      <c r="A321" s="61" t="s">
        <v>55</v>
      </c>
    </row>
    <row r="322" spans="1:1" x14ac:dyDescent="0.25">
      <c r="A322" s="61" t="s">
        <v>51</v>
      </c>
    </row>
    <row r="323" spans="1:1" x14ac:dyDescent="0.25">
      <c r="A323" s="61" t="s">
        <v>2764</v>
      </c>
    </row>
    <row r="324" spans="1:1" x14ac:dyDescent="0.25">
      <c r="A324" s="61" t="s">
        <v>2636</v>
      </c>
    </row>
    <row r="325" spans="1:1" x14ac:dyDescent="0.25">
      <c r="A325" s="61" t="s">
        <v>53</v>
      </c>
    </row>
    <row r="326" spans="1:1" x14ac:dyDescent="0.25">
      <c r="A326" s="61" t="s">
        <v>1790</v>
      </c>
    </row>
    <row r="327" spans="1:1" x14ac:dyDescent="0.25">
      <c r="A327" s="61" t="s">
        <v>1792</v>
      </c>
    </row>
    <row r="328" spans="1:1" x14ac:dyDescent="0.25">
      <c r="A328" s="61" t="s">
        <v>581</v>
      </c>
    </row>
    <row r="329" spans="1:1" x14ac:dyDescent="0.25">
      <c r="A329" s="61" t="s">
        <v>1278</v>
      </c>
    </row>
    <row r="330" spans="1:1" x14ac:dyDescent="0.25">
      <c r="A330" s="61" t="s">
        <v>2156</v>
      </c>
    </row>
    <row r="331" spans="1:1" x14ac:dyDescent="0.25">
      <c r="A331" s="61" t="s">
        <v>1476</v>
      </c>
    </row>
    <row r="332" spans="1:1" x14ac:dyDescent="0.25">
      <c r="A332" s="61" t="s">
        <v>1467</v>
      </c>
    </row>
    <row r="333" spans="1:1" x14ac:dyDescent="0.25">
      <c r="A333" s="61" t="s">
        <v>1349</v>
      </c>
    </row>
    <row r="334" spans="1:1" x14ac:dyDescent="0.25">
      <c r="A334" s="61" t="s">
        <v>1401</v>
      </c>
    </row>
    <row r="335" spans="1:1" x14ac:dyDescent="0.25">
      <c r="A335" s="61" t="s">
        <v>1403</v>
      </c>
    </row>
    <row r="336" spans="1:1" x14ac:dyDescent="0.25">
      <c r="A336" s="61" t="s">
        <v>1479</v>
      </c>
    </row>
    <row r="337" spans="1:1" x14ac:dyDescent="0.25">
      <c r="A337" s="61" t="s">
        <v>1480</v>
      </c>
    </row>
    <row r="338" spans="1:1" x14ac:dyDescent="0.25">
      <c r="A338" s="61" t="s">
        <v>1481</v>
      </c>
    </row>
    <row r="339" spans="1:1" x14ac:dyDescent="0.25">
      <c r="A339" s="61" t="s">
        <v>672</v>
      </c>
    </row>
    <row r="340" spans="1:1" x14ac:dyDescent="0.25">
      <c r="A340" s="61" t="s">
        <v>673</v>
      </c>
    </row>
    <row r="341" spans="1:1" x14ac:dyDescent="0.25">
      <c r="A341" s="61" t="s">
        <v>720</v>
      </c>
    </row>
    <row r="342" spans="1:1" x14ac:dyDescent="0.25">
      <c r="A342" s="61" t="s">
        <v>1131</v>
      </c>
    </row>
    <row r="343" spans="1:1" x14ac:dyDescent="0.25">
      <c r="A343" s="61" t="s">
        <v>1453</v>
      </c>
    </row>
    <row r="344" spans="1:1" x14ac:dyDescent="0.25">
      <c r="A344" s="61" t="s">
        <v>2060</v>
      </c>
    </row>
    <row r="345" spans="1:1" x14ac:dyDescent="0.25">
      <c r="A345" s="61" t="s">
        <v>2059</v>
      </c>
    </row>
    <row r="346" spans="1:1" x14ac:dyDescent="0.25">
      <c r="A346" s="61" t="s">
        <v>715</v>
      </c>
    </row>
    <row r="347" spans="1:1" x14ac:dyDescent="0.25">
      <c r="A347" s="61" t="s">
        <v>187</v>
      </c>
    </row>
    <row r="348" spans="1:1" x14ac:dyDescent="0.25">
      <c r="A348" s="61" t="s">
        <v>1787</v>
      </c>
    </row>
    <row r="349" spans="1:1" x14ac:dyDescent="0.25">
      <c r="A349" s="61" t="s">
        <v>649</v>
      </c>
    </row>
    <row r="350" spans="1:1" x14ac:dyDescent="0.25">
      <c r="A350" s="61" t="s">
        <v>1847</v>
      </c>
    </row>
    <row r="351" spans="1:1" x14ac:dyDescent="0.25">
      <c r="A351" s="61" t="s">
        <v>638</v>
      </c>
    </row>
    <row r="352" spans="1:1" x14ac:dyDescent="0.25">
      <c r="A352" s="61" t="s">
        <v>145</v>
      </c>
    </row>
    <row r="353" spans="1:1" x14ac:dyDescent="0.25">
      <c r="A353" s="61" t="s">
        <v>799</v>
      </c>
    </row>
    <row r="354" spans="1:1" x14ac:dyDescent="0.25">
      <c r="A354" s="61" t="s">
        <v>1508</v>
      </c>
    </row>
    <row r="355" spans="1:1" x14ac:dyDescent="0.25">
      <c r="A355" s="61" t="s">
        <v>2775</v>
      </c>
    </row>
    <row r="356" spans="1:1" x14ac:dyDescent="0.25">
      <c r="A356" s="61" t="s">
        <v>481</v>
      </c>
    </row>
    <row r="357" spans="1:1" x14ac:dyDescent="0.25">
      <c r="A357" s="61" t="s">
        <v>1867</v>
      </c>
    </row>
    <row r="358" spans="1:1" x14ac:dyDescent="0.25">
      <c r="A358" s="61" t="s">
        <v>2777</v>
      </c>
    </row>
    <row r="359" spans="1:1" x14ac:dyDescent="0.25">
      <c r="A359" s="61" t="s">
        <v>118</v>
      </c>
    </row>
    <row r="360" spans="1:1" x14ac:dyDescent="0.25">
      <c r="A360" s="61" t="s">
        <v>117</v>
      </c>
    </row>
    <row r="361" spans="1:1" x14ac:dyDescent="0.25">
      <c r="A361" s="61" t="s">
        <v>1569</v>
      </c>
    </row>
    <row r="362" spans="1:1" x14ac:dyDescent="0.25">
      <c r="A362" s="61" t="s">
        <v>841</v>
      </c>
    </row>
    <row r="363" spans="1:1" x14ac:dyDescent="0.25">
      <c r="A363" s="61" t="s">
        <v>842</v>
      </c>
    </row>
    <row r="364" spans="1:1" x14ac:dyDescent="0.25">
      <c r="A364" s="61" t="s">
        <v>1260</v>
      </c>
    </row>
    <row r="365" spans="1:1" x14ac:dyDescent="0.25">
      <c r="A365" s="61" t="s">
        <v>849</v>
      </c>
    </row>
    <row r="366" spans="1:1" x14ac:dyDescent="0.25">
      <c r="A366" s="61" t="s">
        <v>2639</v>
      </c>
    </row>
    <row r="367" spans="1:1" x14ac:dyDescent="0.25">
      <c r="A367" s="61" t="s">
        <v>1030</v>
      </c>
    </row>
    <row r="368" spans="1:1" x14ac:dyDescent="0.25">
      <c r="A368" s="61" t="s">
        <v>1324</v>
      </c>
    </row>
    <row r="369" spans="1:1" x14ac:dyDescent="0.25">
      <c r="A369" s="61" t="s">
        <v>804</v>
      </c>
    </row>
    <row r="370" spans="1:1" x14ac:dyDescent="0.25">
      <c r="A370" s="61" t="s">
        <v>652</v>
      </c>
    </row>
    <row r="371" spans="1:1" x14ac:dyDescent="0.25">
      <c r="A371" s="61" t="s">
        <v>802</v>
      </c>
    </row>
    <row r="372" spans="1:1" x14ac:dyDescent="0.25">
      <c r="A372" s="61" t="s">
        <v>576</v>
      </c>
    </row>
    <row r="373" spans="1:1" x14ac:dyDescent="0.25">
      <c r="A373" s="61" t="s">
        <v>796</v>
      </c>
    </row>
    <row r="374" spans="1:1" x14ac:dyDescent="0.25">
      <c r="A374" s="61" t="s">
        <v>566</v>
      </c>
    </row>
    <row r="375" spans="1:1" x14ac:dyDescent="0.25">
      <c r="A375" s="61" t="s">
        <v>813</v>
      </c>
    </row>
    <row r="376" spans="1:1" x14ac:dyDescent="0.25">
      <c r="A376" s="61" t="s">
        <v>113</v>
      </c>
    </row>
    <row r="377" spans="1:1" x14ac:dyDescent="0.25">
      <c r="A377" s="61" t="s">
        <v>110</v>
      </c>
    </row>
    <row r="378" spans="1:1" x14ac:dyDescent="0.25">
      <c r="A378" s="61" t="s">
        <v>1117</v>
      </c>
    </row>
    <row r="379" spans="1:1" x14ac:dyDescent="0.25">
      <c r="A379" s="61" t="s">
        <v>800</v>
      </c>
    </row>
    <row r="380" spans="1:1" x14ac:dyDescent="0.25">
      <c r="A380" s="61" t="s">
        <v>801</v>
      </c>
    </row>
    <row r="381" spans="1:1" x14ac:dyDescent="0.25">
      <c r="A381" s="61" t="s">
        <v>2129</v>
      </c>
    </row>
    <row r="382" spans="1:1" x14ac:dyDescent="0.25">
      <c r="A382" s="61" t="s">
        <v>798</v>
      </c>
    </row>
    <row r="383" spans="1:1" x14ac:dyDescent="0.25">
      <c r="A383" s="61" t="s">
        <v>797</v>
      </c>
    </row>
    <row r="384" spans="1:1" x14ac:dyDescent="0.25">
      <c r="A384" s="61" t="s">
        <v>1115</v>
      </c>
    </row>
    <row r="385" spans="1:1" x14ac:dyDescent="0.25">
      <c r="A385" s="61" t="s">
        <v>807</v>
      </c>
    </row>
    <row r="386" spans="1:1" x14ac:dyDescent="0.25">
      <c r="A386" s="61" t="s">
        <v>554</v>
      </c>
    </row>
    <row r="387" spans="1:1" x14ac:dyDescent="0.25">
      <c r="A387" s="61" t="s">
        <v>805</v>
      </c>
    </row>
    <row r="388" spans="1:1" x14ac:dyDescent="0.25">
      <c r="A388" s="61" t="s">
        <v>806</v>
      </c>
    </row>
    <row r="389" spans="1:1" x14ac:dyDescent="0.25">
      <c r="A389" s="61" t="s">
        <v>2550</v>
      </c>
    </row>
    <row r="390" spans="1:1" x14ac:dyDescent="0.25">
      <c r="A390" s="61" t="s">
        <v>809</v>
      </c>
    </row>
    <row r="391" spans="1:1" x14ac:dyDescent="0.25">
      <c r="A391" s="61" t="s">
        <v>812</v>
      </c>
    </row>
    <row r="392" spans="1:1" x14ac:dyDescent="0.25">
      <c r="A392" s="61" t="s">
        <v>2665</v>
      </c>
    </row>
    <row r="393" spans="1:1" x14ac:dyDescent="0.25">
      <c r="A393" s="61" t="s">
        <v>115</v>
      </c>
    </row>
    <row r="394" spans="1:1" x14ac:dyDescent="0.25">
      <c r="A394" s="61" t="s">
        <v>2127</v>
      </c>
    </row>
    <row r="395" spans="1:1" x14ac:dyDescent="0.25">
      <c r="A395" s="61" t="s">
        <v>92</v>
      </c>
    </row>
    <row r="396" spans="1:1" x14ac:dyDescent="0.25">
      <c r="A396" s="61" t="s">
        <v>795</v>
      </c>
    </row>
    <row r="397" spans="1:1" x14ac:dyDescent="0.25">
      <c r="A397" s="61" t="s">
        <v>94</v>
      </c>
    </row>
    <row r="398" spans="1:1" x14ac:dyDescent="0.25">
      <c r="A398" s="61" t="s">
        <v>95</v>
      </c>
    </row>
    <row r="399" spans="1:1" x14ac:dyDescent="0.25">
      <c r="A399" s="61" t="s">
        <v>791</v>
      </c>
    </row>
    <row r="400" spans="1:1" x14ac:dyDescent="0.25">
      <c r="A400" s="61" t="s">
        <v>96</v>
      </c>
    </row>
    <row r="401" spans="1:1" x14ac:dyDescent="0.25">
      <c r="A401" s="61" t="s">
        <v>97</v>
      </c>
    </row>
    <row r="402" spans="1:1" x14ac:dyDescent="0.25">
      <c r="A402" s="61" t="s">
        <v>2106</v>
      </c>
    </row>
    <row r="403" spans="1:1" x14ac:dyDescent="0.25">
      <c r="A403" s="61" t="s">
        <v>2638</v>
      </c>
    </row>
    <row r="404" spans="1:1" x14ac:dyDescent="0.25">
      <c r="A404" s="61" t="s">
        <v>89</v>
      </c>
    </row>
    <row r="405" spans="1:1" x14ac:dyDescent="0.25">
      <c r="A405" s="61" t="s">
        <v>91</v>
      </c>
    </row>
    <row r="406" spans="1:1" x14ac:dyDescent="0.25">
      <c r="A406" s="61" t="s">
        <v>794</v>
      </c>
    </row>
    <row r="407" spans="1:1" x14ac:dyDescent="0.25">
      <c r="A407" s="61" t="s">
        <v>93</v>
      </c>
    </row>
    <row r="408" spans="1:1" x14ac:dyDescent="0.25">
      <c r="A408" s="61" t="s">
        <v>792</v>
      </c>
    </row>
    <row r="409" spans="1:1" x14ac:dyDescent="0.25">
      <c r="A409" s="61" t="s">
        <v>793</v>
      </c>
    </row>
    <row r="410" spans="1:1" x14ac:dyDescent="0.25">
      <c r="A410" s="61" t="s">
        <v>650</v>
      </c>
    </row>
    <row r="411" spans="1:1" x14ac:dyDescent="0.25">
      <c r="A411" s="61" t="s">
        <v>1908</v>
      </c>
    </row>
    <row r="412" spans="1:1" x14ac:dyDescent="0.25">
      <c r="A412" s="61" t="s">
        <v>810</v>
      </c>
    </row>
    <row r="413" spans="1:1" x14ac:dyDescent="0.25">
      <c r="A413" s="61" t="s">
        <v>106</v>
      </c>
    </row>
    <row r="414" spans="1:1" x14ac:dyDescent="0.25">
      <c r="A414" s="61" t="s">
        <v>105</v>
      </c>
    </row>
    <row r="415" spans="1:1" x14ac:dyDescent="0.25">
      <c r="A415" s="61" t="s">
        <v>2796</v>
      </c>
    </row>
    <row r="416" spans="1:1" x14ac:dyDescent="0.25">
      <c r="A416" s="61" t="s">
        <v>107</v>
      </c>
    </row>
    <row r="417" spans="1:1" x14ac:dyDescent="0.25">
      <c r="A417" s="61" t="s">
        <v>100</v>
      </c>
    </row>
    <row r="418" spans="1:1" x14ac:dyDescent="0.25">
      <c r="A418" s="61" t="s">
        <v>101</v>
      </c>
    </row>
    <row r="419" spans="1:1" x14ac:dyDescent="0.25">
      <c r="A419" s="61" t="s">
        <v>109</v>
      </c>
    </row>
    <row r="420" spans="1:1" x14ac:dyDescent="0.25">
      <c r="A420" s="61" t="s">
        <v>108</v>
      </c>
    </row>
    <row r="421" spans="1:1" x14ac:dyDescent="0.25">
      <c r="A421" s="61" t="s">
        <v>103</v>
      </c>
    </row>
    <row r="422" spans="1:1" x14ac:dyDescent="0.25">
      <c r="A422" s="61" t="s">
        <v>104</v>
      </c>
    </row>
    <row r="423" spans="1:1" x14ac:dyDescent="0.25">
      <c r="A423" s="61" t="s">
        <v>102</v>
      </c>
    </row>
    <row r="424" spans="1:1" x14ac:dyDescent="0.25">
      <c r="A424" s="61" t="s">
        <v>2185</v>
      </c>
    </row>
    <row r="425" spans="1:1" x14ac:dyDescent="0.25">
      <c r="A425" s="61" t="s">
        <v>99</v>
      </c>
    </row>
    <row r="426" spans="1:1" x14ac:dyDescent="0.25">
      <c r="A426" s="61" t="s">
        <v>98</v>
      </c>
    </row>
    <row r="427" spans="1:1" x14ac:dyDescent="0.25">
      <c r="A427" s="61" t="s">
        <v>1863</v>
      </c>
    </row>
    <row r="428" spans="1:1" x14ac:dyDescent="0.25">
      <c r="A428" s="61" t="s">
        <v>2057</v>
      </c>
    </row>
    <row r="429" spans="1:1" x14ac:dyDescent="0.25">
      <c r="A429" s="61" t="s">
        <v>1686</v>
      </c>
    </row>
    <row r="430" spans="1:1" x14ac:dyDescent="0.25">
      <c r="A430" s="61" t="s">
        <v>901</v>
      </c>
    </row>
    <row r="431" spans="1:1" x14ac:dyDescent="0.25">
      <c r="A431" s="61" t="s">
        <v>902</v>
      </c>
    </row>
    <row r="432" spans="1:1" x14ac:dyDescent="0.25">
      <c r="A432" s="61" t="s">
        <v>2455</v>
      </c>
    </row>
    <row r="433" spans="1:1" x14ac:dyDescent="0.25">
      <c r="A433" s="61" t="s">
        <v>873</v>
      </c>
    </row>
    <row r="434" spans="1:1" x14ac:dyDescent="0.25">
      <c r="A434" s="61" t="s">
        <v>1663</v>
      </c>
    </row>
    <row r="435" spans="1:1" x14ac:dyDescent="0.25">
      <c r="A435" s="61" t="s">
        <v>875</v>
      </c>
    </row>
    <row r="436" spans="1:1" x14ac:dyDescent="0.25">
      <c r="A436" s="61" t="s">
        <v>879</v>
      </c>
    </row>
    <row r="437" spans="1:1" x14ac:dyDescent="0.25">
      <c r="A437" s="61" t="s">
        <v>880</v>
      </c>
    </row>
    <row r="438" spans="1:1" x14ac:dyDescent="0.25">
      <c r="A438" s="61" t="s">
        <v>437</v>
      </c>
    </row>
    <row r="439" spans="1:1" x14ac:dyDescent="0.25">
      <c r="A439" s="61" t="s">
        <v>583</v>
      </c>
    </row>
    <row r="440" spans="1:1" x14ac:dyDescent="0.25">
      <c r="A440" s="61" t="s">
        <v>1960</v>
      </c>
    </row>
    <row r="441" spans="1:1" x14ac:dyDescent="0.25">
      <c r="A441" s="61" t="s">
        <v>1701</v>
      </c>
    </row>
    <row r="442" spans="1:1" x14ac:dyDescent="0.25">
      <c r="A442" s="61" t="s">
        <v>1879</v>
      </c>
    </row>
    <row r="443" spans="1:1" x14ac:dyDescent="0.25">
      <c r="A443" s="61" t="s">
        <v>81</v>
      </c>
    </row>
    <row r="444" spans="1:1" x14ac:dyDescent="0.25">
      <c r="A444" s="61" t="s">
        <v>939</v>
      </c>
    </row>
    <row r="445" spans="1:1" x14ac:dyDescent="0.25">
      <c r="A445" s="61" t="s">
        <v>2832</v>
      </c>
    </row>
    <row r="446" spans="1:1" x14ac:dyDescent="0.25">
      <c r="A446" s="61" t="s">
        <v>1014</v>
      </c>
    </row>
    <row r="447" spans="1:1" x14ac:dyDescent="0.25">
      <c r="A447" s="61" t="s">
        <v>2716</v>
      </c>
    </row>
    <row r="448" spans="1:1" x14ac:dyDescent="0.25">
      <c r="A448" s="61" t="s">
        <v>689</v>
      </c>
    </row>
    <row r="449" spans="1:1" x14ac:dyDescent="0.25">
      <c r="A449" s="61" t="s">
        <v>683</v>
      </c>
    </row>
    <row r="450" spans="1:1" x14ac:dyDescent="0.25">
      <c r="A450" s="61" t="s">
        <v>1037</v>
      </c>
    </row>
    <row r="451" spans="1:1" x14ac:dyDescent="0.25">
      <c r="A451" s="61" t="s">
        <v>2093</v>
      </c>
    </row>
    <row r="452" spans="1:1" x14ac:dyDescent="0.25">
      <c r="A452" s="61" t="s">
        <v>2252</v>
      </c>
    </row>
    <row r="453" spans="1:1" x14ac:dyDescent="0.25">
      <c r="A453" s="61" t="s">
        <v>1419</v>
      </c>
    </row>
    <row r="454" spans="1:1" x14ac:dyDescent="0.25">
      <c r="A454" s="61" t="s">
        <v>2519</v>
      </c>
    </row>
    <row r="455" spans="1:1" x14ac:dyDescent="0.25">
      <c r="A455" s="61" t="s">
        <v>1322</v>
      </c>
    </row>
    <row r="456" spans="1:1" x14ac:dyDescent="0.25">
      <c r="A456" s="61" t="s">
        <v>2647</v>
      </c>
    </row>
    <row r="457" spans="1:1" x14ac:dyDescent="0.25">
      <c r="A457" s="61" t="s">
        <v>1664</v>
      </c>
    </row>
    <row r="458" spans="1:1" x14ac:dyDescent="0.25">
      <c r="A458" s="61" t="s">
        <v>2157</v>
      </c>
    </row>
    <row r="459" spans="1:1" x14ac:dyDescent="0.25">
      <c r="A459" s="61" t="s">
        <v>1667</v>
      </c>
    </row>
    <row r="460" spans="1:1" x14ac:dyDescent="0.25">
      <c r="A460" s="61" t="s">
        <v>2440</v>
      </c>
    </row>
    <row r="461" spans="1:1" x14ac:dyDescent="0.25">
      <c r="A461" s="61" t="s">
        <v>1666</v>
      </c>
    </row>
    <row r="462" spans="1:1" x14ac:dyDescent="0.25">
      <c r="A462" s="61" t="s">
        <v>338</v>
      </c>
    </row>
    <row r="463" spans="1:1" x14ac:dyDescent="0.25">
      <c r="A463" s="61" t="s">
        <v>1913</v>
      </c>
    </row>
    <row r="464" spans="1:1" x14ac:dyDescent="0.25">
      <c r="A464" s="61" t="s">
        <v>143</v>
      </c>
    </row>
    <row r="465" spans="1:1" x14ac:dyDescent="0.25">
      <c r="A465" s="61" t="s">
        <v>2674</v>
      </c>
    </row>
    <row r="466" spans="1:1" x14ac:dyDescent="0.25">
      <c r="A466" s="61" t="s">
        <v>2897</v>
      </c>
    </row>
    <row r="467" spans="1:1" x14ac:dyDescent="0.25">
      <c r="A467" s="61" t="s">
        <v>587</v>
      </c>
    </row>
    <row r="468" spans="1:1" x14ac:dyDescent="0.25">
      <c r="A468" s="61" t="s">
        <v>2381</v>
      </c>
    </row>
    <row r="469" spans="1:1" x14ac:dyDescent="0.25">
      <c r="A469" s="61" t="s">
        <v>2375</v>
      </c>
    </row>
    <row r="470" spans="1:1" x14ac:dyDescent="0.25">
      <c r="A470" s="61" t="s">
        <v>1665</v>
      </c>
    </row>
    <row r="471" spans="1:1" x14ac:dyDescent="0.25">
      <c r="A471" s="61" t="s">
        <v>2259</v>
      </c>
    </row>
    <row r="472" spans="1:1" x14ac:dyDescent="0.25">
      <c r="A472" s="61" t="s">
        <v>2706</v>
      </c>
    </row>
    <row r="473" spans="1:1" x14ac:dyDescent="0.25">
      <c r="A473" s="61" t="s">
        <v>1020</v>
      </c>
    </row>
    <row r="474" spans="1:1" x14ac:dyDescent="0.25">
      <c r="A474" s="61" t="s">
        <v>1882</v>
      </c>
    </row>
    <row r="475" spans="1:1" x14ac:dyDescent="0.25">
      <c r="A475" s="61" t="s">
        <v>151</v>
      </c>
    </row>
    <row r="476" spans="1:1" x14ac:dyDescent="0.25">
      <c r="A476" s="61" t="s">
        <v>1890</v>
      </c>
    </row>
    <row r="477" spans="1:1" x14ac:dyDescent="0.25">
      <c r="A477" s="61" t="s">
        <v>1888</v>
      </c>
    </row>
    <row r="478" spans="1:1" x14ac:dyDescent="0.25">
      <c r="A478" s="61" t="s">
        <v>1889</v>
      </c>
    </row>
    <row r="479" spans="1:1" x14ac:dyDescent="0.25">
      <c r="A479" s="61" t="s">
        <v>2721</v>
      </c>
    </row>
    <row r="480" spans="1:1" x14ac:dyDescent="0.25">
      <c r="A480" s="61" t="s">
        <v>2840</v>
      </c>
    </row>
    <row r="481" spans="1:1" x14ac:dyDescent="0.25">
      <c r="A481" s="61" t="s">
        <v>585</v>
      </c>
    </row>
    <row r="482" spans="1:1" x14ac:dyDescent="0.25">
      <c r="A482" s="61" t="s">
        <v>671</v>
      </c>
    </row>
    <row r="483" spans="1:1" x14ac:dyDescent="0.25">
      <c r="A483" s="61" t="s">
        <v>669</v>
      </c>
    </row>
    <row r="484" spans="1:1" x14ac:dyDescent="0.25">
      <c r="A484" s="61" t="s">
        <v>2287</v>
      </c>
    </row>
    <row r="485" spans="1:1" x14ac:dyDescent="0.25">
      <c r="A485" s="61" t="s">
        <v>510</v>
      </c>
    </row>
    <row r="486" spans="1:1" x14ac:dyDescent="0.25">
      <c r="A486" s="61" t="s">
        <v>2510</v>
      </c>
    </row>
    <row r="487" spans="1:1" x14ac:dyDescent="0.25">
      <c r="A487" s="61" t="s">
        <v>1086</v>
      </c>
    </row>
    <row r="488" spans="1:1" x14ac:dyDescent="0.25">
      <c r="A488" s="61" t="s">
        <v>2856</v>
      </c>
    </row>
    <row r="489" spans="1:1" x14ac:dyDescent="0.25">
      <c r="A489" s="61" t="s">
        <v>1041</v>
      </c>
    </row>
    <row r="490" spans="1:1" x14ac:dyDescent="0.25">
      <c r="A490" s="61" t="s">
        <v>2760</v>
      </c>
    </row>
    <row r="491" spans="1:1" x14ac:dyDescent="0.25">
      <c r="A491" s="61" t="s">
        <v>2559</v>
      </c>
    </row>
    <row r="492" spans="1:1" x14ac:dyDescent="0.25">
      <c r="A492" s="61" t="s">
        <v>1001</v>
      </c>
    </row>
    <row r="493" spans="1:1" x14ac:dyDescent="0.25">
      <c r="A493" s="61" t="s">
        <v>58</v>
      </c>
    </row>
    <row r="494" spans="1:1" x14ac:dyDescent="0.25">
      <c r="A494" s="61" t="s">
        <v>2188</v>
      </c>
    </row>
    <row r="495" spans="1:1" x14ac:dyDescent="0.25">
      <c r="A495" s="61" t="s">
        <v>999</v>
      </c>
    </row>
    <row r="496" spans="1:1" x14ac:dyDescent="0.25">
      <c r="A496" s="61" t="s">
        <v>2189</v>
      </c>
    </row>
    <row r="497" spans="1:1" x14ac:dyDescent="0.25">
      <c r="A497" s="61" t="s">
        <v>2814</v>
      </c>
    </row>
    <row r="498" spans="1:1" x14ac:dyDescent="0.25">
      <c r="A498" s="61" t="s">
        <v>2697</v>
      </c>
    </row>
    <row r="499" spans="1:1" x14ac:dyDescent="0.25">
      <c r="A499" s="61" t="s">
        <v>667</v>
      </c>
    </row>
    <row r="500" spans="1:1" x14ac:dyDescent="0.25">
      <c r="A500" s="61" t="s">
        <v>717</v>
      </c>
    </row>
    <row r="501" spans="1:1" x14ac:dyDescent="0.25">
      <c r="A501" s="61" t="s">
        <v>1718</v>
      </c>
    </row>
    <row r="502" spans="1:1" x14ac:dyDescent="0.25">
      <c r="A502" s="61" t="s">
        <v>2517</v>
      </c>
    </row>
    <row r="503" spans="1:1" x14ac:dyDescent="0.25">
      <c r="A503" s="61" t="s">
        <v>2367</v>
      </c>
    </row>
    <row r="504" spans="1:1" x14ac:dyDescent="0.25">
      <c r="A504" s="61" t="s">
        <v>930</v>
      </c>
    </row>
    <row r="505" spans="1:1" x14ac:dyDescent="0.25">
      <c r="A505" s="61" t="s">
        <v>2120</v>
      </c>
    </row>
    <row r="506" spans="1:1" x14ac:dyDescent="0.25">
      <c r="A506" s="61" t="s">
        <v>2121</v>
      </c>
    </row>
    <row r="507" spans="1:1" x14ac:dyDescent="0.25">
      <c r="A507" s="61" t="s">
        <v>2062</v>
      </c>
    </row>
    <row r="508" spans="1:1" x14ac:dyDescent="0.25">
      <c r="A508" s="61" t="s">
        <v>932</v>
      </c>
    </row>
    <row r="509" spans="1:1" x14ac:dyDescent="0.25">
      <c r="A509" s="61" t="s">
        <v>928</v>
      </c>
    </row>
    <row r="510" spans="1:1" x14ac:dyDescent="0.25">
      <c r="A510" s="61" t="s">
        <v>2681</v>
      </c>
    </row>
    <row r="511" spans="1:1" x14ac:dyDescent="0.25">
      <c r="A511" s="61" t="s">
        <v>921</v>
      </c>
    </row>
    <row r="512" spans="1:1" x14ac:dyDescent="0.25">
      <c r="A512" s="61" t="s">
        <v>916</v>
      </c>
    </row>
    <row r="513" spans="1:1" x14ac:dyDescent="0.25">
      <c r="A513" s="61" t="s">
        <v>914</v>
      </c>
    </row>
    <row r="514" spans="1:1" x14ac:dyDescent="0.25">
      <c r="A514" s="61" t="s">
        <v>2766</v>
      </c>
    </row>
    <row r="515" spans="1:1" x14ac:dyDescent="0.25">
      <c r="A515" s="61" t="s">
        <v>2073</v>
      </c>
    </row>
    <row r="516" spans="1:1" x14ac:dyDescent="0.25">
      <c r="A516" s="61" t="s">
        <v>910</v>
      </c>
    </row>
    <row r="517" spans="1:1" x14ac:dyDescent="0.25">
      <c r="A517" s="61" t="s">
        <v>912</v>
      </c>
    </row>
    <row r="518" spans="1:1" x14ac:dyDescent="0.25">
      <c r="A518" s="61" t="s">
        <v>924</v>
      </c>
    </row>
    <row r="519" spans="1:1" x14ac:dyDescent="0.25">
      <c r="A519" s="61" t="s">
        <v>2604</v>
      </c>
    </row>
    <row r="520" spans="1:1" x14ac:dyDescent="0.25">
      <c r="A520" s="61" t="s">
        <v>2369</v>
      </c>
    </row>
    <row r="521" spans="1:1" x14ac:dyDescent="0.25">
      <c r="A521" s="61" t="s">
        <v>926</v>
      </c>
    </row>
    <row r="522" spans="1:1" x14ac:dyDescent="0.25">
      <c r="A522" s="61" t="s">
        <v>2880</v>
      </c>
    </row>
    <row r="523" spans="1:1" x14ac:dyDescent="0.25">
      <c r="A523" s="61" t="s">
        <v>2022</v>
      </c>
    </row>
    <row r="524" spans="1:1" x14ac:dyDescent="0.25">
      <c r="A524" s="61" t="s">
        <v>2131</v>
      </c>
    </row>
    <row r="525" spans="1:1" x14ac:dyDescent="0.25">
      <c r="A525" s="62" t="s">
        <v>2466</v>
      </c>
    </row>
    <row r="526" spans="1:1" x14ac:dyDescent="0.25">
      <c r="A526" s="61" t="s">
        <v>922</v>
      </c>
    </row>
    <row r="527" spans="1:1" x14ac:dyDescent="0.25">
      <c r="A527" s="61" t="s">
        <v>1012</v>
      </c>
    </row>
    <row r="528" spans="1:1" x14ac:dyDescent="0.25">
      <c r="A528" s="61" t="s">
        <v>907</v>
      </c>
    </row>
    <row r="529" spans="1:1" x14ac:dyDescent="0.25">
      <c r="A529" s="61" t="s">
        <v>2597</v>
      </c>
    </row>
    <row r="530" spans="1:1" x14ac:dyDescent="0.25">
      <c r="A530" s="61" t="s">
        <v>2599</v>
      </c>
    </row>
    <row r="531" spans="1:1" x14ac:dyDescent="0.25">
      <c r="A531" s="61" t="s">
        <v>908</v>
      </c>
    </row>
    <row r="532" spans="1:1" x14ac:dyDescent="0.25">
      <c r="A532" s="61" t="s">
        <v>1905</v>
      </c>
    </row>
    <row r="533" spans="1:1" x14ac:dyDescent="0.25">
      <c r="A533" s="61" t="s">
        <v>88</v>
      </c>
    </row>
    <row r="534" spans="1:1" x14ac:dyDescent="0.25">
      <c r="A534" s="61" t="s">
        <v>2465</v>
      </c>
    </row>
    <row r="535" spans="1:1" x14ac:dyDescent="0.25">
      <c r="A535" s="61" t="s">
        <v>343</v>
      </c>
    </row>
    <row r="536" spans="1:1" x14ac:dyDescent="0.25">
      <c r="A536" s="61" t="s">
        <v>2802</v>
      </c>
    </row>
    <row r="537" spans="1:1" x14ac:dyDescent="0.25">
      <c r="A537" s="61" t="s">
        <v>1335</v>
      </c>
    </row>
    <row r="538" spans="1:1" x14ac:dyDescent="0.25">
      <c r="A538" s="61" t="s">
        <v>2769</v>
      </c>
    </row>
    <row r="539" spans="1:1" x14ac:dyDescent="0.25">
      <c r="A539" s="61" t="s">
        <v>2594</v>
      </c>
    </row>
    <row r="540" spans="1:1" x14ac:dyDescent="0.25">
      <c r="A540" s="61" t="s">
        <v>2365</v>
      </c>
    </row>
    <row r="541" spans="1:1" x14ac:dyDescent="0.25">
      <c r="A541" s="61" t="s">
        <v>904</v>
      </c>
    </row>
    <row r="542" spans="1:1" x14ac:dyDescent="0.25">
      <c r="A542" s="61" t="s">
        <v>1110</v>
      </c>
    </row>
    <row r="543" spans="1:1" x14ac:dyDescent="0.25">
      <c r="A543" s="61" t="s">
        <v>1111</v>
      </c>
    </row>
    <row r="544" spans="1:1" x14ac:dyDescent="0.25">
      <c r="A544" s="61" t="s">
        <v>973</v>
      </c>
    </row>
    <row r="545" spans="1:1" x14ac:dyDescent="0.25">
      <c r="A545" s="61" t="s">
        <v>221</v>
      </c>
    </row>
    <row r="546" spans="1:1" x14ac:dyDescent="0.25">
      <c r="A546" s="61" t="s">
        <v>2427</v>
      </c>
    </row>
    <row r="547" spans="1:1" x14ac:dyDescent="0.25">
      <c r="A547" s="61" t="s">
        <v>2426</v>
      </c>
    </row>
    <row r="548" spans="1:1" x14ac:dyDescent="0.25">
      <c r="A548" s="61" t="s">
        <v>438</v>
      </c>
    </row>
    <row r="549" spans="1:1" x14ac:dyDescent="0.25">
      <c r="A549" s="61" t="s">
        <v>2033</v>
      </c>
    </row>
    <row r="550" spans="1:1" x14ac:dyDescent="0.25">
      <c r="A550" s="61" t="s">
        <v>2032</v>
      </c>
    </row>
    <row r="551" spans="1:1" x14ac:dyDescent="0.25">
      <c r="A551" s="61" t="s">
        <v>633</v>
      </c>
    </row>
    <row r="552" spans="1:1" x14ac:dyDescent="0.25">
      <c r="A552" s="61" t="s">
        <v>634</v>
      </c>
    </row>
    <row r="553" spans="1:1" x14ac:dyDescent="0.25">
      <c r="A553" s="61" t="s">
        <v>688</v>
      </c>
    </row>
    <row r="554" spans="1:1" x14ac:dyDescent="0.25">
      <c r="A554" s="61" t="s">
        <v>2496</v>
      </c>
    </row>
    <row r="555" spans="1:1" x14ac:dyDescent="0.25">
      <c r="A555" s="61" t="s">
        <v>550</v>
      </c>
    </row>
    <row r="556" spans="1:1" x14ac:dyDescent="0.25">
      <c r="A556" s="61" t="s">
        <v>543</v>
      </c>
    </row>
    <row r="557" spans="1:1" x14ac:dyDescent="0.25">
      <c r="A557" s="61" t="s">
        <v>546</v>
      </c>
    </row>
    <row r="558" spans="1:1" x14ac:dyDescent="0.25">
      <c r="A558" s="61" t="s">
        <v>549</v>
      </c>
    </row>
    <row r="559" spans="1:1" x14ac:dyDescent="0.25">
      <c r="A559" s="61" t="s">
        <v>547</v>
      </c>
    </row>
    <row r="560" spans="1:1" x14ac:dyDescent="0.25">
      <c r="A560" s="61" t="s">
        <v>141</v>
      </c>
    </row>
    <row r="561" spans="1:1" x14ac:dyDescent="0.25">
      <c r="A561" s="68" t="s">
        <v>2830</v>
      </c>
    </row>
    <row r="562" spans="1:1" x14ac:dyDescent="0.25">
      <c r="A562" s="61" t="s">
        <v>2666</v>
      </c>
    </row>
    <row r="563" spans="1:1" x14ac:dyDescent="0.25">
      <c r="A563" s="61" t="s">
        <v>2135</v>
      </c>
    </row>
    <row r="564" spans="1:1" x14ac:dyDescent="0.25">
      <c r="A564" s="61" t="s">
        <v>2827</v>
      </c>
    </row>
    <row r="565" spans="1:1" x14ac:dyDescent="0.25">
      <c r="A565" s="61" t="s">
        <v>1044</v>
      </c>
    </row>
    <row r="566" spans="1:1" x14ac:dyDescent="0.25">
      <c r="A566" s="61" t="s">
        <v>1048</v>
      </c>
    </row>
    <row r="567" spans="1:1" x14ac:dyDescent="0.25">
      <c r="A567" s="61" t="s">
        <v>2784</v>
      </c>
    </row>
    <row r="568" spans="1:1" x14ac:dyDescent="0.25">
      <c r="A568" s="61" t="s">
        <v>1023</v>
      </c>
    </row>
    <row r="569" spans="1:1" x14ac:dyDescent="0.25">
      <c r="A569" s="61" t="s">
        <v>2376</v>
      </c>
    </row>
    <row r="570" spans="1:1" x14ac:dyDescent="0.25">
      <c r="A570" s="61" t="s">
        <v>2086</v>
      </c>
    </row>
    <row r="571" spans="1:1" x14ac:dyDescent="0.25">
      <c r="A571" s="61" t="s">
        <v>2479</v>
      </c>
    </row>
    <row r="572" spans="1:1" x14ac:dyDescent="0.25">
      <c r="A572" s="61" t="s">
        <v>2481</v>
      </c>
    </row>
    <row r="573" spans="1:1" x14ac:dyDescent="0.25">
      <c r="A573" s="61" t="s">
        <v>2480</v>
      </c>
    </row>
    <row r="574" spans="1:1" x14ac:dyDescent="0.25">
      <c r="A574" s="61" t="s">
        <v>2482</v>
      </c>
    </row>
    <row r="575" spans="1:1" x14ac:dyDescent="0.25">
      <c r="A575" s="61" t="s">
        <v>2483</v>
      </c>
    </row>
    <row r="576" spans="1:1" x14ac:dyDescent="0.25">
      <c r="A576" s="61" t="s">
        <v>1220</v>
      </c>
    </row>
    <row r="577" spans="1:1" x14ac:dyDescent="0.25">
      <c r="A577" s="61" t="s">
        <v>1223</v>
      </c>
    </row>
    <row r="578" spans="1:1" x14ac:dyDescent="0.25">
      <c r="A578" s="61" t="s">
        <v>1222</v>
      </c>
    </row>
    <row r="579" spans="1:1" x14ac:dyDescent="0.25">
      <c r="A579" s="61" t="s">
        <v>1717</v>
      </c>
    </row>
    <row r="580" spans="1:1" x14ac:dyDescent="0.25">
      <c r="A580" s="61" t="s">
        <v>2385</v>
      </c>
    </row>
    <row r="581" spans="1:1" x14ac:dyDescent="0.25">
      <c r="A581" s="61" t="s">
        <v>74</v>
      </c>
    </row>
    <row r="582" spans="1:1" x14ac:dyDescent="0.25">
      <c r="A582" s="61" t="s">
        <v>1211</v>
      </c>
    </row>
    <row r="583" spans="1:1" x14ac:dyDescent="0.25">
      <c r="A583" s="61" t="s">
        <v>1056</v>
      </c>
    </row>
    <row r="584" spans="1:1" x14ac:dyDescent="0.25">
      <c r="A584" s="61" t="s">
        <v>838</v>
      </c>
    </row>
    <row r="585" spans="1:1" x14ac:dyDescent="0.25">
      <c r="A585" s="61" t="s">
        <v>845</v>
      </c>
    </row>
    <row r="586" spans="1:1" x14ac:dyDescent="0.25">
      <c r="A586" s="61" t="s">
        <v>172</v>
      </c>
    </row>
    <row r="587" spans="1:1" x14ac:dyDescent="0.25">
      <c r="A587" s="61" t="s">
        <v>1210</v>
      </c>
    </row>
    <row r="588" spans="1:1" x14ac:dyDescent="0.25">
      <c r="A588" s="61" t="s">
        <v>1209</v>
      </c>
    </row>
    <row r="589" spans="1:1" x14ac:dyDescent="0.25">
      <c r="A589" s="61" t="s">
        <v>2037</v>
      </c>
    </row>
    <row r="590" spans="1:1" x14ac:dyDescent="0.25">
      <c r="A590" s="61" t="s">
        <v>944</v>
      </c>
    </row>
    <row r="591" spans="1:1" x14ac:dyDescent="0.25">
      <c r="A591" s="61" t="s">
        <v>1763</v>
      </c>
    </row>
    <row r="592" spans="1:1" x14ac:dyDescent="0.25">
      <c r="A592" s="61" t="s">
        <v>2863</v>
      </c>
    </row>
    <row r="593" spans="1:1" x14ac:dyDescent="0.25">
      <c r="A593" s="61" t="s">
        <v>2673</v>
      </c>
    </row>
    <row r="594" spans="1:1" x14ac:dyDescent="0.25">
      <c r="A594" s="61" t="s">
        <v>72</v>
      </c>
    </row>
    <row r="595" spans="1:1" x14ac:dyDescent="0.25">
      <c r="A595" s="61" t="s">
        <v>1004</v>
      </c>
    </row>
    <row r="596" spans="1:1" x14ac:dyDescent="0.25">
      <c r="A596" s="61" t="s">
        <v>1682</v>
      </c>
    </row>
    <row r="597" spans="1:1" x14ac:dyDescent="0.25">
      <c r="A597" s="61" t="s">
        <v>1366</v>
      </c>
    </row>
    <row r="598" spans="1:1" x14ac:dyDescent="0.25">
      <c r="A598" s="61" t="s">
        <v>1367</v>
      </c>
    </row>
    <row r="599" spans="1:1" x14ac:dyDescent="0.25">
      <c r="A599" s="61" t="s">
        <v>1369</v>
      </c>
    </row>
    <row r="600" spans="1:1" x14ac:dyDescent="0.25">
      <c r="A600" s="61" t="s">
        <v>139</v>
      </c>
    </row>
    <row r="601" spans="1:1" x14ac:dyDescent="0.25">
      <c r="A601" s="61" t="s">
        <v>2123</v>
      </c>
    </row>
    <row r="602" spans="1:1" x14ac:dyDescent="0.25">
      <c r="A602" s="61" t="s">
        <v>710</v>
      </c>
    </row>
    <row r="603" spans="1:1" x14ac:dyDescent="0.25">
      <c r="A603" s="61" t="s">
        <v>2720</v>
      </c>
    </row>
    <row r="604" spans="1:1" x14ac:dyDescent="0.25">
      <c r="A604" s="61" t="s">
        <v>1770</v>
      </c>
    </row>
    <row r="605" spans="1:1" x14ac:dyDescent="0.25">
      <c r="A605" s="61" t="s">
        <v>819</v>
      </c>
    </row>
    <row r="606" spans="1:1" x14ac:dyDescent="0.25">
      <c r="A606" s="61" t="s">
        <v>1967</v>
      </c>
    </row>
    <row r="607" spans="1:1" x14ac:dyDescent="0.25">
      <c r="A607" s="61" t="s">
        <v>821</v>
      </c>
    </row>
    <row r="608" spans="1:1" x14ac:dyDescent="0.25">
      <c r="A608" s="61" t="s">
        <v>822</v>
      </c>
    </row>
    <row r="609" spans="1:1" x14ac:dyDescent="0.25">
      <c r="A609" s="61" t="s">
        <v>2325</v>
      </c>
    </row>
    <row r="610" spans="1:1" x14ac:dyDescent="0.25">
      <c r="A610" s="61" t="s">
        <v>2373</v>
      </c>
    </row>
    <row r="611" spans="1:1" x14ac:dyDescent="0.25">
      <c r="A611" s="61" t="s">
        <v>1332</v>
      </c>
    </row>
    <row r="612" spans="1:1" x14ac:dyDescent="0.25">
      <c r="A612" s="62" t="s">
        <v>2485</v>
      </c>
    </row>
    <row r="613" spans="1:1" x14ac:dyDescent="0.25">
      <c r="A613" s="61" t="s">
        <v>1964</v>
      </c>
    </row>
    <row r="614" spans="1:1" x14ac:dyDescent="0.25">
      <c r="A614" s="63" t="s">
        <v>1858</v>
      </c>
    </row>
    <row r="615" spans="1:1" x14ac:dyDescent="0.25">
      <c r="A615" s="61" t="s">
        <v>2909</v>
      </c>
    </row>
    <row r="616" spans="1:1" x14ac:dyDescent="0.25">
      <c r="A616" s="63" t="s">
        <v>363</v>
      </c>
    </row>
    <row r="617" spans="1:1" x14ac:dyDescent="0.25">
      <c r="A617" s="63" t="s">
        <v>362</v>
      </c>
    </row>
    <row r="618" spans="1:1" x14ac:dyDescent="0.25">
      <c r="A618" s="63" t="s">
        <v>357</v>
      </c>
    </row>
    <row r="619" spans="1:1" x14ac:dyDescent="0.25">
      <c r="A619" s="63" t="s">
        <v>1856</v>
      </c>
    </row>
    <row r="620" spans="1:1" x14ac:dyDescent="0.25">
      <c r="A620" s="63" t="s">
        <v>360</v>
      </c>
    </row>
    <row r="621" spans="1:1" x14ac:dyDescent="0.25">
      <c r="A621" s="61" t="s">
        <v>2823</v>
      </c>
    </row>
    <row r="622" spans="1:1" x14ac:dyDescent="0.25">
      <c r="A622" s="61" t="s">
        <v>170</v>
      </c>
    </row>
    <row r="623" spans="1:1" x14ac:dyDescent="0.25">
      <c r="A623" s="61" t="s">
        <v>2605</v>
      </c>
    </row>
    <row r="624" spans="1:1" x14ac:dyDescent="0.25">
      <c r="A624" s="61" t="s">
        <v>1957</v>
      </c>
    </row>
    <row r="625" spans="1:1" x14ac:dyDescent="0.25">
      <c r="A625" s="61" t="s">
        <v>1408</v>
      </c>
    </row>
    <row r="626" spans="1:1" x14ac:dyDescent="0.25">
      <c r="A626" s="61" t="s">
        <v>2312</v>
      </c>
    </row>
    <row r="627" spans="1:1" x14ac:dyDescent="0.25">
      <c r="A627" s="61" t="s">
        <v>1035</v>
      </c>
    </row>
    <row r="628" spans="1:1" x14ac:dyDescent="0.25">
      <c r="A628" s="61" t="s">
        <v>784</v>
      </c>
    </row>
    <row r="629" spans="1:1" x14ac:dyDescent="0.25">
      <c r="A629" s="61" t="s">
        <v>1559</v>
      </c>
    </row>
    <row r="630" spans="1:1" x14ac:dyDescent="0.25">
      <c r="A630" s="61" t="s">
        <v>785</v>
      </c>
    </row>
    <row r="631" spans="1:1" x14ac:dyDescent="0.25">
      <c r="A631" s="61" t="s">
        <v>786</v>
      </c>
    </row>
    <row r="632" spans="1:1" x14ac:dyDescent="0.25">
      <c r="A632" s="61" t="s">
        <v>787</v>
      </c>
    </row>
    <row r="633" spans="1:1" x14ac:dyDescent="0.25">
      <c r="A633" s="61" t="s">
        <v>1060</v>
      </c>
    </row>
    <row r="634" spans="1:1" x14ac:dyDescent="0.25">
      <c r="A634" s="61" t="s">
        <v>1062</v>
      </c>
    </row>
    <row r="635" spans="1:1" x14ac:dyDescent="0.25">
      <c r="A635" s="61" t="s">
        <v>1061</v>
      </c>
    </row>
    <row r="636" spans="1:1" x14ac:dyDescent="0.25">
      <c r="A636" s="61" t="s">
        <v>790</v>
      </c>
    </row>
    <row r="637" spans="1:1" x14ac:dyDescent="0.25">
      <c r="A637" s="61" t="s">
        <v>788</v>
      </c>
    </row>
    <row r="638" spans="1:1" x14ac:dyDescent="0.25">
      <c r="A638" s="61" t="s">
        <v>789</v>
      </c>
    </row>
    <row r="639" spans="1:1" x14ac:dyDescent="0.25">
      <c r="A639" s="61" t="s">
        <v>1950</v>
      </c>
    </row>
    <row r="640" spans="1:1" x14ac:dyDescent="0.25">
      <c r="A640" s="61" t="s">
        <v>1647</v>
      </c>
    </row>
    <row r="641" spans="1:1" x14ac:dyDescent="0.25">
      <c r="A641" s="61" t="s">
        <v>2847</v>
      </c>
    </row>
    <row r="642" spans="1:1" x14ac:dyDescent="0.25">
      <c r="A642" s="61" t="s">
        <v>898</v>
      </c>
    </row>
    <row r="643" spans="1:1" x14ac:dyDescent="0.25">
      <c r="A643" s="61" t="s">
        <v>900</v>
      </c>
    </row>
    <row r="644" spans="1:1" x14ac:dyDescent="0.25">
      <c r="A644" s="61" t="s">
        <v>2143</v>
      </c>
    </row>
    <row r="645" spans="1:1" x14ac:dyDescent="0.25">
      <c r="A645" s="61" t="s">
        <v>1751</v>
      </c>
    </row>
    <row r="646" spans="1:1" x14ac:dyDescent="0.25">
      <c r="A646" s="61" t="s">
        <v>896</v>
      </c>
    </row>
    <row r="647" spans="1:1" x14ac:dyDescent="0.25">
      <c r="A647" s="61" t="s">
        <v>2843</v>
      </c>
    </row>
    <row r="648" spans="1:1" x14ac:dyDescent="0.25">
      <c r="A648" s="61" t="s">
        <v>2851</v>
      </c>
    </row>
    <row r="649" spans="1:1" x14ac:dyDescent="0.25">
      <c r="A649" s="61" t="s">
        <v>564</v>
      </c>
    </row>
    <row r="650" spans="1:1" x14ac:dyDescent="0.25">
      <c r="A650" s="61" t="s">
        <v>894</v>
      </c>
    </row>
    <row r="651" spans="1:1" x14ac:dyDescent="0.25">
      <c r="A651" s="61" t="s">
        <v>891</v>
      </c>
    </row>
    <row r="652" spans="1:1" x14ac:dyDescent="0.25">
      <c r="A652" s="61" t="s">
        <v>2332</v>
      </c>
    </row>
    <row r="653" spans="1:1" x14ac:dyDescent="0.25">
      <c r="A653" s="61" t="s">
        <v>2772</v>
      </c>
    </row>
    <row r="654" spans="1:1" x14ac:dyDescent="0.25">
      <c r="A654" s="61" t="s">
        <v>494</v>
      </c>
    </row>
    <row r="655" spans="1:1" x14ac:dyDescent="0.25">
      <c r="A655" s="61" t="s">
        <v>1917</v>
      </c>
    </row>
    <row r="656" spans="1:1" x14ac:dyDescent="0.25">
      <c r="A656" s="61" t="s">
        <v>487</v>
      </c>
    </row>
    <row r="657" spans="1:1" x14ac:dyDescent="0.25">
      <c r="A657" s="61" t="s">
        <v>489</v>
      </c>
    </row>
    <row r="658" spans="1:1" x14ac:dyDescent="0.25">
      <c r="A658" s="61" t="s">
        <v>2145</v>
      </c>
    </row>
    <row r="659" spans="1:1" x14ac:dyDescent="0.25">
      <c r="A659" s="61" t="s">
        <v>192</v>
      </c>
    </row>
    <row r="660" spans="1:1" x14ac:dyDescent="0.25">
      <c r="A660" s="61" t="s">
        <v>1410</v>
      </c>
    </row>
    <row r="661" spans="1:1" x14ac:dyDescent="0.25">
      <c r="A661" s="62" t="s">
        <v>2908</v>
      </c>
    </row>
    <row r="662" spans="1:1" x14ac:dyDescent="0.25">
      <c r="A662" s="61" t="s">
        <v>2663</v>
      </c>
    </row>
    <row r="663" spans="1:1" x14ac:dyDescent="0.25">
      <c r="A663" s="61" t="s">
        <v>959</v>
      </c>
    </row>
    <row r="664" spans="1:1" x14ac:dyDescent="0.25">
      <c r="A664" s="61" t="s">
        <v>1010</v>
      </c>
    </row>
    <row r="665" spans="1:1" x14ac:dyDescent="0.25">
      <c r="A665" s="61" t="s">
        <v>2761</v>
      </c>
    </row>
    <row r="666" spans="1:1" x14ac:dyDescent="0.25">
      <c r="A666" s="61" t="s">
        <v>1031</v>
      </c>
    </row>
    <row r="667" spans="1:1" x14ac:dyDescent="0.25">
      <c r="A667" s="61" t="s">
        <v>2081</v>
      </c>
    </row>
    <row r="668" spans="1:1" x14ac:dyDescent="0.25">
      <c r="A668" s="61" t="s">
        <v>2269</v>
      </c>
    </row>
    <row r="669" spans="1:1" x14ac:dyDescent="0.25">
      <c r="A669" s="61" t="s">
        <v>2271</v>
      </c>
    </row>
    <row r="670" spans="1:1" x14ac:dyDescent="0.25">
      <c r="A670" s="61" t="s">
        <v>2136</v>
      </c>
    </row>
    <row r="671" spans="1:1" x14ac:dyDescent="0.25">
      <c r="A671" s="61" t="s">
        <v>2100</v>
      </c>
    </row>
    <row r="672" spans="1:1" x14ac:dyDescent="0.25">
      <c r="A672" s="61" t="s">
        <v>1562</v>
      </c>
    </row>
    <row r="673" spans="1:1" x14ac:dyDescent="0.25">
      <c r="A673" s="61" t="s">
        <v>1579</v>
      </c>
    </row>
    <row r="674" spans="1:1" x14ac:dyDescent="0.25">
      <c r="A674" s="61" t="s">
        <v>1721</v>
      </c>
    </row>
    <row r="675" spans="1:1" x14ac:dyDescent="0.25">
      <c r="A675" s="61" t="s">
        <v>1432</v>
      </c>
    </row>
    <row r="676" spans="1:1" x14ac:dyDescent="0.25">
      <c r="A676" s="61" t="s">
        <v>1832</v>
      </c>
    </row>
    <row r="677" spans="1:1" x14ac:dyDescent="0.25">
      <c r="A677" s="61" t="s">
        <v>1351</v>
      </c>
    </row>
    <row r="678" spans="1:1" x14ac:dyDescent="0.25">
      <c r="A678" s="61" t="s">
        <v>555</v>
      </c>
    </row>
    <row r="679" spans="1:1" x14ac:dyDescent="0.25">
      <c r="A679" s="61" t="s">
        <v>2372</v>
      </c>
    </row>
    <row r="680" spans="1:1" x14ac:dyDescent="0.25">
      <c r="A680" s="61" t="s">
        <v>1269</v>
      </c>
    </row>
    <row r="681" spans="1:1" x14ac:dyDescent="0.25">
      <c r="A681" s="61" t="s">
        <v>1423</v>
      </c>
    </row>
    <row r="682" spans="1:1" x14ac:dyDescent="0.25">
      <c r="A682" s="61" t="s">
        <v>527</v>
      </c>
    </row>
    <row r="683" spans="1:1" x14ac:dyDescent="0.25">
      <c r="A683" s="61" t="s">
        <v>528</v>
      </c>
    </row>
    <row r="684" spans="1:1" x14ac:dyDescent="0.25">
      <c r="A684" s="61" t="s">
        <v>1539</v>
      </c>
    </row>
    <row r="685" spans="1:1" x14ac:dyDescent="0.25">
      <c r="A685" s="61" t="s">
        <v>529</v>
      </c>
    </row>
    <row r="686" spans="1:1" x14ac:dyDescent="0.25">
      <c r="A686" s="61" t="s">
        <v>531</v>
      </c>
    </row>
    <row r="687" spans="1:1" x14ac:dyDescent="0.25">
      <c r="A687" s="61" t="s">
        <v>532</v>
      </c>
    </row>
    <row r="688" spans="1:1" x14ac:dyDescent="0.25">
      <c r="A688" s="61" t="s">
        <v>536</v>
      </c>
    </row>
    <row r="689" spans="1:1" x14ac:dyDescent="0.25">
      <c r="A689" s="61" t="s">
        <v>533</v>
      </c>
    </row>
    <row r="690" spans="1:1" x14ac:dyDescent="0.25">
      <c r="A690" s="61" t="s">
        <v>534</v>
      </c>
    </row>
    <row r="691" spans="1:1" x14ac:dyDescent="0.25">
      <c r="A691" s="61" t="s">
        <v>541</v>
      </c>
    </row>
    <row r="692" spans="1:1" x14ac:dyDescent="0.25">
      <c r="A692" s="61" t="s">
        <v>542</v>
      </c>
    </row>
    <row r="693" spans="1:1" x14ac:dyDescent="0.25">
      <c r="A693" s="61" t="s">
        <v>540</v>
      </c>
    </row>
    <row r="694" spans="1:1" x14ac:dyDescent="0.25">
      <c r="A694" s="61" t="s">
        <v>537</v>
      </c>
    </row>
    <row r="695" spans="1:1" x14ac:dyDescent="0.25">
      <c r="A695" s="61" t="s">
        <v>538</v>
      </c>
    </row>
    <row r="696" spans="1:1" x14ac:dyDescent="0.25">
      <c r="A696" s="61" t="s">
        <v>539</v>
      </c>
    </row>
    <row r="697" spans="1:1" x14ac:dyDescent="0.25">
      <c r="A697" s="61" t="s">
        <v>827</v>
      </c>
    </row>
    <row r="698" spans="1:1" x14ac:dyDescent="0.25">
      <c r="A698" s="61" t="s">
        <v>2458</v>
      </c>
    </row>
    <row r="699" spans="1:1" x14ac:dyDescent="0.25">
      <c r="A699" s="61" t="s">
        <v>750</v>
      </c>
    </row>
    <row r="700" spans="1:1" x14ac:dyDescent="0.25">
      <c r="A700" s="88" t="s">
        <v>518</v>
      </c>
    </row>
    <row r="701" spans="1:1" x14ac:dyDescent="0.25">
      <c r="A701" s="61" t="s">
        <v>525</v>
      </c>
    </row>
    <row r="702" spans="1:1" x14ac:dyDescent="0.25">
      <c r="A702" s="61" t="s">
        <v>521</v>
      </c>
    </row>
    <row r="703" spans="1:1" x14ac:dyDescent="0.25">
      <c r="A703" s="61" t="s">
        <v>523</v>
      </c>
    </row>
    <row r="704" spans="1:1" x14ac:dyDescent="0.25">
      <c r="A704" s="59" t="s">
        <v>519</v>
      </c>
    </row>
    <row r="705" spans="1:1" x14ac:dyDescent="0.25">
      <c r="A705" s="59" t="s">
        <v>1273</v>
      </c>
    </row>
    <row r="706" spans="1:1" x14ac:dyDescent="0.25">
      <c r="A706" s="61" t="s">
        <v>986</v>
      </c>
    </row>
    <row r="707" spans="1:1" x14ac:dyDescent="0.25">
      <c r="A707" s="61" t="s">
        <v>195</v>
      </c>
    </row>
    <row r="708" spans="1:1" x14ac:dyDescent="0.25">
      <c r="A708" s="61" t="s">
        <v>2575</v>
      </c>
    </row>
    <row r="709" spans="1:1" x14ac:dyDescent="0.25">
      <c r="A709" s="61" t="s">
        <v>67</v>
      </c>
    </row>
    <row r="710" spans="1:1" x14ac:dyDescent="0.25">
      <c r="A710" s="61" t="s">
        <v>2571</v>
      </c>
    </row>
    <row r="711" spans="1:1" x14ac:dyDescent="0.25">
      <c r="A711" s="61" t="s">
        <v>2342</v>
      </c>
    </row>
    <row r="712" spans="1:1" x14ac:dyDescent="0.25">
      <c r="A712" s="61" t="s">
        <v>1430</v>
      </c>
    </row>
    <row r="713" spans="1:1" x14ac:dyDescent="0.25">
      <c r="A713" s="61" t="s">
        <v>2882</v>
      </c>
    </row>
    <row r="714" spans="1:1" x14ac:dyDescent="0.25">
      <c r="A714" s="61" t="s">
        <v>1502</v>
      </c>
    </row>
    <row r="715" spans="1:1" x14ac:dyDescent="0.25">
      <c r="A715" s="61" t="s">
        <v>1513</v>
      </c>
    </row>
    <row r="716" spans="1:1" x14ac:dyDescent="0.25">
      <c r="A716" s="61" t="s">
        <v>1613</v>
      </c>
    </row>
    <row r="717" spans="1:1" x14ac:dyDescent="0.25">
      <c r="A717" s="61" t="s">
        <v>1612</v>
      </c>
    </row>
    <row r="718" spans="1:1" x14ac:dyDescent="0.25">
      <c r="A718" s="61" t="s">
        <v>701</v>
      </c>
    </row>
    <row r="719" spans="1:1" x14ac:dyDescent="0.25">
      <c r="A719" s="61" t="s">
        <v>2170</v>
      </c>
    </row>
    <row r="720" spans="1:1" x14ac:dyDescent="0.25">
      <c r="A720" s="61" t="s">
        <v>698</v>
      </c>
    </row>
    <row r="721" spans="1:1" x14ac:dyDescent="0.25">
      <c r="A721" s="61" t="s">
        <v>1331</v>
      </c>
    </row>
    <row r="722" spans="1:1" x14ac:dyDescent="0.25">
      <c r="A722" s="61" t="s">
        <v>1910</v>
      </c>
    </row>
    <row r="723" spans="1:1" x14ac:dyDescent="0.25">
      <c r="A723" s="61" t="s">
        <v>2577</v>
      </c>
    </row>
    <row r="724" spans="1:1" x14ac:dyDescent="0.25">
      <c r="A724" s="61" t="s">
        <v>1875</v>
      </c>
    </row>
    <row r="725" spans="1:1" x14ac:dyDescent="0.25">
      <c r="A725" s="61" t="s">
        <v>562</v>
      </c>
    </row>
    <row r="726" spans="1:1" x14ac:dyDescent="0.25">
      <c r="A726" s="61" t="s">
        <v>2371</v>
      </c>
    </row>
    <row r="727" spans="1:1" x14ac:dyDescent="0.25">
      <c r="A727" s="61" t="s">
        <v>1517</v>
      </c>
    </row>
    <row r="728" spans="1:1" x14ac:dyDescent="0.25">
      <c r="A728" s="61" t="s">
        <v>1288</v>
      </c>
    </row>
    <row r="729" spans="1:1" x14ac:dyDescent="0.25">
      <c r="A729" s="61" t="s">
        <v>1252</v>
      </c>
    </row>
    <row r="730" spans="1:1" x14ac:dyDescent="0.25">
      <c r="A730" s="61" t="s">
        <v>1253</v>
      </c>
    </row>
    <row r="731" spans="1:1" x14ac:dyDescent="0.25">
      <c r="A731" s="61" t="s">
        <v>1575</v>
      </c>
    </row>
    <row r="732" spans="1:1" x14ac:dyDescent="0.25">
      <c r="A732" s="61" t="s">
        <v>678</v>
      </c>
    </row>
    <row r="733" spans="1:1" x14ac:dyDescent="0.25">
      <c r="A733" s="61" t="s">
        <v>1357</v>
      </c>
    </row>
    <row r="734" spans="1:1" x14ac:dyDescent="0.25">
      <c r="A734" s="61" t="s">
        <v>1359</v>
      </c>
    </row>
    <row r="735" spans="1:1" x14ac:dyDescent="0.25">
      <c r="A735" s="61" t="s">
        <v>675</v>
      </c>
    </row>
    <row r="736" spans="1:1" x14ac:dyDescent="0.25">
      <c r="A736" s="61" t="s">
        <v>26</v>
      </c>
    </row>
    <row r="737" spans="1:1" x14ac:dyDescent="0.25">
      <c r="A737" s="61" t="s">
        <v>722</v>
      </c>
    </row>
    <row r="738" spans="1:1" x14ac:dyDescent="0.25">
      <c r="A738" s="61" t="s">
        <v>2659</v>
      </c>
    </row>
    <row r="739" spans="1:1" x14ac:dyDescent="0.25">
      <c r="A739" s="61" t="s">
        <v>1262</v>
      </c>
    </row>
    <row r="740" spans="1:1" x14ac:dyDescent="0.25">
      <c r="A740" s="61" t="s">
        <v>225</v>
      </c>
    </row>
    <row r="741" spans="1:1" x14ac:dyDescent="0.25">
      <c r="A741" s="61" t="s">
        <v>381</v>
      </c>
    </row>
    <row r="742" spans="1:1" x14ac:dyDescent="0.25">
      <c r="A742" s="61" t="s">
        <v>436</v>
      </c>
    </row>
    <row r="743" spans="1:1" x14ac:dyDescent="0.25">
      <c r="A743" s="61" t="s">
        <v>2320</v>
      </c>
    </row>
    <row r="744" spans="1:1" x14ac:dyDescent="0.25">
      <c r="A744" s="61" t="s">
        <v>2690</v>
      </c>
    </row>
    <row r="745" spans="1:1" x14ac:dyDescent="0.25">
      <c r="A745" s="61" t="s">
        <v>2689</v>
      </c>
    </row>
    <row r="746" spans="1:1" x14ac:dyDescent="0.25">
      <c r="A746" s="61" t="s">
        <v>2688</v>
      </c>
    </row>
    <row r="747" spans="1:1" x14ac:dyDescent="0.25">
      <c r="A747" s="61" t="s">
        <v>2687</v>
      </c>
    </row>
    <row r="748" spans="1:1" x14ac:dyDescent="0.25">
      <c r="A748" s="61" t="s">
        <v>1621</v>
      </c>
    </row>
    <row r="749" spans="1:1" x14ac:dyDescent="0.25">
      <c r="A749" s="61" t="s">
        <v>589</v>
      </c>
    </row>
    <row r="750" spans="1:1" x14ac:dyDescent="0.25">
      <c r="A750" s="61" t="s">
        <v>691</v>
      </c>
    </row>
    <row r="751" spans="1:1" x14ac:dyDescent="0.25">
      <c r="A751" s="61" t="s">
        <v>972</v>
      </c>
    </row>
    <row r="752" spans="1:1" x14ac:dyDescent="0.25">
      <c r="A752" s="61" t="s">
        <v>635</v>
      </c>
    </row>
    <row r="753" spans="1:1" x14ac:dyDescent="0.25">
      <c r="A753" s="61" t="s">
        <v>1238</v>
      </c>
    </row>
    <row r="754" spans="1:1" x14ac:dyDescent="0.25">
      <c r="A754" s="61" t="s">
        <v>1237</v>
      </c>
    </row>
    <row r="755" spans="1:1" x14ac:dyDescent="0.25">
      <c r="A755" s="61" t="s">
        <v>1239</v>
      </c>
    </row>
    <row r="756" spans="1:1" x14ac:dyDescent="0.25">
      <c r="A756" s="61" t="s">
        <v>1236</v>
      </c>
    </row>
    <row r="757" spans="1:1" x14ac:dyDescent="0.25">
      <c r="A757" s="61" t="s">
        <v>1241</v>
      </c>
    </row>
    <row r="758" spans="1:1" x14ac:dyDescent="0.25">
      <c r="A758" s="61" t="s">
        <v>1240</v>
      </c>
    </row>
    <row r="759" spans="1:1" x14ac:dyDescent="0.25">
      <c r="A759" s="61" t="s">
        <v>1474</v>
      </c>
    </row>
    <row r="760" spans="1:1" x14ac:dyDescent="0.25">
      <c r="A760" s="61" t="s">
        <v>2232</v>
      </c>
    </row>
    <row r="761" spans="1:1" x14ac:dyDescent="0.25">
      <c r="A761" s="61" t="s">
        <v>1326</v>
      </c>
    </row>
    <row r="762" spans="1:1" x14ac:dyDescent="0.25">
      <c r="A762" s="61" t="s">
        <v>2184</v>
      </c>
    </row>
    <row r="763" spans="1:1" x14ac:dyDescent="0.25">
      <c r="A763" s="61" t="s">
        <v>642</v>
      </c>
    </row>
    <row r="764" spans="1:1" x14ac:dyDescent="0.25">
      <c r="A764" s="61" t="s">
        <v>580</v>
      </c>
    </row>
    <row r="765" spans="1:1" x14ac:dyDescent="0.25">
      <c r="A765" s="61" t="s">
        <v>2238</v>
      </c>
    </row>
    <row r="766" spans="1:1" x14ac:dyDescent="0.25">
      <c r="A766" s="61" t="s">
        <v>2547</v>
      </c>
    </row>
    <row r="767" spans="1:1" x14ac:dyDescent="0.25">
      <c r="A767" s="61" t="s">
        <v>2242</v>
      </c>
    </row>
    <row r="768" spans="1:1" x14ac:dyDescent="0.25">
      <c r="A768" s="61" t="s">
        <v>2228</v>
      </c>
    </row>
    <row r="769" spans="1:1" x14ac:dyDescent="0.25">
      <c r="A769" s="61" t="s">
        <v>205</v>
      </c>
    </row>
    <row r="770" spans="1:1" x14ac:dyDescent="0.25">
      <c r="A770" s="61" t="s">
        <v>2502</v>
      </c>
    </row>
    <row r="771" spans="1:1" x14ac:dyDescent="0.25">
      <c r="A771" s="61" t="s">
        <v>206</v>
      </c>
    </row>
    <row r="772" spans="1:1" x14ac:dyDescent="0.25">
      <c r="A772" s="61" t="s">
        <v>207</v>
      </c>
    </row>
    <row r="773" spans="1:1" x14ac:dyDescent="0.25">
      <c r="A773" s="61" t="s">
        <v>208</v>
      </c>
    </row>
    <row r="774" spans="1:1" x14ac:dyDescent="0.25">
      <c r="A774" s="61" t="s">
        <v>2234</v>
      </c>
    </row>
    <row r="775" spans="1:1" x14ac:dyDescent="0.25">
      <c r="A775" s="61" t="s">
        <v>2246</v>
      </c>
    </row>
    <row r="776" spans="1:1" x14ac:dyDescent="0.25">
      <c r="A776" s="61" t="s">
        <v>209</v>
      </c>
    </row>
    <row r="777" spans="1:1" x14ac:dyDescent="0.25">
      <c r="A777" s="61" t="s">
        <v>2541</v>
      </c>
    </row>
    <row r="778" spans="1:1" x14ac:dyDescent="0.25">
      <c r="A778" s="61" t="s">
        <v>1050</v>
      </c>
    </row>
    <row r="779" spans="1:1" x14ac:dyDescent="0.25">
      <c r="A779" s="61" t="s">
        <v>2230</v>
      </c>
    </row>
    <row r="780" spans="1:1" x14ac:dyDescent="0.25">
      <c r="A780" s="61" t="s">
        <v>1645</v>
      </c>
    </row>
    <row r="781" spans="1:1" x14ac:dyDescent="0.25">
      <c r="A781" s="61" t="s">
        <v>2244</v>
      </c>
    </row>
    <row r="782" spans="1:1" x14ac:dyDescent="0.25">
      <c r="A782" s="61" t="s">
        <v>2543</v>
      </c>
    </row>
    <row r="783" spans="1:1" x14ac:dyDescent="0.25">
      <c r="A783" s="61" t="s">
        <v>202</v>
      </c>
    </row>
    <row r="784" spans="1:1" x14ac:dyDescent="0.25">
      <c r="A784" s="61" t="s">
        <v>197</v>
      </c>
    </row>
    <row r="785" spans="1:1" x14ac:dyDescent="0.25">
      <c r="A785" s="61" t="s">
        <v>200</v>
      </c>
    </row>
    <row r="786" spans="1:1" x14ac:dyDescent="0.25">
      <c r="A786" s="61" t="s">
        <v>465</v>
      </c>
    </row>
    <row r="787" spans="1:1" x14ac:dyDescent="0.25">
      <c r="A787" s="74" t="s">
        <v>1389</v>
      </c>
    </row>
    <row r="788" spans="1:1" x14ac:dyDescent="0.25">
      <c r="A788" s="61" t="s">
        <v>485</v>
      </c>
    </row>
    <row r="789" spans="1:1" x14ac:dyDescent="0.25">
      <c r="A789" s="61" t="s">
        <v>479</v>
      </c>
    </row>
    <row r="790" spans="1:1" x14ac:dyDescent="0.25">
      <c r="A790" s="61" t="s">
        <v>469</v>
      </c>
    </row>
    <row r="791" spans="1:1" x14ac:dyDescent="0.25">
      <c r="A791" s="61" t="s">
        <v>461</v>
      </c>
    </row>
    <row r="792" spans="1:1" x14ac:dyDescent="0.25">
      <c r="A792" s="61" t="s">
        <v>486</v>
      </c>
    </row>
    <row r="793" spans="1:1" x14ac:dyDescent="0.25">
      <c r="A793" s="61" t="s">
        <v>2024</v>
      </c>
    </row>
    <row r="794" spans="1:1" x14ac:dyDescent="0.25">
      <c r="A794" s="61" t="s">
        <v>1726</v>
      </c>
    </row>
    <row r="795" spans="1:1" x14ac:dyDescent="0.25">
      <c r="A795" s="61" t="s">
        <v>1723</v>
      </c>
    </row>
    <row r="796" spans="1:1" x14ac:dyDescent="0.25">
      <c r="A796" s="61" t="s">
        <v>477</v>
      </c>
    </row>
    <row r="797" spans="1:1" x14ac:dyDescent="0.25">
      <c r="A797" s="61" t="s">
        <v>2301</v>
      </c>
    </row>
    <row r="798" spans="1:1" x14ac:dyDescent="0.25">
      <c r="A798" s="61" t="s">
        <v>467</v>
      </c>
    </row>
    <row r="799" spans="1:1" x14ac:dyDescent="0.25">
      <c r="A799" s="61" t="s">
        <v>474</v>
      </c>
    </row>
    <row r="800" spans="1:1" x14ac:dyDescent="0.25">
      <c r="A800" s="61" t="s">
        <v>2298</v>
      </c>
    </row>
    <row r="801" spans="1:1" x14ac:dyDescent="0.25">
      <c r="A801" s="61" t="s">
        <v>471</v>
      </c>
    </row>
    <row r="802" spans="1:1" x14ac:dyDescent="0.25">
      <c r="A802" s="61" t="s">
        <v>2290</v>
      </c>
    </row>
    <row r="803" spans="1:1" x14ac:dyDescent="0.25">
      <c r="A803" s="61" t="s">
        <v>2292</v>
      </c>
    </row>
    <row r="804" spans="1:1" x14ac:dyDescent="0.25">
      <c r="A804" s="61" t="s">
        <v>475</v>
      </c>
    </row>
    <row r="805" spans="1:1" x14ac:dyDescent="0.25">
      <c r="A805" s="61" t="s">
        <v>473</v>
      </c>
    </row>
    <row r="806" spans="1:1" x14ac:dyDescent="0.25">
      <c r="A806" s="61" t="s">
        <v>483</v>
      </c>
    </row>
    <row r="807" spans="1:1" x14ac:dyDescent="0.25">
      <c r="A807" s="61" t="s">
        <v>2304</v>
      </c>
    </row>
    <row r="808" spans="1:1" x14ac:dyDescent="0.25">
      <c r="A808" s="61" t="s">
        <v>1386</v>
      </c>
    </row>
    <row r="809" spans="1:1" x14ac:dyDescent="0.25">
      <c r="A809" s="61" t="s">
        <v>463</v>
      </c>
    </row>
    <row r="810" spans="1:1" x14ac:dyDescent="0.25">
      <c r="A810" s="61" t="s">
        <v>2240</v>
      </c>
    </row>
    <row r="811" spans="1:1" x14ac:dyDescent="0.25">
      <c r="A811" s="62" t="s">
        <v>1385</v>
      </c>
    </row>
    <row r="812" spans="1:1" x14ac:dyDescent="0.25">
      <c r="A812" s="61" t="s">
        <v>1532</v>
      </c>
    </row>
    <row r="813" spans="1:1" x14ac:dyDescent="0.25">
      <c r="A813" s="61" t="s">
        <v>466</v>
      </c>
    </row>
    <row r="814" spans="1:1" x14ac:dyDescent="0.25">
      <c r="A814" s="61" t="s">
        <v>1396</v>
      </c>
    </row>
    <row r="815" spans="1:1" x14ac:dyDescent="0.25">
      <c r="A815" s="61" t="s">
        <v>747</v>
      </c>
    </row>
    <row r="816" spans="1:1" x14ac:dyDescent="0.25">
      <c r="A816" s="61" t="s">
        <v>1258</v>
      </c>
    </row>
    <row r="817" spans="1:1" x14ac:dyDescent="0.25">
      <c r="A817" s="61" t="s">
        <v>482</v>
      </c>
    </row>
    <row r="818" spans="1:1" x14ac:dyDescent="0.25">
      <c r="A818" s="61" t="s">
        <v>2503</v>
      </c>
    </row>
    <row r="819" spans="1:1" x14ac:dyDescent="0.25">
      <c r="A819" s="61" t="s">
        <v>2779</v>
      </c>
    </row>
    <row r="820" spans="1:1" x14ac:dyDescent="0.25">
      <c r="A820" s="61" t="s">
        <v>1533</v>
      </c>
    </row>
    <row r="821" spans="1:1" x14ac:dyDescent="0.25">
      <c r="A821" s="61" t="s">
        <v>1399</v>
      </c>
    </row>
    <row r="822" spans="1:1" x14ac:dyDescent="0.25">
      <c r="A822" s="61" t="s">
        <v>1853</v>
      </c>
    </row>
    <row r="823" spans="1:1" x14ac:dyDescent="0.25">
      <c r="A823" s="61" t="s">
        <v>1059</v>
      </c>
    </row>
    <row r="824" spans="1:1" x14ac:dyDescent="0.25">
      <c r="A824" s="61" t="s">
        <v>2236</v>
      </c>
    </row>
    <row r="825" spans="1:1" x14ac:dyDescent="0.25">
      <c r="A825" s="61" t="s">
        <v>2657</v>
      </c>
    </row>
    <row r="826" spans="1:1" x14ac:dyDescent="0.25">
      <c r="A826" s="61" t="s">
        <v>204</v>
      </c>
    </row>
    <row r="827" spans="1:1" x14ac:dyDescent="0.25">
      <c r="A827" s="61" t="s">
        <v>2655</v>
      </c>
    </row>
    <row r="828" spans="1:1" x14ac:dyDescent="0.25">
      <c r="A828" s="61" t="s">
        <v>2545</v>
      </c>
    </row>
    <row r="829" spans="1:1" x14ac:dyDescent="0.25">
      <c r="A829" s="61" t="s">
        <v>1688</v>
      </c>
    </row>
    <row r="830" spans="1:1" x14ac:dyDescent="0.25">
      <c r="A830" s="61" t="s">
        <v>1299</v>
      </c>
    </row>
    <row r="831" spans="1:1" x14ac:dyDescent="0.25">
      <c r="A831" s="61" t="s">
        <v>1694</v>
      </c>
    </row>
    <row r="832" spans="1:1" x14ac:dyDescent="0.25">
      <c r="A832" s="61" t="s">
        <v>1102</v>
      </c>
    </row>
    <row r="833" spans="1:1" x14ac:dyDescent="0.25">
      <c r="A833" s="61" t="s">
        <v>1104</v>
      </c>
    </row>
    <row r="834" spans="1:1" x14ac:dyDescent="0.25">
      <c r="A834" s="61" t="s">
        <v>2003</v>
      </c>
    </row>
    <row r="835" spans="1:1" x14ac:dyDescent="0.25">
      <c r="A835" s="61" t="s">
        <v>2587</v>
      </c>
    </row>
    <row r="836" spans="1:1" x14ac:dyDescent="0.25">
      <c r="A836" s="61" t="s">
        <v>573</v>
      </c>
    </row>
    <row r="837" spans="1:1" x14ac:dyDescent="0.25">
      <c r="A837" s="61" t="s">
        <v>166</v>
      </c>
    </row>
    <row r="838" spans="1:1" x14ac:dyDescent="0.25">
      <c r="A838" s="61" t="s">
        <v>1393</v>
      </c>
    </row>
    <row r="839" spans="1:1" x14ac:dyDescent="0.25">
      <c r="A839" s="61" t="s">
        <v>665</v>
      </c>
    </row>
    <row r="840" spans="1:1" x14ac:dyDescent="0.25">
      <c r="A840" s="61" t="s">
        <v>163</v>
      </c>
    </row>
    <row r="841" spans="1:1" x14ac:dyDescent="0.25">
      <c r="A841" s="61" t="s">
        <v>2175</v>
      </c>
    </row>
    <row r="842" spans="1:1" x14ac:dyDescent="0.25">
      <c r="A842" s="61" t="s">
        <v>1710</v>
      </c>
    </row>
    <row r="843" spans="1:1" x14ac:dyDescent="0.25">
      <c r="A843" s="61" t="s">
        <v>168</v>
      </c>
    </row>
    <row r="844" spans="1:1" x14ac:dyDescent="0.25">
      <c r="A844" s="61" t="s">
        <v>433</v>
      </c>
    </row>
    <row r="845" spans="1:1" x14ac:dyDescent="0.25">
      <c r="A845" s="61" t="s">
        <v>664</v>
      </c>
    </row>
    <row r="846" spans="1:1" x14ac:dyDescent="0.25">
      <c r="A846" s="61" t="s">
        <v>2529</v>
      </c>
    </row>
    <row r="847" spans="1:1" x14ac:dyDescent="0.25">
      <c r="A847" s="61" t="s">
        <v>2641</v>
      </c>
    </row>
    <row r="848" spans="1:1" x14ac:dyDescent="0.25">
      <c r="A848" s="61" t="s">
        <v>1412</v>
      </c>
    </row>
    <row r="849" spans="1:1" x14ac:dyDescent="0.25">
      <c r="A849" s="61" t="s">
        <v>1415</v>
      </c>
    </row>
    <row r="850" spans="1:1" x14ac:dyDescent="0.25">
      <c r="A850" s="61" t="s">
        <v>84</v>
      </c>
    </row>
    <row r="851" spans="1:1" x14ac:dyDescent="0.25">
      <c r="A851" s="61" t="s">
        <v>1304</v>
      </c>
    </row>
    <row r="852" spans="1:1" x14ac:dyDescent="0.25">
      <c r="A852" s="61" t="s">
        <v>975</v>
      </c>
    </row>
    <row r="853" spans="1:1" x14ac:dyDescent="0.25">
      <c r="A853" s="61" t="s">
        <v>374</v>
      </c>
    </row>
    <row r="854" spans="1:1" x14ac:dyDescent="0.25">
      <c r="A854" s="61" t="s">
        <v>2631</v>
      </c>
    </row>
    <row r="855" spans="1:1" x14ac:dyDescent="0.25">
      <c r="A855" s="61" t="s">
        <v>376</v>
      </c>
    </row>
    <row r="856" spans="1:1" x14ac:dyDescent="0.25">
      <c r="A856" s="61" t="s">
        <v>377</v>
      </c>
    </row>
    <row r="857" spans="1:1" x14ac:dyDescent="0.25">
      <c r="A857" s="61" t="s">
        <v>1449</v>
      </c>
    </row>
    <row r="858" spans="1:1" x14ac:dyDescent="0.25">
      <c r="A858" s="61" t="s">
        <v>1443</v>
      </c>
    </row>
    <row r="859" spans="1:1" x14ac:dyDescent="0.25">
      <c r="A859" s="61" t="s">
        <v>2515</v>
      </c>
    </row>
    <row r="860" spans="1:1" x14ac:dyDescent="0.25">
      <c r="A860" s="61" t="s">
        <v>65</v>
      </c>
    </row>
    <row r="861" spans="1:1" x14ac:dyDescent="0.25">
      <c r="A861" s="64" t="s">
        <v>2115</v>
      </c>
    </row>
    <row r="862" spans="1:1" x14ac:dyDescent="0.25">
      <c r="A862" s="61" t="s">
        <v>1006</v>
      </c>
    </row>
    <row r="863" spans="1:1" x14ac:dyDescent="0.25">
      <c r="A863" s="61" t="s">
        <v>2714</v>
      </c>
    </row>
    <row r="864" spans="1:1" x14ac:dyDescent="0.25">
      <c r="A864" s="61" t="s">
        <v>2054</v>
      </c>
    </row>
    <row r="865" spans="1:1" x14ac:dyDescent="0.25">
      <c r="A865" s="61" t="s">
        <v>2539</v>
      </c>
    </row>
    <row r="866" spans="1:1" x14ac:dyDescent="0.25">
      <c r="A866" s="61" t="s">
        <v>2537</v>
      </c>
    </row>
    <row r="867" spans="1:1" x14ac:dyDescent="0.25">
      <c r="A867" s="61" t="s">
        <v>1962</v>
      </c>
    </row>
    <row r="868" spans="1:1" x14ac:dyDescent="0.25">
      <c r="A868" s="61" t="s">
        <v>2343</v>
      </c>
    </row>
    <row r="869" spans="1:1" x14ac:dyDescent="0.25">
      <c r="A869" s="61" t="s">
        <v>1152</v>
      </c>
    </row>
    <row r="870" spans="1:1" x14ac:dyDescent="0.25">
      <c r="A870" s="61" t="s">
        <v>978</v>
      </c>
    </row>
    <row r="871" spans="1:1" x14ac:dyDescent="0.25">
      <c r="A871" s="61" t="s">
        <v>1929</v>
      </c>
    </row>
    <row r="872" spans="1:1" x14ac:dyDescent="0.25">
      <c r="A872" s="61" t="s">
        <v>1720</v>
      </c>
    </row>
    <row r="873" spans="1:1" x14ac:dyDescent="0.25">
      <c r="A873" s="61" t="s">
        <v>657</v>
      </c>
    </row>
    <row r="874" spans="1:1" x14ac:dyDescent="0.25">
      <c r="A874" s="61" t="s">
        <v>1714</v>
      </c>
    </row>
    <row r="875" spans="1:1" x14ac:dyDescent="0.25">
      <c r="A875" s="61" t="s">
        <v>2141</v>
      </c>
    </row>
    <row r="876" spans="1:1" x14ac:dyDescent="0.25">
      <c r="A876" s="61" t="s">
        <v>676</v>
      </c>
    </row>
    <row r="877" spans="1:1" x14ac:dyDescent="0.25">
      <c r="A877" s="61" t="s">
        <v>558</v>
      </c>
    </row>
    <row r="878" spans="1:1" x14ac:dyDescent="0.25">
      <c r="A878" s="61" t="s">
        <v>575</v>
      </c>
    </row>
    <row r="879" spans="1:1" x14ac:dyDescent="0.25">
      <c r="A879" s="61" t="s">
        <v>332</v>
      </c>
    </row>
    <row r="880" spans="1:1" x14ac:dyDescent="0.25">
      <c r="A880" s="61" t="s">
        <v>240</v>
      </c>
    </row>
    <row r="881" spans="1:1" x14ac:dyDescent="0.25">
      <c r="A881" s="61" t="s">
        <v>1583</v>
      </c>
    </row>
    <row r="882" spans="1:1" x14ac:dyDescent="0.25">
      <c r="A882" s="61" t="s">
        <v>238</v>
      </c>
    </row>
    <row r="883" spans="1:1" x14ac:dyDescent="0.25">
      <c r="A883" s="61" t="s">
        <v>2213</v>
      </c>
    </row>
    <row r="884" spans="1:1" x14ac:dyDescent="0.25">
      <c r="A884" s="61" t="s">
        <v>2197</v>
      </c>
    </row>
    <row r="885" spans="1:1" x14ac:dyDescent="0.25">
      <c r="A885" s="61" t="s">
        <v>237</v>
      </c>
    </row>
    <row r="886" spans="1:1" x14ac:dyDescent="0.25">
      <c r="A886" s="61" t="s">
        <v>1208</v>
      </c>
    </row>
    <row r="887" spans="1:1" x14ac:dyDescent="0.25">
      <c r="A887" s="61" t="s">
        <v>288</v>
      </c>
    </row>
    <row r="888" spans="1:1" x14ac:dyDescent="0.25">
      <c r="A888" s="61" t="s">
        <v>2653</v>
      </c>
    </row>
    <row r="889" spans="1:1" x14ac:dyDescent="0.25">
      <c r="A889" s="61" t="s">
        <v>282</v>
      </c>
    </row>
    <row r="890" spans="1:1" x14ac:dyDescent="0.25">
      <c r="A890" s="61" t="s">
        <v>286</v>
      </c>
    </row>
    <row r="891" spans="1:1" x14ac:dyDescent="0.25">
      <c r="A891" s="61" t="s">
        <v>2092</v>
      </c>
    </row>
    <row r="892" spans="1:1" x14ac:dyDescent="0.25">
      <c r="A892" s="61" t="s">
        <v>284</v>
      </c>
    </row>
    <row r="893" spans="1:1" x14ac:dyDescent="0.25">
      <c r="A893" s="61" t="s">
        <v>291</v>
      </c>
    </row>
    <row r="894" spans="1:1" x14ac:dyDescent="0.25">
      <c r="A894" s="61" t="s">
        <v>293</v>
      </c>
    </row>
    <row r="895" spans="1:1" x14ac:dyDescent="0.25">
      <c r="A895" s="61" t="s">
        <v>245</v>
      </c>
    </row>
    <row r="896" spans="1:1" x14ac:dyDescent="0.25">
      <c r="A896" s="61" t="s">
        <v>274</v>
      </c>
    </row>
    <row r="897" spans="1:1" x14ac:dyDescent="0.25">
      <c r="A897" s="61" t="s">
        <v>297</v>
      </c>
    </row>
    <row r="898" spans="1:1" x14ac:dyDescent="0.25">
      <c r="A898" s="61" t="s">
        <v>299</v>
      </c>
    </row>
    <row r="899" spans="1:1" x14ac:dyDescent="0.25">
      <c r="A899" s="61" t="s">
        <v>301</v>
      </c>
    </row>
    <row r="900" spans="1:1" x14ac:dyDescent="0.25">
      <c r="A900" s="61" t="s">
        <v>303</v>
      </c>
    </row>
    <row r="901" spans="1:1" x14ac:dyDescent="0.25">
      <c r="A901" s="61" t="s">
        <v>243</v>
      </c>
    </row>
    <row r="902" spans="1:1" x14ac:dyDescent="0.25">
      <c r="A902" s="61" t="s">
        <v>305</v>
      </c>
    </row>
    <row r="903" spans="1:1" x14ac:dyDescent="0.25">
      <c r="A903" s="61" t="s">
        <v>247</v>
      </c>
    </row>
    <row r="904" spans="1:1" x14ac:dyDescent="0.25">
      <c r="A904" s="61" t="s">
        <v>249</v>
      </c>
    </row>
    <row r="905" spans="1:1" x14ac:dyDescent="0.25">
      <c r="A905" s="61" t="s">
        <v>1504</v>
      </c>
    </row>
    <row r="906" spans="1:1" x14ac:dyDescent="0.25">
      <c r="A906" s="61" t="s">
        <v>1277</v>
      </c>
    </row>
    <row r="907" spans="1:1" x14ac:dyDescent="0.25">
      <c r="A907" s="61" t="s">
        <v>295</v>
      </c>
    </row>
    <row r="908" spans="1:1" x14ac:dyDescent="0.25">
      <c r="A908" s="61" t="s">
        <v>252</v>
      </c>
    </row>
    <row r="909" spans="1:1" x14ac:dyDescent="0.25">
      <c r="A909" s="61" t="s">
        <v>1328</v>
      </c>
    </row>
    <row r="910" spans="1:1" x14ac:dyDescent="0.25">
      <c r="A910" s="61" t="s">
        <v>253</v>
      </c>
    </row>
    <row r="911" spans="1:1" x14ac:dyDescent="0.25">
      <c r="A911" s="61" t="s">
        <v>1772</v>
      </c>
    </row>
    <row r="912" spans="1:1" x14ac:dyDescent="0.25">
      <c r="A912" s="61" t="s">
        <v>2182</v>
      </c>
    </row>
    <row r="913" spans="1:1" x14ac:dyDescent="0.25">
      <c r="A913" s="61" t="s">
        <v>2045</v>
      </c>
    </row>
    <row r="914" spans="1:1" x14ac:dyDescent="0.25">
      <c r="A914" s="61" t="s">
        <v>2183</v>
      </c>
    </row>
    <row r="915" spans="1:1" x14ac:dyDescent="0.25">
      <c r="A915" s="61" t="s">
        <v>2198</v>
      </c>
    </row>
    <row r="916" spans="1:1" x14ac:dyDescent="0.25">
      <c r="A916" s="61" t="s">
        <v>2527</v>
      </c>
    </row>
    <row r="917" spans="1:1" x14ac:dyDescent="0.25">
      <c r="A917" s="61" t="s">
        <v>2841</v>
      </c>
    </row>
    <row r="918" spans="1:1" x14ac:dyDescent="0.25">
      <c r="A918" s="61" t="s">
        <v>2109</v>
      </c>
    </row>
    <row r="919" spans="1:1" x14ac:dyDescent="0.25">
      <c r="A919" s="61" t="s">
        <v>255</v>
      </c>
    </row>
    <row r="920" spans="1:1" x14ac:dyDescent="0.25">
      <c r="A920" s="61" t="s">
        <v>257</v>
      </c>
    </row>
    <row r="921" spans="1:1" x14ac:dyDescent="0.25">
      <c r="A921" s="61" t="s">
        <v>259</v>
      </c>
    </row>
    <row r="922" spans="1:1" x14ac:dyDescent="0.25">
      <c r="A922" s="61" t="s">
        <v>2071</v>
      </c>
    </row>
    <row r="923" spans="1:1" x14ac:dyDescent="0.25">
      <c r="A923" s="61" t="s">
        <v>1425</v>
      </c>
    </row>
    <row r="924" spans="1:1" x14ac:dyDescent="0.25">
      <c r="A924" s="61" t="s">
        <v>1440</v>
      </c>
    </row>
    <row r="925" spans="1:1" x14ac:dyDescent="0.25">
      <c r="A925" s="61" t="s">
        <v>272</v>
      </c>
    </row>
    <row r="926" spans="1:1" x14ac:dyDescent="0.25">
      <c r="A926" s="61" t="s">
        <v>270</v>
      </c>
    </row>
    <row r="927" spans="1:1" x14ac:dyDescent="0.25">
      <c r="A927" s="61" t="s">
        <v>2080</v>
      </c>
    </row>
    <row r="928" spans="1:1" x14ac:dyDescent="0.25">
      <c r="A928" s="61" t="s">
        <v>318</v>
      </c>
    </row>
    <row r="929" spans="1:1" x14ac:dyDescent="0.25">
      <c r="A929" s="61" t="s">
        <v>266</v>
      </c>
    </row>
    <row r="930" spans="1:1" x14ac:dyDescent="0.25">
      <c r="A930" s="61" t="s">
        <v>320</v>
      </c>
    </row>
    <row r="931" spans="1:1" x14ac:dyDescent="0.25">
      <c r="A931" s="61" t="s">
        <v>2209</v>
      </c>
    </row>
    <row r="932" spans="1:1" x14ac:dyDescent="0.25">
      <c r="A932" s="61" t="s">
        <v>261</v>
      </c>
    </row>
    <row r="933" spans="1:1" x14ac:dyDescent="0.25">
      <c r="A933" s="61" t="s">
        <v>268</v>
      </c>
    </row>
    <row r="934" spans="1:1" x14ac:dyDescent="0.25">
      <c r="A934" s="61" t="s">
        <v>263</v>
      </c>
    </row>
    <row r="935" spans="1:1" x14ac:dyDescent="0.25">
      <c r="A935" s="61" t="s">
        <v>265</v>
      </c>
    </row>
    <row r="936" spans="1:1" x14ac:dyDescent="0.25">
      <c r="A936" s="61" t="s">
        <v>1922</v>
      </c>
    </row>
    <row r="937" spans="1:1" x14ac:dyDescent="0.25">
      <c r="A937" s="61" t="s">
        <v>2181</v>
      </c>
    </row>
    <row r="938" spans="1:1" x14ac:dyDescent="0.25">
      <c r="A938" s="61" t="s">
        <v>2661</v>
      </c>
    </row>
    <row r="939" spans="1:1" x14ac:dyDescent="0.25">
      <c r="A939" s="61" t="s">
        <v>2155</v>
      </c>
    </row>
    <row r="940" spans="1:1" x14ac:dyDescent="0.25">
      <c r="A940" s="61" t="s">
        <v>235</v>
      </c>
    </row>
    <row r="941" spans="1:1" x14ac:dyDescent="0.25">
      <c r="A941" s="61" t="s">
        <v>276</v>
      </c>
    </row>
    <row r="942" spans="1:1" x14ac:dyDescent="0.25">
      <c r="A942" s="61" t="s">
        <v>228</v>
      </c>
    </row>
    <row r="943" spans="1:1" x14ac:dyDescent="0.25">
      <c r="A943" s="61" t="s">
        <v>1958</v>
      </c>
    </row>
    <row r="944" spans="1:1" x14ac:dyDescent="0.25">
      <c r="A944" s="61" t="s">
        <v>2193</v>
      </c>
    </row>
    <row r="945" spans="1:1" x14ac:dyDescent="0.25">
      <c r="A945" s="61" t="s">
        <v>2180</v>
      </c>
    </row>
    <row r="946" spans="1:1" x14ac:dyDescent="0.25">
      <c r="A946" s="61" t="s">
        <v>242</v>
      </c>
    </row>
    <row r="947" spans="1:1" x14ac:dyDescent="0.25">
      <c r="A947" s="61" t="s">
        <v>2837</v>
      </c>
    </row>
    <row r="948" spans="1:1" x14ac:dyDescent="0.25">
      <c r="A948" s="61" t="s">
        <v>1506</v>
      </c>
    </row>
    <row r="949" spans="1:1" x14ac:dyDescent="0.25">
      <c r="A949" s="61" t="s">
        <v>233</v>
      </c>
    </row>
    <row r="950" spans="1:1" x14ac:dyDescent="0.25">
      <c r="A950" s="61" t="s">
        <v>234</v>
      </c>
    </row>
    <row r="951" spans="1:1" x14ac:dyDescent="0.25">
      <c r="A951" s="61" t="s">
        <v>2191</v>
      </c>
    </row>
    <row r="952" spans="1:1" x14ac:dyDescent="0.25">
      <c r="A952" s="61" t="s">
        <v>1924</v>
      </c>
    </row>
    <row r="953" spans="1:1" x14ac:dyDescent="0.25">
      <c r="A953" s="61" t="s">
        <v>330</v>
      </c>
    </row>
    <row r="954" spans="1:1" x14ac:dyDescent="0.25">
      <c r="A954" s="61" t="s">
        <v>278</v>
      </c>
    </row>
    <row r="955" spans="1:1" x14ac:dyDescent="0.25">
      <c r="A955" s="61" t="s">
        <v>2579</v>
      </c>
    </row>
    <row r="956" spans="1:1" x14ac:dyDescent="0.25">
      <c r="A956" s="61" t="s">
        <v>280</v>
      </c>
    </row>
    <row r="957" spans="1:1" x14ac:dyDescent="0.25">
      <c r="A957" s="61" t="s">
        <v>2580</v>
      </c>
    </row>
    <row r="958" spans="1:1" x14ac:dyDescent="0.25">
      <c r="A958" s="61" t="s">
        <v>231</v>
      </c>
    </row>
    <row r="959" spans="1:1" x14ac:dyDescent="0.25">
      <c r="A959" s="61" t="s">
        <v>2202</v>
      </c>
    </row>
    <row r="960" spans="1:1" x14ac:dyDescent="0.25">
      <c r="A960" s="61" t="s">
        <v>2203</v>
      </c>
    </row>
    <row r="961" spans="1:1" x14ac:dyDescent="0.25">
      <c r="A961" s="61" t="s">
        <v>2200</v>
      </c>
    </row>
    <row r="962" spans="1:1" x14ac:dyDescent="0.25">
      <c r="A962" s="59" t="s">
        <v>2201</v>
      </c>
    </row>
    <row r="963" spans="1:1" x14ac:dyDescent="0.25">
      <c r="A963" s="61" t="s">
        <v>2199</v>
      </c>
    </row>
    <row r="964" spans="1:1" x14ac:dyDescent="0.25">
      <c r="A964" s="61" t="s">
        <v>2581</v>
      </c>
    </row>
    <row r="965" spans="1:1" x14ac:dyDescent="0.25">
      <c r="A965" s="59" t="s">
        <v>2195</v>
      </c>
    </row>
    <row r="966" spans="1:1" x14ac:dyDescent="0.25">
      <c r="A966" s="61" t="s">
        <v>2161</v>
      </c>
    </row>
    <row r="967" spans="1:1" x14ac:dyDescent="0.25">
      <c r="A967" s="61" t="s">
        <v>2861</v>
      </c>
    </row>
    <row r="968" spans="1:1" x14ac:dyDescent="0.25">
      <c r="A968" s="61" t="s">
        <v>2757</v>
      </c>
    </row>
    <row r="969" spans="1:1" x14ac:dyDescent="0.25">
      <c r="A969" s="61" t="s">
        <v>1338</v>
      </c>
    </row>
    <row r="970" spans="1:1" x14ac:dyDescent="0.25">
      <c r="A970" s="61" t="s">
        <v>1374</v>
      </c>
    </row>
    <row r="971" spans="1:1" x14ac:dyDescent="0.25">
      <c r="A971" s="61" t="s">
        <v>1375</v>
      </c>
    </row>
    <row r="972" spans="1:1" x14ac:dyDescent="0.25">
      <c r="A972" s="61" t="s">
        <v>498</v>
      </c>
    </row>
    <row r="973" spans="1:1" x14ac:dyDescent="0.25">
      <c r="A973" s="61" t="s">
        <v>502</v>
      </c>
    </row>
    <row r="974" spans="1:1" x14ac:dyDescent="0.25">
      <c r="A974" s="61" t="s">
        <v>503</v>
      </c>
    </row>
    <row r="975" spans="1:1" x14ac:dyDescent="0.25">
      <c r="A975" s="61" t="s">
        <v>988</v>
      </c>
    </row>
    <row r="976" spans="1:1" x14ac:dyDescent="0.25">
      <c r="A976" s="61" t="s">
        <v>341</v>
      </c>
    </row>
    <row r="977" spans="1:1" x14ac:dyDescent="0.25">
      <c r="A977" s="61" t="s">
        <v>342</v>
      </c>
    </row>
    <row r="978" spans="1:1" x14ac:dyDescent="0.25">
      <c r="A978" s="61" t="s">
        <v>677</v>
      </c>
    </row>
    <row r="979" spans="1:1" x14ac:dyDescent="0.25">
      <c r="A979" s="61" t="s">
        <v>1318</v>
      </c>
    </row>
    <row r="980" spans="1:1" x14ac:dyDescent="0.25">
      <c r="A980" s="61" t="s">
        <v>316</v>
      </c>
    </row>
    <row r="981" spans="1:1" x14ac:dyDescent="0.25">
      <c r="A981" s="61" t="s">
        <v>328</v>
      </c>
    </row>
    <row r="982" spans="1:1" x14ac:dyDescent="0.25">
      <c r="A982" s="61" t="s">
        <v>310</v>
      </c>
    </row>
    <row r="983" spans="1:1" x14ac:dyDescent="0.25">
      <c r="A983" s="61" t="s">
        <v>308</v>
      </c>
    </row>
    <row r="984" spans="1:1" x14ac:dyDescent="0.25">
      <c r="A984" s="61" t="s">
        <v>324</v>
      </c>
    </row>
    <row r="985" spans="1:1" x14ac:dyDescent="0.25">
      <c r="A985" s="61" t="s">
        <v>326</v>
      </c>
    </row>
    <row r="986" spans="1:1" x14ac:dyDescent="0.25">
      <c r="A986" s="61" t="s">
        <v>322</v>
      </c>
    </row>
    <row r="987" spans="1:1" x14ac:dyDescent="0.25">
      <c r="A987" s="61" t="s">
        <v>314</v>
      </c>
    </row>
    <row r="988" spans="1:1" x14ac:dyDescent="0.25">
      <c r="A988" s="61" t="s">
        <v>312</v>
      </c>
    </row>
    <row r="989" spans="1:1" x14ac:dyDescent="0.25">
      <c r="A989" s="61" t="s">
        <v>2504</v>
      </c>
    </row>
    <row r="990" spans="1:1" x14ac:dyDescent="0.25">
      <c r="A990" s="61" t="s">
        <v>399</v>
      </c>
    </row>
    <row r="991" spans="1:1" x14ac:dyDescent="0.25">
      <c r="A991" s="61" t="s">
        <v>402</v>
      </c>
    </row>
    <row r="992" spans="1:1" x14ac:dyDescent="0.25">
      <c r="A992" s="61" t="s">
        <v>400</v>
      </c>
    </row>
    <row r="993" spans="1:1" x14ac:dyDescent="0.25">
      <c r="A993" s="61" t="s">
        <v>1779</v>
      </c>
    </row>
    <row r="994" spans="1:1" x14ac:dyDescent="0.25">
      <c r="A994" s="61" t="s">
        <v>577</v>
      </c>
    </row>
    <row r="995" spans="1:1" x14ac:dyDescent="0.25">
      <c r="A995" s="61" t="s">
        <v>2754</v>
      </c>
    </row>
    <row r="996" spans="1:1" x14ac:dyDescent="0.25">
      <c r="A996" s="61" t="s">
        <v>831</v>
      </c>
    </row>
    <row r="997" spans="1:1" x14ac:dyDescent="0.25">
      <c r="A997" s="61" t="s">
        <v>2767</v>
      </c>
    </row>
    <row r="998" spans="1:1" x14ac:dyDescent="0.25">
      <c r="A998" s="61" t="s">
        <v>491</v>
      </c>
    </row>
    <row r="999" spans="1:1" x14ac:dyDescent="0.25">
      <c r="A999" s="61" t="s">
        <v>1017</v>
      </c>
    </row>
    <row r="1000" spans="1:1" x14ac:dyDescent="0.25">
      <c r="A1000" s="61" t="s">
        <v>490</v>
      </c>
    </row>
    <row r="1001" spans="1:1" x14ac:dyDescent="0.25">
      <c r="A1001" s="61" t="s">
        <v>1586</v>
      </c>
    </row>
    <row r="1002" spans="1:1" x14ac:dyDescent="0.25">
      <c r="A1002" s="61" t="s">
        <v>13</v>
      </c>
    </row>
    <row r="1003" spans="1:1" x14ac:dyDescent="0.25">
      <c r="A1003" s="61" t="s">
        <v>15</v>
      </c>
    </row>
    <row r="1004" spans="1:1" x14ac:dyDescent="0.25">
      <c r="A1004" s="61" t="s">
        <v>744</v>
      </c>
    </row>
    <row r="1005" spans="1:1" x14ac:dyDescent="0.25">
      <c r="A1005" s="61" t="s">
        <v>493</v>
      </c>
    </row>
    <row r="1006" spans="1:1" x14ac:dyDescent="0.25">
      <c r="A1006" s="61" t="s">
        <v>16</v>
      </c>
    </row>
    <row r="1007" spans="1:1" x14ac:dyDescent="0.25">
      <c r="A1007" s="61" t="s">
        <v>1815</v>
      </c>
    </row>
    <row r="1008" spans="1:1" x14ac:dyDescent="0.25">
      <c r="A1008" s="61" t="s">
        <v>2374</v>
      </c>
    </row>
    <row r="1009" spans="1:1" x14ac:dyDescent="0.25">
      <c r="A1009" s="61" t="s">
        <v>18</v>
      </c>
    </row>
    <row r="1010" spans="1:1" x14ac:dyDescent="0.25">
      <c r="A1010" s="61" t="s">
        <v>2685</v>
      </c>
    </row>
    <row r="1011" spans="1:1" x14ac:dyDescent="0.25">
      <c r="A1011" s="61" t="s">
        <v>2104</v>
      </c>
    </row>
    <row r="1012" spans="1:1" x14ac:dyDescent="0.25">
      <c r="A1012" s="61" t="s">
        <v>2592</v>
      </c>
    </row>
    <row r="1013" spans="1:1" x14ac:dyDescent="0.25">
      <c r="A1013" s="61" t="s">
        <v>970</v>
      </c>
    </row>
    <row r="1014" spans="1:1" x14ac:dyDescent="0.25">
      <c r="A1014" s="61" t="s">
        <v>2335</v>
      </c>
    </row>
    <row r="1015" spans="1:1" x14ac:dyDescent="0.25">
      <c r="A1015" s="61" t="s">
        <v>227</v>
      </c>
    </row>
    <row r="1016" spans="1:1" x14ac:dyDescent="0.25">
      <c r="A1016" s="61" t="s">
        <v>20</v>
      </c>
    </row>
    <row r="1017" spans="1:1" x14ac:dyDescent="0.25">
      <c r="A1017" s="61" t="s">
        <v>507</v>
      </c>
    </row>
    <row r="1018" spans="1:1" x14ac:dyDescent="0.25">
      <c r="A1018" s="61" t="s">
        <v>508</v>
      </c>
    </row>
    <row r="1019" spans="1:1" x14ac:dyDescent="0.25">
      <c r="A1019" s="61" t="s">
        <v>1985</v>
      </c>
    </row>
    <row r="1020" spans="1:1" x14ac:dyDescent="0.25">
      <c r="A1020" s="61" t="s">
        <v>2871</v>
      </c>
    </row>
    <row r="1021" spans="1:1" x14ac:dyDescent="0.25">
      <c r="A1021" s="61" t="s">
        <v>1903</v>
      </c>
    </row>
    <row r="1022" spans="1:1" x14ac:dyDescent="0.25">
      <c r="A1022" s="61" t="s">
        <v>1592</v>
      </c>
    </row>
    <row r="1023" spans="1:1" x14ac:dyDescent="0.25">
      <c r="A1023" s="61" t="s">
        <v>1919</v>
      </c>
    </row>
    <row r="1024" spans="1:1" x14ac:dyDescent="0.25">
      <c r="A1024" s="61" t="s">
        <v>2859</v>
      </c>
    </row>
    <row r="1025" spans="1:1" x14ac:dyDescent="0.25">
      <c r="A1025" s="61" t="s">
        <v>2449</v>
      </c>
    </row>
    <row r="1026" spans="1:1" x14ac:dyDescent="0.25">
      <c r="A1026" s="61" t="s">
        <v>2801</v>
      </c>
    </row>
    <row r="1027" spans="1:1" x14ac:dyDescent="0.25">
      <c r="A1027" s="65" t="s">
        <v>995</v>
      </c>
    </row>
    <row r="1028" spans="1:1" x14ac:dyDescent="0.25">
      <c r="A1028" s="61" t="s">
        <v>993</v>
      </c>
    </row>
    <row r="1029" spans="1:1" x14ac:dyDescent="0.25">
      <c r="A1029" s="61" t="s">
        <v>2708</v>
      </c>
    </row>
    <row r="1030" spans="1:1" x14ac:dyDescent="0.25">
      <c r="A1030" s="61" t="s">
        <v>1573</v>
      </c>
    </row>
    <row r="1031" spans="1:1" x14ac:dyDescent="0.25">
      <c r="A1031" s="61" t="s">
        <v>2877</v>
      </c>
    </row>
    <row r="1032" spans="1:1" x14ac:dyDescent="0.25">
      <c r="A1032" s="61" t="s">
        <v>2878</v>
      </c>
    </row>
    <row r="1033" spans="1:1" x14ac:dyDescent="0.25">
      <c r="A1033" s="61" t="s">
        <v>1515</v>
      </c>
    </row>
    <row r="1034" spans="1:1" x14ac:dyDescent="0.25">
      <c r="A1034" s="61" t="s">
        <v>2873</v>
      </c>
    </row>
    <row r="1035" spans="1:1" x14ac:dyDescent="0.25">
      <c r="A1035" s="61" t="s">
        <v>1990</v>
      </c>
    </row>
    <row r="1036" spans="1:1" x14ac:dyDescent="0.25">
      <c r="A1036" s="91" t="s">
        <v>1456</v>
      </c>
    </row>
    <row r="1037" spans="1:1" x14ac:dyDescent="0.25">
      <c r="A1037" s="61" t="s">
        <v>1989</v>
      </c>
    </row>
    <row r="1038" spans="1:1" x14ac:dyDescent="0.25">
      <c r="A1038" s="61" t="s">
        <v>2879</v>
      </c>
    </row>
    <row r="1039" spans="1:1" x14ac:dyDescent="0.25">
      <c r="A1039" s="62" t="s">
        <v>1342</v>
      </c>
    </row>
    <row r="1040" spans="1:1" x14ac:dyDescent="0.25">
      <c r="A1040" s="61" t="s">
        <v>2521</v>
      </c>
    </row>
    <row r="1041" spans="1:1" x14ac:dyDescent="0.25">
      <c r="A1041" s="61" t="s">
        <v>965</v>
      </c>
    </row>
    <row r="1042" spans="1:1" x14ac:dyDescent="0.25">
      <c r="A1042" s="61" t="s">
        <v>641</v>
      </c>
    </row>
    <row r="1043" spans="1:1" x14ac:dyDescent="0.25">
      <c r="A1043" s="61" t="s">
        <v>2097</v>
      </c>
    </row>
    <row r="1044" spans="1:1" x14ac:dyDescent="0.25">
      <c r="A1044" s="61" t="s">
        <v>647</v>
      </c>
    </row>
    <row r="1045" spans="1:1" x14ac:dyDescent="0.25">
      <c r="A1045" s="61" t="s">
        <v>11</v>
      </c>
    </row>
    <row r="1046" spans="1:1" x14ac:dyDescent="0.25">
      <c r="A1046" s="61" t="s">
        <v>2565</v>
      </c>
    </row>
    <row r="1047" spans="1:1" x14ac:dyDescent="0.25">
      <c r="A1047" s="61" t="s">
        <v>2567</v>
      </c>
    </row>
    <row r="1048" spans="1:1" x14ac:dyDescent="0.25">
      <c r="A1048" s="61" t="s">
        <v>1662</v>
      </c>
    </row>
    <row r="1049" spans="1:1" x14ac:dyDescent="0.25">
      <c r="A1049" s="61" t="s">
        <v>1119</v>
      </c>
    </row>
    <row r="1050" spans="1:1" x14ac:dyDescent="0.25">
      <c r="A1050" s="61" t="s">
        <v>2740</v>
      </c>
    </row>
    <row r="1051" spans="1:1" x14ac:dyDescent="0.25">
      <c r="A1051" s="61" t="s">
        <v>222</v>
      </c>
    </row>
    <row r="1052" spans="1:1" x14ac:dyDescent="0.25">
      <c r="A1052" s="61" t="s">
        <v>674</v>
      </c>
    </row>
    <row r="1053" spans="1:1" x14ac:dyDescent="0.25">
      <c r="A1053" s="61" t="s">
        <v>727</v>
      </c>
    </row>
    <row r="1054" spans="1:1" x14ac:dyDescent="0.25">
      <c r="A1054" s="61" t="s">
        <v>1885</v>
      </c>
    </row>
    <row r="1055" spans="1:1" x14ac:dyDescent="0.25">
      <c r="A1055" s="61" t="s">
        <v>2067</v>
      </c>
    </row>
    <row r="1056" spans="1:1" x14ac:dyDescent="0.25">
      <c r="A1056" s="61" t="s">
        <v>2737</v>
      </c>
    </row>
    <row r="1057" spans="1:1" x14ac:dyDescent="0.25">
      <c r="A1057" s="61" t="s">
        <v>2742</v>
      </c>
    </row>
    <row r="1058" spans="1:1" x14ac:dyDescent="0.25">
      <c r="A1058" s="61" t="s">
        <v>397</v>
      </c>
    </row>
    <row r="1059" spans="1:1" x14ac:dyDescent="0.25">
      <c r="A1059" s="61" t="s">
        <v>2401</v>
      </c>
    </row>
    <row r="1060" spans="1:1" x14ac:dyDescent="0.25">
      <c r="A1060" s="61" t="s">
        <v>1068</v>
      </c>
    </row>
    <row r="1061" spans="1:1" x14ac:dyDescent="0.25">
      <c r="A1061" s="61" t="s">
        <v>70</v>
      </c>
    </row>
    <row r="1062" spans="1:1" x14ac:dyDescent="0.25">
      <c r="A1062" s="61" t="s">
        <v>962</v>
      </c>
    </row>
    <row r="1063" spans="1:1" x14ac:dyDescent="0.25">
      <c r="A1063" s="61" t="s">
        <v>56</v>
      </c>
    </row>
    <row r="1064" spans="1:1" x14ac:dyDescent="0.25">
      <c r="A1064" s="61" t="s">
        <v>43</v>
      </c>
    </row>
    <row r="1065" spans="1:1" x14ac:dyDescent="0.25">
      <c r="A1065" s="61" t="s">
        <v>2854</v>
      </c>
    </row>
    <row r="1066" spans="1:1" x14ac:dyDescent="0.25">
      <c r="A1066" s="61" t="s">
        <v>2400</v>
      </c>
    </row>
    <row r="1067" spans="1:1" x14ac:dyDescent="0.25">
      <c r="A1067" s="61" t="s">
        <v>964</v>
      </c>
    </row>
    <row r="1068" spans="1:1" x14ac:dyDescent="0.25">
      <c r="A1068" s="61" t="s">
        <v>1654</v>
      </c>
    </row>
    <row r="1069" spans="1:1" x14ac:dyDescent="0.25">
      <c r="A1069" s="61" t="s">
        <v>2852</v>
      </c>
    </row>
    <row r="1070" spans="1:1" x14ac:dyDescent="0.25">
      <c r="A1070" s="61" t="s">
        <v>119</v>
      </c>
    </row>
    <row r="1071" spans="1:1" x14ac:dyDescent="0.25">
      <c r="A1071" s="61" t="s">
        <v>121</v>
      </c>
    </row>
    <row r="1072" spans="1:1" x14ac:dyDescent="0.25">
      <c r="A1072" s="61" t="s">
        <v>1865</v>
      </c>
    </row>
    <row r="1073" spans="1:1" x14ac:dyDescent="0.25">
      <c r="A1073" s="61" t="s">
        <v>948</v>
      </c>
    </row>
    <row r="1074" spans="1:1" x14ac:dyDescent="0.25">
      <c r="A1074" s="61" t="s">
        <v>1067</v>
      </c>
    </row>
    <row r="1075" spans="1:1" x14ac:dyDescent="0.25">
      <c r="A1075" s="61" t="s">
        <v>2095</v>
      </c>
    </row>
    <row r="1076" spans="1:1" x14ac:dyDescent="0.25">
      <c r="A1076" s="61" t="s">
        <v>977</v>
      </c>
    </row>
    <row r="1077" spans="1:1" x14ac:dyDescent="0.25">
      <c r="A1077" s="61" t="s">
        <v>59</v>
      </c>
    </row>
    <row r="1078" spans="1:1" x14ac:dyDescent="0.25">
      <c r="A1078" s="61" t="s">
        <v>670</v>
      </c>
    </row>
    <row r="1079" spans="1:1" x14ac:dyDescent="0.25">
      <c r="A1079" s="61" t="s">
        <v>23</v>
      </c>
    </row>
    <row r="1080" spans="1:1" x14ac:dyDescent="0.25">
      <c r="A1080" s="61" t="s">
        <v>2356</v>
      </c>
    </row>
    <row r="1081" spans="1:1" x14ac:dyDescent="0.25">
      <c r="A1081" s="61" t="s">
        <v>2337</v>
      </c>
    </row>
    <row r="1082" spans="1:1" x14ac:dyDescent="0.25">
      <c r="A1082" s="61" t="s">
        <v>2338</v>
      </c>
    </row>
    <row r="1083" spans="1:1" x14ac:dyDescent="0.25">
      <c r="A1083" s="59" t="s">
        <v>2153</v>
      </c>
    </row>
    <row r="1084" spans="1:1" x14ac:dyDescent="0.25">
      <c r="A1084" s="61" t="s">
        <v>2163</v>
      </c>
    </row>
    <row r="1085" spans="1:1" x14ac:dyDescent="0.25">
      <c r="A1085" s="61" t="s">
        <v>76</v>
      </c>
    </row>
    <row r="1086" spans="1:1" x14ac:dyDescent="0.25">
      <c r="A1086" s="61" t="s">
        <v>2279</v>
      </c>
    </row>
    <row r="1087" spans="1:1" x14ac:dyDescent="0.25">
      <c r="A1087" s="61" t="s">
        <v>213</v>
      </c>
    </row>
    <row r="1088" spans="1:1" x14ac:dyDescent="0.25">
      <c r="A1088" s="61" t="s">
        <v>335</v>
      </c>
    </row>
    <row r="1089" spans="1:1" x14ac:dyDescent="0.25">
      <c r="A1089" s="61" t="s">
        <v>2600</v>
      </c>
    </row>
    <row r="1090" spans="1:1" x14ac:dyDescent="0.25">
      <c r="A1090" s="61" t="s">
        <v>68</v>
      </c>
    </row>
    <row r="1091" spans="1:1" x14ac:dyDescent="0.25">
      <c r="A1091" s="61" t="s">
        <v>1527</v>
      </c>
    </row>
    <row r="1092" spans="1:1" x14ac:dyDescent="0.25">
      <c r="A1092" s="61" t="s">
        <v>2389</v>
      </c>
    </row>
    <row r="1093" spans="1:1" x14ac:dyDescent="0.25">
      <c r="A1093" s="61" t="s">
        <v>693</v>
      </c>
    </row>
    <row r="1094" spans="1:1" x14ac:dyDescent="0.25">
      <c r="A1094" s="61" t="s">
        <v>2585</v>
      </c>
    </row>
    <row r="1095" spans="1:1" x14ac:dyDescent="0.25">
      <c r="A1095" s="61" t="s">
        <v>1788</v>
      </c>
    </row>
    <row r="1096" spans="1:1" x14ac:dyDescent="0.25">
      <c r="A1096" s="61" t="s">
        <v>129</v>
      </c>
    </row>
    <row r="1097" spans="1:1" x14ac:dyDescent="0.25">
      <c r="A1097" s="61" t="s">
        <v>2068</v>
      </c>
    </row>
    <row r="1098" spans="1:1" x14ac:dyDescent="0.25">
      <c r="A1098" s="61" t="s">
        <v>834</v>
      </c>
    </row>
    <row r="1099" spans="1:1" x14ac:dyDescent="0.25">
      <c r="A1099" s="65" t="s">
        <v>1248</v>
      </c>
    </row>
    <row r="1100" spans="1:1" x14ac:dyDescent="0.25">
      <c r="A1100" s="61" t="s">
        <v>1247</v>
      </c>
    </row>
    <row r="1101" spans="1:1" x14ac:dyDescent="0.25">
      <c r="A1101" s="61" t="s">
        <v>1249</v>
      </c>
    </row>
    <row r="1102" spans="1:1" x14ac:dyDescent="0.25">
      <c r="A1102" s="61" t="s">
        <v>1250</v>
      </c>
    </row>
    <row r="1103" spans="1:1" x14ac:dyDescent="0.25">
      <c r="A1103" s="61" t="s">
        <v>1251</v>
      </c>
    </row>
    <row r="1104" spans="1:1" x14ac:dyDescent="0.25">
      <c r="A1104" s="61" t="s">
        <v>2535</v>
      </c>
    </row>
    <row r="1105" spans="1:1" x14ac:dyDescent="0.25">
      <c r="A1105" s="61" t="s">
        <v>2533</v>
      </c>
    </row>
    <row r="1106" spans="1:1" x14ac:dyDescent="0.25">
      <c r="A1106" s="61" t="s">
        <v>1301</v>
      </c>
    </row>
    <row r="1107" spans="1:1" x14ac:dyDescent="0.25">
      <c r="A1107" s="61" t="s">
        <v>2695</v>
      </c>
    </row>
    <row r="1108" spans="1:1" x14ac:dyDescent="0.25">
      <c r="A1108" s="61" t="s">
        <v>945</v>
      </c>
    </row>
    <row r="1109" spans="1:1" x14ac:dyDescent="0.25">
      <c r="A1109" s="61" t="s">
        <v>2752</v>
      </c>
    </row>
    <row r="1110" spans="1:1" x14ac:dyDescent="0.25">
      <c r="A1110" s="61" t="s">
        <v>1498</v>
      </c>
    </row>
    <row r="1111" spans="1:1" x14ac:dyDescent="0.25">
      <c r="A1111" s="61" t="s">
        <v>2009</v>
      </c>
    </row>
    <row r="1112" spans="1:1" x14ac:dyDescent="0.25">
      <c r="A1112" s="61" t="s">
        <v>1463</v>
      </c>
    </row>
    <row r="1113" spans="1:1" x14ac:dyDescent="0.25">
      <c r="A1113" s="61" t="s">
        <v>154</v>
      </c>
    </row>
    <row r="1114" spans="1:1" x14ac:dyDescent="0.25">
      <c r="A1114" s="61" t="s">
        <v>2008</v>
      </c>
    </row>
    <row r="1115" spans="1:1" x14ac:dyDescent="0.25">
      <c r="A1115" s="61" t="s">
        <v>156</v>
      </c>
    </row>
    <row r="1116" spans="1:1" x14ac:dyDescent="0.25">
      <c r="A1116" s="61" t="s">
        <v>1500</v>
      </c>
    </row>
    <row r="1117" spans="1:1" x14ac:dyDescent="0.25">
      <c r="A1117" s="61" t="s">
        <v>1464</v>
      </c>
    </row>
    <row r="1118" spans="1:1" x14ac:dyDescent="0.25">
      <c r="A1118" s="61" t="s">
        <v>1698</v>
      </c>
    </row>
    <row r="1119" spans="1:1" x14ac:dyDescent="0.25">
      <c r="A1119" s="61" t="s">
        <v>942</v>
      </c>
    </row>
    <row r="1120" spans="1:1" x14ac:dyDescent="0.25">
      <c r="A1120" s="61" t="s">
        <v>2251</v>
      </c>
    </row>
    <row r="1121" spans="1:1" x14ac:dyDescent="0.25">
      <c r="A1121" s="61" t="s">
        <v>2249</v>
      </c>
    </row>
    <row r="1122" spans="1:1" x14ac:dyDescent="0.25">
      <c r="A1122" s="61" t="s">
        <v>336</v>
      </c>
    </row>
    <row r="1123" spans="1:1" x14ac:dyDescent="0.25">
      <c r="A1123" s="61" t="s">
        <v>643</v>
      </c>
    </row>
    <row r="1124" spans="1:1" x14ac:dyDescent="0.25">
      <c r="A1124" s="61" t="s">
        <v>1202</v>
      </c>
    </row>
    <row r="1125" spans="1:1" x14ac:dyDescent="0.25">
      <c r="A1125" s="61" t="s">
        <v>348</v>
      </c>
    </row>
    <row r="1126" spans="1:1" x14ac:dyDescent="0.25">
      <c r="A1126" s="61" t="s">
        <v>2359</v>
      </c>
    </row>
    <row r="1127" spans="1:1" x14ac:dyDescent="0.25">
      <c r="A1127" s="61" t="s">
        <v>2124</v>
      </c>
    </row>
    <row r="1128" spans="1:1" x14ac:dyDescent="0.25">
      <c r="A1128" s="61" t="s">
        <v>2746</v>
      </c>
    </row>
    <row r="1129" spans="1:1" x14ac:dyDescent="0.25">
      <c r="A1129" s="65" t="s">
        <v>2744</v>
      </c>
    </row>
    <row r="1130" spans="1:1" x14ac:dyDescent="0.25">
      <c r="A1130" s="61" t="s">
        <v>2411</v>
      </c>
    </row>
    <row r="1131" spans="1:1" x14ac:dyDescent="0.25">
      <c r="A1131" s="61" t="s">
        <v>1364</v>
      </c>
    </row>
    <row r="1132" spans="1:1" x14ac:dyDescent="0.25">
      <c r="A1132" s="61" t="s">
        <v>337</v>
      </c>
    </row>
    <row r="1133" spans="1:1" x14ac:dyDescent="0.25">
      <c r="A1133" s="61" t="s">
        <v>1607</v>
      </c>
    </row>
    <row r="1134" spans="1:1" x14ac:dyDescent="0.25">
      <c r="A1134" s="61" t="s">
        <v>1794</v>
      </c>
    </row>
    <row r="1135" spans="1:1" x14ac:dyDescent="0.25">
      <c r="A1135" s="61" t="s">
        <v>352</v>
      </c>
    </row>
    <row r="1136" spans="1:1" x14ac:dyDescent="0.25">
      <c r="A1136" s="61" t="s">
        <v>2500</v>
      </c>
    </row>
    <row r="1137" spans="1:1" x14ac:dyDescent="0.25">
      <c r="A1137" s="61" t="s">
        <v>1783</v>
      </c>
    </row>
    <row r="1138" spans="1:1" x14ac:dyDescent="0.25">
      <c r="A1138" s="61" t="s">
        <v>2750</v>
      </c>
    </row>
    <row r="1139" spans="1:1" x14ac:dyDescent="0.25">
      <c r="A1139" s="61" t="s">
        <v>2607</v>
      </c>
    </row>
    <row r="1140" spans="1:1" x14ac:dyDescent="0.25">
      <c r="A1140" s="61" t="s">
        <v>431</v>
      </c>
    </row>
    <row r="1141" spans="1:1" x14ac:dyDescent="0.25">
      <c r="A1141" s="61" t="s">
        <v>1887</v>
      </c>
    </row>
    <row r="1142" spans="1:1" x14ac:dyDescent="0.25">
      <c r="A1142" s="61" t="s">
        <v>2635</v>
      </c>
    </row>
    <row r="1143" spans="1:1" x14ac:dyDescent="0.25">
      <c r="A1143" s="61" t="s">
        <v>2609</v>
      </c>
    </row>
    <row r="1144" spans="1:1" x14ac:dyDescent="0.25">
      <c r="A1144" s="61" t="s">
        <v>371</v>
      </c>
    </row>
    <row r="1145" spans="1:1" x14ac:dyDescent="0.25">
      <c r="A1145" s="61" t="s">
        <v>369</v>
      </c>
    </row>
    <row r="1146" spans="1:1" x14ac:dyDescent="0.25">
      <c r="A1146" s="61" t="s">
        <v>2346</v>
      </c>
    </row>
    <row r="1147" spans="1:1" x14ac:dyDescent="0.25">
      <c r="A1147" s="61" t="s">
        <v>2266</v>
      </c>
    </row>
    <row r="1148" spans="1:1" x14ac:dyDescent="0.25">
      <c r="A1148" s="61" t="s">
        <v>2265</v>
      </c>
    </row>
    <row r="1149" spans="1:1" x14ac:dyDescent="0.25">
      <c r="A1149" s="61" t="s">
        <v>353</v>
      </c>
    </row>
    <row r="1150" spans="1:1" x14ac:dyDescent="0.25">
      <c r="A1150" s="61" t="s">
        <v>2351</v>
      </c>
    </row>
    <row r="1151" spans="1:1" x14ac:dyDescent="0.25">
      <c r="A1151" s="61" t="s">
        <v>680</v>
      </c>
    </row>
    <row r="1152" spans="1:1" x14ac:dyDescent="0.25">
      <c r="A1152" s="61" t="s">
        <v>687</v>
      </c>
    </row>
    <row r="1153" spans="1:1" x14ac:dyDescent="0.25">
      <c r="A1153" s="61" t="s">
        <v>1928</v>
      </c>
    </row>
    <row r="1154" spans="1:1" x14ac:dyDescent="0.25">
      <c r="A1154" s="61" t="s">
        <v>1931</v>
      </c>
    </row>
    <row r="1155" spans="1:1" x14ac:dyDescent="0.25">
      <c r="A1155" s="61" t="s">
        <v>125</v>
      </c>
    </row>
    <row r="1156" spans="1:1" x14ac:dyDescent="0.25">
      <c r="A1156" s="61" t="s">
        <v>127</v>
      </c>
    </row>
    <row r="1157" spans="1:1" x14ac:dyDescent="0.25">
      <c r="A1157" s="61" t="s">
        <v>825</v>
      </c>
    </row>
    <row r="1158" spans="1:1" x14ac:dyDescent="0.25">
      <c r="A1158" s="61" t="s">
        <v>2413</v>
      </c>
    </row>
    <row r="1159" spans="1:1" x14ac:dyDescent="0.25">
      <c r="A1159" s="61" t="s">
        <v>1097</v>
      </c>
    </row>
    <row r="1160" spans="1:1" x14ac:dyDescent="0.25">
      <c r="A1160" s="61" t="s">
        <v>1099</v>
      </c>
    </row>
    <row r="1161" spans="1:1" x14ac:dyDescent="0.25">
      <c r="A1161" s="61" t="s">
        <v>1265</v>
      </c>
    </row>
    <row r="1162" spans="1:1" x14ac:dyDescent="0.25">
      <c r="A1162" s="61" t="s">
        <v>1632</v>
      </c>
    </row>
    <row r="1163" spans="1:1" x14ac:dyDescent="0.25">
      <c r="A1163" s="61" t="s">
        <v>215</v>
      </c>
    </row>
    <row r="1164" spans="1:1" x14ac:dyDescent="0.25">
      <c r="A1164" s="61" t="s">
        <v>1095</v>
      </c>
    </row>
    <row r="1165" spans="1:1" x14ac:dyDescent="0.25">
      <c r="A1165" s="61" t="s">
        <v>2133</v>
      </c>
    </row>
    <row r="1166" spans="1:1" x14ac:dyDescent="0.25">
      <c r="A1166" s="61" t="s">
        <v>61</v>
      </c>
    </row>
    <row r="1167" spans="1:1" x14ac:dyDescent="0.25">
      <c r="A1167" s="61" t="s">
        <v>46</v>
      </c>
    </row>
    <row r="1168" spans="1:1" x14ac:dyDescent="0.25">
      <c r="A1168" s="61" t="s">
        <v>1719</v>
      </c>
    </row>
    <row r="1169" spans="1:1" x14ac:dyDescent="0.25">
      <c r="A1169" s="61" t="s">
        <v>128</v>
      </c>
    </row>
    <row r="1170" spans="1:1" x14ac:dyDescent="0.25">
      <c r="A1170" s="61" t="s">
        <v>1631</v>
      </c>
    </row>
    <row r="1171" spans="1:1" x14ac:dyDescent="0.25">
      <c r="A1171" s="61" t="s">
        <v>2118</v>
      </c>
    </row>
    <row r="1172" spans="1:1" x14ac:dyDescent="0.25">
      <c r="A1172" s="61" t="s">
        <v>2119</v>
      </c>
    </row>
    <row r="1173" spans="1:1" x14ac:dyDescent="0.25">
      <c r="A1173" s="61" t="s">
        <v>1818</v>
      </c>
    </row>
    <row r="1174" spans="1:1" x14ac:dyDescent="0.25">
      <c r="A1174" s="61" t="s">
        <v>1596</v>
      </c>
    </row>
    <row r="1175" spans="1:1" x14ac:dyDescent="0.25">
      <c r="A1175" s="61" t="s">
        <v>1082</v>
      </c>
    </row>
    <row r="1176" spans="1:1" x14ac:dyDescent="0.25">
      <c r="A1176" s="61" t="s">
        <v>2421</v>
      </c>
    </row>
    <row r="1177" spans="1:1" x14ac:dyDescent="0.25">
      <c r="A1177" s="61" t="s">
        <v>137</v>
      </c>
    </row>
    <row r="1178" spans="1:1" x14ac:dyDescent="0.25">
      <c r="A1178" s="61" t="s">
        <v>2217</v>
      </c>
    </row>
    <row r="1179" spans="1:1" x14ac:dyDescent="0.25">
      <c r="A1179" s="61" t="s">
        <v>2065</v>
      </c>
    </row>
    <row r="1180" spans="1:1" x14ac:dyDescent="0.25">
      <c r="A1180" s="61" t="s">
        <v>30</v>
      </c>
    </row>
    <row r="1181" spans="1:1" x14ac:dyDescent="0.25">
      <c r="A1181" s="61" t="s">
        <v>346</v>
      </c>
    </row>
    <row r="1182" spans="1:1" x14ac:dyDescent="0.25">
      <c r="A1182" s="61" t="s">
        <v>2179</v>
      </c>
    </row>
    <row r="1183" spans="1:1" x14ac:dyDescent="0.25">
      <c r="A1183" s="61" t="s">
        <v>1234</v>
      </c>
    </row>
    <row r="1184" spans="1:1" x14ac:dyDescent="0.25">
      <c r="A1184" s="61" t="s">
        <v>1231</v>
      </c>
    </row>
    <row r="1185" spans="1:1" x14ac:dyDescent="0.25">
      <c r="A1185" s="61" t="s">
        <v>1224</v>
      </c>
    </row>
    <row r="1186" spans="1:1" x14ac:dyDescent="0.25">
      <c r="A1186" s="61" t="s">
        <v>2267</v>
      </c>
    </row>
    <row r="1187" spans="1:1" x14ac:dyDescent="0.25">
      <c r="A1187" s="61" t="s">
        <v>1722</v>
      </c>
    </row>
    <row r="1188" spans="1:1" x14ac:dyDescent="0.25">
      <c r="A1188" s="61" t="s">
        <v>1029</v>
      </c>
    </row>
    <row r="1189" spans="1:1" x14ac:dyDescent="0.25">
      <c r="A1189" s="61" t="s">
        <v>1702</v>
      </c>
    </row>
    <row r="1190" spans="1:1" x14ac:dyDescent="0.25">
      <c r="A1190" s="61" t="s">
        <v>383</v>
      </c>
    </row>
    <row r="1191" spans="1:1" x14ac:dyDescent="0.25">
      <c r="A1191" s="61" t="s">
        <v>2589</v>
      </c>
    </row>
    <row r="1192" spans="1:1" x14ac:dyDescent="0.25">
      <c r="A1192" s="61" t="s">
        <v>1580</v>
      </c>
    </row>
    <row r="1193" spans="1:1" x14ac:dyDescent="0.25">
      <c r="A1193" s="61" t="s">
        <v>990</v>
      </c>
    </row>
    <row r="1194" spans="1:1" x14ac:dyDescent="0.25">
      <c r="A1194" s="61" t="s">
        <v>405</v>
      </c>
    </row>
    <row r="1195" spans="1:1" x14ac:dyDescent="0.25">
      <c r="A1195" s="61" t="s">
        <v>1285</v>
      </c>
    </row>
    <row r="1196" spans="1:1" x14ac:dyDescent="0.25">
      <c r="A1196" s="61" t="s">
        <v>136</v>
      </c>
    </row>
    <row r="1197" spans="1:1" x14ac:dyDescent="0.25">
      <c r="A1197" s="61" t="s">
        <v>133</v>
      </c>
    </row>
    <row r="1198" spans="1:1" x14ac:dyDescent="0.25">
      <c r="A1198" s="61" t="s">
        <v>957</v>
      </c>
    </row>
    <row r="1199" spans="1:1" x14ac:dyDescent="0.25">
      <c r="A1199" s="61" t="s">
        <v>372</v>
      </c>
    </row>
    <row r="1200" spans="1:1" x14ac:dyDescent="0.25">
      <c r="A1200" s="61" t="s">
        <v>407</v>
      </c>
    </row>
    <row r="1201" spans="1:1" x14ac:dyDescent="0.25">
      <c r="A1201" s="61" t="s">
        <v>2622</v>
      </c>
    </row>
    <row r="1202" spans="1:1" x14ac:dyDescent="0.25">
      <c r="A1202" s="61" t="s">
        <v>951</v>
      </c>
    </row>
    <row r="1203" spans="1:1" x14ac:dyDescent="0.25">
      <c r="A1203" s="61" t="s">
        <v>160</v>
      </c>
    </row>
    <row r="1204" spans="1:1" x14ac:dyDescent="0.25">
      <c r="A1204" s="61" t="s">
        <v>2621</v>
      </c>
    </row>
    <row r="1205" spans="1:1" x14ac:dyDescent="0.25">
      <c r="A1205" s="61" t="s">
        <v>1949</v>
      </c>
    </row>
    <row r="1206" spans="1:1" x14ac:dyDescent="0.25">
      <c r="A1206" s="61" t="s">
        <v>1382</v>
      </c>
    </row>
    <row r="1207" spans="1:1" x14ac:dyDescent="0.25">
      <c r="A1207" s="61" t="s">
        <v>1381</v>
      </c>
    </row>
    <row r="1208" spans="1:1" x14ac:dyDescent="0.25">
      <c r="A1208" s="61" t="s">
        <v>1649</v>
      </c>
    </row>
    <row r="1209" spans="1:1" x14ac:dyDescent="0.25">
      <c r="A1209" s="61" t="s">
        <v>211</v>
      </c>
    </row>
    <row r="1210" spans="1:1" x14ac:dyDescent="0.25">
      <c r="A1210" s="61" t="s">
        <v>884</v>
      </c>
    </row>
    <row r="1211" spans="1:1" x14ac:dyDescent="0.25">
      <c r="A1211" s="61" t="s">
        <v>2817</v>
      </c>
    </row>
    <row r="1212" spans="1:1" x14ac:dyDescent="0.25">
      <c r="A1212" s="61" t="s">
        <v>2821</v>
      </c>
    </row>
    <row r="1213" spans="1:1" x14ac:dyDescent="0.25">
      <c r="A1213" s="61" t="s">
        <v>1947</v>
      </c>
    </row>
    <row r="1214" spans="1:1" x14ac:dyDescent="0.25">
      <c r="A1214" s="61" t="s">
        <v>2649</v>
      </c>
    </row>
    <row r="1215" spans="1:1" x14ac:dyDescent="0.25">
      <c r="A1215" s="61" t="s">
        <v>1008</v>
      </c>
    </row>
    <row r="1216" spans="1:1" x14ac:dyDescent="0.25">
      <c r="A1216" s="61" t="s">
        <v>968</v>
      </c>
    </row>
    <row r="1217" spans="1:1" x14ac:dyDescent="0.25">
      <c r="A1217" s="61" t="s">
        <v>967</v>
      </c>
    </row>
    <row r="1218" spans="1:1" x14ac:dyDescent="0.25">
      <c r="A1218" s="61" t="s">
        <v>2018</v>
      </c>
    </row>
    <row r="1219" spans="1:1" x14ac:dyDescent="0.25">
      <c r="A1219" s="88" t="s">
        <v>2101</v>
      </c>
    </row>
    <row r="1220" spans="1:1" x14ac:dyDescent="0.25">
      <c r="A1220" s="61" t="s">
        <v>1915</v>
      </c>
    </row>
    <row r="1221" spans="1:1" x14ac:dyDescent="0.25">
      <c r="A1221" s="61" t="s">
        <v>981</v>
      </c>
    </row>
    <row r="1222" spans="1:1" x14ac:dyDescent="0.25">
      <c r="A1222" s="61" t="s">
        <v>984</v>
      </c>
    </row>
    <row r="1223" spans="1:1" x14ac:dyDescent="0.25">
      <c r="A1223" s="61" t="s">
        <v>411</v>
      </c>
    </row>
    <row r="1224" spans="1:1" x14ac:dyDescent="0.25">
      <c r="A1224" s="61" t="s">
        <v>725</v>
      </c>
    </row>
    <row r="1225" spans="1:1" x14ac:dyDescent="0.25">
      <c r="A1225" s="62" t="s">
        <v>1936</v>
      </c>
    </row>
    <row r="1226" spans="1:1" x14ac:dyDescent="0.25">
      <c r="A1226" s="61" t="s">
        <v>35</v>
      </c>
    </row>
    <row r="1227" spans="1:1" x14ac:dyDescent="0.25">
      <c r="A1227" s="61" t="s">
        <v>36</v>
      </c>
    </row>
    <row r="1228" spans="1:1" x14ac:dyDescent="0.25">
      <c r="A1228" s="61" t="s">
        <v>435</v>
      </c>
    </row>
    <row r="1229" spans="1:1" ht="20.25" customHeight="1" x14ac:dyDescent="0.25">
      <c r="A1229" s="61" t="s">
        <v>2405</v>
      </c>
    </row>
    <row r="1230" spans="1:1" x14ac:dyDescent="0.25">
      <c r="A1230" s="61" t="s">
        <v>2273</v>
      </c>
    </row>
    <row r="1231" spans="1:1" x14ac:dyDescent="0.25">
      <c r="A1231" s="61" t="s">
        <v>2409</v>
      </c>
    </row>
    <row r="1232" spans="1:1" x14ac:dyDescent="0.25">
      <c r="A1232" s="61" t="s">
        <v>2611</v>
      </c>
    </row>
    <row r="1233" spans="1:1" x14ac:dyDescent="0.25">
      <c r="A1233" s="61" t="s">
        <v>414</v>
      </c>
    </row>
    <row r="1234" spans="1:1" x14ac:dyDescent="0.25">
      <c r="A1234" s="61" t="s">
        <v>2218</v>
      </c>
    </row>
    <row r="1235" spans="1:1" x14ac:dyDescent="0.25">
      <c r="A1235" s="61" t="s">
        <v>1680</v>
      </c>
    </row>
    <row r="1236" spans="1:1" x14ac:dyDescent="0.25">
      <c r="A1236" s="61" t="s">
        <v>2404</v>
      </c>
    </row>
    <row r="1237" spans="1:1" x14ac:dyDescent="0.25">
      <c r="A1237" s="61" t="s">
        <v>24</v>
      </c>
    </row>
    <row r="1238" spans="1:1" x14ac:dyDescent="0.25">
      <c r="A1238" s="61" t="s">
        <v>723</v>
      </c>
    </row>
    <row r="1239" spans="1:1" x14ac:dyDescent="0.25">
      <c r="A1239" s="61" t="s">
        <v>189</v>
      </c>
    </row>
    <row r="1240" spans="1:1" x14ac:dyDescent="0.25">
      <c r="A1240" s="61" t="s">
        <v>684</v>
      </c>
    </row>
    <row r="1241" spans="1:1" x14ac:dyDescent="0.25">
      <c r="A1241" s="61"/>
    </row>
    <row r="1242" spans="1:1" x14ac:dyDescent="0.25">
      <c r="A1242" s="61"/>
    </row>
    <row r="1243" spans="1:1" x14ac:dyDescent="0.25">
      <c r="A1243" s="61"/>
    </row>
    <row r="1244" spans="1:1" x14ac:dyDescent="0.25">
      <c r="A1244" s="61"/>
    </row>
    <row r="1245" spans="1:1" x14ac:dyDescent="0.25">
      <c r="A1245" s="61"/>
    </row>
    <row r="1246" spans="1:1" x14ac:dyDescent="0.25">
      <c r="A1246" s="61"/>
    </row>
    <row r="1247" spans="1:1" x14ac:dyDescent="0.25">
      <c r="A1247" s="61"/>
    </row>
    <row r="1248" spans="1:1" x14ac:dyDescent="0.25">
      <c r="A1248" s="61"/>
    </row>
    <row r="1249" spans="1:1" x14ac:dyDescent="0.25">
      <c r="A1249" s="61"/>
    </row>
    <row r="1250" spans="1:1" x14ac:dyDescent="0.25">
      <c r="A1250" s="61"/>
    </row>
    <row r="1251" spans="1:1" x14ac:dyDescent="0.25">
      <c r="A1251" s="61"/>
    </row>
    <row r="1252" spans="1:1" x14ac:dyDescent="0.25">
      <c r="A1252" s="61"/>
    </row>
    <row r="1253" spans="1:1" x14ac:dyDescent="0.25">
      <c r="A1253" s="65"/>
    </row>
  </sheetData>
  <sortState xmlns:xlrd2="http://schemas.microsoft.com/office/spreadsheetml/2017/richdata2" ref="N1:N1156">
    <sortCondition ref="N15:N1156"/>
  </sortState>
  <phoneticPr fontId="13" type="noConversion"/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6D5224-DF8E-4294-A225-C4E7CE822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Mouvement</vt:lpstr>
      <vt:lpstr>Stock</vt:lpstr>
      <vt:lpstr>Source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2022-08-20T09:26:46Z</cp:lastPrinted>
  <dcterms:created xsi:type="dcterms:W3CDTF">2020-04-13T11:07:07Z</dcterms:created>
  <dcterms:modified xsi:type="dcterms:W3CDTF">2022-10-05T14:10:20Z</dcterms:modified>
</cp:coreProperties>
</file>