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trlProps/ctrlProp1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30" windowWidth="15480" windowHeight="10050" tabRatio="622" firstSheet="2" activeTab="8"/>
  </bookViews>
  <sheets>
    <sheet name="Listes" sheetId="1" r:id="rId1"/>
    <sheet name="Fournisseurs" sheetId="4" r:id="rId2"/>
    <sheet name="Salariés" sheetId="12" r:id="rId3"/>
    <sheet name="Mat°1°" sheetId="8" r:id="rId4"/>
    <sheet name="Prod°Finis" sheetId="10" r:id="rId5"/>
    <sheet name="Prix-Mat°Prem-Fourn" sheetId="5" r:id="rId6"/>
    <sheet name="Mat1°-Prod Finis" sheetId="9" r:id="rId7"/>
    <sheet name="Q12-Dates de 1er besoin" sheetId="15" r:id="rId8"/>
    <sheet name="Récep°Mat°1° (+analyse Pareto)" sheetId="19" r:id="rId9"/>
    <sheet name="MAJ011219-FA19-2" sheetId="16" state="hidden" r:id="rId10"/>
  </sheets>
  <externalReferences>
    <externalReference r:id="rId11"/>
  </externalReferences>
  <definedNames>
    <definedName name="_xlnm._FilterDatabase" localSheetId="5" hidden="1">'Prix-Mat°Prem-Fourn'!$A$1:$C$64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19" l="1"/>
  <c r="K4" i="19"/>
  <c r="K5" i="19"/>
  <c r="K6" i="19"/>
  <c r="K7" i="19"/>
  <c r="K8" i="19"/>
  <c r="K9" i="19"/>
  <c r="K10" i="19"/>
  <c r="K11" i="19"/>
  <c r="K12" i="19"/>
  <c r="K13" i="19"/>
  <c r="K14" i="19"/>
  <c r="K15" i="19"/>
  <c r="K16" i="19"/>
  <c r="K17" i="19"/>
  <c r="K18" i="19"/>
  <c r="K19" i="19"/>
  <c r="K20" i="19"/>
  <c r="K21" i="19"/>
  <c r="K22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50" i="19"/>
  <c r="K51" i="19"/>
  <c r="K52" i="19"/>
  <c r="K53" i="19"/>
  <c r="K54" i="19"/>
  <c r="K55" i="19"/>
  <c r="K56" i="19"/>
  <c r="K57" i="19"/>
  <c r="K58" i="19"/>
  <c r="K59" i="19"/>
  <c r="K60" i="19"/>
  <c r="K61" i="19"/>
  <c r="K62" i="19"/>
  <c r="K63" i="19"/>
  <c r="K64" i="19"/>
  <c r="K65" i="19"/>
  <c r="K66" i="19"/>
  <c r="K67" i="19"/>
  <c r="K68" i="19"/>
  <c r="K69" i="19"/>
  <c r="K70" i="19"/>
  <c r="K71" i="19"/>
  <c r="K72" i="19"/>
  <c r="K73" i="19"/>
  <c r="K74" i="19"/>
  <c r="K75" i="19"/>
  <c r="K76" i="19"/>
  <c r="K77" i="19"/>
  <c r="K78" i="19"/>
  <c r="K79" i="19"/>
  <c r="K80" i="19"/>
  <c r="K81" i="19"/>
  <c r="K82" i="19"/>
  <c r="K83" i="19"/>
  <c r="K84" i="19"/>
  <c r="K85" i="19"/>
  <c r="K86" i="19"/>
  <c r="K87" i="19"/>
  <c r="K88" i="19"/>
  <c r="K89" i="19"/>
  <c r="K90" i="19"/>
  <c r="K91" i="19"/>
  <c r="K92" i="19"/>
  <c r="K93" i="19"/>
  <c r="K94" i="19"/>
  <c r="K95" i="19"/>
  <c r="K96" i="19"/>
  <c r="K97" i="19"/>
  <c r="K98" i="19"/>
  <c r="K99" i="19"/>
  <c r="K100" i="19"/>
  <c r="K101" i="19"/>
  <c r="K102" i="19"/>
  <c r="K103" i="19"/>
  <c r="K104" i="19"/>
  <c r="K105" i="19"/>
  <c r="K106" i="19"/>
  <c r="K107" i="19"/>
  <c r="K108" i="19"/>
  <c r="K109" i="19"/>
  <c r="K110" i="19"/>
  <c r="K111" i="19"/>
  <c r="K112" i="19"/>
  <c r="K113" i="19"/>
  <c r="K114" i="19"/>
  <c r="K115" i="19"/>
  <c r="K116" i="19"/>
  <c r="K117" i="19"/>
  <c r="K118" i="19"/>
  <c r="K119" i="19"/>
  <c r="K120" i="19"/>
  <c r="K121" i="19"/>
  <c r="K122" i="19"/>
  <c r="K123" i="19"/>
  <c r="K124" i="19"/>
  <c r="K125" i="19"/>
  <c r="K126" i="19"/>
  <c r="K127" i="19"/>
  <c r="K128" i="19"/>
  <c r="K129" i="19"/>
  <c r="K130" i="19"/>
  <c r="K131" i="19"/>
  <c r="K132" i="19"/>
  <c r="K133" i="19"/>
  <c r="K134" i="19"/>
  <c r="K135" i="19"/>
  <c r="K136" i="19"/>
  <c r="K137" i="19"/>
  <c r="K138" i="19"/>
  <c r="K139" i="19"/>
  <c r="K140" i="19"/>
  <c r="K141" i="19"/>
  <c r="K142" i="19"/>
  <c r="K143" i="19"/>
  <c r="K144" i="19"/>
  <c r="K145" i="19"/>
  <c r="K146" i="19"/>
  <c r="K147" i="19"/>
  <c r="K148" i="19"/>
  <c r="K149" i="19"/>
  <c r="K150" i="19"/>
  <c r="K151" i="19"/>
  <c r="K152" i="19"/>
  <c r="K153" i="19"/>
  <c r="K154" i="19"/>
  <c r="K155" i="19"/>
  <c r="K156" i="19"/>
  <c r="K157" i="19"/>
  <c r="K158" i="19"/>
  <c r="K159" i="19"/>
  <c r="K160" i="19"/>
  <c r="K161" i="19"/>
  <c r="K162" i="19"/>
  <c r="K163" i="19"/>
  <c r="K164" i="19"/>
  <c r="K165" i="19"/>
  <c r="K166" i="19"/>
  <c r="K167" i="19"/>
  <c r="K168" i="19"/>
  <c r="K169" i="19"/>
  <c r="K170" i="19"/>
  <c r="K171" i="19"/>
  <c r="K172" i="19"/>
  <c r="K173" i="19"/>
  <c r="K174" i="19"/>
  <c r="K175" i="19"/>
  <c r="K176" i="19"/>
  <c r="K177" i="19"/>
  <c r="K178" i="19"/>
  <c r="K179" i="19"/>
  <c r="K180" i="19"/>
  <c r="K181" i="19"/>
  <c r="K182" i="19"/>
  <c r="K183" i="19"/>
  <c r="K184" i="19"/>
  <c r="K185" i="19"/>
  <c r="K186" i="19"/>
  <c r="K187" i="19"/>
  <c r="K188" i="19"/>
  <c r="K189" i="19"/>
  <c r="K2" i="19"/>
  <c r="D2" i="19" l="1"/>
  <c r="L2" i="19" s="1"/>
  <c r="M2" i="19" s="1"/>
  <c r="J2" i="19"/>
  <c r="D3" i="19"/>
  <c r="L3" i="19" s="1"/>
  <c r="M3" i="19" s="1"/>
  <c r="J3" i="19"/>
  <c r="D4" i="19"/>
  <c r="L4" i="19" s="1"/>
  <c r="M4" i="19" s="1"/>
  <c r="J4" i="19"/>
  <c r="D5" i="19"/>
  <c r="J5" i="19"/>
  <c r="L5" i="19"/>
  <c r="M5" i="19" s="1"/>
  <c r="D6" i="19"/>
  <c r="L6" i="19" s="1"/>
  <c r="M6" i="19" s="1"/>
  <c r="J6" i="19"/>
  <c r="D7" i="19"/>
  <c r="L7" i="19" s="1"/>
  <c r="M7" i="19" s="1"/>
  <c r="J7" i="19"/>
  <c r="D8" i="19"/>
  <c r="L8" i="19" s="1"/>
  <c r="M8" i="19" s="1"/>
  <c r="J8" i="19"/>
  <c r="D9" i="19"/>
  <c r="J9" i="19"/>
  <c r="L9" i="19"/>
  <c r="M9" i="19" s="1"/>
  <c r="D10" i="19"/>
  <c r="L10" i="19" s="1"/>
  <c r="M10" i="19" s="1"/>
  <c r="J10" i="19"/>
  <c r="D11" i="19"/>
  <c r="L11" i="19" s="1"/>
  <c r="M11" i="19" s="1"/>
  <c r="J11" i="19"/>
  <c r="D12" i="19"/>
  <c r="L12" i="19" s="1"/>
  <c r="M12" i="19" s="1"/>
  <c r="J12" i="19"/>
  <c r="D13" i="19"/>
  <c r="J13" i="19"/>
  <c r="L13" i="19"/>
  <c r="M13" i="19" s="1"/>
  <c r="D14" i="19"/>
  <c r="L14" i="19" s="1"/>
  <c r="M14" i="19" s="1"/>
  <c r="J14" i="19"/>
  <c r="D15" i="19"/>
  <c r="L15" i="19" s="1"/>
  <c r="M15" i="19" s="1"/>
  <c r="J15" i="19"/>
  <c r="D16" i="19"/>
  <c r="L16" i="19" s="1"/>
  <c r="M16" i="19" s="1"/>
  <c r="J16" i="19"/>
  <c r="D17" i="19"/>
  <c r="J17" i="19"/>
  <c r="L17" i="19"/>
  <c r="M17" i="19" s="1"/>
  <c r="D18" i="19"/>
  <c r="L18" i="19" s="1"/>
  <c r="M18" i="19" s="1"/>
  <c r="J18" i="19"/>
  <c r="D19" i="19"/>
  <c r="L19" i="19" s="1"/>
  <c r="M19" i="19" s="1"/>
  <c r="J19" i="19"/>
  <c r="D20" i="19"/>
  <c r="L20" i="19" s="1"/>
  <c r="M20" i="19" s="1"/>
  <c r="J20" i="19"/>
  <c r="D21" i="19"/>
  <c r="J21" i="19"/>
  <c r="L21" i="19"/>
  <c r="M21" i="19" s="1"/>
  <c r="D22" i="19"/>
  <c r="L22" i="19" s="1"/>
  <c r="M22" i="19" s="1"/>
  <c r="J22" i="19"/>
  <c r="D23" i="19"/>
  <c r="L23" i="19" s="1"/>
  <c r="M23" i="19" s="1"/>
  <c r="J23" i="19"/>
  <c r="D24" i="19"/>
  <c r="L24" i="19" s="1"/>
  <c r="M24" i="19" s="1"/>
  <c r="J24" i="19"/>
  <c r="D25" i="19"/>
  <c r="J25" i="19"/>
  <c r="L25" i="19"/>
  <c r="M25" i="19" s="1"/>
  <c r="D26" i="19"/>
  <c r="L26" i="19" s="1"/>
  <c r="M26" i="19" s="1"/>
  <c r="J26" i="19"/>
  <c r="D27" i="19"/>
  <c r="L27" i="19" s="1"/>
  <c r="M27" i="19" s="1"/>
  <c r="J27" i="19"/>
  <c r="D28" i="19"/>
  <c r="L28" i="19" s="1"/>
  <c r="M28" i="19" s="1"/>
  <c r="J28" i="19"/>
  <c r="D29" i="19"/>
  <c r="J29" i="19"/>
  <c r="L29" i="19"/>
  <c r="M29" i="19" s="1"/>
  <c r="D30" i="19"/>
  <c r="L30" i="19" s="1"/>
  <c r="M30" i="19" s="1"/>
  <c r="J30" i="19"/>
  <c r="D31" i="19"/>
  <c r="L31" i="19" s="1"/>
  <c r="M31" i="19" s="1"/>
  <c r="J31" i="19"/>
  <c r="D32" i="19"/>
  <c r="L32" i="19" s="1"/>
  <c r="M32" i="19" s="1"/>
  <c r="J32" i="19"/>
  <c r="D33" i="19"/>
  <c r="J33" i="19"/>
  <c r="L33" i="19"/>
  <c r="M33" i="19" s="1"/>
  <c r="D34" i="19"/>
  <c r="L34" i="19" s="1"/>
  <c r="M34" i="19" s="1"/>
  <c r="J34" i="19"/>
  <c r="D35" i="19"/>
  <c r="L35" i="19" s="1"/>
  <c r="M35" i="19" s="1"/>
  <c r="J35" i="19"/>
  <c r="D36" i="19"/>
  <c r="L36" i="19" s="1"/>
  <c r="M36" i="19" s="1"/>
  <c r="J36" i="19"/>
  <c r="D37" i="19"/>
  <c r="J37" i="19"/>
  <c r="L37" i="19"/>
  <c r="M37" i="19" s="1"/>
  <c r="D38" i="19"/>
  <c r="L38" i="19" s="1"/>
  <c r="M38" i="19" s="1"/>
  <c r="J38" i="19"/>
  <c r="D39" i="19"/>
  <c r="L39" i="19" s="1"/>
  <c r="M39" i="19" s="1"/>
  <c r="J39" i="19"/>
  <c r="D40" i="19"/>
  <c r="L40" i="19" s="1"/>
  <c r="M40" i="19" s="1"/>
  <c r="J40" i="19"/>
  <c r="D41" i="19"/>
  <c r="J41" i="19"/>
  <c r="L41" i="19"/>
  <c r="M41" i="19" s="1"/>
  <c r="D42" i="19"/>
  <c r="L42" i="19" s="1"/>
  <c r="M42" i="19" s="1"/>
  <c r="J42" i="19"/>
  <c r="D43" i="19"/>
  <c r="L43" i="19" s="1"/>
  <c r="M43" i="19" s="1"/>
  <c r="J43" i="19"/>
  <c r="D44" i="19"/>
  <c r="L44" i="19" s="1"/>
  <c r="M44" i="19" s="1"/>
  <c r="J44" i="19"/>
  <c r="D45" i="19"/>
  <c r="J45" i="19"/>
  <c r="L45" i="19"/>
  <c r="M45" i="19" s="1"/>
  <c r="D46" i="19"/>
  <c r="L46" i="19" s="1"/>
  <c r="M46" i="19" s="1"/>
  <c r="J46" i="19"/>
  <c r="D47" i="19"/>
  <c r="L47" i="19" s="1"/>
  <c r="M47" i="19" s="1"/>
  <c r="J47" i="19"/>
  <c r="D48" i="19"/>
  <c r="L48" i="19" s="1"/>
  <c r="M48" i="19" s="1"/>
  <c r="J48" i="19"/>
  <c r="D49" i="19"/>
  <c r="J49" i="19"/>
  <c r="L49" i="19"/>
  <c r="M49" i="19" s="1"/>
  <c r="D50" i="19"/>
  <c r="L50" i="19" s="1"/>
  <c r="M50" i="19" s="1"/>
  <c r="J50" i="19"/>
  <c r="D51" i="19"/>
  <c r="L51" i="19" s="1"/>
  <c r="M51" i="19" s="1"/>
  <c r="J51" i="19"/>
  <c r="D52" i="19"/>
  <c r="L52" i="19" s="1"/>
  <c r="M52" i="19" s="1"/>
  <c r="J52" i="19"/>
  <c r="D53" i="19"/>
  <c r="J53" i="19"/>
  <c r="L53" i="19"/>
  <c r="M53" i="19" s="1"/>
  <c r="D54" i="19"/>
  <c r="L54" i="19" s="1"/>
  <c r="M54" i="19" s="1"/>
  <c r="J54" i="19"/>
  <c r="D55" i="19"/>
  <c r="L55" i="19" s="1"/>
  <c r="M55" i="19" s="1"/>
  <c r="J55" i="19"/>
  <c r="D56" i="19"/>
  <c r="L56" i="19" s="1"/>
  <c r="M56" i="19" s="1"/>
  <c r="J56" i="19"/>
  <c r="D57" i="19"/>
  <c r="J57" i="19"/>
  <c r="L57" i="19"/>
  <c r="M57" i="19" s="1"/>
  <c r="D58" i="19"/>
  <c r="L58" i="19" s="1"/>
  <c r="M58" i="19" s="1"/>
  <c r="J58" i="19"/>
  <c r="D59" i="19"/>
  <c r="L59" i="19" s="1"/>
  <c r="M59" i="19" s="1"/>
  <c r="J59" i="19"/>
  <c r="D60" i="19"/>
  <c r="L60" i="19" s="1"/>
  <c r="M60" i="19" s="1"/>
  <c r="J60" i="19"/>
  <c r="D61" i="19"/>
  <c r="J61" i="19"/>
  <c r="L61" i="19"/>
  <c r="M61" i="19" s="1"/>
  <c r="D62" i="19"/>
  <c r="L62" i="19" s="1"/>
  <c r="M62" i="19" s="1"/>
  <c r="J62" i="19"/>
  <c r="D63" i="19"/>
  <c r="L63" i="19" s="1"/>
  <c r="M63" i="19" s="1"/>
  <c r="J63" i="19"/>
  <c r="D64" i="19"/>
  <c r="L64" i="19" s="1"/>
  <c r="M64" i="19" s="1"/>
  <c r="J64" i="19"/>
  <c r="D65" i="19"/>
  <c r="J65" i="19"/>
  <c r="L65" i="19"/>
  <c r="M65" i="19" s="1"/>
  <c r="D66" i="19"/>
  <c r="L66" i="19" s="1"/>
  <c r="M66" i="19" s="1"/>
  <c r="J66" i="19"/>
  <c r="D67" i="19"/>
  <c r="L67" i="19" s="1"/>
  <c r="M67" i="19" s="1"/>
  <c r="J67" i="19"/>
  <c r="D68" i="19"/>
  <c r="L68" i="19" s="1"/>
  <c r="J68" i="19"/>
  <c r="M68" i="19"/>
  <c r="D69" i="19"/>
  <c r="J69" i="19"/>
  <c r="L69" i="19"/>
  <c r="M69" i="19" s="1"/>
  <c r="D70" i="19"/>
  <c r="L70" i="19" s="1"/>
  <c r="M70" i="19" s="1"/>
  <c r="J70" i="19"/>
  <c r="D71" i="19"/>
  <c r="L71" i="19" s="1"/>
  <c r="M71" i="19" s="1"/>
  <c r="J71" i="19"/>
  <c r="D72" i="19"/>
  <c r="L72" i="19" s="1"/>
  <c r="M72" i="19" s="1"/>
  <c r="J72" i="19"/>
  <c r="D73" i="19"/>
  <c r="J73" i="19"/>
  <c r="L73" i="19"/>
  <c r="M73" i="19" s="1"/>
  <c r="D74" i="19"/>
  <c r="L74" i="19" s="1"/>
  <c r="M74" i="19" s="1"/>
  <c r="J74" i="19"/>
  <c r="D75" i="19"/>
  <c r="L75" i="19" s="1"/>
  <c r="M75" i="19" s="1"/>
  <c r="J75" i="19"/>
  <c r="D76" i="19"/>
  <c r="L76" i="19" s="1"/>
  <c r="M76" i="19" s="1"/>
  <c r="J76" i="19"/>
  <c r="D77" i="19"/>
  <c r="J77" i="19"/>
  <c r="L77" i="19"/>
  <c r="M77" i="19" s="1"/>
  <c r="D78" i="19"/>
  <c r="L78" i="19" s="1"/>
  <c r="M78" i="19" s="1"/>
  <c r="J78" i="19"/>
  <c r="D79" i="19"/>
  <c r="L79" i="19" s="1"/>
  <c r="M79" i="19" s="1"/>
  <c r="J79" i="19"/>
  <c r="D80" i="19"/>
  <c r="L80" i="19" s="1"/>
  <c r="M80" i="19" s="1"/>
  <c r="J80" i="19"/>
  <c r="D81" i="19"/>
  <c r="J81" i="19"/>
  <c r="L81" i="19"/>
  <c r="M81" i="19" s="1"/>
  <c r="D82" i="19"/>
  <c r="L82" i="19" s="1"/>
  <c r="M82" i="19" s="1"/>
  <c r="J82" i="19"/>
  <c r="D83" i="19"/>
  <c r="L83" i="19" s="1"/>
  <c r="M83" i="19" s="1"/>
  <c r="J83" i="19"/>
  <c r="D84" i="19"/>
  <c r="L84" i="19" s="1"/>
  <c r="M84" i="19" s="1"/>
  <c r="J84" i="19"/>
  <c r="D85" i="19"/>
  <c r="J85" i="19"/>
  <c r="L85" i="19"/>
  <c r="M85" i="19" s="1"/>
  <c r="D86" i="19"/>
  <c r="L86" i="19" s="1"/>
  <c r="M86" i="19" s="1"/>
  <c r="J86" i="19"/>
  <c r="D87" i="19"/>
  <c r="L87" i="19" s="1"/>
  <c r="M87" i="19" s="1"/>
  <c r="J87" i="19"/>
  <c r="D88" i="19"/>
  <c r="L88" i="19" s="1"/>
  <c r="M88" i="19" s="1"/>
  <c r="J88" i="19"/>
  <c r="D89" i="19"/>
  <c r="J89" i="19"/>
  <c r="L89" i="19"/>
  <c r="M89" i="19" s="1"/>
  <c r="D90" i="19"/>
  <c r="L90" i="19" s="1"/>
  <c r="M90" i="19" s="1"/>
  <c r="J90" i="19"/>
  <c r="D91" i="19"/>
  <c r="L91" i="19" s="1"/>
  <c r="M91" i="19" s="1"/>
  <c r="J91" i="19"/>
  <c r="D92" i="19"/>
  <c r="L92" i="19" s="1"/>
  <c r="J92" i="19"/>
  <c r="M92" i="19"/>
  <c r="D93" i="19"/>
  <c r="J93" i="19"/>
  <c r="L93" i="19"/>
  <c r="M93" i="19" s="1"/>
  <c r="D94" i="19"/>
  <c r="L94" i="19" s="1"/>
  <c r="M94" i="19" s="1"/>
  <c r="J94" i="19"/>
  <c r="D95" i="19"/>
  <c r="L95" i="19" s="1"/>
  <c r="M95" i="19" s="1"/>
  <c r="J95" i="19"/>
  <c r="D96" i="19"/>
  <c r="L96" i="19" s="1"/>
  <c r="M96" i="19" s="1"/>
  <c r="J96" i="19"/>
  <c r="D97" i="19"/>
  <c r="J97" i="19"/>
  <c r="L97" i="19"/>
  <c r="M97" i="19" s="1"/>
  <c r="D98" i="19"/>
  <c r="L98" i="19" s="1"/>
  <c r="M98" i="19" s="1"/>
  <c r="J98" i="19"/>
  <c r="D99" i="19"/>
  <c r="L99" i="19" s="1"/>
  <c r="M99" i="19" s="1"/>
  <c r="J99" i="19"/>
  <c r="D100" i="19"/>
  <c r="L100" i="19" s="1"/>
  <c r="J100" i="19"/>
  <c r="M100" i="19"/>
  <c r="D101" i="19"/>
  <c r="J101" i="19"/>
  <c r="L101" i="19"/>
  <c r="M101" i="19" s="1"/>
  <c r="D102" i="19"/>
  <c r="L102" i="19" s="1"/>
  <c r="M102" i="19" s="1"/>
  <c r="J102" i="19"/>
  <c r="D103" i="19"/>
  <c r="L103" i="19" s="1"/>
  <c r="M103" i="19" s="1"/>
  <c r="J103" i="19"/>
  <c r="D104" i="19"/>
  <c r="L104" i="19" s="1"/>
  <c r="M104" i="19" s="1"/>
  <c r="J104" i="19"/>
  <c r="D105" i="19"/>
  <c r="J105" i="19"/>
  <c r="L105" i="19"/>
  <c r="M105" i="19" s="1"/>
  <c r="D106" i="19"/>
  <c r="L106" i="19" s="1"/>
  <c r="M106" i="19" s="1"/>
  <c r="J106" i="19"/>
  <c r="D107" i="19"/>
  <c r="L107" i="19" s="1"/>
  <c r="M107" i="19" s="1"/>
  <c r="J107" i="19"/>
  <c r="D108" i="19"/>
  <c r="L108" i="19" s="1"/>
  <c r="M108" i="19" s="1"/>
  <c r="J108" i="19"/>
  <c r="D109" i="19"/>
  <c r="J109" i="19"/>
  <c r="L109" i="19"/>
  <c r="M109" i="19" s="1"/>
  <c r="D110" i="19"/>
  <c r="L110" i="19" s="1"/>
  <c r="M110" i="19" s="1"/>
  <c r="J110" i="19"/>
  <c r="D111" i="19"/>
  <c r="L111" i="19" s="1"/>
  <c r="M111" i="19" s="1"/>
  <c r="J111" i="19"/>
  <c r="D112" i="19"/>
  <c r="L112" i="19" s="1"/>
  <c r="M112" i="19" s="1"/>
  <c r="J112" i="19"/>
  <c r="D113" i="19"/>
  <c r="J113" i="19"/>
  <c r="L113" i="19"/>
  <c r="M113" i="19" s="1"/>
  <c r="D114" i="19"/>
  <c r="L114" i="19" s="1"/>
  <c r="M114" i="19" s="1"/>
  <c r="J114" i="19"/>
  <c r="D115" i="19"/>
  <c r="L115" i="19" s="1"/>
  <c r="M115" i="19" s="1"/>
  <c r="J115" i="19"/>
  <c r="D116" i="19"/>
  <c r="L116" i="19" s="1"/>
  <c r="M116" i="19" s="1"/>
  <c r="J116" i="19"/>
  <c r="D117" i="19"/>
  <c r="J117" i="19"/>
  <c r="L117" i="19"/>
  <c r="M117" i="19" s="1"/>
  <c r="D118" i="19"/>
  <c r="L118" i="19" s="1"/>
  <c r="M118" i="19" s="1"/>
  <c r="J118" i="19"/>
  <c r="D119" i="19"/>
  <c r="L119" i="19" s="1"/>
  <c r="M119" i="19" s="1"/>
  <c r="J119" i="19"/>
  <c r="D120" i="19"/>
  <c r="L120" i="19" s="1"/>
  <c r="M120" i="19" s="1"/>
  <c r="J120" i="19"/>
  <c r="D121" i="19"/>
  <c r="J121" i="19"/>
  <c r="L121" i="19"/>
  <c r="M121" i="19" s="1"/>
  <c r="D122" i="19"/>
  <c r="L122" i="19" s="1"/>
  <c r="M122" i="19" s="1"/>
  <c r="J122" i="19"/>
  <c r="D123" i="19"/>
  <c r="L123" i="19" s="1"/>
  <c r="M123" i="19" s="1"/>
  <c r="J123" i="19"/>
  <c r="D124" i="19"/>
  <c r="L124" i="19" s="1"/>
  <c r="J124" i="19"/>
  <c r="M124" i="19"/>
  <c r="D125" i="19"/>
  <c r="J125" i="19"/>
  <c r="L125" i="19"/>
  <c r="M125" i="19" s="1"/>
  <c r="D126" i="19"/>
  <c r="L126" i="19" s="1"/>
  <c r="M126" i="19" s="1"/>
  <c r="J126" i="19"/>
  <c r="D127" i="19"/>
  <c r="L127" i="19" s="1"/>
  <c r="M127" i="19" s="1"/>
  <c r="J127" i="19"/>
  <c r="D128" i="19"/>
  <c r="L128" i="19" s="1"/>
  <c r="M128" i="19" s="1"/>
  <c r="J128" i="19"/>
  <c r="D129" i="19"/>
  <c r="J129" i="19"/>
  <c r="L129" i="19"/>
  <c r="M129" i="19" s="1"/>
  <c r="D130" i="19"/>
  <c r="L130" i="19" s="1"/>
  <c r="M130" i="19" s="1"/>
  <c r="J130" i="19"/>
  <c r="D131" i="19"/>
  <c r="L131" i="19" s="1"/>
  <c r="M131" i="19" s="1"/>
  <c r="J131" i="19"/>
  <c r="D132" i="19"/>
  <c r="L132" i="19" s="1"/>
  <c r="M132" i="19" s="1"/>
  <c r="J132" i="19"/>
  <c r="D133" i="19"/>
  <c r="J133" i="19"/>
  <c r="L133" i="19"/>
  <c r="M133" i="19" s="1"/>
  <c r="D134" i="19"/>
  <c r="L134" i="19" s="1"/>
  <c r="M134" i="19" s="1"/>
  <c r="J134" i="19"/>
  <c r="D135" i="19"/>
  <c r="L135" i="19" s="1"/>
  <c r="M135" i="19" s="1"/>
  <c r="J135" i="19"/>
  <c r="D136" i="19"/>
  <c r="L136" i="19" s="1"/>
  <c r="M136" i="19" s="1"/>
  <c r="J136" i="19"/>
  <c r="D137" i="19"/>
  <c r="J137" i="19"/>
  <c r="L137" i="19"/>
  <c r="M137" i="19" s="1"/>
  <c r="D138" i="19"/>
  <c r="L138" i="19" s="1"/>
  <c r="M138" i="19" s="1"/>
  <c r="J138" i="19"/>
  <c r="D139" i="19"/>
  <c r="L139" i="19" s="1"/>
  <c r="M139" i="19" s="1"/>
  <c r="J139" i="19"/>
  <c r="D140" i="19"/>
  <c r="L140" i="19" s="1"/>
  <c r="M140" i="19" s="1"/>
  <c r="J140" i="19"/>
  <c r="D141" i="19"/>
  <c r="J141" i="19"/>
  <c r="L141" i="19"/>
  <c r="M141" i="19" s="1"/>
  <c r="D142" i="19"/>
  <c r="L142" i="19" s="1"/>
  <c r="M142" i="19" s="1"/>
  <c r="J142" i="19"/>
  <c r="D143" i="19"/>
  <c r="L143" i="19" s="1"/>
  <c r="M143" i="19" s="1"/>
  <c r="J143" i="19"/>
  <c r="D144" i="19"/>
  <c r="L144" i="19" s="1"/>
  <c r="M144" i="19" s="1"/>
  <c r="J144" i="19"/>
  <c r="D145" i="19"/>
  <c r="J145" i="19"/>
  <c r="L145" i="19"/>
  <c r="M145" i="19" s="1"/>
  <c r="D146" i="19"/>
  <c r="L146" i="19" s="1"/>
  <c r="M146" i="19" s="1"/>
  <c r="J146" i="19"/>
  <c r="D147" i="19"/>
  <c r="L147" i="19" s="1"/>
  <c r="M147" i="19" s="1"/>
  <c r="J147" i="19"/>
  <c r="D148" i="19"/>
  <c r="L148" i="19" s="1"/>
  <c r="M148" i="19" s="1"/>
  <c r="J148" i="19"/>
  <c r="D149" i="19"/>
  <c r="J149" i="19"/>
  <c r="L149" i="19"/>
  <c r="M149" i="19" s="1"/>
  <c r="D150" i="19"/>
  <c r="L150" i="19" s="1"/>
  <c r="M150" i="19" s="1"/>
  <c r="J150" i="19"/>
  <c r="D151" i="19"/>
  <c r="L151" i="19" s="1"/>
  <c r="M151" i="19" s="1"/>
  <c r="J151" i="19"/>
  <c r="D152" i="19"/>
  <c r="L152" i="19" s="1"/>
  <c r="M152" i="19" s="1"/>
  <c r="J152" i="19"/>
  <c r="D153" i="19"/>
  <c r="J153" i="19"/>
  <c r="L153" i="19"/>
  <c r="M153" i="19" s="1"/>
  <c r="D154" i="19"/>
  <c r="L154" i="19" s="1"/>
  <c r="M154" i="19" s="1"/>
  <c r="J154" i="19"/>
  <c r="D155" i="19"/>
  <c r="L155" i="19" s="1"/>
  <c r="M155" i="19" s="1"/>
  <c r="J155" i="19"/>
  <c r="D156" i="19"/>
  <c r="L156" i="19" s="1"/>
  <c r="M156" i="19" s="1"/>
  <c r="J156" i="19"/>
  <c r="D157" i="19"/>
  <c r="J157" i="19"/>
  <c r="L157" i="19"/>
  <c r="M157" i="19" s="1"/>
  <c r="D158" i="19"/>
  <c r="L158" i="19" s="1"/>
  <c r="M158" i="19" s="1"/>
  <c r="J158" i="19"/>
  <c r="D159" i="19"/>
  <c r="L159" i="19" s="1"/>
  <c r="M159" i="19" s="1"/>
  <c r="J159" i="19"/>
  <c r="D160" i="19"/>
  <c r="J160" i="19"/>
  <c r="L160" i="19"/>
  <c r="M160" i="19" s="1"/>
  <c r="D161" i="19"/>
  <c r="J161" i="19"/>
  <c r="L161" i="19"/>
  <c r="M161" i="19" s="1"/>
  <c r="D162" i="19"/>
  <c r="L162" i="19" s="1"/>
  <c r="M162" i="19" s="1"/>
  <c r="J162" i="19"/>
  <c r="D163" i="19"/>
  <c r="J163" i="19"/>
  <c r="L163" i="19"/>
  <c r="M163" i="19" s="1"/>
  <c r="D164" i="19"/>
  <c r="L164" i="19" s="1"/>
  <c r="M164" i="19" s="1"/>
  <c r="J164" i="19"/>
  <c r="D165" i="19"/>
  <c r="J165" i="19"/>
  <c r="L165" i="19"/>
  <c r="M165" i="19" s="1"/>
  <c r="D166" i="19"/>
  <c r="L166" i="19" s="1"/>
  <c r="M166" i="19" s="1"/>
  <c r="J166" i="19"/>
  <c r="D167" i="19"/>
  <c r="L167" i="19" s="1"/>
  <c r="M167" i="19" s="1"/>
  <c r="J167" i="19"/>
  <c r="D168" i="19"/>
  <c r="J168" i="19"/>
  <c r="L168" i="19"/>
  <c r="M168" i="19" s="1"/>
  <c r="D169" i="19"/>
  <c r="J169" i="19"/>
  <c r="L169" i="19"/>
  <c r="M169" i="19" s="1"/>
  <c r="D170" i="19"/>
  <c r="L170" i="19" s="1"/>
  <c r="J170" i="19"/>
  <c r="M170" i="19"/>
  <c r="D171" i="19"/>
  <c r="J171" i="19"/>
  <c r="L171" i="19"/>
  <c r="M171" i="19" s="1"/>
  <c r="D172" i="19"/>
  <c r="L172" i="19" s="1"/>
  <c r="M172" i="19" s="1"/>
  <c r="J172" i="19"/>
  <c r="D173" i="19"/>
  <c r="L173" i="19" s="1"/>
  <c r="M173" i="19" s="1"/>
  <c r="J173" i="19"/>
  <c r="D174" i="19"/>
  <c r="J174" i="19"/>
  <c r="L174" i="19"/>
  <c r="M174" i="19" s="1"/>
  <c r="D175" i="19"/>
  <c r="J175" i="19"/>
  <c r="L175" i="19"/>
  <c r="M175" i="19" s="1"/>
  <c r="D176" i="19"/>
  <c r="L176" i="19" s="1"/>
  <c r="M176" i="19" s="1"/>
  <c r="J176" i="19"/>
  <c r="D177" i="19"/>
  <c r="L177" i="19" s="1"/>
  <c r="M177" i="19" s="1"/>
  <c r="J177" i="19"/>
  <c r="D178" i="19"/>
  <c r="L178" i="19" s="1"/>
  <c r="M178" i="19" s="1"/>
  <c r="J178" i="19"/>
  <c r="D179" i="19"/>
  <c r="J179" i="19"/>
  <c r="L179" i="19"/>
  <c r="M179" i="19" s="1"/>
  <c r="D180" i="19"/>
  <c r="L180" i="19" s="1"/>
  <c r="M180" i="19" s="1"/>
  <c r="J180" i="19"/>
  <c r="D181" i="19"/>
  <c r="L181" i="19" s="1"/>
  <c r="M181" i="19" s="1"/>
  <c r="J181" i="19"/>
  <c r="D182" i="19"/>
  <c r="L182" i="19" s="1"/>
  <c r="M182" i="19" s="1"/>
  <c r="J182" i="19"/>
  <c r="D183" i="19"/>
  <c r="J183" i="19"/>
  <c r="L183" i="19"/>
  <c r="M183" i="19" s="1"/>
  <c r="D184" i="19"/>
  <c r="L184" i="19" s="1"/>
  <c r="M184" i="19" s="1"/>
  <c r="J184" i="19"/>
  <c r="D185" i="19"/>
  <c r="L185" i="19" s="1"/>
  <c r="M185" i="19" s="1"/>
  <c r="J185" i="19"/>
  <c r="D186" i="19"/>
  <c r="L186" i="19" s="1"/>
  <c r="M186" i="19" s="1"/>
  <c r="J186" i="19"/>
  <c r="D187" i="19"/>
  <c r="J187" i="19"/>
  <c r="L187" i="19"/>
  <c r="M187" i="19" s="1"/>
  <c r="D188" i="19"/>
  <c r="L188" i="19" s="1"/>
  <c r="M188" i="19" s="1"/>
  <c r="J188" i="19"/>
  <c r="D189" i="19"/>
  <c r="L189" i="19" s="1"/>
  <c r="M189" i="19" s="1"/>
  <c r="J189" i="19"/>
  <c r="DL12" i="15" l="1"/>
  <c r="BK12" i="15"/>
  <c r="J12" i="15"/>
  <c r="DL11" i="15"/>
  <c r="BK11" i="15"/>
  <c r="J11" i="15"/>
  <c r="DL10" i="15"/>
  <c r="BK10" i="15"/>
  <c r="J10" i="15"/>
  <c r="DL9" i="15"/>
  <c r="BK9" i="15"/>
  <c r="J9" i="15"/>
  <c r="DL8" i="15"/>
  <c r="BK8" i="15"/>
  <c r="J8" i="15"/>
  <c r="DL7" i="15"/>
  <c r="BK7" i="15"/>
  <c r="J7" i="15"/>
  <c r="DL6" i="15"/>
  <c r="BK6" i="15"/>
  <c r="J6" i="15"/>
  <c r="DL5" i="15"/>
  <c r="BK5" i="15"/>
  <c r="J5" i="15"/>
</calcChain>
</file>

<file path=xl/comments1.xml><?xml version="1.0" encoding="utf-8"?>
<comments xmlns="http://schemas.openxmlformats.org/spreadsheetml/2006/main">
  <authors>
    <author>ARAF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Prix d'ACHAT HT
cette colonne sera alimenté via l'onglet "Prix Mat 1ère Fournisseur" avec le prix le moins cher.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 xml:space="preserve">Actuellement état du stock
</t>
        </r>
      </text>
    </comment>
  </commentList>
</comments>
</file>

<file path=xl/comments2.xml><?xml version="1.0" encoding="utf-8"?>
<comments xmlns="http://schemas.openxmlformats.org/spreadsheetml/2006/main">
  <authors>
    <author>ARAF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 xml:space="preserve">Cette information sera calculée en EXCEL et en VBA
à partir de l'onglet  "Matière 1ère Produit fini"
</t>
        </r>
      </text>
    </comment>
  </commentList>
</comments>
</file>

<file path=xl/comments3.xml><?xml version="1.0" encoding="utf-8"?>
<comments xmlns="http://schemas.openxmlformats.org/spreadsheetml/2006/main">
  <authors>
    <author>ARAF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en VBA, prévoir la possibilité d'enrichir cette colonne par un dialogue opérateur</t>
        </r>
      </text>
    </comment>
  </commentList>
</comments>
</file>

<file path=xl/sharedStrings.xml><?xml version="1.0" encoding="utf-8"?>
<sst xmlns="http://schemas.openxmlformats.org/spreadsheetml/2006/main" count="497" uniqueCount="316">
  <si>
    <t>CLEMENT</t>
  </si>
  <si>
    <t>DUHAMEL</t>
  </si>
  <si>
    <t>FOUCAUT</t>
  </si>
  <si>
    <t>MARCELIN</t>
  </si>
  <si>
    <t>FamilleMatPrem</t>
  </si>
  <si>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</si>
  <si>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</si>
  <si>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</si>
  <si>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</si>
  <si>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</si>
  <si>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</si>
  <si>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</si>
  <si>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</si>
  <si>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</si>
  <si>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</si>
  <si>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FamilleProdFini</t>
  </si>
  <si>
    <t>autres viandes CUISINées</t>
  </si>
  <si>
    <t>BŒUF cuisiné</t>
  </si>
  <si>
    <t>GIBIER cuisiné</t>
  </si>
  <si>
    <t>VEAU cuisiné</t>
  </si>
  <si>
    <t>VOLAILLES cuisinées</t>
  </si>
  <si>
    <t>CodeFournisseur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</si>
  <si>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</si>
  <si>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</si>
  <si>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</si>
  <si>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</si>
  <si>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</si>
  <si>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</si>
  <si>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</si>
  <si>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</si>
  <si>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</si>
  <si>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</si>
  <si>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</si>
  <si>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</si>
  <si>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</si>
  <si>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</si>
  <si>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</si>
  <si>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</si>
  <si>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</si>
  <si>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</si>
  <si>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</si>
  <si>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</si>
  <si>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</si>
  <si>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</si>
  <si>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</si>
  <si>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</si>
  <si>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</si>
  <si>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</si>
  <si>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</si>
  <si>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</si>
  <si>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</si>
  <si>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</si>
  <si>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</si>
  <si>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</si>
  <si>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</si>
  <si>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</si>
  <si>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</si>
  <si>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</si>
  <si>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</si>
  <si>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</si>
  <si>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</si>
  <si>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</si>
  <si>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</si>
  <si>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</si>
  <si>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</si>
  <si>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</si>
  <si>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</si>
  <si>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</si>
  <si>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</si>
  <si>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</si>
  <si>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</si>
  <si>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</si>
  <si>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</si>
  <si>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</si>
  <si>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</si>
  <si>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</si>
  <si>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</si>
  <si>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</si>
  <si>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</si>
  <si>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</si>
  <si>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</si>
  <si>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</si>
  <si>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</si>
  <si>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</si>
  <si>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</si>
  <si>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</si>
  <si>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</si>
  <si>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</si>
  <si>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</si>
  <si>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</si>
  <si>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</si>
  <si>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</si>
  <si>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</si>
  <si>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</si>
  <si>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</si>
  <si>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</si>
  <si>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</si>
  <si>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</si>
  <si>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</si>
  <si>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</si>
  <si>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</si>
  <si>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</si>
  <si>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</si>
  <si>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</si>
  <si>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</si>
  <si>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</si>
  <si>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</si>
  <si>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</si>
  <si>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</si>
  <si>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</si>
  <si>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</si>
  <si>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</si>
  <si>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</si>
  <si>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</si>
  <si>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</si>
  <si>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</si>
  <si>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</si>
  <si>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</si>
  <si>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</si>
  <si>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</si>
  <si>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</si>
  <si>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</si>
  <si>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</si>
  <si>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</si>
  <si>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</si>
  <si>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</si>
  <si>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</si>
  <si>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</si>
  <si>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</si>
  <si>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</si>
  <si>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</si>
  <si>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</si>
  <si>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</si>
  <si>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</si>
  <si>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</si>
  <si>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</si>
  <si>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</si>
  <si>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</si>
  <si>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</si>
  <si>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</si>
  <si>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</si>
  <si>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</si>
  <si>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</si>
  <si>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</si>
  <si>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</si>
  <si>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</si>
  <si>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</si>
  <si>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</si>
  <si>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</si>
  <si>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>CodeMatPrem</t>
  </si>
  <si>
    <t>PrixAchat</t>
  </si>
  <si>
    <t>CodeSalarié</t>
  </si>
  <si>
    <t>Désignation</t>
  </si>
  <si>
    <t>Famille</t>
  </si>
  <si>
    <t>PAHT</t>
  </si>
  <si>
    <t>Unité</t>
  </si>
  <si>
    <t>QtéEnCdeFourn</t>
  </si>
  <si>
    <t>QtéStock</t>
  </si>
  <si>
    <t>StockMini</t>
  </si>
  <si>
    <t>COLLIER DE BŒUF</t>
  </si>
  <si>
    <t>Kg</t>
  </si>
  <si>
    <t>JARRET DE BŒUF</t>
  </si>
  <si>
    <t>VIN ROUGE AOC</t>
  </si>
  <si>
    <t>L</t>
  </si>
  <si>
    <t>FARINE</t>
  </si>
  <si>
    <t>KG</t>
  </si>
  <si>
    <t>CONCENTRE TOMATE</t>
  </si>
  <si>
    <t>SUCRE</t>
  </si>
  <si>
    <t>SEL</t>
  </si>
  <si>
    <t>POIVRE VERT</t>
  </si>
  <si>
    <t>POIREAU</t>
  </si>
  <si>
    <t>CELERI</t>
  </si>
  <si>
    <t>THYM</t>
  </si>
  <si>
    <t>LAURIER</t>
  </si>
  <si>
    <t>CAROTTES</t>
  </si>
  <si>
    <t>OIGNONS</t>
  </si>
  <si>
    <t>AIL</t>
  </si>
  <si>
    <t>CANARD</t>
  </si>
  <si>
    <t>HARICOTS BLANCS</t>
  </si>
  <si>
    <t>MELANGE CHARCUTERIE DE PORC</t>
  </si>
  <si>
    <t>CHAPELURE</t>
  </si>
  <si>
    <t>VIN BLANC AOC</t>
  </si>
  <si>
    <t>VIN ROUGE</t>
  </si>
  <si>
    <t>CHEVREAU</t>
  </si>
  <si>
    <t>CREME FRAICHE</t>
  </si>
  <si>
    <t>OSEILLE</t>
  </si>
  <si>
    <t>AMIDON</t>
  </si>
  <si>
    <t>ECHALOTTE</t>
  </si>
  <si>
    <t>LARDONS</t>
  </si>
  <si>
    <t>CHAMPIGNONS DE PARIS</t>
  </si>
  <si>
    <t>VIANDE AUTRUCHE</t>
  </si>
  <si>
    <t>HARICOTS ROUGES</t>
  </si>
  <si>
    <t>MORCEAUX DE LIEVRES</t>
  </si>
  <si>
    <t>VIANDE DE COQ</t>
  </si>
  <si>
    <t>BOUQUET GARNI</t>
  </si>
  <si>
    <t>COLLIER DE VEAU</t>
  </si>
  <si>
    <t>EPAULE DE VEAU</t>
  </si>
  <si>
    <t>POITRINE FUMEE</t>
  </si>
  <si>
    <t>GIROLLES</t>
  </si>
  <si>
    <t>CONSERVATEUR BIO</t>
  </si>
  <si>
    <t>MAGRET DE CANARD</t>
  </si>
  <si>
    <t>FOIE GRAS DE CANARD</t>
  </si>
  <si>
    <t>BEURRE</t>
  </si>
  <si>
    <t>CodeProdFini</t>
  </si>
  <si>
    <t>QtéMatPrem</t>
  </si>
  <si>
    <t>BOEUF BOURGUIGNON</t>
  </si>
  <si>
    <t>BŒUF CUISINÉ</t>
  </si>
  <si>
    <t>CASSOULET</t>
  </si>
  <si>
    <t>VOLAILLES CUISINÉES</t>
  </si>
  <si>
    <t>CHEVREAU A L'OSEILLE</t>
  </si>
  <si>
    <t>AUTRES VIANDES CUISINÉES</t>
  </si>
  <si>
    <t>COQ AU VIN</t>
  </si>
  <si>
    <t>ragoût de veau</t>
  </si>
  <si>
    <t>VEAU CUISINÉ</t>
  </si>
  <si>
    <t>CIVET D'AUTRUCHE</t>
  </si>
  <si>
    <t>CIVET DE Lièvre</t>
  </si>
  <si>
    <t>GIBIER CUISINÉ</t>
  </si>
  <si>
    <t>NumRéception</t>
  </si>
  <si>
    <t>CodeFour</t>
  </si>
  <si>
    <t>CodeOpérateur</t>
  </si>
  <si>
    <t>QtéLivrée</t>
  </si>
  <si>
    <t>DateRéception</t>
  </si>
  <si>
    <t>Refusée</t>
  </si>
  <si>
    <t>MotifRefus</t>
  </si>
  <si>
    <t>MOISISSURES</t>
  </si>
  <si>
    <t>TEMP TROP ELEVEE</t>
  </si>
  <si>
    <t>ASPECT</t>
  </si>
  <si>
    <t>ABSENCE CERTIFICAT ORIGINE</t>
  </si>
  <si>
    <t>DEFAUT ASPECT</t>
  </si>
  <si>
    <t>PAS DE CERTIFICAT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</si>
  <si>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</si>
  <si>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</si>
  <si>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</si>
  <si>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</si>
  <si>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</si>
  <si>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</si>
  <si>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</si>
  <si>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</si>
  <si>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</si>
  <si>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</si>
  <si>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</si>
  <si>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</si>
  <si>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</si>
  <si>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</si>
  <si>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</si>
  <si>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</si>
  <si>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</si>
  <si>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</si>
  <si>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</si>
  <si>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</si>
  <si>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</si>
  <si>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</si>
  <si>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</si>
  <si>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</si>
  <si>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</si>
  <si>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</si>
  <si>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</si>
  <si>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</si>
  <si>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</si>
  <si>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</si>
  <si>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</si>
  <si>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</si>
  <si>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</si>
  <si>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</si>
  <si>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</si>
  <si>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</si>
  <si>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</si>
  <si>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</si>
  <si>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</si>
  <si>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</si>
  <si>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</si>
  <si>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</si>
  <si>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</si>
  <si>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</si>
  <si>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</si>
  <si>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</si>
  <si>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</si>
  <si>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</si>
  <si>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</si>
  <si>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</si>
  <si>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</si>
  <si>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</si>
  <si>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Service</t>
  </si>
  <si>
    <t>COMPTA</t>
  </si>
  <si>
    <t>PRODUCTION</t>
  </si>
  <si>
    <t>QUALITé</t>
  </si>
  <si>
    <t>CONTRÔLE</t>
  </si>
  <si>
    <t>MARKETING</t>
  </si>
  <si>
    <t>Prix de revient</t>
  </si>
  <si>
    <t>Prix le moins cher</t>
  </si>
  <si>
    <t>Nom du fournisseur le - cher</t>
  </si>
  <si>
    <t>Prix le plus cher</t>
  </si>
  <si>
    <t>Année</t>
  </si>
  <si>
    <t>Total 2016</t>
  </si>
  <si>
    <t>Total 2017</t>
  </si>
  <si>
    <t>Semaine</t>
  </si>
  <si>
    <t>Date de premier Besoin</t>
  </si>
  <si>
    <t>Formule ?</t>
  </si>
  <si>
    <t>Quantités Plats Cuisinés</t>
  </si>
  <si>
    <t>=&gt; doit sortir s9 2016</t>
  </si>
  <si>
    <t>=&gt; doit sortir s3 2016</t>
  </si>
  <si>
    <t>=&gt; doit sortir s50 2015</t>
  </si>
  <si>
    <t>COMMERCIAL</t>
  </si>
  <si>
    <t>Christophe</t>
  </si>
  <si>
    <t>Elodie</t>
  </si>
  <si>
    <t>Martin</t>
  </si>
  <si>
    <t>Jacques</t>
  </si>
  <si>
    <t>I2</t>
  </si>
  <si>
    <t>2O</t>
  </si>
  <si>
    <t>Nom du fournisseur le + cher</t>
  </si>
  <si>
    <t>Total 2018</t>
  </si>
  <si>
    <t>Colonne1</t>
  </si>
  <si>
    <t>Prix total</t>
  </si>
  <si>
    <t>Prix unitaire</t>
  </si>
  <si>
    <t>Colonne2</t>
  </si>
  <si>
    <t>Désignations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</si>
</sst>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_-* #,##0;\-* #,##0;\-"/>
    <numFmt numFmtId="166" formatCode="0#&quot; &quot;##&quot; &quot;##&quot; &quot;##&quot; &quot;##"/>
    <numFmt numFmtId="167" formatCode="#,000%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color theme="0"/>
      <name val="Calibri"/>
      <family val="2"/>
    </font>
    <font>
      <b/>
      <sz val="11"/>
      <color rgb="FFFFFF0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" fontId="5" fillId="2" borderId="6" xfId="0" applyNumberFormat="1" applyFont="1" applyFill="1" applyBorder="1" applyAlignment="1">
      <alignment vertical="top"/>
    </xf>
    <xf numFmtId="1" fontId="5" fillId="2" borderId="7" xfId="0" applyNumberFormat="1" applyFont="1" applyFill="1" applyBorder="1" applyAlignment="1">
      <alignment vertical="top"/>
    </xf>
    <xf numFmtId="1" fontId="5" fillId="2" borderId="8" xfId="0" applyNumberFormat="1" applyFont="1" applyFill="1" applyBorder="1" applyAlignment="1">
      <alignment vertical="top"/>
    </xf>
    <xf numFmtId="1" fontId="7" fillId="4" borderId="6" xfId="0" applyNumberFormat="1" applyFont="1" applyFill="1" applyBorder="1" applyAlignment="1">
      <alignment vertical="top"/>
    </xf>
    <xf numFmtId="1" fontId="7" fillId="4" borderId="7" xfId="0" applyNumberFormat="1" applyFont="1" applyFill="1" applyBorder="1" applyAlignment="1">
      <alignment vertical="top"/>
    </xf>
    <xf numFmtId="1" fontId="7" fillId="4" borderId="8" xfId="0" applyNumberFormat="1" applyFont="1" applyFill="1" applyBorder="1" applyAlignment="1">
      <alignment vertical="top"/>
    </xf>
    <xf numFmtId="1" fontId="5" fillId="2" borderId="10" xfId="0" applyNumberFormat="1" applyFont="1" applyFill="1" applyBorder="1" applyAlignment="1">
      <alignment vertical="top"/>
    </xf>
    <xf numFmtId="165" fontId="3" fillId="5" borderId="11" xfId="0" applyNumberFormat="1" applyFont="1" applyFill="1" applyBorder="1" applyAlignment="1">
      <alignment vertical="center"/>
    </xf>
    <xf numFmtId="165" fontId="3" fillId="5" borderId="12" xfId="0" applyNumberFormat="1" applyFont="1" applyFill="1" applyBorder="1" applyAlignment="1">
      <alignment vertical="center"/>
    </xf>
    <xf numFmtId="165" fontId="3" fillId="5" borderId="13" xfId="0" applyNumberFormat="1" applyFont="1" applyFill="1" applyBorder="1" applyAlignment="1">
      <alignment vertical="center"/>
    </xf>
    <xf numFmtId="165" fontId="3" fillId="5" borderId="15" xfId="0" applyNumberFormat="1" applyFont="1" applyFill="1" applyBorder="1" applyAlignment="1">
      <alignment vertical="center"/>
    </xf>
    <xf numFmtId="165" fontId="0" fillId="7" borderId="12" xfId="0" applyNumberFormat="1" applyFill="1" applyBorder="1" applyAlignment="1">
      <alignment vertical="center"/>
    </xf>
    <xf numFmtId="165" fontId="0" fillId="8" borderId="12" xfId="0" applyNumberFormat="1" applyFill="1" applyBorder="1" applyAlignment="1">
      <alignment vertical="center"/>
    </xf>
    <xf numFmtId="0" fontId="0" fillId="0" borderId="0" xfId="0" quotePrefix="1"/>
    <xf numFmtId="165" fontId="8" fillId="8" borderId="11" xfId="0" applyNumberFormat="1" applyFont="1" applyFill="1" applyBorder="1" applyAlignment="1">
      <alignment vertical="center"/>
    </xf>
    <xf numFmtId="165" fontId="8" fillId="8" borderId="12" xfId="0" applyNumberFormat="1" applyFont="1" applyFill="1" applyBorder="1" applyAlignment="1">
      <alignment vertical="center"/>
    </xf>
    <xf numFmtId="165" fontId="8" fillId="8" borderId="13" xfId="0" applyNumberFormat="1" applyFont="1" applyFill="1" applyBorder="1" applyAlignment="1">
      <alignment vertical="center"/>
    </xf>
    <xf numFmtId="165" fontId="8" fillId="8" borderId="15" xfId="0" applyNumberFormat="1" applyFont="1" applyFill="1" applyBorder="1" applyAlignment="1">
      <alignment vertical="center"/>
    </xf>
    <xf numFmtId="165" fontId="3" fillId="9" borderId="11" xfId="0" applyNumberFormat="1" applyFont="1" applyFill="1" applyBorder="1" applyAlignment="1">
      <alignment vertical="center"/>
    </xf>
    <xf numFmtId="165" fontId="3" fillId="9" borderId="12" xfId="0" applyNumberFormat="1" applyFont="1" applyFill="1" applyBorder="1" applyAlignment="1">
      <alignment vertical="center"/>
    </xf>
    <xf numFmtId="165" fontId="3" fillId="9" borderId="13" xfId="0" applyNumberFormat="1" applyFont="1" applyFill="1" applyBorder="1" applyAlignment="1">
      <alignment vertical="center"/>
    </xf>
    <xf numFmtId="165" fontId="3" fillId="9" borderId="15" xfId="0" applyNumberFormat="1" applyFont="1" applyFill="1" applyBorder="1" applyAlignment="1">
      <alignment vertical="center"/>
    </xf>
    <xf numFmtId="165" fontId="0" fillId="11" borderId="12" xfId="0" applyNumberFormat="1" applyFill="1" applyBorder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8" fillId="12" borderId="11" xfId="0" applyNumberFormat="1" applyFont="1" applyFill="1" applyBorder="1" applyAlignment="1">
      <alignment vertical="center"/>
    </xf>
    <xf numFmtId="165" fontId="8" fillId="12" borderId="12" xfId="0" applyNumberFormat="1" applyFont="1" applyFill="1" applyBorder="1" applyAlignment="1">
      <alignment vertical="center"/>
    </xf>
    <xf numFmtId="165" fontId="8" fillId="12" borderId="13" xfId="0" applyNumberFormat="1" applyFont="1" applyFill="1" applyBorder="1" applyAlignment="1">
      <alignment vertical="center"/>
    </xf>
    <xf numFmtId="165" fontId="8" fillId="12" borderId="15" xfId="0" applyNumberFormat="1" applyFont="1" applyFill="1" applyBorder="1" applyAlignment="1">
      <alignment vertical="center"/>
    </xf>
    <xf numFmtId="0" fontId="0" fillId="0" borderId="0" xfId="0" applyAlignment="1">
      <alignment horizontal="right"/>
    </xf>
    <xf numFmtId="166" fontId="0" fillId="0" borderId="0" xfId="0" applyNumberFormat="1"/>
    <xf numFmtId="0" fontId="0" fillId="2" borderId="0" xfId="0" applyFill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textRotation="255"/>
    </xf>
    <xf numFmtId="0" fontId="3" fillId="6" borderId="14" xfId="0" applyNumberFormat="1" applyFont="1" applyFill="1" applyBorder="1" applyAlignment="1">
      <alignment horizontal="center" vertical="center"/>
    </xf>
    <xf numFmtId="0" fontId="3" fillId="10" borderId="14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left"/>
    </xf>
    <xf numFmtId="167" fontId="0" fillId="0" borderId="0" xfId="0" applyNumberFormat="1"/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4" borderId="2" xfId="0" applyNumberFormat="1" applyFont="1" applyFill="1" applyBorder="1" applyAlignment="1">
      <alignment horizontal="center"/>
    </xf>
    <xf numFmtId="1" fontId="7" fillId="4" borderId="3" xfId="0" applyNumberFormat="1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14"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3</xdr:row>
          <xdr:rowOff>19050</xdr:rowOff>
        </xdr:from>
        <xdr:to>
          <xdr:col>8</xdr:col>
          <xdr:colOff>38100</xdr:colOff>
          <xdr:row>6</xdr:row>
          <xdr:rowOff>0</xdr:rowOff>
        </xdr:to>
        <xdr:sp macro="" textlink="">
          <xdr:nvSpPr>
            <xdr:cNvPr id="15361" name="Tg_MatièrePremière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390524</xdr:colOff>
          <xdr:row>11</xdr:row>
          <xdr:rowOff>123825</xdr:rowOff>
        </xdr:from>
        <xdr:to>
          <xdr:col>18</xdr:col>
          <xdr:colOff>2464593</xdr:colOff>
          <xdr:row>20</xdr:row>
          <xdr:rowOff>38100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33</xdr:row>
          <xdr:rowOff>9525</xdr:rowOff>
        </xdr:from>
        <xdr:to>
          <xdr:col>16</xdr:col>
          <xdr:colOff>523875</xdr:colOff>
          <xdr:row>37</xdr:row>
          <xdr:rowOff>171450</xdr:rowOff>
        </xdr:to>
        <xdr:sp macro="" textlink="">
          <xdr:nvSpPr>
            <xdr:cNvPr id="18435" name="ToggleButton1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EES/U9102711/AppData/Local/Temp/Pareeto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Fournisseurs"/>
      <sheetName val="Salariés"/>
      <sheetName val="Mat°1°"/>
      <sheetName val="Prod°Finis"/>
      <sheetName val="Récep°Mat°1° (+analyse Pareto)"/>
      <sheetName val="Prix-Mat°Prem-Fourn"/>
      <sheetName val="Mat1°-Prod Finis"/>
      <sheetName val="TCD-Mat1°-Prod Finis"/>
      <sheetName val="Q12-Dates de 1er besoin"/>
      <sheetName val="MAJ011219-FA19-2"/>
      <sheetName val="Pareeto-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D1" t="str">
            <v>Indicateur</v>
          </cell>
          <cell r="E1" t="str">
            <v>PrixAchat</v>
          </cell>
        </row>
        <row r="2">
          <cell r="D2" t="str">
            <v>437</v>
          </cell>
          <cell r="E2">
            <v>26.634646500000002</v>
          </cell>
        </row>
        <row r="3">
          <cell r="D3" t="str">
            <v>1139</v>
          </cell>
          <cell r="E3">
            <v>19.000579500000001</v>
          </cell>
        </row>
        <row r="4">
          <cell r="D4" t="str">
            <v>1436</v>
          </cell>
          <cell r="E4">
            <v>6.4181145000000006</v>
          </cell>
        </row>
        <row r="5">
          <cell r="D5" t="str">
            <v>734</v>
          </cell>
          <cell r="E5">
            <v>9.6218849999999989</v>
          </cell>
        </row>
        <row r="6">
          <cell r="D6" t="str">
            <v>514</v>
          </cell>
          <cell r="E6">
            <v>3.0980354999999999</v>
          </cell>
        </row>
        <row r="7">
          <cell r="D7" t="str">
            <v>122</v>
          </cell>
          <cell r="E7">
            <v>8.7760050000000014</v>
          </cell>
        </row>
        <row r="8">
          <cell r="D8" t="str">
            <v>1811</v>
          </cell>
          <cell r="E8">
            <v>15.4478835</v>
          </cell>
        </row>
        <row r="9">
          <cell r="D9" t="str">
            <v>311</v>
          </cell>
          <cell r="E9">
            <v>15.722794499999999</v>
          </cell>
        </row>
        <row r="10">
          <cell r="D10" t="str">
            <v>189</v>
          </cell>
          <cell r="E10">
            <v>0.76129199999999997</v>
          </cell>
        </row>
        <row r="11">
          <cell r="D11" t="str">
            <v>1833</v>
          </cell>
          <cell r="E11">
            <v>7.8032430000000002</v>
          </cell>
        </row>
        <row r="12">
          <cell r="D12" t="str">
            <v>217</v>
          </cell>
          <cell r="E12">
            <v>2.0829795</v>
          </cell>
        </row>
        <row r="13">
          <cell r="D13" t="str">
            <v>88</v>
          </cell>
          <cell r="E13">
            <v>8.7760050000000014</v>
          </cell>
        </row>
        <row r="14">
          <cell r="D14" t="str">
            <v>135</v>
          </cell>
          <cell r="E14">
            <v>7.2322739999999994</v>
          </cell>
        </row>
        <row r="15">
          <cell r="D15" t="str">
            <v>184</v>
          </cell>
          <cell r="E15">
            <v>0.697851</v>
          </cell>
        </row>
        <row r="16">
          <cell r="D16" t="str">
            <v>1132</v>
          </cell>
          <cell r="E16">
            <v>7.7080814999999996</v>
          </cell>
        </row>
        <row r="17">
          <cell r="D17" t="str">
            <v>93</v>
          </cell>
          <cell r="E17">
            <v>10.7321025</v>
          </cell>
        </row>
        <row r="18">
          <cell r="D18" t="str">
            <v>1817</v>
          </cell>
          <cell r="E18">
            <v>2.3578904999999999</v>
          </cell>
        </row>
        <row r="19">
          <cell r="D19" t="str">
            <v>628</v>
          </cell>
          <cell r="E19">
            <v>4.3457084999999998</v>
          </cell>
        </row>
        <row r="20">
          <cell r="D20" t="str">
            <v>1418</v>
          </cell>
          <cell r="E20">
            <v>6.957363</v>
          </cell>
        </row>
        <row r="21">
          <cell r="D21" t="str">
            <v>1323</v>
          </cell>
          <cell r="E21">
            <v>2.9817269999999994</v>
          </cell>
        </row>
        <row r="22">
          <cell r="D22" t="str">
            <v>187</v>
          </cell>
          <cell r="E22">
            <v>0.27491100000000002</v>
          </cell>
        </row>
        <row r="23">
          <cell r="D23" t="str">
            <v>921</v>
          </cell>
          <cell r="E23">
            <v>8.4693734999999997</v>
          </cell>
        </row>
        <row r="24">
          <cell r="D24" t="str">
            <v>161</v>
          </cell>
          <cell r="E24">
            <v>8.8711665000000011</v>
          </cell>
        </row>
        <row r="25">
          <cell r="D25" t="str">
            <v>624</v>
          </cell>
          <cell r="E25">
            <v>5.5299404999999995</v>
          </cell>
        </row>
        <row r="26">
          <cell r="D26" t="str">
            <v>1819</v>
          </cell>
          <cell r="E26">
            <v>4.1765324999999995</v>
          </cell>
        </row>
        <row r="27">
          <cell r="D27" t="str">
            <v>71</v>
          </cell>
          <cell r="E27">
            <v>9.2623859999999993</v>
          </cell>
        </row>
        <row r="28">
          <cell r="D28" t="str">
            <v>1629</v>
          </cell>
          <cell r="E28">
            <v>8.5116674999999997</v>
          </cell>
        </row>
        <row r="29">
          <cell r="D29" t="str">
            <v>920</v>
          </cell>
          <cell r="E29">
            <v>9.1777979999999992</v>
          </cell>
        </row>
        <row r="30">
          <cell r="D30" t="str">
            <v>1140</v>
          </cell>
          <cell r="E30">
            <v>28.421567999999997</v>
          </cell>
        </row>
        <row r="31">
          <cell r="D31" t="str">
            <v>1427</v>
          </cell>
          <cell r="E31">
            <v>6.0268949999999997</v>
          </cell>
        </row>
        <row r="32">
          <cell r="D32" t="str">
            <v>116</v>
          </cell>
          <cell r="E32">
            <v>8.5010940000000002</v>
          </cell>
        </row>
        <row r="33">
          <cell r="D33" t="str">
            <v>11</v>
          </cell>
          <cell r="E33">
            <v>9.3469739999999994</v>
          </cell>
        </row>
        <row r="34">
          <cell r="D34" t="str">
            <v>1838</v>
          </cell>
          <cell r="E34">
            <v>35.907605999999994</v>
          </cell>
        </row>
        <row r="35">
          <cell r="D35" t="str">
            <v>1823</v>
          </cell>
          <cell r="E35">
            <v>3.1403295</v>
          </cell>
        </row>
        <row r="36">
          <cell r="D36" t="str">
            <v>312</v>
          </cell>
          <cell r="E36">
            <v>7.2639944999999999</v>
          </cell>
        </row>
        <row r="37">
          <cell r="D37" t="str">
            <v>1825</v>
          </cell>
          <cell r="E37">
            <v>6.7564664999999993</v>
          </cell>
        </row>
        <row r="38">
          <cell r="D38" t="str">
            <v>188</v>
          </cell>
          <cell r="E38">
            <v>9.6747524999999985</v>
          </cell>
        </row>
        <row r="39">
          <cell r="D39" t="str">
            <v>185</v>
          </cell>
          <cell r="E39">
            <v>0.67670399999999997</v>
          </cell>
        </row>
        <row r="40">
          <cell r="D40" t="str">
            <v>1129</v>
          </cell>
          <cell r="E40">
            <v>7.8349634999999997</v>
          </cell>
        </row>
        <row r="41">
          <cell r="D41" t="str">
            <v>1518</v>
          </cell>
          <cell r="E41">
            <v>7.6234934999999995</v>
          </cell>
        </row>
        <row r="42">
          <cell r="D42" t="str">
            <v>515</v>
          </cell>
          <cell r="E42">
            <v>6.957363</v>
          </cell>
        </row>
        <row r="43">
          <cell r="D43" t="str">
            <v>731</v>
          </cell>
          <cell r="E43">
            <v>9.0191954999999986</v>
          </cell>
        </row>
        <row r="44">
          <cell r="D44" t="str">
            <v>428</v>
          </cell>
          <cell r="E44">
            <v>4.1765324999999995</v>
          </cell>
        </row>
        <row r="45">
          <cell r="D45" t="str">
            <v>134</v>
          </cell>
          <cell r="E45">
            <v>9.6853259999999999</v>
          </cell>
        </row>
        <row r="46">
          <cell r="D46" t="str">
            <v>72</v>
          </cell>
          <cell r="E46">
            <v>5.3819114999999993</v>
          </cell>
        </row>
        <row r="47">
          <cell r="D47" t="str">
            <v>615</v>
          </cell>
          <cell r="E47">
            <v>6.6190109999999995</v>
          </cell>
        </row>
        <row r="48">
          <cell r="D48" t="str">
            <v>626</v>
          </cell>
          <cell r="E48">
            <v>4.4197229999999994</v>
          </cell>
        </row>
        <row r="49">
          <cell r="D49" t="str">
            <v>1527</v>
          </cell>
          <cell r="E49">
            <v>5.519366999999999</v>
          </cell>
        </row>
        <row r="50">
          <cell r="D50" t="str">
            <v>630</v>
          </cell>
          <cell r="E50">
            <v>2.2627290000000002</v>
          </cell>
        </row>
        <row r="51">
          <cell r="D51" t="str">
            <v>716</v>
          </cell>
          <cell r="E51">
            <v>7.8032430000000002</v>
          </cell>
        </row>
        <row r="52">
          <cell r="D52" t="str">
            <v>722</v>
          </cell>
          <cell r="E52">
            <v>7.9512719999999995</v>
          </cell>
        </row>
        <row r="53">
          <cell r="D53" t="str">
            <v>210</v>
          </cell>
          <cell r="E53">
            <v>1.5014369999999997</v>
          </cell>
        </row>
        <row r="54">
          <cell r="D54" t="str">
            <v>186</v>
          </cell>
          <cell r="E54">
            <v>0.782439</v>
          </cell>
        </row>
        <row r="55">
          <cell r="D55" t="str">
            <v>1812</v>
          </cell>
          <cell r="E55">
            <v>6.957363</v>
          </cell>
        </row>
        <row r="56">
          <cell r="D56" t="str">
            <v>162</v>
          </cell>
          <cell r="E56">
            <v>6.0268949999999997</v>
          </cell>
        </row>
        <row r="57">
          <cell r="D57" t="str">
            <v>1021</v>
          </cell>
          <cell r="E57">
            <v>8.0464334999999991</v>
          </cell>
        </row>
        <row r="58">
          <cell r="D58" t="str">
            <v>103</v>
          </cell>
          <cell r="E58">
            <v>11.8528935</v>
          </cell>
        </row>
        <row r="59">
          <cell r="D59" t="str">
            <v>842</v>
          </cell>
          <cell r="E59">
            <v>15.204693000000001</v>
          </cell>
        </row>
        <row r="60">
          <cell r="D60" t="str">
            <v>213</v>
          </cell>
          <cell r="E60">
            <v>0.67670399999999997</v>
          </cell>
        </row>
        <row r="61">
          <cell r="D61" t="str">
            <v>230</v>
          </cell>
          <cell r="E61">
            <v>2.4741989999999996</v>
          </cell>
        </row>
        <row r="62">
          <cell r="D62" t="str">
            <v>69</v>
          </cell>
          <cell r="E62">
            <v>0.66613050000000007</v>
          </cell>
        </row>
        <row r="63">
          <cell r="D63" t="str">
            <v>1131</v>
          </cell>
          <cell r="E63">
            <v>9.6853259999999999</v>
          </cell>
        </row>
        <row r="64">
          <cell r="D64" t="str">
            <v>1341</v>
          </cell>
          <cell r="E64">
            <v>2.9182859999999993</v>
          </cell>
        </row>
      </sheetData>
      <sheetData sheetId="7"/>
      <sheetData sheetId="8"/>
      <sheetData sheetId="9"/>
      <sheetData sheetId="10"/>
      <sheetData sheetId="11" refreshError="1"/>
    </sheetDataSet>
  </externalBook>
</externalLink>
</file>

<file path=xl/tables/table1.xml><?xml version="1.0" encoding="utf-8"?>
<table xmlns="http://schemas.openxmlformats.org/spreadsheetml/2006/main" id="1" name="MP" displayName="MP" ref="A1:L43" totalsRowShown="0" headerRowDxfId="13" dataDxfId="12">
  <autoFilter ref="A1:L43"/>
  <tableColumns count="12">
    <tableColumn id="1" name="CodeMatPrem"/>
    <tableColumn id="2" name="Désignation"/>
    <tableColumn id="3" name="Famille"/>
    <tableColumn id="4" name="PAHT" dataDxfId="11"/>
    <tableColumn id="5" name="Unité"/>
    <tableColumn id="6" name="QtéEnCdeFourn"/>
    <tableColumn id="7" name="QtéStock"/>
    <tableColumn id="8" name="StockMini"/>
    <tableColumn id="9" name="Prix le moins cher" dataDxfId="10"/>
    <tableColumn id="10" name="Nom du fournisseur le - cher" dataDxfId="9"/>
    <tableColumn id="11" name="Prix le plus cher" dataDxfId="8"/>
    <tableColumn id="12" name="Nom du fournisseur le + cher" dataDxfId="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D76" totalsRowShown="0">
  <autoFilter ref="A1:D76"/>
  <tableColumns count="4">
    <tableColumn id="1" name="CodeProdFini"/>
    <tableColumn id="2" name="CodeMatPrem"/>
    <tableColumn id="3" name="QtéMatPrem"/>
    <tableColumn id="4" name="Désignations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7" name="RecepMP" displayName="RecepMP" ref="A1:L189" totalsRowShown="0">
  <autoFilter ref="A1:L189"/>
  <tableColumns count="12">
    <tableColumn id="1" name="NumRéception"/>
    <tableColumn id="2" name="CodeMatPrem"/>
    <tableColumn id="3" name="CodeFour"/>
    <tableColumn id="12" name="Colonne2" dataDxfId="6">
      <calculatedColumnFormula>CONCATENATE(C2,B2)</calculatedColumnFormula>
    </tableColumn>
    <tableColumn id="4" name="CodeOpérateur"/>
    <tableColumn id="5" name="QtéLivrée"/>
    <tableColumn id="6" name="DateRéception" dataDxfId="5"/>
    <tableColumn id="7" name="Refusée"/>
    <tableColumn id="8" name="MotifRefus"/>
    <tableColumn id="9" name="Colonne1" dataDxfId="4">
      <calculatedColumnFormula>RecepMP[[#This Row],[CodeFour]]&amp;RecepMP[[#This Row],[Refusée]]</calculatedColumnFormula>
    </tableColumn>
    <tableColumn id="10" name="Désignation" dataDxfId="3">
      <calculatedColumnFormula>VLOOKUP($B2,MP[[#All],[CodeMatPrem]:[Désignation]],2,FALSE)</calculatedColumnFormula>
    </tableColumn>
    <tableColumn id="11" name="Prix unitaire" dataDxfId="2">
      <calculatedColumnFormula>VLOOKUP(D2,'[1]Prix-Mat°Prem-Fourn'!D$1:E$64,2,FALSE)</calculatedColumnFormula>
    </tableColumn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8" name="Tableau10" displayName="Tableau10" ref="M1:M189" totalsRowShown="0" headerRowDxfId="1">
  <autoFilter ref="M1:M189"/>
  <tableColumns count="1">
    <tableColumn id="1" name="Prix total" dataDxfId="0">
      <calculatedColumnFormula>RecepMP[[#This Row],[Prix unitaire]]*RecepMP[[#This Row],[QtéLivrée]]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4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Relationship Id="rId9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workbookViewId="0">
      <selection activeCell="C12" sqref="C12"/>
    </sheetView>
  </sheetViews>
  <sheetFormatPr baseColWidth="10" defaultRowHeight="15" x14ac:dyDescent="0.25"/>
  <cols>
    <col min="1" max="1" width="18.140625" bestFit="1" customWidth="1"/>
    <col min="3" max="3" width="23.7109375" bestFit="1" customWidth="1"/>
    <col min="6" max="6" width="12.85546875" bestFit="1" customWidth="1"/>
  </cols>
  <sheetData>
    <row r="1" spans="1:6" x14ac:dyDescent="0.25">
      <c r="A1" s="1" t="s">
        <v>4</v>
      </c>
      <c r="C1" s="1" t="s">
        <v>15</v>
      </c>
      <c r="E1" s="1" t="s">
        <v>231</v>
      </c>
      <c r="F1" s="1" t="s">
        <v>282</v>
      </c>
    </row>
    <row r="2" spans="1:6" x14ac:dyDescent="0.25">
      <c r="A2" t="s">
        <v>5</v>
      </c>
      <c r="C2" t="s">
        <v>16</v>
      </c>
      <c r="E2">
        <v>1</v>
      </c>
      <c r="F2" t="s">
        <v>283</v>
      </c>
    </row>
    <row r="3" spans="1:6" x14ac:dyDescent="0.25">
      <c r="A3" t="s">
        <v>6</v>
      </c>
      <c r="C3" t="s">
        <v>17</v>
      </c>
      <c r="E3">
        <v>2</v>
      </c>
      <c r="F3" t="s">
        <v>284</v>
      </c>
    </row>
    <row r="4" spans="1:6" x14ac:dyDescent="0.25">
      <c r="A4" t="s">
        <v>7</v>
      </c>
      <c r="C4" t="s">
        <v>18</v>
      </c>
      <c r="E4">
        <v>3</v>
      </c>
      <c r="F4" t="s">
        <v>285</v>
      </c>
    </row>
    <row r="5" spans="1:6" x14ac:dyDescent="0.25">
      <c r="A5" t="s">
        <v>8</v>
      </c>
      <c r="C5" t="s">
        <v>19</v>
      </c>
      <c r="E5">
        <v>4</v>
      </c>
      <c r="F5" t="s">
        <v>286</v>
      </c>
    </row>
    <row r="6" spans="1:6" x14ac:dyDescent="0.25">
      <c r="A6" t="s">
        <v>9</v>
      </c>
      <c r="C6" t="s">
        <v>20</v>
      </c>
      <c r="E6">
        <v>5</v>
      </c>
      <c r="F6" t="s">
        <v>287</v>
      </c>
    </row>
    <row r="7" spans="1:6" x14ac:dyDescent="0.25">
      <c r="A7" t="s">
        <v>10</v>
      </c>
      <c r="E7">
        <v>6</v>
      </c>
      <c r="F7" t="s">
        <v>302</v>
      </c>
    </row>
    <row r="8" spans="1:6" x14ac:dyDescent="0.25">
      <c r="A8" t="s">
        <v>11</v>
      </c>
    </row>
    <row r="9" spans="1:6" x14ac:dyDescent="0.25">
      <c r="A9" t="s">
        <v>12</v>
      </c>
    </row>
    <row r="10" spans="1:6" x14ac:dyDescent="0.25">
      <c r="A10" t="s">
        <v>13</v>
      </c>
    </row>
    <row r="11" spans="1:6" x14ac:dyDescent="0.25">
      <c r="A1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A1:J21"/>
  <sheetViews>
    <sheetView workbookViewId="0">
      <selection activeCell="J2" sqref="J2"/>
    </sheetView>
  </sheetViews>
  <sheetFormatPr baseColWidth="10" defaultRowHeight="15" x14ac:dyDescent="0.25"/>
  <cols>
    <col min="1" max="1" width="18.42578125" bestFit="1" customWidth="1"/>
    <col min="2" max="2" width="28.28515625" bestFit="1" customWidth="1"/>
    <col min="3" max="3" width="20.5703125" bestFit="1" customWidth="1"/>
    <col min="4" max="4" width="6" bestFit="1" customWidth="1"/>
    <col min="5" max="5" width="20.7109375" bestFit="1" customWidth="1"/>
    <col min="6" max="7" width="11" bestFit="1" customWidth="1"/>
    <col min="8" max="9" width="10.28515625" bestFit="1" customWidth="1"/>
    <col min="10" max="10" width="17.85546875" bestFit="1" customWidth="1"/>
  </cols>
  <sheetData>
    <row r="1" spans="1:10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</row>
    <row r="2" spans="1:10" x14ac:dyDescent="0.25">
      <c r="A2">
        <v>1</v>
      </c>
      <c r="B2" t="s">
        <v>31</v>
      </c>
      <c r="C2" t="s">
        <v>32</v>
      </c>
      <c r="D2" t="s">
        <v>33</v>
      </c>
      <c r="E2" t="s">
        <v>34</v>
      </c>
      <c r="F2" s="34" t="s">
        <v>35</v>
      </c>
      <c r="G2" s="34" t="s">
        <v>36</v>
      </c>
      <c r="H2" t="b">
        <v>1</v>
      </c>
      <c r="I2" t="b">
        <v>1</v>
      </c>
      <c r="J2" t="s">
        <v>13</v>
      </c>
    </row>
    <row r="3" spans="1:10" x14ac:dyDescent="0.25">
      <c r="A3">
        <v>2</v>
      </c>
      <c r="B3" t="s">
        <v>37</v>
      </c>
      <c r="C3" t="s">
        <v>38</v>
      </c>
      <c r="D3" t="s">
        <v>39</v>
      </c>
      <c r="E3" t="s">
        <v>40</v>
      </c>
      <c r="F3" s="34" t="s">
        <v>41</v>
      </c>
      <c r="G3" s="34" t="s">
        <v>42</v>
      </c>
      <c r="H3" t="b">
        <v>0</v>
      </c>
      <c r="I3" t="b">
        <v>0</v>
      </c>
      <c r="J3" t="s">
        <v>9</v>
      </c>
    </row>
    <row r="4" spans="1:10" x14ac:dyDescent="0.25">
      <c r="A4">
        <v>3</v>
      </c>
      <c r="B4" t="s">
        <v>43</v>
      </c>
      <c r="C4" t="s">
        <v>44</v>
      </c>
      <c r="D4" t="s">
        <v>45</v>
      </c>
      <c r="E4" t="s">
        <v>46</v>
      </c>
      <c r="F4" s="34" t="s">
        <v>47</v>
      </c>
      <c r="G4" s="34" t="s">
        <v>48</v>
      </c>
      <c r="H4" t="b">
        <v>1</v>
      </c>
      <c r="I4" t="b">
        <v>1</v>
      </c>
      <c r="J4" t="s">
        <v>8</v>
      </c>
    </row>
    <row r="5" spans="1:10" x14ac:dyDescent="0.25">
      <c r="A5">
        <v>4</v>
      </c>
      <c r="B5" t="s">
        <v>49</v>
      </c>
      <c r="C5" t="s">
        <v>50</v>
      </c>
      <c r="D5" t="s">
        <v>51</v>
      </c>
      <c r="E5" t="s">
        <v>52</v>
      </c>
      <c r="F5" s="34" t="s">
        <v>53</v>
      </c>
      <c r="G5" s="34" t="s">
        <v>54</v>
      </c>
      <c r="H5" t="b">
        <v>0</v>
      </c>
      <c r="I5" t="b">
        <v>1</v>
      </c>
      <c r="J5" t="s">
        <v>6</v>
      </c>
    </row>
    <row r="6" spans="1:10" x14ac:dyDescent="0.25">
      <c r="A6">
        <v>5</v>
      </c>
      <c r="B6" t="s">
        <v>55</v>
      </c>
      <c r="C6" t="s">
        <v>56</v>
      </c>
      <c r="D6" t="s">
        <v>57</v>
      </c>
      <c r="E6" t="s">
        <v>58</v>
      </c>
      <c r="F6" s="34" t="s">
        <v>59</v>
      </c>
      <c r="G6" s="34" t="s">
        <v>60</v>
      </c>
      <c r="H6" t="b">
        <v>1</v>
      </c>
      <c r="I6" t="b">
        <v>0</v>
      </c>
      <c r="J6" t="s">
        <v>9</v>
      </c>
    </row>
    <row r="7" spans="1:10" x14ac:dyDescent="0.25">
      <c r="A7">
        <v>6</v>
      </c>
      <c r="B7" t="s">
        <v>61</v>
      </c>
      <c r="C7" t="s">
        <v>62</v>
      </c>
      <c r="D7" t="s">
        <v>63</v>
      </c>
      <c r="E7" t="s">
        <v>64</v>
      </c>
      <c r="F7" s="34" t="s">
        <v>65</v>
      </c>
      <c r="G7" s="34" t="s">
        <v>66</v>
      </c>
      <c r="H7" t="b">
        <v>0</v>
      </c>
      <c r="I7" t="b">
        <v>1</v>
      </c>
      <c r="J7" t="s">
        <v>10</v>
      </c>
    </row>
    <row r="8" spans="1:10" x14ac:dyDescent="0.25">
      <c r="A8">
        <v>7</v>
      </c>
      <c r="B8" t="s">
        <v>67</v>
      </c>
      <c r="C8" t="s">
        <v>68</v>
      </c>
      <c r="D8" t="s">
        <v>69</v>
      </c>
      <c r="E8" t="s">
        <v>70</v>
      </c>
      <c r="F8" s="34" t="s">
        <v>71</v>
      </c>
      <c r="G8" s="34" t="s">
        <v>72</v>
      </c>
      <c r="H8" t="b">
        <v>0</v>
      </c>
      <c r="I8" t="b">
        <v>0</v>
      </c>
      <c r="J8" t="s">
        <v>13</v>
      </c>
    </row>
    <row r="9" spans="1:10" x14ac:dyDescent="0.25">
      <c r="A9">
        <v>8</v>
      </c>
      <c r="B9" t="s">
        <v>73</v>
      </c>
      <c r="C9" t="s">
        <v>74</v>
      </c>
      <c r="D9" t="s">
        <v>75</v>
      </c>
      <c r="E9" t="s">
        <v>76</v>
      </c>
      <c r="F9" s="34" t="s">
        <v>77</v>
      </c>
      <c r="G9" s="34" t="s">
        <v>78</v>
      </c>
      <c r="H9" t="b">
        <v>1</v>
      </c>
      <c r="I9" t="b">
        <v>1</v>
      </c>
      <c r="J9" t="s">
        <v>5</v>
      </c>
    </row>
    <row r="10" spans="1:10" x14ac:dyDescent="0.25">
      <c r="A10">
        <v>9</v>
      </c>
      <c r="B10" t="s">
        <v>79</v>
      </c>
      <c r="C10" t="s">
        <v>80</v>
      </c>
      <c r="D10" t="s">
        <v>81</v>
      </c>
      <c r="E10" t="s">
        <v>82</v>
      </c>
      <c r="F10" s="34" t="s">
        <v>83</v>
      </c>
      <c r="G10" s="34" t="s">
        <v>60</v>
      </c>
      <c r="H10" t="b">
        <v>0</v>
      </c>
      <c r="I10" t="b">
        <v>0</v>
      </c>
      <c r="J10" t="s">
        <v>14</v>
      </c>
    </row>
    <row r="11" spans="1:10" x14ac:dyDescent="0.25">
      <c r="A11">
        <v>10</v>
      </c>
      <c r="B11" t="s">
        <v>84</v>
      </c>
      <c r="C11" t="s">
        <v>85</v>
      </c>
      <c r="D11" t="s">
        <v>86</v>
      </c>
      <c r="E11" t="s">
        <v>87</v>
      </c>
      <c r="F11" s="34" t="s">
        <v>88</v>
      </c>
      <c r="G11" s="34" t="s">
        <v>89</v>
      </c>
      <c r="H11" t="b">
        <v>0</v>
      </c>
      <c r="I11" t="b">
        <v>0</v>
      </c>
      <c r="J11" t="s">
        <v>14</v>
      </c>
    </row>
    <row r="12" spans="1:10" x14ac:dyDescent="0.25">
      <c r="A12">
        <v>11</v>
      </c>
      <c r="B12" t="s">
        <v>90</v>
      </c>
      <c r="C12" t="s">
        <v>91</v>
      </c>
      <c r="D12" t="s">
        <v>92</v>
      </c>
      <c r="E12" t="s">
        <v>93</v>
      </c>
      <c r="F12" s="34" t="s">
        <v>94</v>
      </c>
      <c r="G12" s="34" t="s">
        <v>95</v>
      </c>
      <c r="H12" t="b">
        <v>1</v>
      </c>
      <c r="I12" t="b">
        <v>1</v>
      </c>
      <c r="J12" t="s">
        <v>13</v>
      </c>
    </row>
    <row r="13" spans="1:10" x14ac:dyDescent="0.25">
      <c r="A13" s="33" t="s">
        <v>307</v>
      </c>
      <c r="B13" t="s">
        <v>96</v>
      </c>
      <c r="C13" t="s">
        <v>97</v>
      </c>
      <c r="D13" t="s">
        <v>98</v>
      </c>
      <c r="E13" t="s">
        <v>99</v>
      </c>
      <c r="F13" s="34" t="s">
        <v>100</v>
      </c>
      <c r="G13" s="34" t="s">
        <v>101</v>
      </c>
      <c r="H13" t="b">
        <v>1</v>
      </c>
      <c r="I13" t="b">
        <v>1</v>
      </c>
      <c r="J13" t="s">
        <v>6</v>
      </c>
    </row>
    <row r="14" spans="1:10" x14ac:dyDescent="0.25">
      <c r="A14">
        <v>13</v>
      </c>
      <c r="B14" t="s">
        <v>102</v>
      </c>
      <c r="C14" t="s">
        <v>103</v>
      </c>
      <c r="D14" t="s">
        <v>104</v>
      </c>
      <c r="E14" t="s">
        <v>105</v>
      </c>
      <c r="F14" s="34" t="s">
        <v>106</v>
      </c>
      <c r="G14" s="34" t="s">
        <v>107</v>
      </c>
      <c r="H14" t="b">
        <v>1</v>
      </c>
      <c r="I14" t="b">
        <v>0</v>
      </c>
      <c r="J14" t="s">
        <v>12</v>
      </c>
    </row>
    <row r="15" spans="1:10" x14ac:dyDescent="0.25">
      <c r="A15">
        <v>14</v>
      </c>
      <c r="B15" t="s">
        <v>108</v>
      </c>
      <c r="C15" t="s">
        <v>109</v>
      </c>
      <c r="D15" t="s">
        <v>110</v>
      </c>
      <c r="E15" t="s">
        <v>111</v>
      </c>
      <c r="F15" s="34" t="s">
        <v>112</v>
      </c>
      <c r="G15" s="34" t="s">
        <v>113</v>
      </c>
      <c r="H15" t="b">
        <v>0</v>
      </c>
      <c r="I15" t="b">
        <v>1</v>
      </c>
      <c r="J15" t="s">
        <v>7</v>
      </c>
    </row>
    <row r="16" spans="1:10" x14ac:dyDescent="0.25">
      <c r="A16">
        <v>15</v>
      </c>
      <c r="B16" t="s">
        <v>114</v>
      </c>
      <c r="C16" t="s">
        <v>115</v>
      </c>
      <c r="D16" t="s">
        <v>116</v>
      </c>
      <c r="E16" t="s">
        <v>117</v>
      </c>
      <c r="F16" s="34" t="s">
        <v>118</v>
      </c>
      <c r="G16" s="34" t="s">
        <v>119</v>
      </c>
      <c r="H16" t="b">
        <v>0</v>
      </c>
      <c r="I16" t="b">
        <v>0</v>
      </c>
      <c r="J16" t="s">
        <v>7</v>
      </c>
    </row>
    <row r="17" spans="1:10" x14ac:dyDescent="0.25">
      <c r="A17">
        <v>16</v>
      </c>
      <c r="B17" t="s">
        <v>120</v>
      </c>
      <c r="C17" t="s">
        <v>121</v>
      </c>
      <c r="D17" t="s">
        <v>122</v>
      </c>
      <c r="E17" t="s">
        <v>123</v>
      </c>
      <c r="F17" s="34" t="s">
        <v>124</v>
      </c>
      <c r="G17" s="34" t="s">
        <v>125</v>
      </c>
      <c r="H17" t="b">
        <v>1</v>
      </c>
      <c r="I17" t="b">
        <v>0</v>
      </c>
      <c r="J17" t="s">
        <v>13</v>
      </c>
    </row>
    <row r="18" spans="1:10" x14ac:dyDescent="0.25">
      <c r="A18">
        <v>18</v>
      </c>
      <c r="B18" t="s">
        <v>126</v>
      </c>
      <c r="C18" t="s">
        <v>127</v>
      </c>
      <c r="D18" t="s">
        <v>128</v>
      </c>
      <c r="E18" t="s">
        <v>46</v>
      </c>
      <c r="F18" s="34" t="s">
        <v>129</v>
      </c>
      <c r="G18" s="34" t="s">
        <v>130</v>
      </c>
      <c r="H18" t="b">
        <v>1</v>
      </c>
      <c r="I18" t="b">
        <v>0</v>
      </c>
      <c r="J18" t="s">
        <v>8</v>
      </c>
    </row>
    <row r="19" spans="1:10" x14ac:dyDescent="0.25">
      <c r="A19">
        <v>19</v>
      </c>
      <c r="B19" t="s">
        <v>131</v>
      </c>
      <c r="C19" t="s">
        <v>132</v>
      </c>
      <c r="D19" t="s">
        <v>133</v>
      </c>
      <c r="E19" t="s">
        <v>134</v>
      </c>
      <c r="F19" s="34" t="s">
        <v>135</v>
      </c>
      <c r="G19" s="34" t="s">
        <v>136</v>
      </c>
      <c r="H19" t="b">
        <v>1</v>
      </c>
      <c r="I19" t="b">
        <v>0</v>
      </c>
      <c r="J19" t="s">
        <v>11</v>
      </c>
    </row>
    <row r="20" spans="1:10" x14ac:dyDescent="0.25">
      <c r="A20" s="33" t="s">
        <v>308</v>
      </c>
      <c r="B20" t="s">
        <v>137</v>
      </c>
      <c r="C20" t="s">
        <v>138</v>
      </c>
      <c r="D20" t="s">
        <v>139</v>
      </c>
      <c r="E20" t="s">
        <v>140</v>
      </c>
      <c r="F20" s="34" t="s">
        <v>141</v>
      </c>
      <c r="G20" s="34" t="s">
        <v>142</v>
      </c>
      <c r="H20" t="b">
        <v>0</v>
      </c>
      <c r="I20" t="b">
        <v>1</v>
      </c>
      <c r="J20" t="s">
        <v>11</v>
      </c>
    </row>
    <row r="21" spans="1:10" x14ac:dyDescent="0.25">
      <c r="A21">
        <v>21</v>
      </c>
      <c r="B21" t="s">
        <v>143</v>
      </c>
      <c r="C21" t="s">
        <v>144</v>
      </c>
      <c r="D21" t="s">
        <v>145</v>
      </c>
      <c r="E21" t="s">
        <v>146</v>
      </c>
      <c r="F21" s="34" t="s">
        <v>147</v>
      </c>
      <c r="G21" s="34" t="s">
        <v>148</v>
      </c>
      <c r="H21" t="b">
        <v>0</v>
      </c>
      <c r="I21" t="b">
        <v>1</v>
      </c>
      <c r="J2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L29"/>
  <sheetViews>
    <sheetView workbookViewId="0">
      <selection activeCell="F11" sqref="F11"/>
    </sheetView>
  </sheetViews>
  <sheetFormatPr baseColWidth="10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</cols>
  <sheetData>
    <row r="1" spans="1:12" x14ac:dyDescent="0.25">
      <c r="A1" t="s">
        <v>151</v>
      </c>
      <c r="B1" t="s">
        <v>230</v>
      </c>
      <c r="C1" t="s">
        <v>231</v>
      </c>
      <c r="D1" t="s">
        <v>232</v>
      </c>
      <c r="E1" t="s">
        <v>233</v>
      </c>
      <c r="F1" t="s">
        <v>234</v>
      </c>
      <c r="G1" t="s">
        <v>235</v>
      </c>
      <c r="H1" t="s">
        <v>236</v>
      </c>
    </row>
    <row r="2" spans="1:12" x14ac:dyDescent="0.25">
      <c r="A2">
        <v>1</v>
      </c>
      <c r="B2" t="s">
        <v>237</v>
      </c>
      <c r="C2">
        <v>4</v>
      </c>
      <c r="D2" t="s">
        <v>238</v>
      </c>
      <c r="E2" t="s">
        <v>239</v>
      </c>
      <c r="F2" s="4">
        <v>28133</v>
      </c>
      <c r="G2" s="4">
        <v>37447</v>
      </c>
      <c r="H2" s="2">
        <v>8.4930299999999992</v>
      </c>
      <c r="I2" s="2"/>
      <c r="K2" s="2"/>
      <c r="L2" s="4"/>
    </row>
    <row r="3" spans="1:12" x14ac:dyDescent="0.25">
      <c r="A3">
        <v>2</v>
      </c>
      <c r="B3" t="s">
        <v>240</v>
      </c>
      <c r="C3">
        <v>4</v>
      </c>
      <c r="D3" t="s">
        <v>241</v>
      </c>
      <c r="E3" t="s">
        <v>242</v>
      </c>
      <c r="F3" s="4">
        <v>23475</v>
      </c>
      <c r="G3" s="4">
        <v>34167</v>
      </c>
      <c r="H3" s="2">
        <v>9.5426100000000016</v>
      </c>
      <c r="I3" s="2"/>
      <c r="K3" s="2"/>
      <c r="L3" s="4"/>
    </row>
    <row r="4" spans="1:12" x14ac:dyDescent="0.25">
      <c r="A4">
        <v>3</v>
      </c>
      <c r="B4" t="s">
        <v>243</v>
      </c>
      <c r="C4">
        <v>4</v>
      </c>
      <c r="D4" t="s">
        <v>244</v>
      </c>
      <c r="E4" t="s">
        <v>242</v>
      </c>
      <c r="F4" s="4">
        <v>21992</v>
      </c>
      <c r="G4" s="4">
        <v>32019</v>
      </c>
      <c r="H4" s="2">
        <v>8.3109599999999997</v>
      </c>
      <c r="I4" s="2"/>
      <c r="K4" s="2"/>
      <c r="L4" s="4"/>
    </row>
    <row r="5" spans="1:12" x14ac:dyDescent="0.25">
      <c r="A5">
        <v>4</v>
      </c>
      <c r="B5" t="s">
        <v>245</v>
      </c>
      <c r="C5">
        <v>4</v>
      </c>
      <c r="D5" t="s">
        <v>246</v>
      </c>
      <c r="E5" t="s">
        <v>239</v>
      </c>
      <c r="F5" s="4">
        <v>31623</v>
      </c>
      <c r="G5" s="4">
        <v>40681</v>
      </c>
      <c r="H5" s="2">
        <v>10.078110000000002</v>
      </c>
      <c r="I5" s="2"/>
      <c r="K5" s="2"/>
      <c r="L5" s="4"/>
    </row>
    <row r="6" spans="1:12" x14ac:dyDescent="0.25">
      <c r="A6">
        <v>5</v>
      </c>
      <c r="B6" t="s">
        <v>247</v>
      </c>
      <c r="C6">
        <v>4</v>
      </c>
      <c r="D6" t="s">
        <v>248</v>
      </c>
      <c r="E6" t="s">
        <v>239</v>
      </c>
      <c r="F6" s="4">
        <v>26479</v>
      </c>
      <c r="G6" s="4">
        <v>38169</v>
      </c>
      <c r="H6" s="2">
        <v>8.0646299999999993</v>
      </c>
      <c r="I6" s="2"/>
      <c r="K6" s="2"/>
      <c r="L6" s="4"/>
    </row>
    <row r="7" spans="1:12" x14ac:dyDescent="0.25">
      <c r="A7">
        <v>6</v>
      </c>
      <c r="B7" t="s">
        <v>249</v>
      </c>
      <c r="C7">
        <v>4</v>
      </c>
      <c r="D7" t="s">
        <v>250</v>
      </c>
      <c r="E7" t="s">
        <v>239</v>
      </c>
      <c r="F7" s="4">
        <v>26823</v>
      </c>
      <c r="G7" s="4">
        <v>34302</v>
      </c>
      <c r="H7" s="2">
        <v>7.7112000000000007</v>
      </c>
      <c r="I7" s="2"/>
      <c r="K7" s="2"/>
      <c r="L7" s="4"/>
    </row>
    <row r="8" spans="1:12" x14ac:dyDescent="0.25">
      <c r="A8">
        <v>7</v>
      </c>
      <c r="B8" t="s">
        <v>251</v>
      </c>
      <c r="C8">
        <v>4</v>
      </c>
      <c r="D8" t="s">
        <v>252</v>
      </c>
      <c r="E8" t="s">
        <v>242</v>
      </c>
      <c r="F8" s="4">
        <v>31885</v>
      </c>
      <c r="G8" s="4">
        <v>42733</v>
      </c>
      <c r="H8" s="2">
        <v>9.5747400000000003</v>
      </c>
      <c r="I8" s="2"/>
      <c r="K8" s="2"/>
      <c r="L8" s="4"/>
    </row>
    <row r="9" spans="1:12" x14ac:dyDescent="0.25">
      <c r="A9">
        <v>8</v>
      </c>
      <c r="B9" t="s">
        <v>253</v>
      </c>
      <c r="C9">
        <v>3</v>
      </c>
      <c r="D9" t="s">
        <v>254</v>
      </c>
      <c r="E9" t="s">
        <v>242</v>
      </c>
      <c r="F9" s="4">
        <v>25719</v>
      </c>
      <c r="G9" s="4">
        <v>40257</v>
      </c>
      <c r="H9" s="2">
        <v>8.5465800000000005</v>
      </c>
      <c r="I9" s="2"/>
      <c r="K9" s="2"/>
      <c r="L9" s="4"/>
    </row>
    <row r="10" spans="1:12" x14ac:dyDescent="0.25">
      <c r="A10">
        <v>9</v>
      </c>
      <c r="B10" t="s">
        <v>0</v>
      </c>
      <c r="C10">
        <v>3</v>
      </c>
      <c r="D10" t="s">
        <v>255</v>
      </c>
      <c r="E10" t="s">
        <v>239</v>
      </c>
      <c r="F10" s="4">
        <v>31045</v>
      </c>
      <c r="G10" s="4">
        <v>39772</v>
      </c>
      <c r="H10" s="2">
        <v>7.1221500000000004</v>
      </c>
      <c r="I10" s="2"/>
      <c r="K10" s="2"/>
      <c r="L10" s="4"/>
    </row>
    <row r="11" spans="1:12" x14ac:dyDescent="0.25">
      <c r="A11">
        <v>10</v>
      </c>
      <c r="B11" t="s">
        <v>256</v>
      </c>
      <c r="C11">
        <v>2</v>
      </c>
      <c r="D11" t="s">
        <v>257</v>
      </c>
      <c r="E11" t="s">
        <v>242</v>
      </c>
      <c r="F11" s="4">
        <v>31835</v>
      </c>
      <c r="G11" s="4">
        <v>41264</v>
      </c>
      <c r="H11" s="2">
        <v>14.704830000000001</v>
      </c>
      <c r="I11" s="2"/>
      <c r="K11" s="2"/>
      <c r="L11" s="4"/>
    </row>
    <row r="12" spans="1:12" x14ac:dyDescent="0.25">
      <c r="A12">
        <v>11</v>
      </c>
      <c r="B12" t="s">
        <v>258</v>
      </c>
      <c r="C12">
        <v>1</v>
      </c>
      <c r="D12" t="s">
        <v>238</v>
      </c>
      <c r="E12" t="s">
        <v>239</v>
      </c>
      <c r="F12" s="4">
        <v>21184</v>
      </c>
      <c r="G12" s="4">
        <v>33419</v>
      </c>
      <c r="H12" s="2">
        <v>13.623120000000002</v>
      </c>
      <c r="I12" s="2"/>
      <c r="K12" s="2"/>
      <c r="L12" s="4"/>
    </row>
    <row r="13" spans="1:12" x14ac:dyDescent="0.25">
      <c r="A13">
        <v>12</v>
      </c>
      <c r="B13" t="s">
        <v>259</v>
      </c>
      <c r="C13">
        <v>5</v>
      </c>
      <c r="D13" t="s">
        <v>248</v>
      </c>
      <c r="E13" t="s">
        <v>239</v>
      </c>
      <c r="F13" s="4">
        <v>25749</v>
      </c>
      <c r="G13" s="4">
        <v>35904</v>
      </c>
      <c r="H13" s="2">
        <v>15.732990000000001</v>
      </c>
      <c r="I13" s="2"/>
      <c r="K13" s="2"/>
      <c r="L13" s="4"/>
    </row>
    <row r="14" spans="1:12" x14ac:dyDescent="0.25">
      <c r="A14">
        <v>13</v>
      </c>
      <c r="B14" t="s">
        <v>260</v>
      </c>
      <c r="C14">
        <v>3</v>
      </c>
      <c r="D14" t="s">
        <v>261</v>
      </c>
      <c r="E14" t="s">
        <v>242</v>
      </c>
      <c r="F14" s="4">
        <v>33788</v>
      </c>
      <c r="G14" s="4">
        <v>43129</v>
      </c>
      <c r="H14" s="2">
        <v>8.1824399999999997</v>
      </c>
      <c r="I14" s="2"/>
      <c r="K14" s="2"/>
      <c r="L14" s="4"/>
    </row>
    <row r="15" spans="1:12" x14ac:dyDescent="0.25">
      <c r="A15">
        <v>14</v>
      </c>
      <c r="B15" t="s">
        <v>262</v>
      </c>
      <c r="C15">
        <v>1</v>
      </c>
      <c r="D15" t="s">
        <v>263</v>
      </c>
      <c r="E15" t="s">
        <v>242</v>
      </c>
      <c r="F15" s="4">
        <v>29462</v>
      </c>
      <c r="G15" s="4">
        <v>41153</v>
      </c>
      <c r="H15" s="2">
        <v>8.1824399999999997</v>
      </c>
      <c r="I15" s="2"/>
      <c r="K15" s="2"/>
      <c r="L15" s="4"/>
    </row>
    <row r="16" spans="1:12" x14ac:dyDescent="0.25">
      <c r="A16">
        <v>15</v>
      </c>
      <c r="B16" t="s">
        <v>264</v>
      </c>
      <c r="C16">
        <v>2</v>
      </c>
      <c r="D16" t="s">
        <v>265</v>
      </c>
      <c r="E16" t="s">
        <v>242</v>
      </c>
      <c r="F16" s="4">
        <v>30893</v>
      </c>
      <c r="G16" s="4">
        <v>42123</v>
      </c>
      <c r="H16" s="2">
        <v>8.1824399999999997</v>
      </c>
      <c r="I16" s="2"/>
      <c r="K16" s="2"/>
      <c r="L16" s="4"/>
    </row>
    <row r="17" spans="1:12" x14ac:dyDescent="0.25">
      <c r="A17">
        <v>16</v>
      </c>
      <c r="B17" t="s">
        <v>266</v>
      </c>
      <c r="C17">
        <v>2</v>
      </c>
      <c r="D17" t="s">
        <v>238</v>
      </c>
      <c r="E17" t="s">
        <v>239</v>
      </c>
      <c r="F17" s="4">
        <v>22004</v>
      </c>
      <c r="G17" s="4">
        <v>35976</v>
      </c>
      <c r="H17" s="2">
        <v>15.16536</v>
      </c>
      <c r="I17" s="2"/>
      <c r="K17" s="2"/>
      <c r="L17" s="4"/>
    </row>
    <row r="18" spans="1:12" x14ac:dyDescent="0.25">
      <c r="A18">
        <v>17</v>
      </c>
      <c r="B18" t="s">
        <v>267</v>
      </c>
      <c r="C18">
        <v>3</v>
      </c>
      <c r="D18" t="s">
        <v>268</v>
      </c>
      <c r="E18" t="s">
        <v>242</v>
      </c>
      <c r="F18" s="4">
        <v>26387</v>
      </c>
      <c r="G18" s="4">
        <v>41820</v>
      </c>
      <c r="H18" s="2">
        <v>7.4541599999999999</v>
      </c>
      <c r="I18" s="2"/>
      <c r="K18" s="2"/>
      <c r="L18" s="4"/>
    </row>
    <row r="19" spans="1:12" x14ac:dyDescent="0.25">
      <c r="A19">
        <v>18</v>
      </c>
      <c r="B19" t="s">
        <v>269</v>
      </c>
      <c r="C19">
        <v>4</v>
      </c>
      <c r="D19" t="s">
        <v>248</v>
      </c>
      <c r="E19" t="s">
        <v>239</v>
      </c>
      <c r="F19" s="4">
        <v>25834</v>
      </c>
      <c r="G19" s="4">
        <v>40907</v>
      </c>
      <c r="H19" s="2">
        <v>9.2427299999999981</v>
      </c>
      <c r="I19" s="2"/>
      <c r="K19" s="2"/>
      <c r="L19" s="4"/>
    </row>
    <row r="20" spans="1:12" x14ac:dyDescent="0.25">
      <c r="A20">
        <v>19</v>
      </c>
      <c r="B20" t="s">
        <v>270</v>
      </c>
      <c r="C20">
        <v>2</v>
      </c>
      <c r="D20" t="s">
        <v>271</v>
      </c>
      <c r="E20" t="s">
        <v>239</v>
      </c>
      <c r="F20" s="4">
        <v>27848</v>
      </c>
      <c r="G20" s="4">
        <v>41611</v>
      </c>
      <c r="H20" s="2">
        <v>9.2962800000000012</v>
      </c>
      <c r="I20" s="2"/>
      <c r="K20" s="2"/>
      <c r="L20" s="4"/>
    </row>
    <row r="21" spans="1:12" x14ac:dyDescent="0.25">
      <c r="A21">
        <v>20</v>
      </c>
      <c r="B21" t="s">
        <v>272</v>
      </c>
      <c r="C21">
        <v>2</v>
      </c>
      <c r="D21" t="s">
        <v>273</v>
      </c>
      <c r="E21" t="s">
        <v>242</v>
      </c>
      <c r="F21" s="4">
        <v>31958</v>
      </c>
      <c r="G21" s="4">
        <v>41789</v>
      </c>
      <c r="H21" s="2">
        <v>8.7929099999999991</v>
      </c>
      <c r="I21" s="2"/>
      <c r="K21" s="2"/>
      <c r="L21" s="4"/>
    </row>
    <row r="22" spans="1:12" x14ac:dyDescent="0.25">
      <c r="A22">
        <v>21</v>
      </c>
      <c r="B22" t="s">
        <v>274</v>
      </c>
      <c r="C22">
        <v>2</v>
      </c>
      <c r="D22" t="s">
        <v>275</v>
      </c>
      <c r="E22" t="s">
        <v>242</v>
      </c>
      <c r="F22" s="4">
        <v>27939</v>
      </c>
      <c r="G22" s="4">
        <v>37346</v>
      </c>
      <c r="H22" s="2">
        <v>8.5465800000000005</v>
      </c>
      <c r="I22" s="2"/>
      <c r="K22" s="2"/>
      <c r="L22" s="4"/>
    </row>
    <row r="23" spans="1:12" x14ac:dyDescent="0.25">
      <c r="A23">
        <v>22</v>
      </c>
      <c r="B23" t="s">
        <v>276</v>
      </c>
      <c r="C23">
        <v>5</v>
      </c>
      <c r="D23" t="s">
        <v>277</v>
      </c>
      <c r="E23" t="s">
        <v>239</v>
      </c>
      <c r="F23" s="4">
        <v>29450</v>
      </c>
      <c r="G23" s="4">
        <v>43121</v>
      </c>
      <c r="H23" s="2">
        <v>14.704830000000001</v>
      </c>
      <c r="I23" s="2"/>
      <c r="K23" s="2"/>
      <c r="L23" s="4"/>
    </row>
    <row r="24" spans="1:12" x14ac:dyDescent="0.25">
      <c r="A24">
        <v>23</v>
      </c>
      <c r="B24" t="s">
        <v>278</v>
      </c>
      <c r="C24">
        <v>5</v>
      </c>
      <c r="D24" t="s">
        <v>279</v>
      </c>
      <c r="E24" t="s">
        <v>242</v>
      </c>
      <c r="F24" s="4">
        <v>29278</v>
      </c>
      <c r="G24" s="4">
        <v>37653</v>
      </c>
      <c r="H24" s="2">
        <v>9.4997699999999998</v>
      </c>
      <c r="I24" s="2"/>
      <c r="K24" s="2"/>
      <c r="L24" s="4"/>
    </row>
    <row r="25" spans="1:12" x14ac:dyDescent="0.25">
      <c r="A25">
        <v>24</v>
      </c>
      <c r="B25" t="s">
        <v>280</v>
      </c>
      <c r="C25">
        <v>3</v>
      </c>
      <c r="D25" t="s">
        <v>281</v>
      </c>
      <c r="E25" t="s">
        <v>239</v>
      </c>
      <c r="F25" s="4">
        <v>26989</v>
      </c>
      <c r="G25" s="4">
        <v>37041</v>
      </c>
      <c r="H25" s="2">
        <v>24.87933</v>
      </c>
      <c r="I25" s="2"/>
      <c r="K25" s="2"/>
      <c r="L25" s="4"/>
    </row>
    <row r="26" spans="1:12" x14ac:dyDescent="0.25">
      <c r="A26">
        <v>25</v>
      </c>
      <c r="B26" t="s">
        <v>0</v>
      </c>
      <c r="C26">
        <v>6</v>
      </c>
      <c r="D26" t="s">
        <v>303</v>
      </c>
      <c r="E26" t="s">
        <v>239</v>
      </c>
      <c r="F26" s="4">
        <v>23913</v>
      </c>
      <c r="G26" s="4">
        <v>32606</v>
      </c>
      <c r="H26" s="2">
        <v>24.87933</v>
      </c>
      <c r="I26" s="2"/>
      <c r="J26" s="4"/>
    </row>
    <row r="27" spans="1:12" x14ac:dyDescent="0.25">
      <c r="A27">
        <v>26</v>
      </c>
      <c r="B27" t="s">
        <v>1</v>
      </c>
      <c r="C27">
        <v>6</v>
      </c>
      <c r="D27" t="s">
        <v>304</v>
      </c>
      <c r="E27" t="s">
        <v>242</v>
      </c>
      <c r="F27" s="4">
        <v>27583</v>
      </c>
      <c r="G27" s="4">
        <v>37755</v>
      </c>
      <c r="H27" s="2">
        <v>24.87933</v>
      </c>
      <c r="I27" s="2"/>
      <c r="J27" s="4"/>
    </row>
    <row r="28" spans="1:12" x14ac:dyDescent="0.25">
      <c r="A28">
        <v>27</v>
      </c>
      <c r="B28" t="s">
        <v>2</v>
      </c>
      <c r="C28">
        <v>6</v>
      </c>
      <c r="D28" t="s">
        <v>305</v>
      </c>
      <c r="E28" t="s">
        <v>239</v>
      </c>
      <c r="F28" s="4">
        <v>25178</v>
      </c>
      <c r="G28" s="4">
        <v>33833</v>
      </c>
      <c r="H28" s="2">
        <v>24.87933</v>
      </c>
      <c r="I28" s="2"/>
      <c r="J28" s="4"/>
    </row>
    <row r="29" spans="1:12" x14ac:dyDescent="0.25">
      <c r="A29">
        <v>28</v>
      </c>
      <c r="B29" t="s">
        <v>3</v>
      </c>
      <c r="C29">
        <v>6</v>
      </c>
      <c r="D29" t="s">
        <v>306</v>
      </c>
      <c r="E29" t="s">
        <v>242</v>
      </c>
      <c r="F29" s="4">
        <v>29225</v>
      </c>
      <c r="G29" s="4">
        <v>41608</v>
      </c>
      <c r="H29" s="2">
        <v>24.87933</v>
      </c>
      <c r="I29" s="2"/>
      <c r="J29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/>
  </sheetPr>
  <dimension ref="A1:L43"/>
  <sheetViews>
    <sheetView zoomScale="85" zoomScaleNormal="85" workbookViewId="0">
      <selection activeCell="U31" sqref="U31"/>
    </sheetView>
  </sheetViews>
  <sheetFormatPr baseColWidth="10" defaultRowHeight="15" x14ac:dyDescent="0.25"/>
  <cols>
    <col min="1" max="1" width="16.140625" bestFit="1" customWidth="1"/>
    <col min="2" max="2" width="30.42578125" bestFit="1" customWidth="1"/>
    <col min="3" max="3" width="17.85546875" bestFit="1" customWidth="1"/>
    <col min="4" max="4" width="12" style="2" bestFit="1" customWidth="1"/>
    <col min="5" max="5" width="8.28515625" style="3" bestFit="1" customWidth="1"/>
    <col min="6" max="6" width="17.28515625" bestFit="1" customWidth="1"/>
    <col min="7" max="7" width="11.28515625" bestFit="1" customWidth="1"/>
    <col min="8" max="8" width="12.140625" bestFit="1" customWidth="1"/>
    <col min="9" max="9" width="19.28515625" customWidth="1"/>
    <col min="10" max="10" width="29.28515625" customWidth="1"/>
    <col min="11" max="11" width="17.7109375" customWidth="1"/>
    <col min="12" max="12" width="29.5703125" customWidth="1"/>
  </cols>
  <sheetData>
    <row r="1" spans="1:12" s="45" customFormat="1" x14ac:dyDescent="0.25">
      <c r="A1" s="45" t="s">
        <v>149</v>
      </c>
      <c r="B1" s="45" t="s">
        <v>152</v>
      </c>
      <c r="C1" s="45" t="s">
        <v>153</v>
      </c>
      <c r="D1" s="45" t="s">
        <v>154</v>
      </c>
      <c r="E1" s="45" t="s">
        <v>155</v>
      </c>
      <c r="F1" s="45" t="s">
        <v>156</v>
      </c>
      <c r="G1" s="45" t="s">
        <v>157</v>
      </c>
      <c r="H1" s="45" t="s">
        <v>158</v>
      </c>
      <c r="I1" s="45" t="s">
        <v>289</v>
      </c>
      <c r="J1" s="45" t="s">
        <v>290</v>
      </c>
      <c r="K1" s="45" t="s">
        <v>291</v>
      </c>
      <c r="L1" s="45" t="s">
        <v>309</v>
      </c>
    </row>
    <row r="2" spans="1:12" x14ac:dyDescent="0.25">
      <c r="A2">
        <v>1</v>
      </c>
      <c r="B2" t="s">
        <v>159</v>
      </c>
      <c r="C2" t="s">
        <v>13</v>
      </c>
      <c r="D2" s="35"/>
      <c r="E2" t="s">
        <v>160</v>
      </c>
      <c r="F2">
        <v>50</v>
      </c>
      <c r="G2">
        <v>500</v>
      </c>
      <c r="H2">
        <v>12</v>
      </c>
      <c r="I2" s="35"/>
      <c r="J2" s="35"/>
      <c r="K2" s="35"/>
      <c r="L2" s="35"/>
    </row>
    <row r="3" spans="1:12" x14ac:dyDescent="0.25">
      <c r="A3">
        <v>2</v>
      </c>
      <c r="B3" t="s">
        <v>161</v>
      </c>
      <c r="C3" t="s">
        <v>13</v>
      </c>
      <c r="D3" s="35"/>
      <c r="E3" t="s">
        <v>160</v>
      </c>
      <c r="G3">
        <v>580</v>
      </c>
      <c r="H3">
        <v>20</v>
      </c>
      <c r="I3" s="35"/>
      <c r="J3" s="35"/>
      <c r="K3" s="35"/>
      <c r="L3" s="35"/>
    </row>
    <row r="4" spans="1:12" x14ac:dyDescent="0.25">
      <c r="A4">
        <v>3</v>
      </c>
      <c r="B4" t="s">
        <v>162</v>
      </c>
      <c r="C4" t="s">
        <v>14</v>
      </c>
      <c r="D4" s="35"/>
      <c r="E4" t="s">
        <v>163</v>
      </c>
      <c r="G4">
        <v>300</v>
      </c>
      <c r="H4">
        <v>50</v>
      </c>
      <c r="I4" s="35"/>
      <c r="J4" s="35"/>
      <c r="K4" s="35"/>
      <c r="L4" s="35"/>
    </row>
    <row r="5" spans="1:12" x14ac:dyDescent="0.25">
      <c r="A5">
        <v>4</v>
      </c>
      <c r="B5" t="s">
        <v>164</v>
      </c>
      <c r="C5" t="s">
        <v>8</v>
      </c>
      <c r="D5" s="35"/>
      <c r="E5" t="s">
        <v>165</v>
      </c>
      <c r="F5">
        <v>100</v>
      </c>
      <c r="G5">
        <v>200</v>
      </c>
      <c r="H5">
        <v>50</v>
      </c>
      <c r="I5" s="35"/>
      <c r="J5" s="35"/>
      <c r="K5" s="35"/>
      <c r="L5" s="35"/>
    </row>
    <row r="6" spans="1:12" x14ac:dyDescent="0.25">
      <c r="A6">
        <v>5</v>
      </c>
      <c r="B6" t="s">
        <v>166</v>
      </c>
      <c r="C6" t="s">
        <v>8</v>
      </c>
      <c r="D6" s="35"/>
      <c r="E6" t="s">
        <v>160</v>
      </c>
      <c r="G6">
        <v>500</v>
      </c>
      <c r="H6">
        <v>10</v>
      </c>
      <c r="I6" s="35"/>
      <c r="J6" s="35"/>
      <c r="K6" s="35"/>
      <c r="L6" s="35"/>
    </row>
    <row r="7" spans="1:12" x14ac:dyDescent="0.25">
      <c r="A7">
        <v>6</v>
      </c>
      <c r="B7" t="s">
        <v>167</v>
      </c>
      <c r="C7" t="s">
        <v>8</v>
      </c>
      <c r="D7" s="35"/>
      <c r="E7" t="s">
        <v>160</v>
      </c>
      <c r="F7">
        <v>90</v>
      </c>
      <c r="G7">
        <v>180</v>
      </c>
      <c r="H7">
        <v>5</v>
      </c>
      <c r="I7" s="35"/>
      <c r="J7" s="35"/>
      <c r="K7" s="35"/>
      <c r="L7" s="35"/>
    </row>
    <row r="8" spans="1:12" x14ac:dyDescent="0.25">
      <c r="A8">
        <v>7</v>
      </c>
      <c r="B8" t="s">
        <v>168</v>
      </c>
      <c r="C8" t="s">
        <v>8</v>
      </c>
      <c r="D8" s="35"/>
      <c r="E8" t="s">
        <v>160</v>
      </c>
      <c r="G8">
        <v>300</v>
      </c>
      <c r="H8">
        <v>120</v>
      </c>
      <c r="I8" s="35"/>
      <c r="J8" s="35"/>
      <c r="K8" s="35"/>
      <c r="L8" s="35"/>
    </row>
    <row r="9" spans="1:12" x14ac:dyDescent="0.25">
      <c r="A9">
        <v>8</v>
      </c>
      <c r="B9" t="s">
        <v>169</v>
      </c>
      <c r="C9" t="s">
        <v>8</v>
      </c>
      <c r="D9" s="35"/>
      <c r="E9" t="s">
        <v>165</v>
      </c>
      <c r="G9">
        <v>120</v>
      </c>
      <c r="H9">
        <v>5</v>
      </c>
      <c r="I9" s="35"/>
      <c r="J9" s="35"/>
      <c r="K9" s="35"/>
      <c r="L9" s="35"/>
    </row>
    <row r="10" spans="1:12" x14ac:dyDescent="0.25">
      <c r="A10">
        <v>9</v>
      </c>
      <c r="B10" t="s">
        <v>170</v>
      </c>
      <c r="C10" t="s">
        <v>9</v>
      </c>
      <c r="D10" s="35"/>
      <c r="E10" t="s">
        <v>165</v>
      </c>
      <c r="G10">
        <v>250</v>
      </c>
      <c r="H10">
        <v>10</v>
      </c>
      <c r="I10" s="35"/>
      <c r="J10" s="35"/>
      <c r="K10" s="35"/>
      <c r="L10" s="35"/>
    </row>
    <row r="11" spans="1:12" x14ac:dyDescent="0.25">
      <c r="A11">
        <v>10</v>
      </c>
      <c r="B11" t="s">
        <v>171</v>
      </c>
      <c r="C11" t="s">
        <v>9</v>
      </c>
      <c r="D11" s="35"/>
      <c r="E11" t="s">
        <v>165</v>
      </c>
      <c r="F11">
        <v>90</v>
      </c>
      <c r="G11">
        <v>200</v>
      </c>
      <c r="H11">
        <v>10</v>
      </c>
      <c r="I11" s="35"/>
      <c r="J11" s="35"/>
      <c r="K11" s="35"/>
      <c r="L11" s="35"/>
    </row>
    <row r="12" spans="1:12" x14ac:dyDescent="0.25">
      <c r="A12">
        <v>11</v>
      </c>
      <c r="B12" t="s">
        <v>172</v>
      </c>
      <c r="C12" t="s">
        <v>5</v>
      </c>
      <c r="D12" s="35"/>
      <c r="E12" t="s">
        <v>165</v>
      </c>
      <c r="G12">
        <v>40</v>
      </c>
      <c r="H12">
        <v>2</v>
      </c>
      <c r="I12" s="35"/>
      <c r="J12" s="35"/>
      <c r="K12" s="35"/>
      <c r="L12" s="35"/>
    </row>
    <row r="13" spans="1:12" x14ac:dyDescent="0.25">
      <c r="A13">
        <v>12</v>
      </c>
      <c r="B13" t="s">
        <v>173</v>
      </c>
      <c r="C13" t="s">
        <v>5</v>
      </c>
      <c r="D13" s="35"/>
      <c r="E13" t="s">
        <v>165</v>
      </c>
      <c r="G13">
        <v>50</v>
      </c>
      <c r="H13">
        <v>2</v>
      </c>
      <c r="I13" s="35"/>
      <c r="J13" s="35"/>
      <c r="K13" s="35"/>
      <c r="L13" s="35"/>
    </row>
    <row r="14" spans="1:12" x14ac:dyDescent="0.25">
      <c r="A14">
        <v>13</v>
      </c>
      <c r="B14" t="s">
        <v>174</v>
      </c>
      <c r="C14" t="s">
        <v>9</v>
      </c>
      <c r="D14" s="35"/>
      <c r="E14" t="s">
        <v>165</v>
      </c>
      <c r="G14">
        <v>750</v>
      </c>
      <c r="H14">
        <v>100</v>
      </c>
      <c r="I14" s="35"/>
      <c r="J14" s="35"/>
      <c r="K14" s="35"/>
      <c r="L14" s="35"/>
    </row>
    <row r="15" spans="1:12" x14ac:dyDescent="0.25">
      <c r="A15">
        <v>14</v>
      </c>
      <c r="B15" t="s">
        <v>175</v>
      </c>
      <c r="C15" t="s">
        <v>5</v>
      </c>
      <c r="D15" s="35"/>
      <c r="E15" t="s">
        <v>165</v>
      </c>
      <c r="F15">
        <v>30</v>
      </c>
      <c r="G15">
        <v>200</v>
      </c>
      <c r="H15">
        <v>50</v>
      </c>
      <c r="I15" s="35"/>
      <c r="J15" s="35"/>
      <c r="K15" s="35"/>
      <c r="L15" s="35"/>
    </row>
    <row r="16" spans="1:12" x14ac:dyDescent="0.25">
      <c r="A16">
        <v>15</v>
      </c>
      <c r="B16" t="s">
        <v>176</v>
      </c>
      <c r="C16" t="s">
        <v>5</v>
      </c>
      <c r="D16" s="35"/>
      <c r="E16" t="s">
        <v>165</v>
      </c>
      <c r="G16">
        <v>150</v>
      </c>
      <c r="H16">
        <v>50</v>
      </c>
      <c r="I16" s="35"/>
      <c r="J16" s="35"/>
      <c r="K16" s="35"/>
      <c r="L16" s="35"/>
    </row>
    <row r="17" spans="1:12" x14ac:dyDescent="0.25">
      <c r="A17">
        <v>16</v>
      </c>
      <c r="B17" t="s">
        <v>177</v>
      </c>
      <c r="C17" t="s">
        <v>13</v>
      </c>
      <c r="D17" s="35"/>
      <c r="E17" t="s">
        <v>165</v>
      </c>
      <c r="G17">
        <v>240</v>
      </c>
      <c r="H17">
        <v>12</v>
      </c>
      <c r="I17" s="35"/>
      <c r="J17" s="35"/>
      <c r="K17" s="35"/>
      <c r="L17" s="35"/>
    </row>
    <row r="18" spans="1:12" x14ac:dyDescent="0.25">
      <c r="A18">
        <v>17</v>
      </c>
      <c r="B18" t="s">
        <v>178</v>
      </c>
      <c r="C18" t="s">
        <v>10</v>
      </c>
      <c r="D18" s="35"/>
      <c r="E18" t="s">
        <v>165</v>
      </c>
      <c r="G18">
        <v>500</v>
      </c>
      <c r="H18">
        <v>15</v>
      </c>
      <c r="I18" s="35"/>
      <c r="J18" s="35"/>
      <c r="K18" s="35"/>
      <c r="L18" s="35"/>
    </row>
    <row r="19" spans="1:12" x14ac:dyDescent="0.25">
      <c r="A19">
        <v>18</v>
      </c>
      <c r="B19" t="s">
        <v>179</v>
      </c>
      <c r="C19" t="s">
        <v>7</v>
      </c>
      <c r="D19" s="35"/>
      <c r="E19" t="s">
        <v>165</v>
      </c>
      <c r="F19">
        <v>60</v>
      </c>
      <c r="G19">
        <v>240</v>
      </c>
      <c r="H19">
        <v>23</v>
      </c>
      <c r="I19" s="35"/>
      <c r="J19" s="35"/>
      <c r="K19" s="35"/>
      <c r="L19" s="35"/>
    </row>
    <row r="20" spans="1:12" x14ac:dyDescent="0.25">
      <c r="A20">
        <v>19</v>
      </c>
      <c r="B20" t="s">
        <v>180</v>
      </c>
      <c r="C20" t="s">
        <v>8</v>
      </c>
      <c r="D20" s="35"/>
      <c r="E20" t="s">
        <v>165</v>
      </c>
      <c r="G20">
        <v>150</v>
      </c>
      <c r="H20">
        <v>20</v>
      </c>
      <c r="I20" s="35"/>
      <c r="J20" s="35"/>
      <c r="K20" s="35"/>
      <c r="L20" s="35"/>
    </row>
    <row r="21" spans="1:12" x14ac:dyDescent="0.25">
      <c r="A21">
        <v>20</v>
      </c>
      <c r="B21" t="s">
        <v>181</v>
      </c>
      <c r="C21" t="s">
        <v>14</v>
      </c>
      <c r="D21" s="35"/>
      <c r="E21" t="s">
        <v>163</v>
      </c>
      <c r="G21">
        <v>350</v>
      </c>
      <c r="H21">
        <v>25</v>
      </c>
      <c r="I21" s="35"/>
      <c r="J21" s="35"/>
      <c r="K21" s="35"/>
      <c r="L21" s="35"/>
    </row>
    <row r="22" spans="1:12" x14ac:dyDescent="0.25">
      <c r="A22">
        <v>21</v>
      </c>
      <c r="B22" t="s">
        <v>182</v>
      </c>
      <c r="C22" t="s">
        <v>14</v>
      </c>
      <c r="D22" s="35"/>
      <c r="E22" t="s">
        <v>163</v>
      </c>
      <c r="G22">
        <v>450</v>
      </c>
      <c r="H22">
        <v>25</v>
      </c>
      <c r="I22" s="35"/>
      <c r="J22" s="35"/>
      <c r="K22" s="35"/>
      <c r="L22" s="35"/>
    </row>
    <row r="23" spans="1:12" x14ac:dyDescent="0.25">
      <c r="A23">
        <v>22</v>
      </c>
      <c r="B23" t="s">
        <v>183</v>
      </c>
      <c r="C23" t="s">
        <v>13</v>
      </c>
      <c r="D23" s="35"/>
      <c r="E23" t="s">
        <v>165</v>
      </c>
      <c r="G23">
        <v>150</v>
      </c>
      <c r="H23">
        <v>5</v>
      </c>
      <c r="I23" s="35"/>
      <c r="J23" s="35"/>
      <c r="K23" s="35"/>
      <c r="L23" s="35"/>
    </row>
    <row r="24" spans="1:12" x14ac:dyDescent="0.25">
      <c r="A24">
        <v>23</v>
      </c>
      <c r="B24" t="s">
        <v>184</v>
      </c>
      <c r="C24" t="s">
        <v>12</v>
      </c>
      <c r="D24" s="35"/>
      <c r="E24" t="s">
        <v>163</v>
      </c>
      <c r="G24">
        <v>600</v>
      </c>
      <c r="H24">
        <v>30</v>
      </c>
      <c r="I24" s="35"/>
      <c r="J24" s="35"/>
      <c r="K24" s="35"/>
      <c r="L24" s="35"/>
    </row>
    <row r="25" spans="1:12" x14ac:dyDescent="0.25">
      <c r="A25">
        <v>24</v>
      </c>
      <c r="B25" t="s">
        <v>185</v>
      </c>
      <c r="C25" t="s">
        <v>9</v>
      </c>
      <c r="D25" s="35"/>
      <c r="E25" t="s">
        <v>165</v>
      </c>
      <c r="G25">
        <v>200</v>
      </c>
      <c r="H25">
        <v>15</v>
      </c>
      <c r="I25" s="35"/>
      <c r="J25" s="35"/>
      <c r="K25" s="35"/>
      <c r="L25" s="35"/>
    </row>
    <row r="26" spans="1:12" x14ac:dyDescent="0.25">
      <c r="A26">
        <v>25</v>
      </c>
      <c r="B26" t="s">
        <v>186</v>
      </c>
      <c r="C26" t="s">
        <v>8</v>
      </c>
      <c r="D26" s="35"/>
      <c r="E26" t="s">
        <v>165</v>
      </c>
      <c r="G26">
        <v>300</v>
      </c>
      <c r="H26">
        <v>15</v>
      </c>
      <c r="I26" s="35"/>
      <c r="J26" s="35"/>
      <c r="K26" s="35"/>
      <c r="L26" s="35"/>
    </row>
    <row r="27" spans="1:12" x14ac:dyDescent="0.25">
      <c r="A27">
        <v>26</v>
      </c>
      <c r="B27" t="s">
        <v>187</v>
      </c>
      <c r="C27" t="s">
        <v>5</v>
      </c>
      <c r="D27" s="35"/>
      <c r="E27" t="s">
        <v>165</v>
      </c>
      <c r="G27">
        <v>200</v>
      </c>
      <c r="H27">
        <v>15</v>
      </c>
      <c r="I27" s="35"/>
      <c r="J27" s="35"/>
      <c r="K27" s="35"/>
      <c r="L27" s="35"/>
    </row>
    <row r="28" spans="1:12" x14ac:dyDescent="0.25">
      <c r="A28">
        <v>27</v>
      </c>
      <c r="B28" t="s">
        <v>188</v>
      </c>
      <c r="C28" t="s">
        <v>7</v>
      </c>
      <c r="D28" s="35"/>
      <c r="E28" t="s">
        <v>165</v>
      </c>
      <c r="F28">
        <v>45</v>
      </c>
      <c r="G28">
        <v>300</v>
      </c>
      <c r="H28">
        <v>15</v>
      </c>
      <c r="I28" s="35"/>
      <c r="J28" s="35"/>
      <c r="K28" s="35"/>
      <c r="L28" s="35"/>
    </row>
    <row r="29" spans="1:12" x14ac:dyDescent="0.25">
      <c r="A29">
        <v>28</v>
      </c>
      <c r="B29" t="s">
        <v>189</v>
      </c>
      <c r="C29" t="s">
        <v>9</v>
      </c>
      <c r="D29" s="35"/>
      <c r="E29" t="s">
        <v>165</v>
      </c>
      <c r="G29">
        <v>450</v>
      </c>
      <c r="H29">
        <v>15</v>
      </c>
      <c r="I29" s="35"/>
      <c r="J29" s="35"/>
      <c r="K29" s="35"/>
      <c r="L29" s="35"/>
    </row>
    <row r="30" spans="1:12" x14ac:dyDescent="0.25">
      <c r="A30">
        <v>29</v>
      </c>
      <c r="B30" t="s">
        <v>190</v>
      </c>
      <c r="C30" t="s">
        <v>13</v>
      </c>
      <c r="D30" s="35"/>
      <c r="E30" t="s">
        <v>165</v>
      </c>
      <c r="G30">
        <v>150</v>
      </c>
      <c r="H30">
        <v>10</v>
      </c>
      <c r="I30" s="35"/>
      <c r="J30" s="35"/>
      <c r="K30" s="35"/>
      <c r="L30" s="35"/>
    </row>
    <row r="31" spans="1:12" x14ac:dyDescent="0.25">
      <c r="A31">
        <v>30</v>
      </c>
      <c r="B31" t="s">
        <v>191</v>
      </c>
      <c r="C31" t="s">
        <v>9</v>
      </c>
      <c r="D31" s="35"/>
      <c r="E31" t="s">
        <v>165</v>
      </c>
      <c r="G31">
        <v>500</v>
      </c>
      <c r="H31">
        <v>15</v>
      </c>
      <c r="I31" s="35"/>
      <c r="J31" s="35"/>
      <c r="K31" s="35"/>
      <c r="L31" s="35"/>
    </row>
    <row r="32" spans="1:12" x14ac:dyDescent="0.25">
      <c r="A32">
        <v>31</v>
      </c>
      <c r="B32" t="s">
        <v>192</v>
      </c>
      <c r="C32" t="s">
        <v>13</v>
      </c>
      <c r="D32" s="35"/>
      <c r="E32" t="s">
        <v>165</v>
      </c>
      <c r="G32">
        <v>100</v>
      </c>
      <c r="H32">
        <v>20</v>
      </c>
      <c r="I32" s="35"/>
      <c r="J32" s="35"/>
      <c r="K32" s="35"/>
      <c r="L32" s="35"/>
    </row>
    <row r="33" spans="1:12" x14ac:dyDescent="0.25">
      <c r="A33">
        <v>32</v>
      </c>
      <c r="B33" t="s">
        <v>193</v>
      </c>
      <c r="C33" t="s">
        <v>13</v>
      </c>
      <c r="D33" s="35"/>
      <c r="E33" t="s">
        <v>165</v>
      </c>
      <c r="G33">
        <v>260</v>
      </c>
      <c r="H33">
        <v>30</v>
      </c>
      <c r="I33" s="35"/>
      <c r="J33" s="35"/>
      <c r="K33" s="35"/>
      <c r="L33" s="35"/>
    </row>
    <row r="34" spans="1:12" x14ac:dyDescent="0.25">
      <c r="A34">
        <v>33</v>
      </c>
      <c r="B34" t="s">
        <v>194</v>
      </c>
      <c r="C34" t="s">
        <v>5</v>
      </c>
      <c r="D34" s="35"/>
      <c r="E34" t="s">
        <v>165</v>
      </c>
      <c r="G34">
        <v>50</v>
      </c>
      <c r="H34">
        <v>5</v>
      </c>
      <c r="I34" s="35"/>
      <c r="J34" s="35"/>
      <c r="K34" s="35"/>
      <c r="L34" s="35"/>
    </row>
    <row r="35" spans="1:12" x14ac:dyDescent="0.25">
      <c r="A35">
        <v>34</v>
      </c>
      <c r="B35" t="s">
        <v>195</v>
      </c>
      <c r="C35" t="s">
        <v>13</v>
      </c>
      <c r="D35" s="35"/>
      <c r="E35" t="s">
        <v>165</v>
      </c>
      <c r="G35">
        <v>90</v>
      </c>
      <c r="H35">
        <v>20</v>
      </c>
      <c r="I35" s="35"/>
      <c r="J35" s="35"/>
      <c r="K35" s="35"/>
      <c r="L35" s="35"/>
    </row>
    <row r="36" spans="1:12" x14ac:dyDescent="0.25">
      <c r="A36">
        <v>35</v>
      </c>
      <c r="B36" t="s">
        <v>196</v>
      </c>
      <c r="C36" t="s">
        <v>13</v>
      </c>
      <c r="D36" s="35"/>
      <c r="E36" t="s">
        <v>165</v>
      </c>
      <c r="G36">
        <v>400</v>
      </c>
      <c r="H36">
        <v>22</v>
      </c>
      <c r="I36" s="35"/>
      <c r="J36" s="35"/>
      <c r="K36" s="35"/>
      <c r="L36" s="35"/>
    </row>
    <row r="37" spans="1:12" x14ac:dyDescent="0.25">
      <c r="A37">
        <v>36</v>
      </c>
      <c r="B37" t="s">
        <v>197</v>
      </c>
      <c r="C37" t="s">
        <v>7</v>
      </c>
      <c r="D37" s="35"/>
      <c r="E37" t="s">
        <v>165</v>
      </c>
      <c r="G37">
        <v>230</v>
      </c>
      <c r="H37">
        <v>20</v>
      </c>
      <c r="I37" s="35"/>
      <c r="J37" s="35"/>
      <c r="K37" s="35"/>
      <c r="L37" s="35"/>
    </row>
    <row r="38" spans="1:12" x14ac:dyDescent="0.25">
      <c r="A38">
        <v>37</v>
      </c>
      <c r="B38" t="s">
        <v>198</v>
      </c>
      <c r="C38" t="s">
        <v>6</v>
      </c>
      <c r="D38" s="35"/>
      <c r="E38" t="s">
        <v>165</v>
      </c>
      <c r="G38">
        <v>750</v>
      </c>
      <c r="H38">
        <v>20</v>
      </c>
      <c r="I38" s="35"/>
      <c r="J38" s="35"/>
      <c r="K38" s="35"/>
      <c r="L38" s="35"/>
    </row>
    <row r="39" spans="1:12" x14ac:dyDescent="0.25">
      <c r="A39">
        <v>38</v>
      </c>
      <c r="B39" t="s">
        <v>199</v>
      </c>
      <c r="C39" t="s">
        <v>8</v>
      </c>
      <c r="D39" s="35"/>
      <c r="E39" t="s">
        <v>163</v>
      </c>
      <c r="G39">
        <v>100</v>
      </c>
      <c r="H39">
        <v>5</v>
      </c>
      <c r="I39" s="35"/>
      <c r="J39" s="35"/>
      <c r="K39" s="35"/>
      <c r="L39" s="35"/>
    </row>
    <row r="40" spans="1:12" x14ac:dyDescent="0.25">
      <c r="A40">
        <v>39</v>
      </c>
      <c r="B40" t="s">
        <v>200</v>
      </c>
      <c r="C40" t="s">
        <v>13</v>
      </c>
      <c r="D40" s="35"/>
      <c r="E40" t="s">
        <v>165</v>
      </c>
      <c r="G40">
        <v>100</v>
      </c>
      <c r="H40">
        <v>5</v>
      </c>
      <c r="I40" s="35"/>
      <c r="J40" s="35"/>
      <c r="K40" s="35"/>
      <c r="L40" s="35"/>
    </row>
    <row r="41" spans="1:12" x14ac:dyDescent="0.25">
      <c r="A41">
        <v>40</v>
      </c>
      <c r="B41" t="s">
        <v>201</v>
      </c>
      <c r="C41" t="s">
        <v>13</v>
      </c>
      <c r="D41" s="35"/>
      <c r="E41" t="s">
        <v>165</v>
      </c>
      <c r="G41">
        <v>100</v>
      </c>
      <c r="H41">
        <v>5</v>
      </c>
      <c r="I41" s="35"/>
      <c r="J41" s="35"/>
      <c r="K41" s="35"/>
      <c r="L41" s="35"/>
    </row>
    <row r="42" spans="1:12" x14ac:dyDescent="0.25">
      <c r="A42">
        <v>41</v>
      </c>
      <c r="B42" t="s">
        <v>202</v>
      </c>
      <c r="C42" t="s">
        <v>12</v>
      </c>
      <c r="D42" s="35"/>
      <c r="E42" t="s">
        <v>165</v>
      </c>
      <c r="G42">
        <v>500</v>
      </c>
      <c r="H42">
        <v>20</v>
      </c>
      <c r="I42" s="35"/>
      <c r="J42" s="35"/>
      <c r="K42" s="35"/>
      <c r="L42" s="35"/>
    </row>
    <row r="43" spans="1:12" x14ac:dyDescent="0.25">
      <c r="A43">
        <v>42</v>
      </c>
      <c r="B43" t="s">
        <v>5</v>
      </c>
      <c r="C43" t="s">
        <v>5</v>
      </c>
      <c r="D43" s="35"/>
      <c r="E43" t="s">
        <v>165</v>
      </c>
      <c r="G43">
        <v>420</v>
      </c>
      <c r="H43">
        <v>100</v>
      </c>
      <c r="I43" s="35"/>
      <c r="J43" s="35"/>
      <c r="K43" s="35"/>
      <c r="L43" s="35"/>
    </row>
  </sheetData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/>
  </sheetPr>
  <dimension ref="A1:E9"/>
  <sheetViews>
    <sheetView workbookViewId="0">
      <selection activeCell="E11" sqref="E11"/>
    </sheetView>
  </sheetViews>
  <sheetFormatPr baseColWidth="10" defaultRowHeight="15" x14ac:dyDescent="0.25"/>
  <cols>
    <col min="1" max="1" width="15.28515625" bestFit="1" customWidth="1"/>
    <col min="2" max="2" width="21.28515625" bestFit="1" customWidth="1"/>
    <col min="3" max="3" width="25.7109375" bestFit="1" customWidth="1"/>
    <col min="4" max="4" width="11.28515625" bestFit="1" customWidth="1"/>
    <col min="5" max="5" width="18.85546875" customWidth="1"/>
  </cols>
  <sheetData>
    <row r="1" spans="1:5" x14ac:dyDescent="0.25">
      <c r="A1" t="s">
        <v>203</v>
      </c>
      <c r="B1" t="s">
        <v>152</v>
      </c>
      <c r="C1" t="s">
        <v>153</v>
      </c>
      <c r="D1" t="s">
        <v>157</v>
      </c>
      <c r="E1" t="s">
        <v>288</v>
      </c>
    </row>
    <row r="2" spans="1:5" x14ac:dyDescent="0.25">
      <c r="A2">
        <v>1</v>
      </c>
      <c r="B2" t="s">
        <v>205</v>
      </c>
      <c r="C2" t="s">
        <v>206</v>
      </c>
      <c r="D2">
        <v>3</v>
      </c>
    </row>
    <row r="3" spans="1:5" x14ac:dyDescent="0.25">
      <c r="A3">
        <v>2</v>
      </c>
      <c r="B3" t="s">
        <v>207</v>
      </c>
      <c r="C3" t="s">
        <v>208</v>
      </c>
      <c r="D3">
        <v>50</v>
      </c>
    </row>
    <row r="4" spans="1:5" x14ac:dyDescent="0.25">
      <c r="A4">
        <v>3</v>
      </c>
      <c r="B4" t="s">
        <v>209</v>
      </c>
      <c r="C4" t="s">
        <v>210</v>
      </c>
      <c r="D4">
        <v>50</v>
      </c>
    </row>
    <row r="5" spans="1:5" x14ac:dyDescent="0.25">
      <c r="A5">
        <v>4</v>
      </c>
      <c r="B5" t="s">
        <v>211</v>
      </c>
      <c r="C5" t="s">
        <v>208</v>
      </c>
      <c r="D5">
        <v>45</v>
      </c>
    </row>
    <row r="6" spans="1:5" x14ac:dyDescent="0.25">
      <c r="A6">
        <v>5</v>
      </c>
      <c r="B6" t="s">
        <v>212</v>
      </c>
      <c r="C6" t="s">
        <v>213</v>
      </c>
      <c r="D6">
        <v>100</v>
      </c>
    </row>
    <row r="7" spans="1:5" x14ac:dyDescent="0.25">
      <c r="A7">
        <v>6</v>
      </c>
      <c r="B7" t="s">
        <v>214</v>
      </c>
      <c r="C7" t="s">
        <v>208</v>
      </c>
      <c r="D7">
        <v>100</v>
      </c>
    </row>
    <row r="8" spans="1:5" x14ac:dyDescent="0.25">
      <c r="A8">
        <v>7</v>
      </c>
      <c r="B8" t="s">
        <v>215</v>
      </c>
      <c r="C8" t="s">
        <v>216</v>
      </c>
      <c r="D8">
        <v>100</v>
      </c>
    </row>
    <row r="9" spans="1:5" x14ac:dyDescent="0.25">
      <c r="A9">
        <v>8</v>
      </c>
      <c r="B9" t="s">
        <v>200</v>
      </c>
      <c r="C9" t="s">
        <v>208</v>
      </c>
      <c r="D9">
        <v>45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/>
  </sheetPr>
  <dimension ref="A1:C64"/>
  <sheetViews>
    <sheetView workbookViewId="0">
      <selection activeCell="H9" sqref="H9"/>
    </sheetView>
  </sheetViews>
  <sheetFormatPr baseColWidth="10" defaultRowHeight="15" x14ac:dyDescent="0.25"/>
  <cols>
    <col min="1" max="1" width="18.42578125" bestFit="1" customWidth="1"/>
    <col min="2" max="2" width="16.140625" bestFit="1" customWidth="1"/>
    <col min="3" max="3" width="12" bestFit="1" customWidth="1"/>
  </cols>
  <sheetData>
    <row r="1" spans="1:3" x14ac:dyDescent="0.25">
      <c r="A1" t="s">
        <v>21</v>
      </c>
      <c r="B1" t="s">
        <v>149</v>
      </c>
      <c r="C1" t="s">
        <v>150</v>
      </c>
    </row>
    <row r="2" spans="1:3" x14ac:dyDescent="0.25">
      <c r="A2">
        <v>4</v>
      </c>
      <c r="B2">
        <v>37</v>
      </c>
      <c r="C2" s="2">
        <v>26.634646500000002</v>
      </c>
    </row>
    <row r="3" spans="1:3" x14ac:dyDescent="0.25">
      <c r="A3">
        <v>11</v>
      </c>
      <c r="B3">
        <v>39</v>
      </c>
      <c r="C3" s="2">
        <v>19.000579500000001</v>
      </c>
    </row>
    <row r="4" spans="1:3" x14ac:dyDescent="0.25">
      <c r="A4">
        <v>14</v>
      </c>
      <c r="B4">
        <v>36</v>
      </c>
      <c r="C4" s="2">
        <v>6.4181145000000006</v>
      </c>
    </row>
    <row r="5" spans="1:3" x14ac:dyDescent="0.25">
      <c r="A5">
        <v>7</v>
      </c>
      <c r="B5">
        <v>34</v>
      </c>
      <c r="C5" s="2">
        <v>9.6218849999999989</v>
      </c>
    </row>
    <row r="6" spans="1:3" x14ac:dyDescent="0.25">
      <c r="A6">
        <v>5</v>
      </c>
      <c r="B6">
        <v>14</v>
      </c>
      <c r="C6" s="2">
        <v>3.0980354999999999</v>
      </c>
    </row>
    <row r="7" spans="1:3" x14ac:dyDescent="0.25">
      <c r="A7">
        <v>1</v>
      </c>
      <c r="B7">
        <v>22</v>
      </c>
      <c r="C7" s="2">
        <v>8.7760050000000014</v>
      </c>
    </row>
    <row r="8" spans="1:3" x14ac:dyDescent="0.25">
      <c r="A8">
        <v>18</v>
      </c>
      <c r="B8">
        <v>11</v>
      </c>
      <c r="C8" s="2">
        <v>15.4478835</v>
      </c>
    </row>
    <row r="9" spans="1:3" x14ac:dyDescent="0.25">
      <c r="A9">
        <v>3</v>
      </c>
      <c r="B9">
        <v>11</v>
      </c>
      <c r="C9" s="2">
        <v>15.722794499999999</v>
      </c>
    </row>
    <row r="10" spans="1:3" x14ac:dyDescent="0.25">
      <c r="A10">
        <v>18</v>
      </c>
      <c r="B10">
        <v>9</v>
      </c>
      <c r="C10" s="2">
        <v>0.76129199999999997</v>
      </c>
    </row>
    <row r="11" spans="1:3" x14ac:dyDescent="0.25">
      <c r="A11">
        <v>18</v>
      </c>
      <c r="B11">
        <v>33</v>
      </c>
      <c r="C11" s="2">
        <v>7.8032430000000002</v>
      </c>
    </row>
    <row r="12" spans="1:3" x14ac:dyDescent="0.25">
      <c r="A12">
        <v>2</v>
      </c>
      <c r="B12">
        <v>17</v>
      </c>
      <c r="C12" s="2">
        <v>2.0829795</v>
      </c>
    </row>
    <row r="13" spans="1:3" x14ac:dyDescent="0.25">
      <c r="A13">
        <v>8</v>
      </c>
      <c r="B13">
        <v>8</v>
      </c>
      <c r="C13" s="2">
        <v>8.7760050000000014</v>
      </c>
    </row>
    <row r="14" spans="1:3" x14ac:dyDescent="0.25">
      <c r="A14">
        <v>1</v>
      </c>
      <c r="B14">
        <v>35</v>
      </c>
      <c r="C14" s="2">
        <v>7.2322739999999994</v>
      </c>
    </row>
    <row r="15" spans="1:3" x14ac:dyDescent="0.25">
      <c r="A15">
        <v>18</v>
      </c>
      <c r="B15">
        <v>4</v>
      </c>
      <c r="C15" s="2">
        <v>0.697851</v>
      </c>
    </row>
    <row r="16" spans="1:3" x14ac:dyDescent="0.25">
      <c r="A16">
        <v>11</v>
      </c>
      <c r="B16">
        <v>32</v>
      </c>
      <c r="C16" s="2">
        <v>7.7080814999999996</v>
      </c>
    </row>
    <row r="17" spans="1:3" x14ac:dyDescent="0.25">
      <c r="A17">
        <v>9</v>
      </c>
      <c r="B17">
        <v>3</v>
      </c>
      <c r="C17" s="2">
        <v>10.7321025</v>
      </c>
    </row>
    <row r="18" spans="1:3" x14ac:dyDescent="0.25">
      <c r="A18">
        <v>18</v>
      </c>
      <c r="B18">
        <v>17</v>
      </c>
      <c r="C18" s="2">
        <v>2.3578904999999999</v>
      </c>
    </row>
    <row r="19" spans="1:3" x14ac:dyDescent="0.25">
      <c r="A19">
        <v>6</v>
      </c>
      <c r="B19">
        <v>28</v>
      </c>
      <c r="C19" s="2">
        <v>4.3457084999999998</v>
      </c>
    </row>
    <row r="20" spans="1:3" x14ac:dyDescent="0.25">
      <c r="A20">
        <v>14</v>
      </c>
      <c r="B20">
        <v>18</v>
      </c>
      <c r="C20" s="2">
        <v>6.957363</v>
      </c>
    </row>
    <row r="21" spans="1:3" x14ac:dyDescent="0.25">
      <c r="A21">
        <v>13</v>
      </c>
      <c r="B21">
        <v>23</v>
      </c>
      <c r="C21" s="2">
        <v>2.9817269999999994</v>
      </c>
    </row>
    <row r="22" spans="1:3" x14ac:dyDescent="0.25">
      <c r="A22">
        <v>18</v>
      </c>
      <c r="B22">
        <v>7</v>
      </c>
      <c r="C22" s="2">
        <v>0.27491100000000002</v>
      </c>
    </row>
    <row r="23" spans="1:3" x14ac:dyDescent="0.25">
      <c r="A23">
        <v>9</v>
      </c>
      <c r="B23">
        <v>21</v>
      </c>
      <c r="C23" s="2">
        <v>8.4693734999999997</v>
      </c>
    </row>
    <row r="24" spans="1:3" x14ac:dyDescent="0.25">
      <c r="A24">
        <v>16</v>
      </c>
      <c r="B24">
        <v>1</v>
      </c>
      <c r="C24" s="2">
        <v>8.8711665000000011</v>
      </c>
    </row>
    <row r="25" spans="1:3" x14ac:dyDescent="0.25">
      <c r="A25">
        <v>6</v>
      </c>
      <c r="B25">
        <v>24</v>
      </c>
      <c r="C25" s="2">
        <v>5.5299404999999995</v>
      </c>
    </row>
    <row r="26" spans="1:3" x14ac:dyDescent="0.25">
      <c r="A26">
        <v>18</v>
      </c>
      <c r="B26">
        <v>19</v>
      </c>
      <c r="C26" s="2">
        <v>4.1765324999999995</v>
      </c>
    </row>
    <row r="27" spans="1:3" x14ac:dyDescent="0.25">
      <c r="A27">
        <v>7</v>
      </c>
      <c r="B27">
        <v>1</v>
      </c>
      <c r="C27" s="2">
        <v>9.2623859999999993</v>
      </c>
    </row>
    <row r="28" spans="1:3" x14ac:dyDescent="0.25">
      <c r="A28">
        <v>16</v>
      </c>
      <c r="B28">
        <v>29</v>
      </c>
      <c r="C28" s="2">
        <v>8.5116674999999997</v>
      </c>
    </row>
    <row r="29" spans="1:3" x14ac:dyDescent="0.25">
      <c r="A29">
        <v>9</v>
      </c>
      <c r="B29">
        <v>20</v>
      </c>
      <c r="C29" s="2">
        <v>9.1777979999999992</v>
      </c>
    </row>
    <row r="30" spans="1:3" x14ac:dyDescent="0.25">
      <c r="A30">
        <v>11</v>
      </c>
      <c r="B30">
        <v>40</v>
      </c>
      <c r="C30" s="2">
        <v>28.421567999999997</v>
      </c>
    </row>
    <row r="31" spans="1:3" x14ac:dyDescent="0.25">
      <c r="A31">
        <v>14</v>
      </c>
      <c r="B31">
        <v>27</v>
      </c>
      <c r="C31" s="2">
        <v>6.0268949999999997</v>
      </c>
    </row>
    <row r="32" spans="1:3" x14ac:dyDescent="0.25">
      <c r="A32">
        <v>1</v>
      </c>
      <c r="B32">
        <v>16</v>
      </c>
      <c r="C32" s="2">
        <v>8.5010940000000002</v>
      </c>
    </row>
    <row r="33" spans="1:3" x14ac:dyDescent="0.25">
      <c r="A33">
        <v>1</v>
      </c>
      <c r="B33">
        <v>1</v>
      </c>
      <c r="C33" s="2">
        <v>9.3469739999999994</v>
      </c>
    </row>
    <row r="34" spans="1:3" x14ac:dyDescent="0.25">
      <c r="A34">
        <v>18</v>
      </c>
      <c r="B34">
        <v>38</v>
      </c>
      <c r="C34" s="2">
        <v>35.907605999999994</v>
      </c>
    </row>
    <row r="35" spans="1:3" x14ac:dyDescent="0.25">
      <c r="A35">
        <v>18</v>
      </c>
      <c r="B35">
        <v>23</v>
      </c>
      <c r="C35" s="2">
        <v>3.1403295</v>
      </c>
    </row>
    <row r="36" spans="1:3" x14ac:dyDescent="0.25">
      <c r="A36">
        <v>3</v>
      </c>
      <c r="B36">
        <v>12</v>
      </c>
      <c r="C36" s="2">
        <v>7.2639944999999999</v>
      </c>
    </row>
    <row r="37" spans="1:3" x14ac:dyDescent="0.25">
      <c r="A37">
        <v>18</v>
      </c>
      <c r="B37">
        <v>25</v>
      </c>
      <c r="C37" s="2">
        <v>6.7564664999999993</v>
      </c>
    </row>
    <row r="38" spans="1:3" x14ac:dyDescent="0.25">
      <c r="A38">
        <v>18</v>
      </c>
      <c r="B38">
        <v>8</v>
      </c>
      <c r="C38" s="2">
        <v>9.6747524999999985</v>
      </c>
    </row>
    <row r="39" spans="1:3" x14ac:dyDescent="0.25">
      <c r="A39">
        <v>18</v>
      </c>
      <c r="B39">
        <v>5</v>
      </c>
      <c r="C39" s="2">
        <v>0.67670399999999997</v>
      </c>
    </row>
    <row r="40" spans="1:3" x14ac:dyDescent="0.25">
      <c r="A40">
        <v>11</v>
      </c>
      <c r="B40">
        <v>29</v>
      </c>
      <c r="C40" s="2">
        <v>7.8349634999999997</v>
      </c>
    </row>
    <row r="41" spans="1:3" x14ac:dyDescent="0.25">
      <c r="A41">
        <v>15</v>
      </c>
      <c r="B41">
        <v>18</v>
      </c>
      <c r="C41" s="2">
        <v>7.6234934999999995</v>
      </c>
    </row>
    <row r="42" spans="1:3" x14ac:dyDescent="0.25">
      <c r="A42">
        <v>5</v>
      </c>
      <c r="B42">
        <v>15</v>
      </c>
      <c r="C42" s="2">
        <v>6.957363</v>
      </c>
    </row>
    <row r="43" spans="1:3" x14ac:dyDescent="0.25">
      <c r="A43">
        <v>7</v>
      </c>
      <c r="B43">
        <v>31</v>
      </c>
      <c r="C43" s="2">
        <v>9.0191954999999986</v>
      </c>
    </row>
    <row r="44" spans="1:3" x14ac:dyDescent="0.25">
      <c r="A44">
        <v>4</v>
      </c>
      <c r="B44">
        <v>28</v>
      </c>
      <c r="C44" s="2">
        <v>4.1765324999999995</v>
      </c>
    </row>
    <row r="45" spans="1:3" x14ac:dyDescent="0.25">
      <c r="A45">
        <v>1</v>
      </c>
      <c r="B45">
        <v>34</v>
      </c>
      <c r="C45" s="2">
        <v>9.6853259999999999</v>
      </c>
    </row>
    <row r="46" spans="1:3" x14ac:dyDescent="0.25">
      <c r="A46">
        <v>7</v>
      </c>
      <c r="B46">
        <v>2</v>
      </c>
      <c r="C46" s="2">
        <v>5.3819114999999993</v>
      </c>
    </row>
    <row r="47" spans="1:3" x14ac:dyDescent="0.25">
      <c r="A47">
        <v>6</v>
      </c>
      <c r="B47">
        <v>15</v>
      </c>
      <c r="C47" s="2">
        <v>6.6190109999999995</v>
      </c>
    </row>
    <row r="48" spans="1:3" x14ac:dyDescent="0.25">
      <c r="A48">
        <v>6</v>
      </c>
      <c r="B48">
        <v>26</v>
      </c>
      <c r="C48" s="2">
        <v>4.4197229999999994</v>
      </c>
    </row>
    <row r="49" spans="1:3" x14ac:dyDescent="0.25">
      <c r="A49">
        <v>15</v>
      </c>
      <c r="B49">
        <v>27</v>
      </c>
      <c r="C49" s="2">
        <v>5.519366999999999</v>
      </c>
    </row>
    <row r="50" spans="1:3" x14ac:dyDescent="0.25">
      <c r="A50">
        <v>6</v>
      </c>
      <c r="B50">
        <v>30</v>
      </c>
      <c r="C50" s="2">
        <v>2.2627290000000002</v>
      </c>
    </row>
    <row r="51" spans="1:3" x14ac:dyDescent="0.25">
      <c r="A51">
        <v>7</v>
      </c>
      <c r="B51">
        <v>16</v>
      </c>
      <c r="C51" s="2">
        <v>7.8032430000000002</v>
      </c>
    </row>
    <row r="52" spans="1:3" x14ac:dyDescent="0.25">
      <c r="A52">
        <v>7</v>
      </c>
      <c r="B52">
        <v>22</v>
      </c>
      <c r="C52" s="2">
        <v>7.9512719999999995</v>
      </c>
    </row>
    <row r="53" spans="1:3" x14ac:dyDescent="0.25">
      <c r="A53">
        <v>2</v>
      </c>
      <c r="B53">
        <v>10</v>
      </c>
      <c r="C53" s="2">
        <v>1.5014369999999997</v>
      </c>
    </row>
    <row r="54" spans="1:3" x14ac:dyDescent="0.25">
      <c r="A54">
        <v>18</v>
      </c>
      <c r="B54">
        <v>6</v>
      </c>
      <c r="C54" s="2">
        <v>0.782439</v>
      </c>
    </row>
    <row r="55" spans="1:3" x14ac:dyDescent="0.25">
      <c r="A55">
        <v>18</v>
      </c>
      <c r="B55">
        <v>12</v>
      </c>
      <c r="C55" s="2">
        <v>6.957363</v>
      </c>
    </row>
    <row r="56" spans="1:3" x14ac:dyDescent="0.25">
      <c r="A56">
        <v>16</v>
      </c>
      <c r="B56">
        <v>2</v>
      </c>
      <c r="C56" s="2">
        <v>6.0268949999999997</v>
      </c>
    </row>
    <row r="57" spans="1:3" x14ac:dyDescent="0.25">
      <c r="A57">
        <v>10</v>
      </c>
      <c r="B57">
        <v>21</v>
      </c>
      <c r="C57" s="2">
        <v>8.0464334999999991</v>
      </c>
    </row>
    <row r="58" spans="1:3" x14ac:dyDescent="0.25">
      <c r="A58">
        <v>10</v>
      </c>
      <c r="B58">
        <v>3</v>
      </c>
      <c r="C58" s="2">
        <v>11.8528935</v>
      </c>
    </row>
    <row r="59" spans="1:3" x14ac:dyDescent="0.25">
      <c r="A59">
        <v>8</v>
      </c>
      <c r="B59">
        <v>42</v>
      </c>
      <c r="C59" s="2">
        <v>15.204693000000001</v>
      </c>
    </row>
    <row r="60" spans="1:3" x14ac:dyDescent="0.25">
      <c r="A60">
        <v>2</v>
      </c>
      <c r="B60">
        <v>13</v>
      </c>
      <c r="C60" s="2">
        <v>0.67670399999999997</v>
      </c>
    </row>
    <row r="61" spans="1:3" x14ac:dyDescent="0.25">
      <c r="A61">
        <v>2</v>
      </c>
      <c r="B61">
        <v>30</v>
      </c>
      <c r="C61" s="2">
        <v>2.4741989999999996</v>
      </c>
    </row>
    <row r="62" spans="1:3" x14ac:dyDescent="0.25">
      <c r="A62">
        <v>6</v>
      </c>
      <c r="B62">
        <v>9</v>
      </c>
      <c r="C62" s="2">
        <v>0.66613050000000007</v>
      </c>
    </row>
    <row r="63" spans="1:3" x14ac:dyDescent="0.25">
      <c r="A63">
        <v>11</v>
      </c>
      <c r="B63">
        <v>31</v>
      </c>
      <c r="C63" s="2">
        <v>9.6853259999999999</v>
      </c>
    </row>
    <row r="64" spans="1:3" x14ac:dyDescent="0.25">
      <c r="A64">
        <v>13</v>
      </c>
      <c r="B64">
        <v>41</v>
      </c>
      <c r="C64" s="2">
        <v>2.9182859999999993</v>
      </c>
    </row>
  </sheetData>
  <autoFilter ref="A1:C64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9"/>
  </sheetPr>
  <dimension ref="A1:D76"/>
  <sheetViews>
    <sheetView workbookViewId="0">
      <selection activeCell="J19" sqref="J19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4.85546875" bestFit="1" customWidth="1"/>
    <col min="4" max="4" width="30.42578125" bestFit="1" customWidth="1"/>
  </cols>
  <sheetData>
    <row r="1" spans="1:4" x14ac:dyDescent="0.25">
      <c r="A1" t="s">
        <v>203</v>
      </c>
      <c r="B1" t="s">
        <v>149</v>
      </c>
      <c r="C1" t="s">
        <v>204</v>
      </c>
      <c r="D1" t="s">
        <v>315</v>
      </c>
    </row>
    <row r="2" spans="1:4" x14ac:dyDescent="0.25">
      <c r="A2">
        <v>1</v>
      </c>
      <c r="B2">
        <v>1</v>
      </c>
      <c r="C2">
        <v>0.45</v>
      </c>
    </row>
    <row r="3" spans="1:4" x14ac:dyDescent="0.25">
      <c r="A3">
        <v>1</v>
      </c>
      <c r="B3">
        <v>2</v>
      </c>
      <c r="C3">
        <v>0.27</v>
      </c>
    </row>
    <row r="4" spans="1:4" x14ac:dyDescent="0.25">
      <c r="A4">
        <v>1</v>
      </c>
      <c r="B4">
        <v>21</v>
      </c>
      <c r="C4">
        <v>0.49</v>
      </c>
    </row>
    <row r="5" spans="1:4" x14ac:dyDescent="0.25">
      <c r="A5">
        <v>1</v>
      </c>
      <c r="B5">
        <v>4</v>
      </c>
      <c r="C5">
        <v>0.15</v>
      </c>
    </row>
    <row r="6" spans="1:4" x14ac:dyDescent="0.25">
      <c r="A6">
        <v>1</v>
      </c>
      <c r="B6">
        <v>5</v>
      </c>
      <c r="C6">
        <v>0.51</v>
      </c>
    </row>
    <row r="7" spans="1:4" x14ac:dyDescent="0.25">
      <c r="A7">
        <v>1</v>
      </c>
      <c r="B7">
        <v>6</v>
      </c>
      <c r="C7">
        <v>0.05</v>
      </c>
    </row>
    <row r="8" spans="1:4" x14ac:dyDescent="0.25">
      <c r="A8">
        <v>1</v>
      </c>
      <c r="B8">
        <v>7</v>
      </c>
      <c r="C8">
        <v>0.36</v>
      </c>
    </row>
    <row r="9" spans="1:4" x14ac:dyDescent="0.25">
      <c r="A9">
        <v>1</v>
      </c>
      <c r="B9">
        <v>9</v>
      </c>
      <c r="C9">
        <v>0.26</v>
      </c>
    </row>
    <row r="10" spans="1:4" x14ac:dyDescent="0.25">
      <c r="A10">
        <v>1</v>
      </c>
      <c r="B10">
        <v>10</v>
      </c>
      <c r="C10">
        <v>0.3</v>
      </c>
    </row>
    <row r="11" spans="1:4" x14ac:dyDescent="0.25">
      <c r="A11">
        <v>1</v>
      </c>
      <c r="B11">
        <v>11</v>
      </c>
      <c r="C11">
        <v>0.13</v>
      </c>
    </row>
    <row r="12" spans="1:4" x14ac:dyDescent="0.25">
      <c r="A12">
        <v>1</v>
      </c>
      <c r="B12">
        <v>12</v>
      </c>
      <c r="C12">
        <v>0.1</v>
      </c>
    </row>
    <row r="13" spans="1:4" x14ac:dyDescent="0.25">
      <c r="A13">
        <v>1</v>
      </c>
      <c r="B13">
        <v>13</v>
      </c>
      <c r="C13">
        <v>0.35</v>
      </c>
    </row>
    <row r="14" spans="1:4" x14ac:dyDescent="0.25">
      <c r="A14">
        <v>1</v>
      </c>
      <c r="B14">
        <v>14</v>
      </c>
      <c r="C14">
        <v>0.2</v>
      </c>
    </row>
    <row r="15" spans="1:4" x14ac:dyDescent="0.25">
      <c r="A15">
        <v>1</v>
      </c>
      <c r="B15">
        <v>15</v>
      </c>
      <c r="C15">
        <v>0.1</v>
      </c>
    </row>
    <row r="16" spans="1:4" x14ac:dyDescent="0.25">
      <c r="A16">
        <v>5</v>
      </c>
      <c r="B16">
        <v>34</v>
      </c>
      <c r="C16">
        <v>0.44</v>
      </c>
    </row>
    <row r="17" spans="1:3" x14ac:dyDescent="0.25">
      <c r="A17">
        <v>5</v>
      </c>
      <c r="B17">
        <v>35</v>
      </c>
      <c r="C17">
        <v>0.56000000000000005</v>
      </c>
    </row>
    <row r="18" spans="1:3" x14ac:dyDescent="0.25">
      <c r="A18">
        <v>5</v>
      </c>
      <c r="B18">
        <v>23</v>
      </c>
      <c r="C18">
        <v>0.13</v>
      </c>
    </row>
    <row r="19" spans="1:3" x14ac:dyDescent="0.25">
      <c r="A19">
        <v>2</v>
      </c>
      <c r="B19">
        <v>16</v>
      </c>
      <c r="C19">
        <v>0.46</v>
      </c>
    </row>
    <row r="20" spans="1:3" x14ac:dyDescent="0.25">
      <c r="A20">
        <v>2</v>
      </c>
      <c r="B20">
        <v>17</v>
      </c>
      <c r="C20">
        <v>0.65</v>
      </c>
    </row>
    <row r="21" spans="1:3" x14ac:dyDescent="0.25">
      <c r="A21">
        <v>2</v>
      </c>
      <c r="B21">
        <v>18</v>
      </c>
      <c r="C21">
        <v>0.25</v>
      </c>
    </row>
    <row r="22" spans="1:3" x14ac:dyDescent="0.25">
      <c r="A22">
        <v>2</v>
      </c>
      <c r="B22">
        <v>33</v>
      </c>
      <c r="C22">
        <v>0.05</v>
      </c>
    </row>
    <row r="23" spans="1:3" x14ac:dyDescent="0.25">
      <c r="A23">
        <v>2</v>
      </c>
      <c r="B23">
        <v>19</v>
      </c>
      <c r="C23">
        <v>0.1</v>
      </c>
    </row>
    <row r="24" spans="1:3" x14ac:dyDescent="0.25">
      <c r="A24">
        <v>2</v>
      </c>
      <c r="B24">
        <v>20</v>
      </c>
      <c r="C24">
        <v>0.2</v>
      </c>
    </row>
    <row r="25" spans="1:3" x14ac:dyDescent="0.25">
      <c r="A25">
        <v>2</v>
      </c>
      <c r="B25">
        <v>7</v>
      </c>
      <c r="C25">
        <v>0.12</v>
      </c>
    </row>
    <row r="26" spans="1:3" x14ac:dyDescent="0.25">
      <c r="A26">
        <v>2</v>
      </c>
      <c r="B26">
        <v>8</v>
      </c>
      <c r="C26">
        <v>0.05</v>
      </c>
    </row>
    <row r="27" spans="1:3" x14ac:dyDescent="0.25">
      <c r="A27">
        <v>3</v>
      </c>
      <c r="B27">
        <v>22</v>
      </c>
      <c r="C27">
        <v>0.46</v>
      </c>
    </row>
    <row r="28" spans="1:3" x14ac:dyDescent="0.25">
      <c r="A28">
        <v>3</v>
      </c>
      <c r="B28">
        <v>23</v>
      </c>
      <c r="C28">
        <v>0.28999999999999998</v>
      </c>
    </row>
    <row r="29" spans="1:3" x14ac:dyDescent="0.25">
      <c r="A29">
        <v>3</v>
      </c>
      <c r="B29">
        <v>24</v>
      </c>
      <c r="C29">
        <v>0.15</v>
      </c>
    </row>
    <row r="30" spans="1:3" x14ac:dyDescent="0.25">
      <c r="A30">
        <v>3</v>
      </c>
      <c r="B30">
        <v>20</v>
      </c>
      <c r="C30">
        <v>0.36</v>
      </c>
    </row>
    <row r="31" spans="1:3" x14ac:dyDescent="0.25">
      <c r="A31">
        <v>3</v>
      </c>
      <c r="B31">
        <v>25</v>
      </c>
      <c r="C31">
        <v>0.1</v>
      </c>
    </row>
    <row r="32" spans="1:3" x14ac:dyDescent="0.25">
      <c r="A32">
        <v>3</v>
      </c>
      <c r="B32">
        <v>26</v>
      </c>
      <c r="C32">
        <v>0.26</v>
      </c>
    </row>
    <row r="33" spans="1:3" x14ac:dyDescent="0.25">
      <c r="A33">
        <v>3</v>
      </c>
      <c r="B33">
        <v>27</v>
      </c>
      <c r="C33">
        <v>0.42</v>
      </c>
    </row>
    <row r="34" spans="1:3" x14ac:dyDescent="0.25">
      <c r="A34">
        <v>3</v>
      </c>
      <c r="B34">
        <v>28</v>
      </c>
      <c r="C34">
        <v>0.25</v>
      </c>
    </row>
    <row r="35" spans="1:3" x14ac:dyDescent="0.25">
      <c r="A35">
        <v>3</v>
      </c>
      <c r="B35">
        <v>7</v>
      </c>
      <c r="C35">
        <v>0.45</v>
      </c>
    </row>
    <row r="36" spans="1:3" x14ac:dyDescent="0.25">
      <c r="A36">
        <v>3</v>
      </c>
      <c r="B36">
        <v>8</v>
      </c>
      <c r="C36">
        <v>0.55000000000000004</v>
      </c>
    </row>
    <row r="37" spans="1:3" x14ac:dyDescent="0.25">
      <c r="A37">
        <v>6</v>
      </c>
      <c r="B37">
        <v>29</v>
      </c>
      <c r="C37">
        <v>0.56000000000000005</v>
      </c>
    </row>
    <row r="38" spans="1:3" x14ac:dyDescent="0.25">
      <c r="A38">
        <v>6</v>
      </c>
      <c r="B38">
        <v>30</v>
      </c>
      <c r="C38">
        <v>0.32</v>
      </c>
    </row>
    <row r="39" spans="1:3" x14ac:dyDescent="0.25">
      <c r="A39">
        <v>6</v>
      </c>
      <c r="B39">
        <v>21</v>
      </c>
      <c r="C39">
        <v>0.46</v>
      </c>
    </row>
    <row r="40" spans="1:3" x14ac:dyDescent="0.25">
      <c r="A40">
        <v>6</v>
      </c>
      <c r="B40">
        <v>5</v>
      </c>
      <c r="C40">
        <v>0.37</v>
      </c>
    </row>
    <row r="41" spans="1:3" x14ac:dyDescent="0.25">
      <c r="A41">
        <v>6</v>
      </c>
      <c r="B41">
        <v>25</v>
      </c>
      <c r="C41">
        <v>0.05</v>
      </c>
    </row>
    <row r="42" spans="1:3" x14ac:dyDescent="0.25">
      <c r="A42">
        <v>6</v>
      </c>
      <c r="B42">
        <v>11</v>
      </c>
      <c r="C42">
        <v>0.12</v>
      </c>
    </row>
    <row r="43" spans="1:3" x14ac:dyDescent="0.25">
      <c r="A43">
        <v>6</v>
      </c>
      <c r="B43">
        <v>7</v>
      </c>
      <c r="C43">
        <v>0.15</v>
      </c>
    </row>
    <row r="44" spans="1:3" x14ac:dyDescent="0.25">
      <c r="A44">
        <v>6</v>
      </c>
      <c r="B44">
        <v>8</v>
      </c>
      <c r="C44">
        <v>0.1</v>
      </c>
    </row>
    <row r="45" spans="1:3" x14ac:dyDescent="0.25">
      <c r="A45">
        <v>7</v>
      </c>
      <c r="B45">
        <v>31</v>
      </c>
      <c r="C45">
        <v>0.56000000000000005</v>
      </c>
    </row>
    <row r="46" spans="1:3" x14ac:dyDescent="0.25">
      <c r="A46">
        <v>7</v>
      </c>
      <c r="B46">
        <v>21</v>
      </c>
      <c r="C46">
        <v>0.42</v>
      </c>
    </row>
    <row r="47" spans="1:3" x14ac:dyDescent="0.25">
      <c r="A47">
        <v>7</v>
      </c>
      <c r="B47">
        <v>28</v>
      </c>
      <c r="C47">
        <v>0.2</v>
      </c>
    </row>
    <row r="48" spans="1:3" x14ac:dyDescent="0.25">
      <c r="A48">
        <v>7</v>
      </c>
      <c r="B48">
        <v>27</v>
      </c>
      <c r="C48">
        <v>0.33</v>
      </c>
    </row>
    <row r="49" spans="1:3" x14ac:dyDescent="0.25">
      <c r="A49">
        <v>7</v>
      </c>
      <c r="B49">
        <v>14</v>
      </c>
      <c r="C49">
        <v>0.2</v>
      </c>
    </row>
    <row r="50" spans="1:3" x14ac:dyDescent="0.25">
      <c r="A50">
        <v>7</v>
      </c>
      <c r="B50">
        <v>13</v>
      </c>
      <c r="C50">
        <v>0.41</v>
      </c>
    </row>
    <row r="51" spans="1:3" x14ac:dyDescent="0.25">
      <c r="A51">
        <v>7</v>
      </c>
      <c r="B51">
        <v>25</v>
      </c>
      <c r="C51">
        <v>0.01</v>
      </c>
    </row>
    <row r="52" spans="1:3" x14ac:dyDescent="0.25">
      <c r="A52">
        <v>7</v>
      </c>
      <c r="B52">
        <v>7</v>
      </c>
      <c r="C52">
        <v>0.15</v>
      </c>
    </row>
    <row r="53" spans="1:3" x14ac:dyDescent="0.25">
      <c r="A53">
        <v>7</v>
      </c>
      <c r="B53">
        <v>8</v>
      </c>
      <c r="C53">
        <v>0.1</v>
      </c>
    </row>
    <row r="54" spans="1:3" x14ac:dyDescent="0.25">
      <c r="A54">
        <v>7</v>
      </c>
      <c r="B54">
        <v>42</v>
      </c>
      <c r="C54">
        <v>0.12</v>
      </c>
    </row>
    <row r="55" spans="1:3" x14ac:dyDescent="0.25">
      <c r="A55">
        <v>4</v>
      </c>
      <c r="B55">
        <v>32</v>
      </c>
      <c r="C55">
        <v>0.6</v>
      </c>
    </row>
    <row r="56" spans="1:3" x14ac:dyDescent="0.25">
      <c r="A56">
        <v>4</v>
      </c>
      <c r="B56">
        <v>3</v>
      </c>
      <c r="C56">
        <v>0.46</v>
      </c>
    </row>
    <row r="57" spans="1:3" x14ac:dyDescent="0.25">
      <c r="A57">
        <v>4</v>
      </c>
      <c r="B57">
        <v>28</v>
      </c>
      <c r="C57">
        <v>0.32</v>
      </c>
    </row>
    <row r="58" spans="1:3" x14ac:dyDescent="0.25">
      <c r="A58">
        <v>4</v>
      </c>
      <c r="B58">
        <v>14</v>
      </c>
      <c r="C58">
        <v>0.35</v>
      </c>
    </row>
    <row r="59" spans="1:3" x14ac:dyDescent="0.25">
      <c r="A59">
        <v>4</v>
      </c>
      <c r="B59">
        <v>27</v>
      </c>
      <c r="C59">
        <v>0.24</v>
      </c>
    </row>
    <row r="60" spans="1:3" x14ac:dyDescent="0.25">
      <c r="A60">
        <v>4</v>
      </c>
      <c r="B60">
        <v>33</v>
      </c>
      <c r="C60">
        <v>0.14000000000000001</v>
      </c>
    </row>
    <row r="61" spans="1:3" x14ac:dyDescent="0.25">
      <c r="A61">
        <v>4</v>
      </c>
      <c r="B61">
        <v>13</v>
      </c>
      <c r="C61">
        <v>0.28000000000000003</v>
      </c>
    </row>
    <row r="62" spans="1:3" x14ac:dyDescent="0.25">
      <c r="A62">
        <v>4</v>
      </c>
      <c r="B62">
        <v>42</v>
      </c>
      <c r="C62">
        <v>0.12</v>
      </c>
    </row>
    <row r="63" spans="1:3" x14ac:dyDescent="0.25">
      <c r="A63">
        <v>4</v>
      </c>
      <c r="B63">
        <v>7</v>
      </c>
      <c r="C63">
        <v>0.24</v>
      </c>
    </row>
    <row r="64" spans="1:3" x14ac:dyDescent="0.25">
      <c r="A64">
        <v>4</v>
      </c>
      <c r="B64">
        <v>8</v>
      </c>
      <c r="C64">
        <v>0.04</v>
      </c>
    </row>
    <row r="65" spans="1:3" x14ac:dyDescent="0.25">
      <c r="A65">
        <v>5</v>
      </c>
      <c r="B65">
        <v>20</v>
      </c>
      <c r="C65">
        <v>0.26</v>
      </c>
    </row>
    <row r="66" spans="1:3" x14ac:dyDescent="0.25">
      <c r="A66">
        <v>5</v>
      </c>
      <c r="B66">
        <v>36</v>
      </c>
      <c r="C66">
        <v>0.31</v>
      </c>
    </row>
    <row r="67" spans="1:3" x14ac:dyDescent="0.25">
      <c r="A67">
        <v>5</v>
      </c>
      <c r="B67">
        <v>37</v>
      </c>
      <c r="C67">
        <v>0.2</v>
      </c>
    </row>
    <row r="68" spans="1:3" x14ac:dyDescent="0.25">
      <c r="A68">
        <v>5</v>
      </c>
      <c r="B68">
        <v>26</v>
      </c>
      <c r="C68">
        <v>0.28000000000000003</v>
      </c>
    </row>
    <row r="69" spans="1:3" x14ac:dyDescent="0.25">
      <c r="A69">
        <v>5</v>
      </c>
      <c r="B69">
        <v>25</v>
      </c>
      <c r="C69">
        <v>0.1</v>
      </c>
    </row>
    <row r="70" spans="1:3" x14ac:dyDescent="0.25">
      <c r="A70">
        <v>5</v>
      </c>
      <c r="B70">
        <v>7</v>
      </c>
      <c r="C70">
        <v>0.2</v>
      </c>
    </row>
    <row r="71" spans="1:3" x14ac:dyDescent="0.25">
      <c r="A71">
        <v>5</v>
      </c>
      <c r="B71">
        <v>8</v>
      </c>
      <c r="C71">
        <v>0.05</v>
      </c>
    </row>
    <row r="72" spans="1:3" x14ac:dyDescent="0.25">
      <c r="A72">
        <v>8</v>
      </c>
      <c r="B72">
        <v>39</v>
      </c>
      <c r="C72">
        <v>0.69</v>
      </c>
    </row>
    <row r="73" spans="1:3" x14ac:dyDescent="0.25">
      <c r="A73">
        <v>8</v>
      </c>
      <c r="B73">
        <v>40</v>
      </c>
      <c r="C73">
        <v>0.12</v>
      </c>
    </row>
    <row r="74" spans="1:3" x14ac:dyDescent="0.25">
      <c r="A74">
        <v>8</v>
      </c>
      <c r="B74">
        <v>7</v>
      </c>
      <c r="C74">
        <v>0.15</v>
      </c>
    </row>
    <row r="75" spans="1:3" x14ac:dyDescent="0.25">
      <c r="A75">
        <v>8</v>
      </c>
      <c r="B75">
        <v>8</v>
      </c>
      <c r="C75">
        <v>0.09</v>
      </c>
    </row>
    <row r="76" spans="1:3" x14ac:dyDescent="0.25">
      <c r="A76">
        <v>2</v>
      </c>
      <c r="B76">
        <v>42</v>
      </c>
      <c r="C76">
        <v>0.04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Tg_MatièrePremière">
          <controlPr defaultSize="0" autoLine="0" autoPict="0" r:id="rId4">
            <anchor moveWithCells="1">
              <from>
                <xdr:col>4</xdr:col>
                <xdr:colOff>752475</xdr:colOff>
                <xdr:row>3</xdr:row>
                <xdr:rowOff>19050</xdr:rowOff>
              </from>
              <to>
                <xdr:col>8</xdr:col>
                <xdr:colOff>38100</xdr:colOff>
                <xdr:row>6</xdr:row>
                <xdr:rowOff>0</xdr:rowOff>
              </to>
            </anchor>
          </controlPr>
        </control>
      </mc:Choice>
      <mc:Fallback>
        <control shapeId="15361" r:id="rId3" name="Tg_MatièrePremière"/>
      </mc:Fallback>
    </mc:AlternateContent>
  </controls>
  <tableParts count="1">
    <tablePart r:id="rId5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/>
  </sheetPr>
  <dimension ref="A2:DO13"/>
  <sheetViews>
    <sheetView workbookViewId="0">
      <selection activeCell="DL5" sqref="DL5"/>
    </sheetView>
  </sheetViews>
  <sheetFormatPr baseColWidth="10" defaultRowHeight="15" x14ac:dyDescent="0.25"/>
  <cols>
    <col min="1" max="1" width="14.85546875" customWidth="1"/>
    <col min="2" max="2" width="9" bestFit="1" customWidth="1"/>
    <col min="3" max="9" width="3.7109375" customWidth="1"/>
    <col min="10" max="10" width="6.5703125" style="3" customWidth="1"/>
    <col min="11" max="62" width="3.7109375" customWidth="1"/>
    <col min="63" max="63" width="6.7109375" customWidth="1"/>
    <col min="64" max="115" width="3.7109375" customWidth="1"/>
    <col min="116" max="116" width="7.85546875" customWidth="1"/>
    <col min="118" max="118" width="22.140625" bestFit="1" customWidth="1"/>
  </cols>
  <sheetData>
    <row r="2" spans="1:119" ht="15.75" thickBot="1" x14ac:dyDescent="0.3"/>
    <row r="3" spans="1:119" ht="15" customHeight="1" x14ac:dyDescent="0.25">
      <c r="A3" s="54" t="s">
        <v>298</v>
      </c>
      <c r="B3" s="36" t="s">
        <v>292</v>
      </c>
      <c r="C3" s="56">
        <v>2016</v>
      </c>
      <c r="D3" s="57"/>
      <c r="E3" s="57"/>
      <c r="F3" s="57"/>
      <c r="G3" s="57"/>
      <c r="H3" s="57"/>
      <c r="I3" s="58"/>
      <c r="J3" s="52" t="s">
        <v>293</v>
      </c>
      <c r="K3" s="59">
        <v>2017</v>
      </c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1"/>
      <c r="BK3" s="52" t="s">
        <v>294</v>
      </c>
      <c r="BL3" s="56">
        <v>2018</v>
      </c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62"/>
      <c r="DL3" s="52" t="s">
        <v>310</v>
      </c>
    </row>
    <row r="4" spans="1:119" ht="15.75" thickBot="1" x14ac:dyDescent="0.3">
      <c r="A4" s="55"/>
      <c r="B4" s="37" t="s">
        <v>295</v>
      </c>
      <c r="C4" s="5">
        <v>46</v>
      </c>
      <c r="D4" s="6">
        <v>47</v>
      </c>
      <c r="E4" s="6">
        <v>48</v>
      </c>
      <c r="F4" s="6">
        <v>49</v>
      </c>
      <c r="G4" s="6">
        <v>50</v>
      </c>
      <c r="H4" s="6">
        <v>51</v>
      </c>
      <c r="I4" s="7">
        <v>52</v>
      </c>
      <c r="J4" s="53"/>
      <c r="K4" s="8">
        <v>1</v>
      </c>
      <c r="L4" s="9">
        <v>2</v>
      </c>
      <c r="M4" s="9">
        <v>3</v>
      </c>
      <c r="N4" s="9">
        <v>4</v>
      </c>
      <c r="O4" s="9">
        <v>5</v>
      </c>
      <c r="P4" s="9">
        <v>6</v>
      </c>
      <c r="Q4" s="9">
        <v>7</v>
      </c>
      <c r="R4" s="9">
        <v>8</v>
      </c>
      <c r="S4" s="9">
        <v>9</v>
      </c>
      <c r="T4" s="9">
        <v>10</v>
      </c>
      <c r="U4" s="9">
        <v>11</v>
      </c>
      <c r="V4" s="9">
        <v>12</v>
      </c>
      <c r="W4" s="9">
        <v>13</v>
      </c>
      <c r="X4" s="9">
        <v>14</v>
      </c>
      <c r="Y4" s="9">
        <v>15</v>
      </c>
      <c r="Z4" s="9">
        <v>16</v>
      </c>
      <c r="AA4" s="9">
        <v>17</v>
      </c>
      <c r="AB4" s="9">
        <v>18</v>
      </c>
      <c r="AC4" s="9">
        <v>19</v>
      </c>
      <c r="AD4" s="9">
        <v>20</v>
      </c>
      <c r="AE4" s="9">
        <v>21</v>
      </c>
      <c r="AF4" s="9">
        <v>22</v>
      </c>
      <c r="AG4" s="9">
        <v>23</v>
      </c>
      <c r="AH4" s="9">
        <v>24</v>
      </c>
      <c r="AI4" s="9">
        <v>25</v>
      </c>
      <c r="AJ4" s="9">
        <v>26</v>
      </c>
      <c r="AK4" s="9">
        <v>27</v>
      </c>
      <c r="AL4" s="9">
        <v>28</v>
      </c>
      <c r="AM4" s="9">
        <v>29</v>
      </c>
      <c r="AN4" s="9">
        <v>30</v>
      </c>
      <c r="AO4" s="9">
        <v>31</v>
      </c>
      <c r="AP4" s="9">
        <v>32</v>
      </c>
      <c r="AQ4" s="9">
        <v>33</v>
      </c>
      <c r="AR4" s="9">
        <v>34</v>
      </c>
      <c r="AS4" s="9">
        <v>35</v>
      </c>
      <c r="AT4" s="9">
        <v>36</v>
      </c>
      <c r="AU4" s="9">
        <v>37</v>
      </c>
      <c r="AV4" s="9">
        <v>38</v>
      </c>
      <c r="AW4" s="9">
        <v>39</v>
      </c>
      <c r="AX4" s="9">
        <v>40</v>
      </c>
      <c r="AY4" s="9">
        <v>41</v>
      </c>
      <c r="AZ4" s="9">
        <v>42</v>
      </c>
      <c r="BA4" s="9">
        <v>43</v>
      </c>
      <c r="BB4" s="9">
        <v>44</v>
      </c>
      <c r="BC4" s="9">
        <v>45</v>
      </c>
      <c r="BD4" s="9">
        <v>46</v>
      </c>
      <c r="BE4" s="9">
        <v>47</v>
      </c>
      <c r="BF4" s="9">
        <v>48</v>
      </c>
      <c r="BG4" s="9">
        <v>49</v>
      </c>
      <c r="BH4" s="9">
        <v>50</v>
      </c>
      <c r="BI4" s="9">
        <v>51</v>
      </c>
      <c r="BJ4" s="10">
        <v>52</v>
      </c>
      <c r="BK4" s="53"/>
      <c r="BL4" s="5">
        <v>1</v>
      </c>
      <c r="BM4" s="6">
        <v>2</v>
      </c>
      <c r="BN4" s="6">
        <v>3</v>
      </c>
      <c r="BO4" s="6">
        <v>4</v>
      </c>
      <c r="BP4" s="6">
        <v>5</v>
      </c>
      <c r="BQ4" s="6">
        <v>6</v>
      </c>
      <c r="BR4" s="6">
        <v>7</v>
      </c>
      <c r="BS4" s="6">
        <v>8</v>
      </c>
      <c r="BT4" s="6">
        <v>9</v>
      </c>
      <c r="BU4" s="6">
        <v>10</v>
      </c>
      <c r="BV4" s="6">
        <v>11</v>
      </c>
      <c r="BW4" s="6">
        <v>12</v>
      </c>
      <c r="BX4" s="6">
        <v>13</v>
      </c>
      <c r="BY4" s="6">
        <v>14</v>
      </c>
      <c r="BZ4" s="6">
        <v>15</v>
      </c>
      <c r="CA4" s="6">
        <v>16</v>
      </c>
      <c r="CB4" s="6">
        <v>17</v>
      </c>
      <c r="CC4" s="6">
        <v>18</v>
      </c>
      <c r="CD4" s="6">
        <v>19</v>
      </c>
      <c r="CE4" s="6">
        <v>20</v>
      </c>
      <c r="CF4" s="6">
        <v>21</v>
      </c>
      <c r="CG4" s="6">
        <v>22</v>
      </c>
      <c r="CH4" s="6">
        <v>23</v>
      </c>
      <c r="CI4" s="6">
        <v>24</v>
      </c>
      <c r="CJ4" s="6">
        <v>25</v>
      </c>
      <c r="CK4" s="6">
        <v>26</v>
      </c>
      <c r="CL4" s="6">
        <v>27</v>
      </c>
      <c r="CM4" s="6">
        <v>28</v>
      </c>
      <c r="CN4" s="6">
        <v>29</v>
      </c>
      <c r="CO4" s="6">
        <v>30</v>
      </c>
      <c r="CP4" s="6">
        <v>31</v>
      </c>
      <c r="CQ4" s="6">
        <v>32</v>
      </c>
      <c r="CR4" s="6">
        <v>33</v>
      </c>
      <c r="CS4" s="6">
        <v>34</v>
      </c>
      <c r="CT4" s="6">
        <v>35</v>
      </c>
      <c r="CU4" s="6">
        <v>36</v>
      </c>
      <c r="CV4" s="6">
        <v>37</v>
      </c>
      <c r="CW4" s="6">
        <v>38</v>
      </c>
      <c r="CX4" s="6">
        <v>39</v>
      </c>
      <c r="CY4" s="6">
        <v>40</v>
      </c>
      <c r="CZ4" s="6">
        <v>41</v>
      </c>
      <c r="DA4" s="6">
        <v>42</v>
      </c>
      <c r="DB4" s="6">
        <v>43</v>
      </c>
      <c r="DC4" s="6">
        <v>44</v>
      </c>
      <c r="DD4" s="6">
        <v>45</v>
      </c>
      <c r="DE4" s="6">
        <v>46</v>
      </c>
      <c r="DF4" s="6">
        <v>47</v>
      </c>
      <c r="DG4" s="6">
        <v>48</v>
      </c>
      <c r="DH4" s="6">
        <v>49</v>
      </c>
      <c r="DI4" s="6">
        <v>50</v>
      </c>
      <c r="DJ4" s="6">
        <v>51</v>
      </c>
      <c r="DK4" s="11">
        <v>52</v>
      </c>
      <c r="DL4" s="53"/>
      <c r="DN4" t="s">
        <v>296</v>
      </c>
    </row>
    <row r="5" spans="1:119" x14ac:dyDescent="0.25">
      <c r="A5" s="38" t="s">
        <v>205</v>
      </c>
      <c r="B5" s="39"/>
      <c r="C5" s="12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4">
        <v>0</v>
      </c>
      <c r="J5" s="47">
        <f>SUM(C5:I5)</f>
        <v>0</v>
      </c>
      <c r="K5" s="15">
        <v>0</v>
      </c>
      <c r="L5" s="13">
        <v>0</v>
      </c>
      <c r="M5" s="13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9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5</v>
      </c>
      <c r="AA5" s="16">
        <v>0</v>
      </c>
      <c r="AB5" s="16">
        <v>0</v>
      </c>
      <c r="AC5" s="17">
        <v>0</v>
      </c>
      <c r="AD5" s="17">
        <v>5</v>
      </c>
      <c r="AE5" s="17">
        <v>0</v>
      </c>
      <c r="AF5" s="17">
        <v>0</v>
      </c>
      <c r="AG5" s="17">
        <v>0</v>
      </c>
      <c r="AH5" s="17">
        <v>5</v>
      </c>
      <c r="AI5" s="17">
        <v>0</v>
      </c>
      <c r="AJ5" s="17">
        <v>0</v>
      </c>
      <c r="AK5" s="17">
        <v>0</v>
      </c>
      <c r="AL5" s="17">
        <v>5</v>
      </c>
      <c r="AM5" s="17">
        <v>0</v>
      </c>
      <c r="AN5" s="17">
        <v>0</v>
      </c>
      <c r="AO5" s="17">
        <v>0</v>
      </c>
      <c r="AP5" s="17">
        <v>6</v>
      </c>
      <c r="AQ5" s="17">
        <v>0</v>
      </c>
      <c r="AR5" s="17">
        <v>0</v>
      </c>
      <c r="AS5" s="17">
        <v>0</v>
      </c>
      <c r="AT5" s="17">
        <v>0</v>
      </c>
      <c r="AU5" s="17">
        <v>6</v>
      </c>
      <c r="AV5" s="17">
        <v>0</v>
      </c>
      <c r="AW5" s="17">
        <v>0</v>
      </c>
      <c r="AX5" s="17">
        <v>0</v>
      </c>
      <c r="AY5" s="17">
        <v>8</v>
      </c>
      <c r="AZ5" s="17">
        <v>0</v>
      </c>
      <c r="BA5" s="17">
        <v>0</v>
      </c>
      <c r="BB5" s="17">
        <v>0</v>
      </c>
      <c r="BC5" s="17">
        <v>0</v>
      </c>
      <c r="BD5" s="17">
        <v>8</v>
      </c>
      <c r="BE5" s="17">
        <v>0</v>
      </c>
      <c r="BF5" s="17">
        <v>0</v>
      </c>
      <c r="BG5" s="17">
        <v>0</v>
      </c>
      <c r="BH5" s="17">
        <v>8</v>
      </c>
      <c r="BI5" s="17">
        <v>0</v>
      </c>
      <c r="BJ5" s="17">
        <v>0</v>
      </c>
      <c r="BK5" s="47">
        <f>SUM(K5:BJ5)</f>
        <v>65</v>
      </c>
      <c r="BL5" s="17">
        <v>0</v>
      </c>
      <c r="BM5" s="17">
        <v>0</v>
      </c>
      <c r="BN5" s="17">
        <v>8</v>
      </c>
      <c r="BO5" s="17">
        <v>0</v>
      </c>
      <c r="BP5" s="17">
        <v>0</v>
      </c>
      <c r="BQ5" s="17">
        <v>0</v>
      </c>
      <c r="BR5" s="17">
        <v>8</v>
      </c>
      <c r="BS5" s="17">
        <v>0</v>
      </c>
      <c r="BT5" s="17">
        <v>0</v>
      </c>
      <c r="BU5" s="17">
        <v>0</v>
      </c>
      <c r="BV5" s="17">
        <v>8</v>
      </c>
      <c r="BW5" s="17">
        <v>0</v>
      </c>
      <c r="BX5" s="17">
        <v>0</v>
      </c>
      <c r="BY5" s="17">
        <v>0</v>
      </c>
      <c r="BZ5" s="17">
        <v>10</v>
      </c>
      <c r="CA5" s="17">
        <v>0</v>
      </c>
      <c r="CB5" s="17">
        <v>0</v>
      </c>
      <c r="CC5" s="17">
        <v>0</v>
      </c>
      <c r="CD5" s="17">
        <v>0</v>
      </c>
      <c r="CE5" s="17">
        <v>10</v>
      </c>
      <c r="CF5" s="17">
        <v>0</v>
      </c>
      <c r="CG5" s="17">
        <v>0</v>
      </c>
      <c r="CH5" s="17">
        <v>0</v>
      </c>
      <c r="CI5" s="17">
        <v>10</v>
      </c>
      <c r="CJ5" s="17">
        <v>0</v>
      </c>
      <c r="CK5" s="17">
        <v>0</v>
      </c>
      <c r="CL5" s="17">
        <v>0</v>
      </c>
      <c r="CM5" s="17">
        <v>10</v>
      </c>
      <c r="CN5" s="17">
        <v>0</v>
      </c>
      <c r="CO5" s="17">
        <v>0</v>
      </c>
      <c r="CP5" s="17">
        <v>0</v>
      </c>
      <c r="CQ5" s="17">
        <v>0</v>
      </c>
      <c r="CR5" s="17">
        <v>10</v>
      </c>
      <c r="CS5" s="17">
        <v>0</v>
      </c>
      <c r="CT5" s="17">
        <v>0</v>
      </c>
      <c r="CU5" s="17">
        <v>0</v>
      </c>
      <c r="CV5" s="17">
        <v>10</v>
      </c>
      <c r="CW5" s="17">
        <v>0</v>
      </c>
      <c r="CX5" s="17">
        <v>0</v>
      </c>
      <c r="CY5" s="17">
        <v>0</v>
      </c>
      <c r="CZ5" s="17">
        <v>0</v>
      </c>
      <c r="DA5" s="17">
        <v>10</v>
      </c>
      <c r="DB5" s="17">
        <v>0</v>
      </c>
      <c r="DC5" s="17">
        <v>0</v>
      </c>
      <c r="DD5" s="17">
        <v>0</v>
      </c>
      <c r="DE5" s="17">
        <v>10</v>
      </c>
      <c r="DF5" s="17">
        <v>0</v>
      </c>
      <c r="DG5" s="17">
        <v>0</v>
      </c>
      <c r="DH5" s="17">
        <v>0</v>
      </c>
      <c r="DI5" s="17">
        <v>10</v>
      </c>
      <c r="DJ5" s="17">
        <v>0</v>
      </c>
      <c r="DK5" s="17">
        <v>0</v>
      </c>
      <c r="DL5" s="47">
        <f>SUM(BL5:DK5)</f>
        <v>114</v>
      </c>
      <c r="DN5" t="s">
        <v>297</v>
      </c>
      <c r="DO5" s="18" t="s">
        <v>299</v>
      </c>
    </row>
    <row r="6" spans="1:119" x14ac:dyDescent="0.25">
      <c r="A6" s="40" t="s">
        <v>207</v>
      </c>
      <c r="B6" s="41"/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  <c r="J6" s="47">
        <f>SUM(C6:I6)</f>
        <v>0</v>
      </c>
      <c r="K6" s="15">
        <v>0</v>
      </c>
      <c r="L6" s="13">
        <v>0</v>
      </c>
      <c r="M6" s="13">
        <v>6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11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5</v>
      </c>
      <c r="AA6" s="16">
        <v>0</v>
      </c>
      <c r="AB6" s="16">
        <v>0</v>
      </c>
      <c r="AC6" s="17">
        <v>0</v>
      </c>
      <c r="AD6" s="17">
        <v>5</v>
      </c>
      <c r="AE6" s="17">
        <v>0</v>
      </c>
      <c r="AF6" s="17">
        <v>0</v>
      </c>
      <c r="AG6" s="17">
        <v>0</v>
      </c>
      <c r="AH6" s="17">
        <v>5</v>
      </c>
      <c r="AI6" s="17">
        <v>0</v>
      </c>
      <c r="AJ6" s="17">
        <v>0</v>
      </c>
      <c r="AK6" s="17">
        <v>0</v>
      </c>
      <c r="AL6" s="17">
        <v>5</v>
      </c>
      <c r="AM6" s="17">
        <v>0</v>
      </c>
      <c r="AN6" s="17">
        <v>0</v>
      </c>
      <c r="AO6" s="17">
        <v>0</v>
      </c>
      <c r="AP6" s="17">
        <v>6</v>
      </c>
      <c r="AQ6" s="17">
        <v>0</v>
      </c>
      <c r="AR6" s="17">
        <v>0</v>
      </c>
      <c r="AS6" s="17">
        <v>0</v>
      </c>
      <c r="AT6" s="17">
        <v>0</v>
      </c>
      <c r="AU6" s="17">
        <v>6</v>
      </c>
      <c r="AV6" s="17">
        <v>0</v>
      </c>
      <c r="AW6" s="17">
        <v>0</v>
      </c>
      <c r="AX6" s="17">
        <v>0</v>
      </c>
      <c r="AY6" s="17">
        <v>8</v>
      </c>
      <c r="AZ6" s="17">
        <v>0</v>
      </c>
      <c r="BA6" s="17">
        <v>0</v>
      </c>
      <c r="BB6" s="17">
        <v>0</v>
      </c>
      <c r="BC6" s="17">
        <v>0</v>
      </c>
      <c r="BD6" s="17">
        <v>8</v>
      </c>
      <c r="BE6" s="17">
        <v>0</v>
      </c>
      <c r="BF6" s="17">
        <v>0</v>
      </c>
      <c r="BG6" s="17">
        <v>0</v>
      </c>
      <c r="BH6" s="17">
        <v>8</v>
      </c>
      <c r="BI6" s="17">
        <v>0</v>
      </c>
      <c r="BJ6" s="17">
        <v>0</v>
      </c>
      <c r="BK6" s="47">
        <f>SUM(K6:BJ6)</f>
        <v>73</v>
      </c>
      <c r="BL6" s="17">
        <v>0</v>
      </c>
      <c r="BM6" s="17">
        <v>0</v>
      </c>
      <c r="BN6" s="17">
        <v>8</v>
      </c>
      <c r="BO6" s="17">
        <v>0</v>
      </c>
      <c r="BP6" s="17">
        <v>0</v>
      </c>
      <c r="BQ6" s="17">
        <v>0</v>
      </c>
      <c r="BR6" s="17">
        <v>8</v>
      </c>
      <c r="BS6" s="17">
        <v>0</v>
      </c>
      <c r="BT6" s="17">
        <v>0</v>
      </c>
      <c r="BU6" s="17">
        <v>0</v>
      </c>
      <c r="BV6" s="17">
        <v>8</v>
      </c>
      <c r="BW6" s="17">
        <v>0</v>
      </c>
      <c r="BX6" s="17">
        <v>0</v>
      </c>
      <c r="BY6" s="17">
        <v>0</v>
      </c>
      <c r="BZ6" s="17">
        <v>10</v>
      </c>
      <c r="CA6" s="17">
        <v>0</v>
      </c>
      <c r="CB6" s="17">
        <v>0</v>
      </c>
      <c r="CC6" s="17">
        <v>0</v>
      </c>
      <c r="CD6" s="17">
        <v>0</v>
      </c>
      <c r="CE6" s="17">
        <v>10</v>
      </c>
      <c r="CF6" s="17">
        <v>0</v>
      </c>
      <c r="CG6" s="17">
        <v>0</v>
      </c>
      <c r="CH6" s="17">
        <v>0</v>
      </c>
      <c r="CI6" s="17">
        <v>10</v>
      </c>
      <c r="CJ6" s="17">
        <v>0</v>
      </c>
      <c r="CK6" s="17">
        <v>0</v>
      </c>
      <c r="CL6" s="17">
        <v>0</v>
      </c>
      <c r="CM6" s="17">
        <v>10</v>
      </c>
      <c r="CN6" s="17">
        <v>0</v>
      </c>
      <c r="CO6" s="17">
        <v>0</v>
      </c>
      <c r="CP6" s="17">
        <v>0</v>
      </c>
      <c r="CQ6" s="17">
        <v>0</v>
      </c>
      <c r="CR6" s="17">
        <v>10</v>
      </c>
      <c r="CS6" s="17">
        <v>0</v>
      </c>
      <c r="CT6" s="17">
        <v>0</v>
      </c>
      <c r="CU6" s="17">
        <v>0</v>
      </c>
      <c r="CV6" s="17">
        <v>10</v>
      </c>
      <c r="CW6" s="17">
        <v>0</v>
      </c>
      <c r="CX6" s="17">
        <v>0</v>
      </c>
      <c r="CY6" s="17">
        <v>0</v>
      </c>
      <c r="CZ6" s="17">
        <v>0</v>
      </c>
      <c r="DA6" s="17">
        <v>10</v>
      </c>
      <c r="DB6" s="17">
        <v>0</v>
      </c>
      <c r="DC6" s="17">
        <v>0</v>
      </c>
      <c r="DD6" s="17">
        <v>0</v>
      </c>
      <c r="DE6" s="17">
        <v>10</v>
      </c>
      <c r="DF6" s="17">
        <v>0</v>
      </c>
      <c r="DG6" s="17">
        <v>0</v>
      </c>
      <c r="DH6" s="17">
        <v>0</v>
      </c>
      <c r="DI6" s="17">
        <v>10</v>
      </c>
      <c r="DJ6" s="17">
        <v>0</v>
      </c>
      <c r="DK6" s="17">
        <v>0</v>
      </c>
      <c r="DL6" s="47">
        <f t="shared" ref="DL6:DL12" si="0">SUM(BL6:DK6)</f>
        <v>114</v>
      </c>
      <c r="DN6" t="s">
        <v>297</v>
      </c>
      <c r="DO6" s="18" t="s">
        <v>300</v>
      </c>
    </row>
    <row r="7" spans="1:119" x14ac:dyDescent="0.25">
      <c r="A7" s="40" t="s">
        <v>209</v>
      </c>
      <c r="B7" s="41"/>
      <c r="C7" s="19">
        <v>0</v>
      </c>
      <c r="D7" s="20">
        <v>0</v>
      </c>
      <c r="E7" s="20">
        <v>0</v>
      </c>
      <c r="F7" s="20">
        <v>0</v>
      </c>
      <c r="G7" s="20">
        <v>5</v>
      </c>
      <c r="H7" s="20">
        <v>0</v>
      </c>
      <c r="I7" s="21">
        <v>0</v>
      </c>
      <c r="J7" s="47">
        <f t="shared" ref="J7:J12" si="1">SUM(C7:I7)</f>
        <v>5</v>
      </c>
      <c r="K7" s="22">
        <v>0</v>
      </c>
      <c r="L7" s="20">
        <v>0</v>
      </c>
      <c r="M7" s="20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5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47">
        <f t="shared" ref="BK7:BK12" si="2">SUM(K7:BJ7)</f>
        <v>5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7">
        <v>0</v>
      </c>
      <c r="BR7" s="17">
        <v>0</v>
      </c>
      <c r="BS7" s="17">
        <v>0</v>
      </c>
      <c r="BT7" s="17">
        <v>0</v>
      </c>
      <c r="BU7" s="17">
        <v>0</v>
      </c>
      <c r="BV7" s="17">
        <v>0</v>
      </c>
      <c r="BW7" s="17">
        <v>0</v>
      </c>
      <c r="BX7" s="17">
        <v>0</v>
      </c>
      <c r="BY7" s="17">
        <v>0</v>
      </c>
      <c r="BZ7" s="17">
        <v>5</v>
      </c>
      <c r="CA7" s="17">
        <v>0</v>
      </c>
      <c r="CB7" s="17">
        <v>0</v>
      </c>
      <c r="CC7" s="17">
        <v>0</v>
      </c>
      <c r="CD7" s="17">
        <v>0</v>
      </c>
      <c r="CE7" s="17">
        <v>0</v>
      </c>
      <c r="CF7" s="17">
        <v>0</v>
      </c>
      <c r="CG7" s="17">
        <v>0</v>
      </c>
      <c r="CH7" s="17">
        <v>0</v>
      </c>
      <c r="CI7" s="17">
        <v>0</v>
      </c>
      <c r="CJ7" s="17">
        <v>0</v>
      </c>
      <c r="CK7" s="17">
        <v>0</v>
      </c>
      <c r="CL7" s="17">
        <v>0</v>
      </c>
      <c r="CM7" s="17">
        <v>0</v>
      </c>
      <c r="CN7" s="17">
        <v>0</v>
      </c>
      <c r="CO7" s="17">
        <v>0</v>
      </c>
      <c r="CP7" s="17">
        <v>0</v>
      </c>
      <c r="CQ7" s="17">
        <v>0</v>
      </c>
      <c r="CR7" s="17">
        <v>0</v>
      </c>
      <c r="CS7" s="17">
        <v>0</v>
      </c>
      <c r="CT7" s="17">
        <v>0</v>
      </c>
      <c r="CU7" s="17">
        <v>0</v>
      </c>
      <c r="CV7" s="17">
        <v>5</v>
      </c>
      <c r="CW7" s="17">
        <v>0</v>
      </c>
      <c r="CX7" s="17">
        <v>0</v>
      </c>
      <c r="CY7" s="17">
        <v>0</v>
      </c>
      <c r="CZ7" s="17">
        <v>0</v>
      </c>
      <c r="DA7" s="17">
        <v>0</v>
      </c>
      <c r="DB7" s="17">
        <v>0</v>
      </c>
      <c r="DC7" s="17">
        <v>0</v>
      </c>
      <c r="DD7" s="17">
        <v>0</v>
      </c>
      <c r="DE7" s="17">
        <v>0</v>
      </c>
      <c r="DF7" s="17">
        <v>0</v>
      </c>
      <c r="DG7" s="17">
        <v>0</v>
      </c>
      <c r="DH7" s="17">
        <v>0</v>
      </c>
      <c r="DI7" s="17">
        <v>0</v>
      </c>
      <c r="DJ7" s="17">
        <v>0</v>
      </c>
      <c r="DK7" s="17">
        <v>0</v>
      </c>
      <c r="DL7" s="47">
        <f t="shared" si="0"/>
        <v>10</v>
      </c>
      <c r="DN7" t="s">
        <v>297</v>
      </c>
      <c r="DO7" s="18" t="s">
        <v>301</v>
      </c>
    </row>
    <row r="8" spans="1:119" x14ac:dyDescent="0.25">
      <c r="A8" s="40" t="s">
        <v>211</v>
      </c>
      <c r="B8" s="41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5">
        <v>0</v>
      </c>
      <c r="J8" s="48">
        <f t="shared" si="1"/>
        <v>0</v>
      </c>
      <c r="K8" s="26">
        <v>0</v>
      </c>
      <c r="L8" s="24">
        <v>0</v>
      </c>
      <c r="M8" s="24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48">
        <f t="shared" si="2"/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73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64</v>
      </c>
      <c r="DH8" s="28">
        <v>0</v>
      </c>
      <c r="DI8" s="28">
        <v>0</v>
      </c>
      <c r="DJ8" s="28">
        <v>0</v>
      </c>
      <c r="DK8" s="28">
        <v>0</v>
      </c>
      <c r="DL8" s="48">
        <f t="shared" si="0"/>
        <v>137</v>
      </c>
      <c r="DN8" t="s">
        <v>297</v>
      </c>
    </row>
    <row r="9" spans="1:119" x14ac:dyDescent="0.25">
      <c r="A9" s="40" t="s">
        <v>212</v>
      </c>
      <c r="B9" s="41"/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v>0</v>
      </c>
      <c r="J9" s="47">
        <f t="shared" si="1"/>
        <v>0</v>
      </c>
      <c r="K9" s="15">
        <v>0</v>
      </c>
      <c r="L9" s="13">
        <v>0</v>
      </c>
      <c r="M9" s="13">
        <v>10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7">
        <v>0</v>
      </c>
      <c r="AD9" s="17">
        <v>0</v>
      </c>
      <c r="AE9" s="17">
        <v>0</v>
      </c>
      <c r="AF9" s="17">
        <v>10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10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10</v>
      </c>
      <c r="BF9" s="17">
        <v>0</v>
      </c>
      <c r="BG9" s="17">
        <v>0</v>
      </c>
      <c r="BH9" s="17">
        <v>0</v>
      </c>
      <c r="BI9" s="17">
        <v>0</v>
      </c>
      <c r="BJ9" s="17">
        <v>10</v>
      </c>
      <c r="BK9" s="47">
        <f t="shared" si="2"/>
        <v>60</v>
      </c>
      <c r="BL9" s="17">
        <v>0</v>
      </c>
      <c r="BM9" s="17">
        <v>0</v>
      </c>
      <c r="BN9" s="17">
        <v>0</v>
      </c>
      <c r="BO9" s="17">
        <v>10</v>
      </c>
      <c r="BP9" s="17">
        <v>0</v>
      </c>
      <c r="BQ9" s="17">
        <v>0</v>
      </c>
      <c r="BR9" s="17">
        <v>0</v>
      </c>
      <c r="BS9" s="17">
        <v>10</v>
      </c>
      <c r="BT9" s="17">
        <v>0</v>
      </c>
      <c r="BU9" s="17">
        <v>0</v>
      </c>
      <c r="BV9" s="17">
        <v>0</v>
      </c>
      <c r="BW9" s="17">
        <v>10</v>
      </c>
      <c r="BX9" s="17">
        <v>0</v>
      </c>
      <c r="BY9" s="17">
        <v>0</v>
      </c>
      <c r="BZ9" s="17">
        <v>0</v>
      </c>
      <c r="CA9" s="17">
        <v>0</v>
      </c>
      <c r="CB9" s="17">
        <v>10</v>
      </c>
      <c r="CC9" s="17">
        <v>0</v>
      </c>
      <c r="CD9" s="17">
        <v>0</v>
      </c>
      <c r="CE9" s="17">
        <v>0</v>
      </c>
      <c r="CF9" s="17">
        <v>10</v>
      </c>
      <c r="CG9" s="17">
        <v>0</v>
      </c>
      <c r="CH9" s="17">
        <v>0</v>
      </c>
      <c r="CI9" s="17">
        <v>0</v>
      </c>
      <c r="CJ9" s="17">
        <v>0</v>
      </c>
      <c r="CK9" s="17">
        <v>10</v>
      </c>
      <c r="CL9" s="17">
        <v>0</v>
      </c>
      <c r="CM9" s="17">
        <v>0</v>
      </c>
      <c r="CN9" s="17">
        <v>0</v>
      </c>
      <c r="CO9" s="17">
        <v>10</v>
      </c>
      <c r="CP9" s="17">
        <v>0</v>
      </c>
      <c r="CQ9" s="17">
        <v>0</v>
      </c>
      <c r="CR9" s="17">
        <v>0</v>
      </c>
      <c r="CS9" s="17">
        <v>10</v>
      </c>
      <c r="CT9" s="17">
        <v>0</v>
      </c>
      <c r="CU9" s="17">
        <v>0</v>
      </c>
      <c r="CV9" s="17">
        <v>0</v>
      </c>
      <c r="CW9" s="17">
        <v>0</v>
      </c>
      <c r="CX9" s="17">
        <v>10</v>
      </c>
      <c r="CY9" s="17">
        <v>0</v>
      </c>
      <c r="CZ9" s="17">
        <v>0</v>
      </c>
      <c r="DA9" s="17">
        <v>0</v>
      </c>
      <c r="DB9" s="17">
        <v>10</v>
      </c>
      <c r="DC9" s="17">
        <v>0</v>
      </c>
      <c r="DD9" s="17">
        <v>0</v>
      </c>
      <c r="DE9" s="17">
        <v>0</v>
      </c>
      <c r="DF9" s="17">
        <v>10</v>
      </c>
      <c r="DG9" s="17">
        <v>0</v>
      </c>
      <c r="DH9" s="17">
        <v>0</v>
      </c>
      <c r="DI9" s="17">
        <v>0</v>
      </c>
      <c r="DJ9" s="17">
        <v>0</v>
      </c>
      <c r="DK9" s="17">
        <v>10</v>
      </c>
      <c r="DL9" s="47">
        <f t="shared" si="0"/>
        <v>120</v>
      </c>
      <c r="DN9" t="s">
        <v>297</v>
      </c>
    </row>
    <row r="10" spans="1:119" x14ac:dyDescent="0.25">
      <c r="A10" s="40" t="s">
        <v>214</v>
      </c>
      <c r="B10" s="41"/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1">
        <v>0</v>
      </c>
      <c r="J10" s="48">
        <f t="shared" si="1"/>
        <v>0</v>
      </c>
      <c r="K10" s="32">
        <v>0</v>
      </c>
      <c r="L10" s="30">
        <v>0</v>
      </c>
      <c r="M10" s="30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48">
        <f t="shared" si="2"/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48">
        <f t="shared" si="0"/>
        <v>0</v>
      </c>
      <c r="DN10" t="s">
        <v>297</v>
      </c>
    </row>
    <row r="11" spans="1:119" x14ac:dyDescent="0.25">
      <c r="A11" s="40" t="s">
        <v>215</v>
      </c>
      <c r="B11" s="41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>
        <v>10</v>
      </c>
      <c r="J11" s="47">
        <f t="shared" si="1"/>
        <v>10</v>
      </c>
      <c r="K11" s="22">
        <v>0</v>
      </c>
      <c r="L11" s="20">
        <v>0</v>
      </c>
      <c r="M11" s="20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47">
        <f t="shared" si="2"/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0</v>
      </c>
      <c r="BR11" s="17">
        <v>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47">
        <f t="shared" si="0"/>
        <v>0</v>
      </c>
      <c r="DN11" t="s">
        <v>297</v>
      </c>
    </row>
    <row r="12" spans="1:119" ht="15.75" thickBot="1" x14ac:dyDescent="0.3">
      <c r="A12" s="42" t="s">
        <v>200</v>
      </c>
      <c r="B12" s="43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5">
        <v>0</v>
      </c>
      <c r="J12" s="48">
        <f t="shared" si="1"/>
        <v>0</v>
      </c>
      <c r="K12" s="26">
        <v>0</v>
      </c>
      <c r="L12" s="24">
        <v>0</v>
      </c>
      <c r="M12" s="24">
        <v>0</v>
      </c>
      <c r="N12" s="27">
        <v>10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10</v>
      </c>
      <c r="X12" s="27">
        <v>0</v>
      </c>
      <c r="Y12" s="27">
        <v>0</v>
      </c>
      <c r="Z12" s="27">
        <v>0</v>
      </c>
      <c r="AA12" s="27">
        <v>0</v>
      </c>
      <c r="AB12" s="27">
        <v>10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10</v>
      </c>
      <c r="AJ12" s="28">
        <v>0</v>
      </c>
      <c r="AK12" s="28">
        <v>0</v>
      </c>
      <c r="AL12" s="28">
        <v>0</v>
      </c>
      <c r="AM12" s="28">
        <v>0</v>
      </c>
      <c r="AN12" s="28">
        <v>10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10</v>
      </c>
      <c r="AY12" s="28">
        <v>0</v>
      </c>
      <c r="AZ12" s="28">
        <v>0</v>
      </c>
      <c r="BA12" s="28">
        <v>0</v>
      </c>
      <c r="BB12" s="28">
        <v>10</v>
      </c>
      <c r="BC12" s="28">
        <v>0</v>
      </c>
      <c r="BD12" s="28">
        <v>0</v>
      </c>
      <c r="BE12" s="28">
        <v>0</v>
      </c>
      <c r="BF12" s="28">
        <v>0</v>
      </c>
      <c r="BG12" s="28">
        <v>15</v>
      </c>
      <c r="BH12" s="28">
        <v>0</v>
      </c>
      <c r="BI12" s="28">
        <v>0</v>
      </c>
      <c r="BJ12" s="28">
        <v>0</v>
      </c>
      <c r="BK12" s="48">
        <f t="shared" si="2"/>
        <v>85</v>
      </c>
      <c r="BL12" s="28">
        <v>0</v>
      </c>
      <c r="BM12" s="28">
        <v>0</v>
      </c>
      <c r="BN12" s="28">
        <v>0</v>
      </c>
      <c r="BO12" s="28">
        <v>10</v>
      </c>
      <c r="BP12" s="28">
        <v>0</v>
      </c>
      <c r="BQ12" s="28">
        <v>0</v>
      </c>
      <c r="BR12" s="28">
        <v>0</v>
      </c>
      <c r="BS12" s="28">
        <v>10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10</v>
      </c>
      <c r="CA12" s="28">
        <v>0</v>
      </c>
      <c r="CB12" s="28">
        <v>0</v>
      </c>
      <c r="CC12" s="28">
        <v>0</v>
      </c>
      <c r="CD12" s="28">
        <v>10</v>
      </c>
      <c r="CE12" s="28">
        <v>0</v>
      </c>
      <c r="CF12" s="28">
        <v>0</v>
      </c>
      <c r="CG12" s="28">
        <v>0</v>
      </c>
      <c r="CH12" s="28">
        <v>0</v>
      </c>
      <c r="CI12" s="28">
        <v>17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22</v>
      </c>
      <c r="CP12" s="28">
        <v>0</v>
      </c>
      <c r="CQ12" s="28">
        <v>0</v>
      </c>
      <c r="CR12" s="28">
        <v>0</v>
      </c>
      <c r="CS12" s="28">
        <v>10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14</v>
      </c>
      <c r="CZ12" s="28">
        <v>0</v>
      </c>
      <c r="DA12" s="28">
        <v>0</v>
      </c>
      <c r="DB12" s="28">
        <v>0</v>
      </c>
      <c r="DC12" s="28">
        <v>11</v>
      </c>
      <c r="DD12" s="28">
        <v>0</v>
      </c>
      <c r="DE12" s="28">
        <v>0</v>
      </c>
      <c r="DF12" s="28">
        <v>0</v>
      </c>
      <c r="DG12" s="28">
        <v>0</v>
      </c>
      <c r="DH12" s="28">
        <v>13</v>
      </c>
      <c r="DI12" s="28">
        <v>0</v>
      </c>
      <c r="DJ12" s="28">
        <v>0</v>
      </c>
      <c r="DK12" s="28">
        <v>0</v>
      </c>
      <c r="DL12" s="48">
        <f t="shared" si="0"/>
        <v>127</v>
      </c>
      <c r="DN12" t="s">
        <v>297</v>
      </c>
    </row>
    <row r="13" spans="1:119" x14ac:dyDescent="0.25">
      <c r="U13" s="46"/>
    </row>
  </sheetData>
  <mergeCells count="7">
    <mergeCell ref="DL3:DL4"/>
    <mergeCell ref="A3:A4"/>
    <mergeCell ref="C3:I3"/>
    <mergeCell ref="J3:J4"/>
    <mergeCell ref="K3:BJ3"/>
    <mergeCell ref="BK3:BK4"/>
    <mergeCell ref="BL3:DK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/>
  </sheetPr>
  <dimension ref="A1:Q189"/>
  <sheetViews>
    <sheetView tabSelected="1" zoomScale="80" zoomScaleNormal="80" workbookViewId="0">
      <selection activeCell="P46" sqref="P46"/>
    </sheetView>
  </sheetViews>
  <sheetFormatPr baseColWidth="10" defaultColWidth="11.42578125" defaultRowHeight="15" x14ac:dyDescent="0.25"/>
  <cols>
    <col min="1" max="1" width="16.5703125" bestFit="1" customWidth="1"/>
    <col min="2" max="2" width="16.140625" bestFit="1" customWidth="1"/>
    <col min="3" max="3" width="11.85546875" bestFit="1" customWidth="1"/>
    <col min="4" max="4" width="11.85546875" hidden="1" customWidth="1"/>
    <col min="5" max="5" width="17.28515625" bestFit="1" customWidth="1"/>
    <col min="6" max="6" width="12" bestFit="1" customWidth="1"/>
    <col min="7" max="7" width="16.42578125" bestFit="1" customWidth="1"/>
    <col min="8" max="8" width="10.5703125" bestFit="1" customWidth="1"/>
    <col min="9" max="9" width="29.42578125" bestFit="1" customWidth="1"/>
    <col min="10" max="10" width="12.42578125" hidden="1" customWidth="1"/>
    <col min="11" max="11" width="24.5703125" customWidth="1"/>
    <col min="12" max="12" width="14.85546875" style="49" bestFit="1" customWidth="1"/>
    <col min="13" max="13" width="12.140625" style="49" bestFit="1" customWidth="1"/>
    <col min="14" max="14" width="12.140625" customWidth="1"/>
    <col min="15" max="15" width="24.5703125" customWidth="1"/>
    <col min="16" max="16" width="20" customWidth="1"/>
    <col min="17" max="17" width="21" customWidth="1"/>
    <col min="18" max="18" width="7.42578125" customWidth="1"/>
    <col min="19" max="19" width="49.5703125" bestFit="1" customWidth="1"/>
    <col min="20" max="20" width="20" bestFit="1" customWidth="1"/>
    <col min="21" max="21" width="22.140625" bestFit="1" customWidth="1"/>
  </cols>
  <sheetData>
    <row r="1" spans="1:13" x14ac:dyDescent="0.25">
      <c r="A1" t="s">
        <v>217</v>
      </c>
      <c r="B1" t="s">
        <v>149</v>
      </c>
      <c r="C1" t="s">
        <v>218</v>
      </c>
      <c r="D1" t="s">
        <v>314</v>
      </c>
      <c r="E1" t="s">
        <v>219</v>
      </c>
      <c r="F1" t="s">
        <v>220</v>
      </c>
      <c r="G1" t="s">
        <v>221</v>
      </c>
      <c r="H1" t="s">
        <v>222</v>
      </c>
      <c r="I1" t="s">
        <v>223</v>
      </c>
      <c r="J1" t="s">
        <v>311</v>
      </c>
      <c r="K1" t="s">
        <v>152</v>
      </c>
      <c r="L1" s="49" t="s">
        <v>313</v>
      </c>
      <c r="M1" s="49" t="s">
        <v>312</v>
      </c>
    </row>
    <row r="2" spans="1:13" x14ac:dyDescent="0.25">
      <c r="A2">
        <v>1</v>
      </c>
      <c r="B2">
        <v>13</v>
      </c>
      <c r="C2">
        <v>2</v>
      </c>
      <c r="D2" t="str">
        <f t="shared" ref="D2:D33" si="0">CONCATENATE(C2,B2)</f>
        <v>213</v>
      </c>
      <c r="E2">
        <v>5</v>
      </c>
      <c r="F2">
        <v>300</v>
      </c>
      <c r="G2" s="4">
        <v>43255</v>
      </c>
      <c r="H2" t="b">
        <v>0</v>
      </c>
      <c r="J2" s="44" t="str">
        <f>RecepMP[[#This Row],[CodeFour]]&amp;RecepMP[[#This Row],[Refusée]]</f>
        <v>2FAUX</v>
      </c>
      <c r="K2" s="44" t="str">
        <f>VLOOKUP($B2,MP[[#All],[CodeMatPrem]:[Désignation]],2,FALSE)</f>
        <v>CAROTTES</v>
      </c>
      <c r="L2" s="49">
        <f>VLOOKUP(D2,'[1]Prix-Mat°Prem-Fourn'!D$1:E$64,2,FALSE)</f>
        <v>0.67670399999999997</v>
      </c>
      <c r="M2" s="49">
        <f>RecepMP[[#This Row],[Prix unitaire]]*RecepMP[[#This Row],[QtéLivrée]]</f>
        <v>203.0112</v>
      </c>
    </row>
    <row r="3" spans="1:13" x14ac:dyDescent="0.25">
      <c r="A3">
        <v>3</v>
      </c>
      <c r="B3">
        <v>1</v>
      </c>
      <c r="C3">
        <v>1</v>
      </c>
      <c r="D3" t="str">
        <f t="shared" si="0"/>
        <v>11</v>
      </c>
      <c r="E3">
        <v>6</v>
      </c>
      <c r="F3">
        <v>250</v>
      </c>
      <c r="G3" s="4">
        <v>43256</v>
      </c>
      <c r="H3" t="b">
        <v>0</v>
      </c>
      <c r="J3" s="44" t="str">
        <f>RecepMP[[#This Row],[CodeFour]]&amp;RecepMP[[#This Row],[Refusée]]</f>
        <v>1FAUX</v>
      </c>
      <c r="K3" s="44" t="str">
        <f>VLOOKUP($B3,MP[[#All],[CodeMatPrem]:[Désignation]],2,FALSE)</f>
        <v>COLLIER DE BŒUF</v>
      </c>
      <c r="L3" s="49">
        <f>VLOOKUP(D3,'[1]Prix-Mat°Prem-Fourn'!D$1:E$64,2,FALSE)</f>
        <v>9.3469739999999994</v>
      </c>
      <c r="M3" s="49">
        <f>RecepMP[[#This Row],[Prix unitaire]]*RecepMP[[#This Row],[QtéLivrée]]</f>
        <v>2336.7435</v>
      </c>
    </row>
    <row r="4" spans="1:13" x14ac:dyDescent="0.25">
      <c r="A4">
        <v>4</v>
      </c>
      <c r="B4">
        <v>13</v>
      </c>
      <c r="C4">
        <v>2</v>
      </c>
      <c r="D4" t="str">
        <f t="shared" si="0"/>
        <v>213</v>
      </c>
      <c r="E4">
        <v>2</v>
      </c>
      <c r="F4">
        <v>150</v>
      </c>
      <c r="G4" s="4">
        <v>43257</v>
      </c>
      <c r="H4" t="b">
        <v>0</v>
      </c>
      <c r="J4" s="44" t="str">
        <f>RecepMP[[#This Row],[CodeFour]]&amp;RecepMP[[#This Row],[Refusée]]</f>
        <v>2FAUX</v>
      </c>
      <c r="K4" s="44" t="str">
        <f>VLOOKUP($B4,MP[[#All],[CodeMatPrem]:[Désignation]],2,FALSE)</f>
        <v>CAROTTES</v>
      </c>
      <c r="L4" s="49">
        <f>VLOOKUP(D4,'[1]Prix-Mat°Prem-Fourn'!D$1:E$64,2,FALSE)</f>
        <v>0.67670399999999997</v>
      </c>
      <c r="M4" s="49">
        <f>RecepMP[[#This Row],[Prix unitaire]]*RecepMP[[#This Row],[QtéLivrée]]</f>
        <v>101.5056</v>
      </c>
    </row>
    <row r="5" spans="1:13" x14ac:dyDescent="0.25">
      <c r="A5">
        <v>5</v>
      </c>
      <c r="B5">
        <v>5</v>
      </c>
      <c r="C5">
        <v>18</v>
      </c>
      <c r="D5" t="str">
        <f t="shared" si="0"/>
        <v>185</v>
      </c>
      <c r="E5">
        <v>5</v>
      </c>
      <c r="F5">
        <v>50</v>
      </c>
      <c r="G5" s="4">
        <v>43258</v>
      </c>
      <c r="H5" t="b">
        <v>0</v>
      </c>
      <c r="J5" s="44" t="str">
        <f>RecepMP[[#This Row],[CodeFour]]&amp;RecepMP[[#This Row],[Refusée]]</f>
        <v>18FAUX</v>
      </c>
      <c r="K5" s="44" t="str">
        <f>VLOOKUP($B5,MP[[#All],[CodeMatPrem]:[Désignation]],2,FALSE)</f>
        <v>CONCENTRE TOMATE</v>
      </c>
      <c r="L5" s="49">
        <f>VLOOKUP(D5,'[1]Prix-Mat°Prem-Fourn'!D$1:E$64,2,FALSE)</f>
        <v>0.67670399999999997</v>
      </c>
      <c r="M5" s="49">
        <f>RecepMP[[#This Row],[Prix unitaire]]*RecepMP[[#This Row],[QtéLivrée]]</f>
        <v>33.8352</v>
      </c>
    </row>
    <row r="6" spans="1:13" x14ac:dyDescent="0.25">
      <c r="A6">
        <v>6</v>
      </c>
      <c r="B6">
        <v>8</v>
      </c>
      <c r="C6">
        <v>18</v>
      </c>
      <c r="D6" t="str">
        <f t="shared" si="0"/>
        <v>188</v>
      </c>
      <c r="E6">
        <v>2</v>
      </c>
      <c r="F6">
        <v>25</v>
      </c>
      <c r="G6" s="4">
        <v>43258</v>
      </c>
      <c r="H6" t="b">
        <v>0</v>
      </c>
      <c r="J6" s="44" t="str">
        <f>RecepMP[[#This Row],[CodeFour]]&amp;RecepMP[[#This Row],[Refusée]]</f>
        <v>18FAUX</v>
      </c>
      <c r="K6" s="44" t="str">
        <f>VLOOKUP($B6,MP[[#All],[CodeMatPrem]:[Désignation]],2,FALSE)</f>
        <v>POIVRE VERT</v>
      </c>
      <c r="L6" s="49">
        <f>VLOOKUP(D6,'[1]Prix-Mat°Prem-Fourn'!D$1:E$64,2,FALSE)</f>
        <v>9.6747524999999985</v>
      </c>
      <c r="M6" s="49">
        <f>RecepMP[[#This Row],[Prix unitaire]]*RecepMP[[#This Row],[QtéLivrée]]</f>
        <v>241.86881249999996</v>
      </c>
    </row>
    <row r="7" spans="1:13" x14ac:dyDescent="0.25">
      <c r="A7">
        <v>7</v>
      </c>
      <c r="B7">
        <v>9</v>
      </c>
      <c r="C7">
        <v>6</v>
      </c>
      <c r="D7" t="str">
        <f t="shared" si="0"/>
        <v>69</v>
      </c>
      <c r="E7">
        <v>1</v>
      </c>
      <c r="F7">
        <v>30</v>
      </c>
      <c r="G7" s="4">
        <v>43259</v>
      </c>
      <c r="H7" t="b">
        <v>1</v>
      </c>
      <c r="I7" t="s">
        <v>224</v>
      </c>
      <c r="J7" s="44" t="str">
        <f>RecepMP[[#This Row],[CodeFour]]&amp;RecepMP[[#This Row],[Refusée]]</f>
        <v>6VRAI</v>
      </c>
      <c r="K7" s="44" t="str">
        <f>VLOOKUP($B7,MP[[#All],[CodeMatPrem]:[Désignation]],2,FALSE)</f>
        <v>POIREAU</v>
      </c>
      <c r="L7" s="49">
        <f>VLOOKUP(D7,'[1]Prix-Mat°Prem-Fourn'!D$1:E$64,2,FALSE)</f>
        <v>0.66613050000000007</v>
      </c>
      <c r="M7" s="49">
        <f>RecepMP[[#This Row],[Prix unitaire]]*RecepMP[[#This Row],[QtéLivrée]]</f>
        <v>19.983915000000003</v>
      </c>
    </row>
    <row r="8" spans="1:13" x14ac:dyDescent="0.25">
      <c r="A8">
        <v>8</v>
      </c>
      <c r="B8">
        <v>5</v>
      </c>
      <c r="C8">
        <v>18</v>
      </c>
      <c r="D8" t="str">
        <f t="shared" si="0"/>
        <v>185</v>
      </c>
      <c r="E8">
        <v>4</v>
      </c>
      <c r="F8">
        <v>25</v>
      </c>
      <c r="G8" s="4">
        <v>43259</v>
      </c>
      <c r="H8" t="b">
        <v>0</v>
      </c>
      <c r="J8" s="44" t="str">
        <f>RecepMP[[#This Row],[CodeFour]]&amp;RecepMP[[#This Row],[Refusée]]</f>
        <v>18FAUX</v>
      </c>
      <c r="K8" s="44" t="str">
        <f>VLOOKUP($B8,MP[[#All],[CodeMatPrem]:[Désignation]],2,FALSE)</f>
        <v>CONCENTRE TOMATE</v>
      </c>
      <c r="L8" s="49">
        <f>VLOOKUP(D8,'[1]Prix-Mat°Prem-Fourn'!D$1:E$64,2,FALSE)</f>
        <v>0.67670399999999997</v>
      </c>
      <c r="M8" s="49">
        <f>RecepMP[[#This Row],[Prix unitaire]]*RecepMP[[#This Row],[QtéLivrée]]</f>
        <v>16.9176</v>
      </c>
    </row>
    <row r="9" spans="1:13" x14ac:dyDescent="0.25">
      <c r="A9">
        <v>9</v>
      </c>
      <c r="B9">
        <v>11</v>
      </c>
      <c r="C9">
        <v>3</v>
      </c>
      <c r="D9" t="str">
        <f t="shared" si="0"/>
        <v>311</v>
      </c>
      <c r="E9">
        <v>3</v>
      </c>
      <c r="F9">
        <v>35</v>
      </c>
      <c r="G9" s="4">
        <v>43259</v>
      </c>
      <c r="H9" t="b">
        <v>0</v>
      </c>
      <c r="J9" s="44" t="str">
        <f>RecepMP[[#This Row],[CodeFour]]&amp;RecepMP[[#This Row],[Refusée]]</f>
        <v>3FAUX</v>
      </c>
      <c r="K9" s="44" t="str">
        <f>VLOOKUP($B9,MP[[#All],[CodeMatPrem]:[Désignation]],2,FALSE)</f>
        <v>THYM</v>
      </c>
      <c r="L9" s="49">
        <f>VLOOKUP(D9,'[1]Prix-Mat°Prem-Fourn'!D$1:E$64,2,FALSE)</f>
        <v>15.722794499999999</v>
      </c>
      <c r="M9" s="49">
        <f>RecepMP[[#This Row],[Prix unitaire]]*RecepMP[[#This Row],[QtéLivrée]]</f>
        <v>550.29780749999998</v>
      </c>
    </row>
    <row r="10" spans="1:13" x14ac:dyDescent="0.25">
      <c r="A10">
        <v>10</v>
      </c>
      <c r="B10">
        <v>17</v>
      </c>
      <c r="C10">
        <v>2</v>
      </c>
      <c r="D10" t="str">
        <f t="shared" si="0"/>
        <v>217</v>
      </c>
      <c r="E10">
        <v>2</v>
      </c>
      <c r="F10">
        <v>100</v>
      </c>
      <c r="G10" s="4">
        <v>43260</v>
      </c>
      <c r="H10" t="b">
        <v>0</v>
      </c>
      <c r="J10" s="44" t="str">
        <f>RecepMP[[#This Row],[CodeFour]]&amp;RecepMP[[#This Row],[Refusée]]</f>
        <v>2FAUX</v>
      </c>
      <c r="K10" s="44" t="str">
        <f>VLOOKUP($B10,MP[[#All],[CodeMatPrem]:[Désignation]],2,FALSE)</f>
        <v>HARICOTS BLANCS</v>
      </c>
      <c r="L10" s="49">
        <f>VLOOKUP(D10,'[1]Prix-Mat°Prem-Fourn'!D$1:E$64,2,FALSE)</f>
        <v>2.0829795</v>
      </c>
      <c r="M10" s="49">
        <f>RecepMP[[#This Row],[Prix unitaire]]*RecepMP[[#This Row],[QtéLivrée]]</f>
        <v>208.29794999999999</v>
      </c>
    </row>
    <row r="11" spans="1:13" x14ac:dyDescent="0.25">
      <c r="A11">
        <v>11</v>
      </c>
      <c r="B11">
        <v>9</v>
      </c>
      <c r="C11">
        <v>6</v>
      </c>
      <c r="D11" t="str">
        <f t="shared" si="0"/>
        <v>69</v>
      </c>
      <c r="E11">
        <v>3</v>
      </c>
      <c r="F11">
        <v>100</v>
      </c>
      <c r="G11" s="4">
        <v>43260</v>
      </c>
      <c r="H11" t="b">
        <v>1</v>
      </c>
      <c r="I11" t="s">
        <v>224</v>
      </c>
      <c r="J11" s="44" t="str">
        <f>RecepMP[[#This Row],[CodeFour]]&amp;RecepMP[[#This Row],[Refusée]]</f>
        <v>6VRAI</v>
      </c>
      <c r="K11" s="44" t="str">
        <f>VLOOKUP($B11,MP[[#All],[CodeMatPrem]:[Désignation]],2,FALSE)</f>
        <v>POIREAU</v>
      </c>
      <c r="L11" s="49">
        <f>VLOOKUP(D11,'[1]Prix-Mat°Prem-Fourn'!D$1:E$64,2,FALSE)</f>
        <v>0.66613050000000007</v>
      </c>
      <c r="M11" s="49">
        <f>RecepMP[[#This Row],[Prix unitaire]]*RecepMP[[#This Row],[QtéLivrée]]</f>
        <v>66.613050000000001</v>
      </c>
    </row>
    <row r="12" spans="1:13" x14ac:dyDescent="0.25">
      <c r="A12">
        <v>12</v>
      </c>
      <c r="B12">
        <v>16</v>
      </c>
      <c r="C12">
        <v>1</v>
      </c>
      <c r="D12" t="str">
        <f t="shared" si="0"/>
        <v>116</v>
      </c>
      <c r="E12">
        <v>2</v>
      </c>
      <c r="F12">
        <v>35</v>
      </c>
      <c r="G12" s="4">
        <v>43260</v>
      </c>
      <c r="H12" t="b">
        <v>0</v>
      </c>
      <c r="J12" s="44" t="str">
        <f>RecepMP[[#This Row],[CodeFour]]&amp;RecepMP[[#This Row],[Refusée]]</f>
        <v>1FAUX</v>
      </c>
      <c r="K12" s="44" t="str">
        <f>VLOOKUP($B12,MP[[#All],[CodeMatPrem]:[Désignation]],2,FALSE)</f>
        <v>CANARD</v>
      </c>
      <c r="L12" s="49">
        <f>VLOOKUP(D12,'[1]Prix-Mat°Prem-Fourn'!D$1:E$64,2,FALSE)</f>
        <v>8.5010940000000002</v>
      </c>
      <c r="M12" s="49">
        <f>RecepMP[[#This Row],[Prix unitaire]]*RecepMP[[#This Row],[QtéLivrée]]</f>
        <v>297.53829000000002</v>
      </c>
    </row>
    <row r="13" spans="1:13" x14ac:dyDescent="0.25">
      <c r="A13">
        <v>13</v>
      </c>
      <c r="B13">
        <v>16</v>
      </c>
      <c r="C13">
        <v>7</v>
      </c>
      <c r="D13" t="str">
        <f t="shared" si="0"/>
        <v>716</v>
      </c>
      <c r="E13">
        <v>5</v>
      </c>
      <c r="F13">
        <v>100</v>
      </c>
      <c r="G13" s="4">
        <v>43260</v>
      </c>
      <c r="H13" t="b">
        <v>0</v>
      </c>
      <c r="J13" s="44" t="str">
        <f>RecepMP[[#This Row],[CodeFour]]&amp;RecepMP[[#This Row],[Refusée]]</f>
        <v>7FAUX</v>
      </c>
      <c r="K13" s="44" t="str">
        <f>VLOOKUP($B13,MP[[#All],[CodeMatPrem]:[Désignation]],2,FALSE)</f>
        <v>CANARD</v>
      </c>
      <c r="L13" s="49">
        <f>VLOOKUP(D13,'[1]Prix-Mat°Prem-Fourn'!D$1:E$64,2,FALSE)</f>
        <v>7.8032430000000002</v>
      </c>
      <c r="M13" s="49">
        <f>RecepMP[[#This Row],[Prix unitaire]]*RecepMP[[#This Row],[QtéLivrée]]</f>
        <v>780.32429999999999</v>
      </c>
    </row>
    <row r="14" spans="1:13" x14ac:dyDescent="0.25">
      <c r="A14">
        <v>14</v>
      </c>
      <c r="B14">
        <v>8</v>
      </c>
      <c r="C14">
        <v>8</v>
      </c>
      <c r="D14" t="str">
        <f t="shared" si="0"/>
        <v>88</v>
      </c>
      <c r="E14">
        <v>5</v>
      </c>
      <c r="F14">
        <v>200</v>
      </c>
      <c r="G14" s="4">
        <v>43260</v>
      </c>
      <c r="H14" t="b">
        <v>0</v>
      </c>
      <c r="J14" s="44" t="str">
        <f>RecepMP[[#This Row],[CodeFour]]&amp;RecepMP[[#This Row],[Refusée]]</f>
        <v>8FAUX</v>
      </c>
      <c r="K14" s="44" t="str">
        <f>VLOOKUP($B14,MP[[#All],[CodeMatPrem]:[Désignation]],2,FALSE)</f>
        <v>POIVRE VERT</v>
      </c>
      <c r="L14" s="49">
        <f>VLOOKUP(D14,'[1]Prix-Mat°Prem-Fourn'!D$1:E$64,2,FALSE)</f>
        <v>8.7760050000000014</v>
      </c>
      <c r="M14" s="49">
        <f>RecepMP[[#This Row],[Prix unitaire]]*RecepMP[[#This Row],[QtéLivrée]]</f>
        <v>1755.2010000000002</v>
      </c>
    </row>
    <row r="15" spans="1:13" x14ac:dyDescent="0.25">
      <c r="A15">
        <v>15</v>
      </c>
      <c r="B15">
        <v>2</v>
      </c>
      <c r="C15">
        <v>7</v>
      </c>
      <c r="D15" t="str">
        <f t="shared" si="0"/>
        <v>72</v>
      </c>
      <c r="E15">
        <v>4</v>
      </c>
      <c r="F15">
        <v>100</v>
      </c>
      <c r="G15" s="4">
        <v>43270</v>
      </c>
      <c r="H15" t="b">
        <v>1</v>
      </c>
      <c r="I15" t="s">
        <v>225</v>
      </c>
      <c r="J15" s="44" t="str">
        <f>RecepMP[[#This Row],[CodeFour]]&amp;RecepMP[[#This Row],[Refusée]]</f>
        <v>7VRAI</v>
      </c>
      <c r="K15" s="44" t="str">
        <f>VLOOKUP($B15,MP[[#All],[CodeMatPrem]:[Désignation]],2,FALSE)</f>
        <v>JARRET DE BŒUF</v>
      </c>
      <c r="L15" s="49">
        <f>VLOOKUP(D15,'[1]Prix-Mat°Prem-Fourn'!D$1:E$64,2,FALSE)</f>
        <v>5.3819114999999993</v>
      </c>
      <c r="M15" s="49">
        <f>RecepMP[[#This Row],[Prix unitaire]]*RecepMP[[#This Row],[QtéLivrée]]</f>
        <v>538.19114999999988</v>
      </c>
    </row>
    <row r="16" spans="1:13" x14ac:dyDescent="0.25">
      <c r="A16">
        <v>16</v>
      </c>
      <c r="B16">
        <v>26</v>
      </c>
      <c r="C16">
        <v>6</v>
      </c>
      <c r="D16" t="str">
        <f t="shared" si="0"/>
        <v>626</v>
      </c>
      <c r="E16">
        <v>6</v>
      </c>
      <c r="F16">
        <v>39</v>
      </c>
      <c r="G16" s="4">
        <v>43270</v>
      </c>
      <c r="H16" t="b">
        <v>0</v>
      </c>
      <c r="J16" s="44" t="str">
        <f>RecepMP[[#This Row],[CodeFour]]&amp;RecepMP[[#This Row],[Refusée]]</f>
        <v>6FAUX</v>
      </c>
      <c r="K16" s="44" t="str">
        <f>VLOOKUP($B16,MP[[#All],[CodeMatPrem]:[Désignation]],2,FALSE)</f>
        <v>ECHALOTTE</v>
      </c>
      <c r="L16" s="49">
        <f>VLOOKUP(D16,'[1]Prix-Mat°Prem-Fourn'!D$1:E$64,2,FALSE)</f>
        <v>4.4197229999999994</v>
      </c>
      <c r="M16" s="49">
        <f>RecepMP[[#This Row],[Prix unitaire]]*RecepMP[[#This Row],[QtéLivrée]]</f>
        <v>172.36919699999999</v>
      </c>
    </row>
    <row r="17" spans="1:17" x14ac:dyDescent="0.25">
      <c r="A17">
        <v>17</v>
      </c>
      <c r="B17">
        <v>30</v>
      </c>
      <c r="C17">
        <v>2</v>
      </c>
      <c r="D17" t="str">
        <f t="shared" si="0"/>
        <v>230</v>
      </c>
      <c r="E17">
        <v>4</v>
      </c>
      <c r="F17">
        <v>100</v>
      </c>
      <c r="G17" s="4">
        <v>43270</v>
      </c>
      <c r="H17" t="b">
        <v>0</v>
      </c>
      <c r="J17" s="44" t="str">
        <f>RecepMP[[#This Row],[CodeFour]]&amp;RecepMP[[#This Row],[Refusée]]</f>
        <v>2FAUX</v>
      </c>
      <c r="K17" s="44" t="str">
        <f>VLOOKUP($B17,MP[[#All],[CodeMatPrem]:[Désignation]],2,FALSE)</f>
        <v>HARICOTS ROUGES</v>
      </c>
      <c r="L17" s="49">
        <f>VLOOKUP(D17,'[1]Prix-Mat°Prem-Fourn'!D$1:E$64,2,FALSE)</f>
        <v>2.4741989999999996</v>
      </c>
      <c r="M17" s="49">
        <f>RecepMP[[#This Row],[Prix unitaire]]*RecepMP[[#This Row],[QtéLivrée]]</f>
        <v>247.41989999999996</v>
      </c>
    </row>
    <row r="18" spans="1:17" x14ac:dyDescent="0.25">
      <c r="A18">
        <v>18</v>
      </c>
      <c r="B18">
        <v>35</v>
      </c>
      <c r="C18">
        <v>1</v>
      </c>
      <c r="D18" t="str">
        <f t="shared" si="0"/>
        <v>135</v>
      </c>
      <c r="E18">
        <v>1</v>
      </c>
      <c r="F18">
        <v>50</v>
      </c>
      <c r="G18" s="4">
        <v>43295</v>
      </c>
      <c r="H18" t="b">
        <v>0</v>
      </c>
      <c r="J18" s="44" t="str">
        <f>RecepMP[[#This Row],[CodeFour]]&amp;RecepMP[[#This Row],[Refusée]]</f>
        <v>1FAUX</v>
      </c>
      <c r="K18" s="44" t="str">
        <f>VLOOKUP($B18,MP[[#All],[CodeMatPrem]:[Désignation]],2,FALSE)</f>
        <v>EPAULE DE VEAU</v>
      </c>
      <c r="L18" s="49">
        <f>VLOOKUP(D18,'[1]Prix-Mat°Prem-Fourn'!D$1:E$64,2,FALSE)</f>
        <v>7.2322739999999994</v>
      </c>
      <c r="M18" s="49">
        <f>RecepMP[[#This Row],[Prix unitaire]]*RecepMP[[#This Row],[QtéLivrée]]</f>
        <v>361.61369999999999</v>
      </c>
      <c r="O18" s="50"/>
      <c r="P18" s="44"/>
      <c r="Q18" s="51"/>
    </row>
    <row r="19" spans="1:17" x14ac:dyDescent="0.25">
      <c r="A19">
        <v>19</v>
      </c>
      <c r="B19">
        <v>32</v>
      </c>
      <c r="C19">
        <v>11</v>
      </c>
      <c r="D19" t="str">
        <f t="shared" si="0"/>
        <v>1132</v>
      </c>
      <c r="E19">
        <v>5</v>
      </c>
      <c r="F19">
        <v>100</v>
      </c>
      <c r="G19" s="4">
        <v>43295</v>
      </c>
      <c r="H19" t="b">
        <v>1</v>
      </c>
      <c r="I19" t="s">
        <v>226</v>
      </c>
      <c r="J19" s="44" t="str">
        <f>RecepMP[[#This Row],[CodeFour]]&amp;RecepMP[[#This Row],[Refusée]]</f>
        <v>11VRAI</v>
      </c>
      <c r="K19" s="44" t="str">
        <f>VLOOKUP($B19,MP[[#All],[CodeMatPrem]:[Désignation]],2,FALSE)</f>
        <v>VIANDE DE COQ</v>
      </c>
      <c r="L19" s="49">
        <f>VLOOKUP(D19,'[1]Prix-Mat°Prem-Fourn'!D$1:E$64,2,FALSE)</f>
        <v>7.7080814999999996</v>
      </c>
      <c r="M19" s="49">
        <f>RecepMP[[#This Row],[Prix unitaire]]*RecepMP[[#This Row],[QtéLivrée]]</f>
        <v>770.80814999999996</v>
      </c>
      <c r="O19" s="50"/>
      <c r="P19" s="44"/>
      <c r="Q19" s="51"/>
    </row>
    <row r="20" spans="1:17" x14ac:dyDescent="0.25">
      <c r="A20">
        <v>20</v>
      </c>
      <c r="B20">
        <v>28</v>
      </c>
      <c r="C20">
        <v>4</v>
      </c>
      <c r="D20" t="str">
        <f t="shared" si="0"/>
        <v>428</v>
      </c>
      <c r="E20">
        <v>3</v>
      </c>
      <c r="F20">
        <v>50</v>
      </c>
      <c r="G20" s="4">
        <v>43295</v>
      </c>
      <c r="H20" t="b">
        <v>0</v>
      </c>
      <c r="J20" s="44" t="str">
        <f>RecepMP[[#This Row],[CodeFour]]&amp;RecepMP[[#This Row],[Refusée]]</f>
        <v>4FAUX</v>
      </c>
      <c r="K20" s="44" t="str">
        <f>VLOOKUP($B20,MP[[#All],[CodeMatPrem]:[Désignation]],2,FALSE)</f>
        <v>CHAMPIGNONS DE PARIS</v>
      </c>
      <c r="L20" s="49">
        <f>VLOOKUP(D20,'[1]Prix-Mat°Prem-Fourn'!D$1:E$64,2,FALSE)</f>
        <v>4.1765324999999995</v>
      </c>
      <c r="M20" s="49">
        <f>RecepMP[[#This Row],[Prix unitaire]]*RecepMP[[#This Row],[QtéLivrée]]</f>
        <v>208.82662499999998</v>
      </c>
      <c r="O20" s="50"/>
      <c r="P20" s="44"/>
      <c r="Q20" s="51"/>
    </row>
    <row r="21" spans="1:17" x14ac:dyDescent="0.25">
      <c r="A21">
        <v>21</v>
      </c>
      <c r="B21">
        <v>31</v>
      </c>
      <c r="C21">
        <v>11</v>
      </c>
      <c r="D21" t="str">
        <f t="shared" si="0"/>
        <v>1131</v>
      </c>
      <c r="E21">
        <v>3</v>
      </c>
      <c r="F21">
        <v>120</v>
      </c>
      <c r="G21" s="4">
        <v>43295</v>
      </c>
      <c r="H21" t="b">
        <v>0</v>
      </c>
      <c r="J21" s="44" t="str">
        <f>RecepMP[[#This Row],[CodeFour]]&amp;RecepMP[[#This Row],[Refusée]]</f>
        <v>11FAUX</v>
      </c>
      <c r="K21" s="44" t="str">
        <f>VLOOKUP($B21,MP[[#All],[CodeMatPrem]:[Désignation]],2,FALSE)</f>
        <v>MORCEAUX DE LIEVRES</v>
      </c>
      <c r="L21" s="49">
        <f>VLOOKUP(D21,'[1]Prix-Mat°Prem-Fourn'!D$1:E$64,2,FALSE)</f>
        <v>9.6853259999999999</v>
      </c>
      <c r="M21" s="49">
        <f>RecepMP[[#This Row],[Prix unitaire]]*RecepMP[[#This Row],[QtéLivrée]]</f>
        <v>1162.23912</v>
      </c>
      <c r="O21" s="50"/>
      <c r="P21" s="44"/>
      <c r="Q21" s="51"/>
    </row>
    <row r="22" spans="1:17" x14ac:dyDescent="0.25">
      <c r="A22">
        <v>22</v>
      </c>
      <c r="B22">
        <v>35</v>
      </c>
      <c r="C22">
        <v>1</v>
      </c>
      <c r="D22" t="str">
        <f t="shared" si="0"/>
        <v>135</v>
      </c>
      <c r="E22">
        <v>2</v>
      </c>
      <c r="F22">
        <v>50</v>
      </c>
      <c r="G22" s="4">
        <v>43306</v>
      </c>
      <c r="H22" t="b">
        <v>0</v>
      </c>
      <c r="J22" s="44" t="str">
        <f>RecepMP[[#This Row],[CodeFour]]&amp;RecepMP[[#This Row],[Refusée]]</f>
        <v>1FAUX</v>
      </c>
      <c r="K22" s="44" t="str">
        <f>VLOOKUP($B22,MP[[#All],[CodeMatPrem]:[Désignation]],2,FALSE)</f>
        <v>EPAULE DE VEAU</v>
      </c>
      <c r="L22" s="49">
        <f>VLOOKUP(D22,'[1]Prix-Mat°Prem-Fourn'!D$1:E$64,2,FALSE)</f>
        <v>7.2322739999999994</v>
      </c>
      <c r="M22" s="49">
        <f>RecepMP[[#This Row],[Prix unitaire]]*RecepMP[[#This Row],[QtéLivrée]]</f>
        <v>361.61369999999999</v>
      </c>
      <c r="O22" s="50"/>
      <c r="P22" s="44"/>
      <c r="Q22" s="51"/>
    </row>
    <row r="23" spans="1:17" x14ac:dyDescent="0.25">
      <c r="A23">
        <v>23</v>
      </c>
      <c r="B23">
        <v>27</v>
      </c>
      <c r="C23">
        <v>15</v>
      </c>
      <c r="D23" t="str">
        <f t="shared" si="0"/>
        <v>1527</v>
      </c>
      <c r="E23">
        <v>5</v>
      </c>
      <c r="F23">
        <v>120</v>
      </c>
      <c r="G23" s="4">
        <v>43323</v>
      </c>
      <c r="H23" t="b">
        <v>0</v>
      </c>
      <c r="J23" s="44" t="str">
        <f>RecepMP[[#This Row],[CodeFour]]&amp;RecepMP[[#This Row],[Refusée]]</f>
        <v>15FAUX</v>
      </c>
      <c r="K23" s="44" t="str">
        <f>VLOOKUP($B23,MP[[#All],[CodeMatPrem]:[Désignation]],2,FALSE)</f>
        <v>LARDONS</v>
      </c>
      <c r="L23" s="49">
        <f>VLOOKUP(D23,'[1]Prix-Mat°Prem-Fourn'!D$1:E$64,2,FALSE)</f>
        <v>5.519366999999999</v>
      </c>
      <c r="M23" s="49">
        <f>RecepMP[[#This Row],[Prix unitaire]]*RecepMP[[#This Row],[QtéLivrée]]</f>
        <v>662.32403999999985</v>
      </c>
      <c r="O23" s="50"/>
      <c r="P23" s="44"/>
      <c r="Q23" s="51"/>
    </row>
    <row r="24" spans="1:17" x14ac:dyDescent="0.25">
      <c r="A24">
        <v>24</v>
      </c>
      <c r="B24">
        <v>8</v>
      </c>
      <c r="C24">
        <v>8</v>
      </c>
      <c r="D24" t="str">
        <f t="shared" si="0"/>
        <v>88</v>
      </c>
      <c r="E24">
        <v>3</v>
      </c>
      <c r="F24">
        <v>50</v>
      </c>
      <c r="G24" s="4">
        <v>43324</v>
      </c>
      <c r="H24" t="b">
        <v>0</v>
      </c>
      <c r="J24" s="44" t="str">
        <f>RecepMP[[#This Row],[CodeFour]]&amp;RecepMP[[#This Row],[Refusée]]</f>
        <v>8FAUX</v>
      </c>
      <c r="K24" s="44" t="str">
        <f>VLOOKUP($B24,MP[[#All],[CodeMatPrem]:[Désignation]],2,FALSE)</f>
        <v>POIVRE VERT</v>
      </c>
      <c r="L24" s="49">
        <f>VLOOKUP(D24,'[1]Prix-Mat°Prem-Fourn'!D$1:E$64,2,FALSE)</f>
        <v>8.7760050000000014</v>
      </c>
      <c r="M24" s="49">
        <f>RecepMP[[#This Row],[Prix unitaire]]*RecepMP[[#This Row],[QtéLivrée]]</f>
        <v>438.80025000000006</v>
      </c>
      <c r="O24" s="50"/>
      <c r="P24" s="44"/>
      <c r="Q24" s="51"/>
    </row>
    <row r="25" spans="1:17" x14ac:dyDescent="0.25">
      <c r="A25">
        <v>25</v>
      </c>
      <c r="B25">
        <v>29</v>
      </c>
      <c r="C25">
        <v>11</v>
      </c>
      <c r="D25" t="str">
        <f t="shared" si="0"/>
        <v>1129</v>
      </c>
      <c r="E25">
        <v>5</v>
      </c>
      <c r="F25">
        <v>200</v>
      </c>
      <c r="G25" s="4">
        <v>43334</v>
      </c>
      <c r="H25" t="b">
        <v>0</v>
      </c>
      <c r="J25" s="44" t="str">
        <f>RecepMP[[#This Row],[CodeFour]]&amp;RecepMP[[#This Row],[Refusée]]</f>
        <v>11FAUX</v>
      </c>
      <c r="K25" s="44" t="str">
        <f>VLOOKUP($B25,MP[[#All],[CodeMatPrem]:[Désignation]],2,FALSE)</f>
        <v>VIANDE AUTRUCHE</v>
      </c>
      <c r="L25" s="49">
        <f>VLOOKUP(D25,'[1]Prix-Mat°Prem-Fourn'!D$1:E$64,2,FALSE)</f>
        <v>7.8349634999999997</v>
      </c>
      <c r="M25" s="49">
        <f>RecepMP[[#This Row],[Prix unitaire]]*RecepMP[[#This Row],[QtéLivrée]]</f>
        <v>1566.9927</v>
      </c>
      <c r="O25" s="50"/>
      <c r="P25" s="44"/>
      <c r="Q25" s="51"/>
    </row>
    <row r="26" spans="1:17" x14ac:dyDescent="0.25">
      <c r="A26">
        <v>26</v>
      </c>
      <c r="B26">
        <v>30</v>
      </c>
      <c r="C26">
        <v>6</v>
      </c>
      <c r="D26" t="str">
        <f t="shared" si="0"/>
        <v>630</v>
      </c>
      <c r="E26">
        <v>2</v>
      </c>
      <c r="F26">
        <v>150</v>
      </c>
      <c r="G26" s="4">
        <v>43336</v>
      </c>
      <c r="H26" t="b">
        <v>1</v>
      </c>
      <c r="I26" t="s">
        <v>224</v>
      </c>
      <c r="J26" s="44" t="str">
        <f>RecepMP[[#This Row],[CodeFour]]&amp;RecepMP[[#This Row],[Refusée]]</f>
        <v>6VRAI</v>
      </c>
      <c r="K26" s="44" t="str">
        <f>VLOOKUP($B26,MP[[#All],[CodeMatPrem]:[Désignation]],2,FALSE)</f>
        <v>HARICOTS ROUGES</v>
      </c>
      <c r="L26" s="49">
        <f>VLOOKUP(D26,'[1]Prix-Mat°Prem-Fourn'!D$1:E$64,2,FALSE)</f>
        <v>2.2627290000000002</v>
      </c>
      <c r="M26" s="49">
        <f>RecepMP[[#This Row],[Prix unitaire]]*RecepMP[[#This Row],[QtéLivrée]]</f>
        <v>339.40935000000002</v>
      </c>
      <c r="O26" s="50"/>
      <c r="P26" s="44"/>
      <c r="Q26" s="51"/>
    </row>
    <row r="27" spans="1:17" x14ac:dyDescent="0.25">
      <c r="A27">
        <v>27</v>
      </c>
      <c r="B27">
        <v>7</v>
      </c>
      <c r="C27">
        <v>18</v>
      </c>
      <c r="D27" t="str">
        <f t="shared" si="0"/>
        <v>187</v>
      </c>
      <c r="E27">
        <v>1</v>
      </c>
      <c r="F27">
        <v>90</v>
      </c>
      <c r="G27" s="4">
        <v>43345</v>
      </c>
      <c r="H27" t="b">
        <v>0</v>
      </c>
      <c r="J27" s="44" t="str">
        <f>RecepMP[[#This Row],[CodeFour]]&amp;RecepMP[[#This Row],[Refusée]]</f>
        <v>18FAUX</v>
      </c>
      <c r="K27" s="44" t="str">
        <f>VLOOKUP($B27,MP[[#All],[CodeMatPrem]:[Désignation]],2,FALSE)</f>
        <v>SEL</v>
      </c>
      <c r="L27" s="49">
        <f>VLOOKUP(D27,'[1]Prix-Mat°Prem-Fourn'!D$1:E$64,2,FALSE)</f>
        <v>0.27491100000000002</v>
      </c>
      <c r="M27" s="49">
        <f>RecepMP[[#This Row],[Prix unitaire]]*RecepMP[[#This Row],[QtéLivrée]]</f>
        <v>24.741990000000001</v>
      </c>
    </row>
    <row r="28" spans="1:17" x14ac:dyDescent="0.25">
      <c r="A28">
        <v>28</v>
      </c>
      <c r="B28">
        <v>27</v>
      </c>
      <c r="C28">
        <v>15</v>
      </c>
      <c r="D28" t="str">
        <f t="shared" si="0"/>
        <v>1527</v>
      </c>
      <c r="E28">
        <v>5</v>
      </c>
      <c r="F28">
        <v>120</v>
      </c>
      <c r="G28" s="4">
        <v>43359</v>
      </c>
      <c r="H28" t="b">
        <v>0</v>
      </c>
      <c r="J28" s="44" t="str">
        <f>RecepMP[[#This Row],[CodeFour]]&amp;RecepMP[[#This Row],[Refusée]]</f>
        <v>15FAUX</v>
      </c>
      <c r="K28" s="44" t="str">
        <f>VLOOKUP($B28,MP[[#All],[CodeMatPrem]:[Désignation]],2,FALSE)</f>
        <v>LARDONS</v>
      </c>
      <c r="L28" s="49">
        <f>VLOOKUP(D28,'[1]Prix-Mat°Prem-Fourn'!D$1:E$64,2,FALSE)</f>
        <v>5.519366999999999</v>
      </c>
      <c r="M28" s="49">
        <f>RecepMP[[#This Row],[Prix unitaire]]*RecepMP[[#This Row],[QtéLivrée]]</f>
        <v>662.32403999999985</v>
      </c>
    </row>
    <row r="29" spans="1:17" x14ac:dyDescent="0.25">
      <c r="A29">
        <v>29</v>
      </c>
      <c r="B29">
        <v>17</v>
      </c>
      <c r="C29">
        <v>18</v>
      </c>
      <c r="D29" t="str">
        <f t="shared" si="0"/>
        <v>1817</v>
      </c>
      <c r="E29">
        <v>3</v>
      </c>
      <c r="F29">
        <v>30</v>
      </c>
      <c r="G29" s="4">
        <v>43365</v>
      </c>
      <c r="H29" t="b">
        <v>0</v>
      </c>
      <c r="J29" s="44" t="str">
        <f>RecepMP[[#This Row],[CodeFour]]&amp;RecepMP[[#This Row],[Refusée]]</f>
        <v>18FAUX</v>
      </c>
      <c r="K29" s="44" t="str">
        <f>VLOOKUP($B29,MP[[#All],[CodeMatPrem]:[Désignation]],2,FALSE)</f>
        <v>HARICOTS BLANCS</v>
      </c>
      <c r="L29" s="49">
        <f>VLOOKUP(D29,'[1]Prix-Mat°Prem-Fourn'!D$1:E$64,2,FALSE)</f>
        <v>2.3578904999999999</v>
      </c>
      <c r="M29" s="49">
        <f>RecepMP[[#This Row],[Prix unitaire]]*RecepMP[[#This Row],[QtéLivrée]]</f>
        <v>70.736715000000004</v>
      </c>
    </row>
    <row r="30" spans="1:17" x14ac:dyDescent="0.25">
      <c r="A30">
        <v>30</v>
      </c>
      <c r="B30">
        <v>35</v>
      </c>
      <c r="C30">
        <v>1</v>
      </c>
      <c r="D30" t="str">
        <f t="shared" si="0"/>
        <v>135</v>
      </c>
      <c r="E30">
        <v>2</v>
      </c>
      <c r="F30">
        <v>100</v>
      </c>
      <c r="G30" s="4">
        <v>43374</v>
      </c>
      <c r="H30" t="b">
        <v>0</v>
      </c>
      <c r="J30" s="44" t="str">
        <f>RecepMP[[#This Row],[CodeFour]]&amp;RecepMP[[#This Row],[Refusée]]</f>
        <v>1FAUX</v>
      </c>
      <c r="K30" s="44" t="str">
        <f>VLOOKUP($B30,MP[[#All],[CodeMatPrem]:[Désignation]],2,FALSE)</f>
        <v>EPAULE DE VEAU</v>
      </c>
      <c r="L30" s="49">
        <f>VLOOKUP(D30,'[1]Prix-Mat°Prem-Fourn'!D$1:E$64,2,FALSE)</f>
        <v>7.2322739999999994</v>
      </c>
      <c r="M30" s="49">
        <f>RecepMP[[#This Row],[Prix unitaire]]*RecepMP[[#This Row],[QtéLivrée]]</f>
        <v>723.22739999999999</v>
      </c>
    </row>
    <row r="31" spans="1:17" x14ac:dyDescent="0.25">
      <c r="A31">
        <v>31</v>
      </c>
      <c r="B31">
        <v>3</v>
      </c>
      <c r="C31">
        <v>10</v>
      </c>
      <c r="D31" t="str">
        <f t="shared" si="0"/>
        <v>103</v>
      </c>
      <c r="E31">
        <v>3</v>
      </c>
      <c r="F31">
        <v>200</v>
      </c>
      <c r="G31" s="4">
        <v>43384</v>
      </c>
      <c r="H31" t="b">
        <v>0</v>
      </c>
      <c r="J31" s="44" t="str">
        <f>RecepMP[[#This Row],[CodeFour]]&amp;RecepMP[[#This Row],[Refusée]]</f>
        <v>10FAUX</v>
      </c>
      <c r="K31" s="44" t="str">
        <f>VLOOKUP($B31,MP[[#All],[CodeMatPrem]:[Désignation]],2,FALSE)</f>
        <v>VIN ROUGE AOC</v>
      </c>
      <c r="L31" s="49">
        <f>VLOOKUP(D31,'[1]Prix-Mat°Prem-Fourn'!D$1:E$64,2,FALSE)</f>
        <v>11.8528935</v>
      </c>
      <c r="M31" s="49">
        <f>RecepMP[[#This Row],[Prix unitaire]]*RecepMP[[#This Row],[QtéLivrée]]</f>
        <v>2370.5787</v>
      </c>
    </row>
    <row r="32" spans="1:17" x14ac:dyDescent="0.25">
      <c r="A32">
        <v>32</v>
      </c>
      <c r="B32">
        <v>28</v>
      </c>
      <c r="C32">
        <v>4</v>
      </c>
      <c r="D32" t="str">
        <f t="shared" si="0"/>
        <v>428</v>
      </c>
      <c r="E32">
        <v>2</v>
      </c>
      <c r="F32">
        <v>50</v>
      </c>
      <c r="G32" s="4">
        <v>43394</v>
      </c>
      <c r="H32" t="b">
        <v>0</v>
      </c>
      <c r="J32" s="44" t="str">
        <f>RecepMP[[#This Row],[CodeFour]]&amp;RecepMP[[#This Row],[Refusée]]</f>
        <v>4FAUX</v>
      </c>
      <c r="K32" s="44" t="str">
        <f>VLOOKUP($B32,MP[[#All],[CodeMatPrem]:[Désignation]],2,FALSE)</f>
        <v>CHAMPIGNONS DE PARIS</v>
      </c>
      <c r="L32" s="49">
        <f>VLOOKUP(D32,'[1]Prix-Mat°Prem-Fourn'!D$1:E$64,2,FALSE)</f>
        <v>4.1765324999999995</v>
      </c>
      <c r="M32" s="49">
        <f>RecepMP[[#This Row],[Prix unitaire]]*RecepMP[[#This Row],[QtéLivrée]]</f>
        <v>208.82662499999998</v>
      </c>
    </row>
    <row r="33" spans="1:13" x14ac:dyDescent="0.25">
      <c r="A33">
        <v>33</v>
      </c>
      <c r="B33">
        <v>32</v>
      </c>
      <c r="C33">
        <v>11</v>
      </c>
      <c r="D33" t="str">
        <f t="shared" si="0"/>
        <v>1132</v>
      </c>
      <c r="E33">
        <v>1</v>
      </c>
      <c r="F33">
        <v>60</v>
      </c>
      <c r="G33" s="4">
        <v>43395</v>
      </c>
      <c r="H33" t="b">
        <v>1</v>
      </c>
      <c r="I33" t="s">
        <v>227</v>
      </c>
      <c r="J33" s="44" t="str">
        <f>RecepMP[[#This Row],[CodeFour]]&amp;RecepMP[[#This Row],[Refusée]]</f>
        <v>11VRAI</v>
      </c>
      <c r="K33" s="44" t="str">
        <f>VLOOKUP($B33,MP[[#All],[CodeMatPrem]:[Désignation]],2,FALSE)</f>
        <v>VIANDE DE COQ</v>
      </c>
      <c r="L33" s="49">
        <f>VLOOKUP(D33,'[1]Prix-Mat°Prem-Fourn'!D$1:E$64,2,FALSE)</f>
        <v>7.7080814999999996</v>
      </c>
      <c r="M33" s="49">
        <f>RecepMP[[#This Row],[Prix unitaire]]*RecepMP[[#This Row],[QtéLivrée]]</f>
        <v>462.48488999999995</v>
      </c>
    </row>
    <row r="34" spans="1:13" x14ac:dyDescent="0.25">
      <c r="A34">
        <v>34</v>
      </c>
      <c r="B34">
        <v>7</v>
      </c>
      <c r="C34">
        <v>18</v>
      </c>
      <c r="D34" t="str">
        <f t="shared" ref="D34:D65" si="1">CONCATENATE(C34,B34)</f>
        <v>187</v>
      </c>
      <c r="E34">
        <v>3</v>
      </c>
      <c r="F34">
        <v>100</v>
      </c>
      <c r="G34" s="4">
        <v>43397</v>
      </c>
      <c r="H34" t="b">
        <v>0</v>
      </c>
      <c r="J34" s="44" t="str">
        <f>RecepMP[[#This Row],[CodeFour]]&amp;RecepMP[[#This Row],[Refusée]]</f>
        <v>18FAUX</v>
      </c>
      <c r="K34" s="44" t="str">
        <f>VLOOKUP($B34,MP[[#All],[CodeMatPrem]:[Désignation]],2,FALSE)</f>
        <v>SEL</v>
      </c>
      <c r="L34" s="49">
        <f>VLOOKUP(D34,'[1]Prix-Mat°Prem-Fourn'!D$1:E$64,2,FALSE)</f>
        <v>0.27491100000000002</v>
      </c>
      <c r="M34" s="49">
        <f>RecepMP[[#This Row],[Prix unitaire]]*RecepMP[[#This Row],[QtéLivrée]]</f>
        <v>27.491100000000003</v>
      </c>
    </row>
    <row r="35" spans="1:13" x14ac:dyDescent="0.25">
      <c r="A35">
        <v>35</v>
      </c>
      <c r="B35">
        <v>1</v>
      </c>
      <c r="C35">
        <v>7</v>
      </c>
      <c r="D35" t="str">
        <f t="shared" si="1"/>
        <v>71</v>
      </c>
      <c r="E35">
        <v>3</v>
      </c>
      <c r="F35">
        <v>40</v>
      </c>
      <c r="G35" s="4">
        <v>43397</v>
      </c>
      <c r="H35" t="b">
        <v>0</v>
      </c>
      <c r="J35" s="44" t="str">
        <f>RecepMP[[#This Row],[CodeFour]]&amp;RecepMP[[#This Row],[Refusée]]</f>
        <v>7FAUX</v>
      </c>
      <c r="K35" s="44" t="str">
        <f>VLOOKUP($B35,MP[[#All],[CodeMatPrem]:[Désignation]],2,FALSE)</f>
        <v>COLLIER DE BŒUF</v>
      </c>
      <c r="L35" s="49">
        <f>VLOOKUP(D35,'[1]Prix-Mat°Prem-Fourn'!D$1:E$64,2,FALSE)</f>
        <v>9.2623859999999993</v>
      </c>
      <c r="M35" s="49">
        <f>RecepMP[[#This Row],[Prix unitaire]]*RecepMP[[#This Row],[QtéLivrée]]</f>
        <v>370.49543999999997</v>
      </c>
    </row>
    <row r="36" spans="1:13" x14ac:dyDescent="0.25">
      <c r="A36">
        <v>36</v>
      </c>
      <c r="B36">
        <v>2</v>
      </c>
      <c r="C36">
        <v>16</v>
      </c>
      <c r="D36" t="str">
        <f t="shared" si="1"/>
        <v>162</v>
      </c>
      <c r="E36">
        <v>2</v>
      </c>
      <c r="F36">
        <v>50</v>
      </c>
      <c r="G36" s="4">
        <v>43398</v>
      </c>
      <c r="H36" t="b">
        <v>0</v>
      </c>
      <c r="J36" s="44" t="str">
        <f>RecepMP[[#This Row],[CodeFour]]&amp;RecepMP[[#This Row],[Refusée]]</f>
        <v>16FAUX</v>
      </c>
      <c r="K36" s="44" t="str">
        <f>VLOOKUP($B36,MP[[#All],[CodeMatPrem]:[Désignation]],2,FALSE)</f>
        <v>JARRET DE BŒUF</v>
      </c>
      <c r="L36" s="49">
        <f>VLOOKUP(D36,'[1]Prix-Mat°Prem-Fourn'!D$1:E$64,2,FALSE)</f>
        <v>6.0268949999999997</v>
      </c>
      <c r="M36" s="49">
        <f>RecepMP[[#This Row],[Prix unitaire]]*RecepMP[[#This Row],[QtéLivrée]]</f>
        <v>301.34474999999998</v>
      </c>
    </row>
    <row r="37" spans="1:13" x14ac:dyDescent="0.25">
      <c r="A37">
        <v>37</v>
      </c>
      <c r="B37">
        <v>27</v>
      </c>
      <c r="C37">
        <v>15</v>
      </c>
      <c r="D37" t="str">
        <f t="shared" si="1"/>
        <v>1527</v>
      </c>
      <c r="E37">
        <v>6</v>
      </c>
      <c r="F37">
        <v>100</v>
      </c>
      <c r="G37" s="4">
        <v>43398</v>
      </c>
      <c r="H37" t="b">
        <v>0</v>
      </c>
      <c r="J37" s="44" t="str">
        <f>RecepMP[[#This Row],[CodeFour]]&amp;RecepMP[[#This Row],[Refusée]]</f>
        <v>15FAUX</v>
      </c>
      <c r="K37" s="44" t="str">
        <f>VLOOKUP($B37,MP[[#All],[CodeMatPrem]:[Désignation]],2,FALSE)</f>
        <v>LARDONS</v>
      </c>
      <c r="L37" s="49">
        <f>VLOOKUP(D37,'[1]Prix-Mat°Prem-Fourn'!D$1:E$64,2,FALSE)</f>
        <v>5.519366999999999</v>
      </c>
      <c r="M37" s="49">
        <f>RecepMP[[#This Row],[Prix unitaire]]*RecepMP[[#This Row],[QtéLivrée]]</f>
        <v>551.93669999999986</v>
      </c>
    </row>
    <row r="38" spans="1:13" x14ac:dyDescent="0.25">
      <c r="A38">
        <v>38</v>
      </c>
      <c r="B38">
        <v>37</v>
      </c>
      <c r="C38">
        <v>4</v>
      </c>
      <c r="D38" t="str">
        <f t="shared" si="1"/>
        <v>437</v>
      </c>
      <c r="E38">
        <v>4</v>
      </c>
      <c r="F38">
        <v>50</v>
      </c>
      <c r="G38" s="4">
        <v>43406</v>
      </c>
      <c r="H38" t="b">
        <v>0</v>
      </c>
      <c r="J38" s="44" t="str">
        <f>RecepMP[[#This Row],[CodeFour]]&amp;RecepMP[[#This Row],[Refusée]]</f>
        <v>4FAUX</v>
      </c>
      <c r="K38" s="44" t="str">
        <f>VLOOKUP($B38,MP[[#All],[CodeMatPrem]:[Désignation]],2,FALSE)</f>
        <v>GIROLLES</v>
      </c>
      <c r="L38" s="49">
        <f>VLOOKUP(D38,'[1]Prix-Mat°Prem-Fourn'!D$1:E$64,2,FALSE)</f>
        <v>26.634646500000002</v>
      </c>
      <c r="M38" s="49">
        <f>RecepMP[[#This Row],[Prix unitaire]]*RecepMP[[#This Row],[QtéLivrée]]</f>
        <v>1331.7323250000002</v>
      </c>
    </row>
    <row r="39" spans="1:13" x14ac:dyDescent="0.25">
      <c r="A39">
        <v>39</v>
      </c>
      <c r="B39">
        <v>38</v>
      </c>
      <c r="C39">
        <v>18</v>
      </c>
      <c r="D39" t="str">
        <f t="shared" si="1"/>
        <v>1838</v>
      </c>
      <c r="E39">
        <v>2</v>
      </c>
      <c r="F39">
        <v>40</v>
      </c>
      <c r="G39" s="4">
        <v>43406</v>
      </c>
      <c r="H39" t="b">
        <v>0</v>
      </c>
      <c r="J39" s="44" t="str">
        <f>RecepMP[[#This Row],[CodeFour]]&amp;RecepMP[[#This Row],[Refusée]]</f>
        <v>18FAUX</v>
      </c>
      <c r="K39" s="44" t="str">
        <f>VLOOKUP($B39,MP[[#All],[CodeMatPrem]:[Désignation]],2,FALSE)</f>
        <v>CONSERVATEUR BIO</v>
      </c>
      <c r="L39" s="49">
        <f>VLOOKUP(D39,'[1]Prix-Mat°Prem-Fourn'!D$1:E$64,2,FALSE)</f>
        <v>35.907605999999994</v>
      </c>
      <c r="M39" s="49">
        <f>RecepMP[[#This Row],[Prix unitaire]]*RecepMP[[#This Row],[QtéLivrée]]</f>
        <v>1436.3042399999997</v>
      </c>
    </row>
    <row r="40" spans="1:13" x14ac:dyDescent="0.25">
      <c r="A40">
        <v>40</v>
      </c>
      <c r="B40">
        <v>42</v>
      </c>
      <c r="C40">
        <v>8</v>
      </c>
      <c r="D40" t="str">
        <f t="shared" si="1"/>
        <v>842</v>
      </c>
      <c r="E40">
        <v>5</v>
      </c>
      <c r="F40">
        <v>15</v>
      </c>
      <c r="G40" s="4">
        <v>43406</v>
      </c>
      <c r="H40" t="b">
        <v>0</v>
      </c>
      <c r="J40" s="44" t="str">
        <f>RecepMP[[#This Row],[CodeFour]]&amp;RecepMP[[#This Row],[Refusée]]</f>
        <v>8FAUX</v>
      </c>
      <c r="K40" s="44" t="str">
        <f>VLOOKUP($B40,MP[[#All],[CodeMatPrem]:[Désignation]],2,FALSE)</f>
        <v>AROMATES</v>
      </c>
      <c r="L40" s="49">
        <f>VLOOKUP(D40,'[1]Prix-Mat°Prem-Fourn'!D$1:E$64,2,FALSE)</f>
        <v>15.204693000000001</v>
      </c>
      <c r="M40" s="49">
        <f>RecepMP[[#This Row],[Prix unitaire]]*RecepMP[[#This Row],[QtéLivrée]]</f>
        <v>228.07039500000002</v>
      </c>
    </row>
    <row r="41" spans="1:13" x14ac:dyDescent="0.25">
      <c r="A41">
        <v>41</v>
      </c>
      <c r="B41">
        <v>39</v>
      </c>
      <c r="C41">
        <v>11</v>
      </c>
      <c r="D41" t="str">
        <f t="shared" si="1"/>
        <v>1139</v>
      </c>
      <c r="E41">
        <v>6</v>
      </c>
      <c r="F41">
        <v>15</v>
      </c>
      <c r="G41" s="4">
        <v>43407</v>
      </c>
      <c r="H41" t="b">
        <v>0</v>
      </c>
      <c r="J41" s="44" t="str">
        <f>RecepMP[[#This Row],[CodeFour]]&amp;RecepMP[[#This Row],[Refusée]]</f>
        <v>11FAUX</v>
      </c>
      <c r="K41" s="44" t="str">
        <f>VLOOKUP($B41,MP[[#All],[CodeMatPrem]:[Désignation]],2,FALSE)</f>
        <v>MAGRET DE CANARD</v>
      </c>
      <c r="L41" s="49">
        <f>VLOOKUP(D41,'[1]Prix-Mat°Prem-Fourn'!D$1:E$64,2,FALSE)</f>
        <v>19.000579500000001</v>
      </c>
      <c r="M41" s="49">
        <f>RecepMP[[#This Row],[Prix unitaire]]*RecepMP[[#This Row],[QtéLivrée]]</f>
        <v>285.0086925</v>
      </c>
    </row>
    <row r="42" spans="1:13" x14ac:dyDescent="0.25">
      <c r="A42">
        <v>42</v>
      </c>
      <c r="B42">
        <v>28</v>
      </c>
      <c r="C42">
        <v>6</v>
      </c>
      <c r="D42" t="str">
        <f t="shared" si="1"/>
        <v>628</v>
      </c>
      <c r="E42">
        <v>6</v>
      </c>
      <c r="F42">
        <v>20</v>
      </c>
      <c r="G42" s="4">
        <v>43409</v>
      </c>
      <c r="H42" t="b">
        <v>0</v>
      </c>
      <c r="J42" s="44" t="str">
        <f>RecepMP[[#This Row],[CodeFour]]&amp;RecepMP[[#This Row],[Refusée]]</f>
        <v>6FAUX</v>
      </c>
      <c r="K42" s="44" t="str">
        <f>VLOOKUP($B42,MP[[#All],[CodeMatPrem]:[Désignation]],2,FALSE)</f>
        <v>CHAMPIGNONS DE PARIS</v>
      </c>
      <c r="L42" s="49">
        <f>VLOOKUP(D42,'[1]Prix-Mat°Prem-Fourn'!D$1:E$64,2,FALSE)</f>
        <v>4.3457084999999998</v>
      </c>
      <c r="M42" s="49">
        <f>RecepMP[[#This Row],[Prix unitaire]]*RecepMP[[#This Row],[QtéLivrée]]</f>
        <v>86.914169999999999</v>
      </c>
    </row>
    <row r="43" spans="1:13" x14ac:dyDescent="0.25">
      <c r="A43">
        <v>43</v>
      </c>
      <c r="B43">
        <v>11</v>
      </c>
      <c r="C43">
        <v>18</v>
      </c>
      <c r="D43" t="str">
        <f t="shared" si="1"/>
        <v>1811</v>
      </c>
      <c r="E43">
        <v>4</v>
      </c>
      <c r="F43">
        <v>23</v>
      </c>
      <c r="G43" s="4">
        <v>43411</v>
      </c>
      <c r="H43" t="b">
        <v>0</v>
      </c>
      <c r="J43" s="44" t="str">
        <f>RecepMP[[#This Row],[CodeFour]]&amp;RecepMP[[#This Row],[Refusée]]</f>
        <v>18FAUX</v>
      </c>
      <c r="K43" s="44" t="str">
        <f>VLOOKUP($B43,MP[[#All],[CodeMatPrem]:[Désignation]],2,FALSE)</f>
        <v>THYM</v>
      </c>
      <c r="L43" s="49">
        <f>VLOOKUP(D43,'[1]Prix-Mat°Prem-Fourn'!D$1:E$64,2,FALSE)</f>
        <v>15.4478835</v>
      </c>
      <c r="M43" s="49">
        <f>RecepMP[[#This Row],[Prix unitaire]]*RecepMP[[#This Row],[QtéLivrée]]</f>
        <v>355.30132049999997</v>
      </c>
    </row>
    <row r="44" spans="1:13" x14ac:dyDescent="0.25">
      <c r="A44">
        <v>44</v>
      </c>
      <c r="B44">
        <v>31</v>
      </c>
      <c r="C44">
        <v>7</v>
      </c>
      <c r="D44" t="str">
        <f t="shared" si="1"/>
        <v>731</v>
      </c>
      <c r="E44">
        <v>5</v>
      </c>
      <c r="F44">
        <v>12</v>
      </c>
      <c r="G44" s="4">
        <v>43416</v>
      </c>
      <c r="H44" t="b">
        <v>0</v>
      </c>
      <c r="J44" s="44" t="str">
        <f>RecepMP[[#This Row],[CodeFour]]&amp;RecepMP[[#This Row],[Refusée]]</f>
        <v>7FAUX</v>
      </c>
      <c r="K44" s="44" t="str">
        <f>VLOOKUP($B44,MP[[#All],[CodeMatPrem]:[Désignation]],2,FALSE)</f>
        <v>MORCEAUX DE LIEVRES</v>
      </c>
      <c r="L44" s="49">
        <f>VLOOKUP(D44,'[1]Prix-Mat°Prem-Fourn'!D$1:E$64,2,FALSE)</f>
        <v>9.0191954999999986</v>
      </c>
      <c r="M44" s="49">
        <f>RecepMP[[#This Row],[Prix unitaire]]*RecepMP[[#This Row],[QtéLivrée]]</f>
        <v>108.23034599999998</v>
      </c>
    </row>
    <row r="45" spans="1:13" x14ac:dyDescent="0.25">
      <c r="A45">
        <v>45</v>
      </c>
      <c r="B45">
        <v>39</v>
      </c>
      <c r="C45">
        <v>11</v>
      </c>
      <c r="D45" t="str">
        <f t="shared" si="1"/>
        <v>1139</v>
      </c>
      <c r="E45">
        <v>4</v>
      </c>
      <c r="F45">
        <v>25</v>
      </c>
      <c r="G45" s="4">
        <v>43416</v>
      </c>
      <c r="H45" t="b">
        <v>0</v>
      </c>
      <c r="J45" s="44" t="str">
        <f>RecepMP[[#This Row],[CodeFour]]&amp;RecepMP[[#This Row],[Refusée]]</f>
        <v>11FAUX</v>
      </c>
      <c r="K45" s="44" t="str">
        <f>VLOOKUP($B45,MP[[#All],[CodeMatPrem]:[Désignation]],2,FALSE)</f>
        <v>MAGRET DE CANARD</v>
      </c>
      <c r="L45" s="49">
        <f>VLOOKUP(D45,'[1]Prix-Mat°Prem-Fourn'!D$1:E$64,2,FALSE)</f>
        <v>19.000579500000001</v>
      </c>
      <c r="M45" s="49">
        <f>RecepMP[[#This Row],[Prix unitaire]]*RecepMP[[#This Row],[QtéLivrée]]</f>
        <v>475.01448750000003</v>
      </c>
    </row>
    <row r="46" spans="1:13" x14ac:dyDescent="0.25">
      <c r="A46">
        <v>46</v>
      </c>
      <c r="B46">
        <v>1</v>
      </c>
      <c r="C46">
        <v>1</v>
      </c>
      <c r="D46" t="str">
        <f t="shared" si="1"/>
        <v>11</v>
      </c>
      <c r="E46">
        <v>2</v>
      </c>
      <c r="F46">
        <v>55</v>
      </c>
      <c r="G46" s="4">
        <v>43417</v>
      </c>
      <c r="H46" t="b">
        <v>0</v>
      </c>
      <c r="J46" s="44" t="str">
        <f>RecepMP[[#This Row],[CodeFour]]&amp;RecepMP[[#This Row],[Refusée]]</f>
        <v>1FAUX</v>
      </c>
      <c r="K46" s="44" t="str">
        <f>VLOOKUP($B46,MP[[#All],[CodeMatPrem]:[Désignation]],2,FALSE)</f>
        <v>COLLIER DE BŒUF</v>
      </c>
      <c r="L46" s="49">
        <f>VLOOKUP(D46,'[1]Prix-Mat°Prem-Fourn'!D$1:E$64,2,FALSE)</f>
        <v>9.3469739999999994</v>
      </c>
      <c r="M46" s="49">
        <f>RecepMP[[#This Row],[Prix unitaire]]*RecepMP[[#This Row],[QtéLivrée]]</f>
        <v>514.08357000000001</v>
      </c>
    </row>
    <row r="47" spans="1:13" x14ac:dyDescent="0.25">
      <c r="A47">
        <v>47</v>
      </c>
      <c r="B47">
        <v>2</v>
      </c>
      <c r="C47">
        <v>16</v>
      </c>
      <c r="D47" t="str">
        <f t="shared" si="1"/>
        <v>162</v>
      </c>
      <c r="E47">
        <v>1</v>
      </c>
      <c r="F47">
        <v>20</v>
      </c>
      <c r="G47" s="4">
        <v>43418</v>
      </c>
      <c r="H47" t="b">
        <v>1</v>
      </c>
      <c r="I47" t="s">
        <v>225</v>
      </c>
      <c r="J47" s="44" t="str">
        <f>RecepMP[[#This Row],[CodeFour]]&amp;RecepMP[[#This Row],[Refusée]]</f>
        <v>16VRAI</v>
      </c>
      <c r="K47" s="44" t="str">
        <f>VLOOKUP($B47,MP[[#All],[CodeMatPrem]:[Désignation]],2,FALSE)</f>
        <v>JARRET DE BŒUF</v>
      </c>
      <c r="L47" s="49">
        <f>VLOOKUP(D47,'[1]Prix-Mat°Prem-Fourn'!D$1:E$64,2,FALSE)</f>
        <v>6.0268949999999997</v>
      </c>
      <c r="M47" s="49">
        <f>RecepMP[[#This Row],[Prix unitaire]]*RecepMP[[#This Row],[QtéLivrée]]</f>
        <v>120.53789999999999</v>
      </c>
    </row>
    <row r="48" spans="1:13" x14ac:dyDescent="0.25">
      <c r="A48">
        <v>48</v>
      </c>
      <c r="B48">
        <v>5</v>
      </c>
      <c r="C48">
        <v>18</v>
      </c>
      <c r="D48" t="str">
        <f t="shared" si="1"/>
        <v>185</v>
      </c>
      <c r="E48">
        <v>3</v>
      </c>
      <c r="F48">
        <v>20</v>
      </c>
      <c r="G48" s="4">
        <v>43419</v>
      </c>
      <c r="H48" t="b">
        <v>0</v>
      </c>
      <c r="J48" s="44" t="str">
        <f>RecepMP[[#This Row],[CodeFour]]&amp;RecepMP[[#This Row],[Refusée]]</f>
        <v>18FAUX</v>
      </c>
      <c r="K48" s="44" t="str">
        <f>VLOOKUP($B48,MP[[#All],[CodeMatPrem]:[Désignation]],2,FALSE)</f>
        <v>CONCENTRE TOMATE</v>
      </c>
      <c r="L48" s="49">
        <f>VLOOKUP(D48,'[1]Prix-Mat°Prem-Fourn'!D$1:E$64,2,FALSE)</f>
        <v>0.67670399999999997</v>
      </c>
      <c r="M48" s="49">
        <f>RecepMP[[#This Row],[Prix unitaire]]*RecepMP[[#This Row],[QtéLivrée]]</f>
        <v>13.534079999999999</v>
      </c>
    </row>
    <row r="49" spans="1:16" x14ac:dyDescent="0.25">
      <c r="A49">
        <v>49</v>
      </c>
      <c r="B49">
        <v>29</v>
      </c>
      <c r="C49">
        <v>16</v>
      </c>
      <c r="D49" t="str">
        <f t="shared" si="1"/>
        <v>1629</v>
      </c>
      <c r="E49">
        <v>5</v>
      </c>
      <c r="F49">
        <v>50</v>
      </c>
      <c r="G49" s="4">
        <v>43419</v>
      </c>
      <c r="H49" t="b">
        <v>0</v>
      </c>
      <c r="J49" s="44" t="str">
        <f>RecepMP[[#This Row],[CodeFour]]&amp;RecepMP[[#This Row],[Refusée]]</f>
        <v>16FAUX</v>
      </c>
      <c r="K49" s="44" t="str">
        <f>VLOOKUP($B49,MP[[#All],[CodeMatPrem]:[Désignation]],2,FALSE)</f>
        <v>VIANDE AUTRUCHE</v>
      </c>
      <c r="L49" s="49">
        <f>VLOOKUP(D49,'[1]Prix-Mat°Prem-Fourn'!D$1:E$64,2,FALSE)</f>
        <v>8.5116674999999997</v>
      </c>
      <c r="M49" s="49">
        <f>RecepMP[[#This Row],[Prix unitaire]]*RecepMP[[#This Row],[QtéLivrée]]</f>
        <v>425.58337499999999</v>
      </c>
    </row>
    <row r="50" spans="1:16" x14ac:dyDescent="0.25">
      <c r="A50">
        <v>50</v>
      </c>
      <c r="B50">
        <v>30</v>
      </c>
      <c r="C50">
        <v>6</v>
      </c>
      <c r="D50" t="str">
        <f t="shared" si="1"/>
        <v>630</v>
      </c>
      <c r="E50">
        <v>6</v>
      </c>
      <c r="F50">
        <v>60</v>
      </c>
      <c r="G50" s="4">
        <v>43419</v>
      </c>
      <c r="H50" t="b">
        <v>0</v>
      </c>
      <c r="J50" s="44" t="str">
        <f>RecepMP[[#This Row],[CodeFour]]&amp;RecepMP[[#This Row],[Refusée]]</f>
        <v>6FAUX</v>
      </c>
      <c r="K50" s="44" t="str">
        <f>VLOOKUP($B50,MP[[#All],[CodeMatPrem]:[Désignation]],2,FALSE)</f>
        <v>HARICOTS ROUGES</v>
      </c>
      <c r="L50" s="49">
        <f>VLOOKUP(D50,'[1]Prix-Mat°Prem-Fourn'!D$1:E$64,2,FALSE)</f>
        <v>2.2627290000000002</v>
      </c>
      <c r="M50" s="49">
        <f>RecepMP[[#This Row],[Prix unitaire]]*RecepMP[[#This Row],[QtéLivrée]]</f>
        <v>135.76374000000001</v>
      </c>
    </row>
    <row r="51" spans="1:16" x14ac:dyDescent="0.25">
      <c r="A51">
        <v>51</v>
      </c>
      <c r="B51">
        <v>32</v>
      </c>
      <c r="C51">
        <v>11</v>
      </c>
      <c r="D51" t="str">
        <f t="shared" si="1"/>
        <v>1132</v>
      </c>
      <c r="E51">
        <v>1</v>
      </c>
      <c r="F51">
        <v>45</v>
      </c>
      <c r="G51" s="4">
        <v>43419</v>
      </c>
      <c r="H51" t="b">
        <v>0</v>
      </c>
      <c r="J51" s="44" t="str">
        <f>RecepMP[[#This Row],[CodeFour]]&amp;RecepMP[[#This Row],[Refusée]]</f>
        <v>11FAUX</v>
      </c>
      <c r="K51" s="44" t="str">
        <f>VLOOKUP($B51,MP[[#All],[CodeMatPrem]:[Désignation]],2,FALSE)</f>
        <v>VIANDE DE COQ</v>
      </c>
      <c r="L51" s="49">
        <f>VLOOKUP(D51,'[1]Prix-Mat°Prem-Fourn'!D$1:E$64,2,FALSE)</f>
        <v>7.7080814999999996</v>
      </c>
      <c r="M51" s="49">
        <f>RecepMP[[#This Row],[Prix unitaire]]*RecepMP[[#This Row],[QtéLivrée]]</f>
        <v>346.86366749999996</v>
      </c>
    </row>
    <row r="52" spans="1:16" x14ac:dyDescent="0.25">
      <c r="A52">
        <v>52</v>
      </c>
      <c r="B52">
        <v>42</v>
      </c>
      <c r="C52">
        <v>8</v>
      </c>
      <c r="D52" t="str">
        <f t="shared" si="1"/>
        <v>842</v>
      </c>
      <c r="E52">
        <v>3</v>
      </c>
      <c r="F52">
        <v>10</v>
      </c>
      <c r="G52" s="4">
        <v>43419</v>
      </c>
      <c r="H52" t="b">
        <v>0</v>
      </c>
      <c r="J52" s="44" t="str">
        <f>RecepMP[[#This Row],[CodeFour]]&amp;RecepMP[[#This Row],[Refusée]]</f>
        <v>8FAUX</v>
      </c>
      <c r="K52" s="44" t="str">
        <f>VLOOKUP($B52,MP[[#All],[CodeMatPrem]:[Désignation]],2,FALSE)</f>
        <v>AROMATES</v>
      </c>
      <c r="L52" s="49">
        <f>VLOOKUP(D52,'[1]Prix-Mat°Prem-Fourn'!D$1:E$64,2,FALSE)</f>
        <v>15.204693000000001</v>
      </c>
      <c r="M52" s="49">
        <f>RecepMP[[#This Row],[Prix unitaire]]*RecepMP[[#This Row],[QtéLivrée]]</f>
        <v>152.04693</v>
      </c>
    </row>
    <row r="53" spans="1:16" x14ac:dyDescent="0.25">
      <c r="A53">
        <v>53</v>
      </c>
      <c r="B53">
        <v>39</v>
      </c>
      <c r="C53">
        <v>11</v>
      </c>
      <c r="D53" t="str">
        <f t="shared" si="1"/>
        <v>1139</v>
      </c>
      <c r="E53">
        <v>2</v>
      </c>
      <c r="F53">
        <v>20</v>
      </c>
      <c r="G53" s="4">
        <v>43419</v>
      </c>
      <c r="H53" t="b">
        <v>0</v>
      </c>
      <c r="J53" s="44" t="str">
        <f>RecepMP[[#This Row],[CodeFour]]&amp;RecepMP[[#This Row],[Refusée]]</f>
        <v>11FAUX</v>
      </c>
      <c r="K53" s="44" t="str">
        <f>VLOOKUP($B53,MP[[#All],[CodeMatPrem]:[Désignation]],2,FALSE)</f>
        <v>MAGRET DE CANARD</v>
      </c>
      <c r="L53" s="49">
        <f>VLOOKUP(D53,'[1]Prix-Mat°Prem-Fourn'!D$1:E$64,2,FALSE)</f>
        <v>19.000579500000001</v>
      </c>
      <c r="M53" s="49">
        <f>RecepMP[[#This Row],[Prix unitaire]]*RecepMP[[#This Row],[QtéLivrée]]</f>
        <v>380.01159000000001</v>
      </c>
    </row>
    <row r="54" spans="1:16" x14ac:dyDescent="0.25">
      <c r="A54">
        <v>54</v>
      </c>
      <c r="B54">
        <v>26</v>
      </c>
      <c r="C54">
        <v>6</v>
      </c>
      <c r="D54" t="str">
        <f t="shared" si="1"/>
        <v>626</v>
      </c>
      <c r="E54">
        <v>4</v>
      </c>
      <c r="F54">
        <v>15</v>
      </c>
      <c r="G54" s="4">
        <v>43420</v>
      </c>
      <c r="H54" t="b">
        <v>0</v>
      </c>
      <c r="J54" s="44" t="str">
        <f>RecepMP[[#This Row],[CodeFour]]&amp;RecepMP[[#This Row],[Refusée]]</f>
        <v>6FAUX</v>
      </c>
      <c r="K54" s="44" t="str">
        <f>VLOOKUP($B54,MP[[#All],[CodeMatPrem]:[Désignation]],2,FALSE)</f>
        <v>ECHALOTTE</v>
      </c>
      <c r="L54" s="49">
        <f>VLOOKUP(D54,'[1]Prix-Mat°Prem-Fourn'!D$1:E$64,2,FALSE)</f>
        <v>4.4197229999999994</v>
      </c>
      <c r="M54" s="49">
        <f>RecepMP[[#This Row],[Prix unitaire]]*RecepMP[[#This Row],[QtéLivrée]]</f>
        <v>66.295844999999986</v>
      </c>
    </row>
    <row r="55" spans="1:16" x14ac:dyDescent="0.25">
      <c r="A55">
        <v>55</v>
      </c>
      <c r="B55">
        <v>28</v>
      </c>
      <c r="C55">
        <v>6</v>
      </c>
      <c r="D55" t="str">
        <f t="shared" si="1"/>
        <v>628</v>
      </c>
      <c r="E55">
        <v>6</v>
      </c>
      <c r="F55">
        <v>20</v>
      </c>
      <c r="G55" s="4">
        <v>43421</v>
      </c>
      <c r="H55" t="b">
        <v>0</v>
      </c>
      <c r="J55" s="44" t="str">
        <f>RecepMP[[#This Row],[CodeFour]]&amp;RecepMP[[#This Row],[Refusée]]</f>
        <v>6FAUX</v>
      </c>
      <c r="K55" s="44" t="str">
        <f>VLOOKUP($B55,MP[[#All],[CodeMatPrem]:[Désignation]],2,FALSE)</f>
        <v>CHAMPIGNONS DE PARIS</v>
      </c>
      <c r="L55" s="49">
        <f>VLOOKUP(D55,'[1]Prix-Mat°Prem-Fourn'!D$1:E$64,2,FALSE)</f>
        <v>4.3457084999999998</v>
      </c>
      <c r="M55" s="49">
        <f>RecepMP[[#This Row],[Prix unitaire]]*RecepMP[[#This Row],[QtéLivrée]]</f>
        <v>86.914169999999999</v>
      </c>
    </row>
    <row r="56" spans="1:16" x14ac:dyDescent="0.25">
      <c r="A56">
        <v>56</v>
      </c>
      <c r="B56">
        <v>11</v>
      </c>
      <c r="C56">
        <v>18</v>
      </c>
      <c r="D56" t="str">
        <f t="shared" si="1"/>
        <v>1811</v>
      </c>
      <c r="E56">
        <v>3</v>
      </c>
      <c r="F56">
        <v>30</v>
      </c>
      <c r="G56" s="4">
        <v>43422</v>
      </c>
      <c r="H56" t="b">
        <v>0</v>
      </c>
      <c r="J56" s="44" t="str">
        <f>RecepMP[[#This Row],[CodeFour]]&amp;RecepMP[[#This Row],[Refusée]]</f>
        <v>18FAUX</v>
      </c>
      <c r="K56" s="44" t="str">
        <f>VLOOKUP($B56,MP[[#All],[CodeMatPrem]:[Désignation]],2,FALSE)</f>
        <v>THYM</v>
      </c>
      <c r="L56" s="49">
        <f>VLOOKUP(D56,'[1]Prix-Mat°Prem-Fourn'!D$1:E$64,2,FALSE)</f>
        <v>15.4478835</v>
      </c>
      <c r="M56" s="49">
        <f>RecepMP[[#This Row],[Prix unitaire]]*RecepMP[[#This Row],[QtéLivrée]]</f>
        <v>463.43650500000001</v>
      </c>
    </row>
    <row r="57" spans="1:16" x14ac:dyDescent="0.25">
      <c r="A57">
        <v>57</v>
      </c>
      <c r="B57">
        <v>31</v>
      </c>
      <c r="C57">
        <v>11</v>
      </c>
      <c r="D57" t="str">
        <f t="shared" si="1"/>
        <v>1131</v>
      </c>
      <c r="E57">
        <v>2</v>
      </c>
      <c r="F57">
        <v>25</v>
      </c>
      <c r="G57" s="4">
        <v>43423</v>
      </c>
      <c r="H57" t="b">
        <v>0</v>
      </c>
      <c r="J57" s="44" t="str">
        <f>RecepMP[[#This Row],[CodeFour]]&amp;RecepMP[[#This Row],[Refusée]]</f>
        <v>11FAUX</v>
      </c>
      <c r="K57" s="44" t="str">
        <f>VLOOKUP($B57,MP[[#All],[CodeMatPrem]:[Désignation]],2,FALSE)</f>
        <v>MORCEAUX DE LIEVRES</v>
      </c>
      <c r="L57" s="49">
        <f>VLOOKUP(D57,'[1]Prix-Mat°Prem-Fourn'!D$1:E$64,2,FALSE)</f>
        <v>9.6853259999999999</v>
      </c>
      <c r="M57" s="49">
        <f>RecepMP[[#This Row],[Prix unitaire]]*RecepMP[[#This Row],[QtéLivrée]]</f>
        <v>242.13315</v>
      </c>
    </row>
    <row r="58" spans="1:16" x14ac:dyDescent="0.25">
      <c r="A58">
        <v>58</v>
      </c>
      <c r="B58">
        <v>8</v>
      </c>
      <c r="C58">
        <v>18</v>
      </c>
      <c r="D58" t="str">
        <f t="shared" si="1"/>
        <v>188</v>
      </c>
      <c r="E58">
        <v>2</v>
      </c>
      <c r="F58">
        <v>30</v>
      </c>
      <c r="G58" s="4">
        <v>43424</v>
      </c>
      <c r="H58" t="b">
        <v>0</v>
      </c>
      <c r="J58" s="44" t="str">
        <f>RecepMP[[#This Row],[CodeFour]]&amp;RecepMP[[#This Row],[Refusée]]</f>
        <v>18FAUX</v>
      </c>
      <c r="K58" s="44" t="str">
        <f>VLOOKUP($B58,MP[[#All],[CodeMatPrem]:[Désignation]],2,FALSE)</f>
        <v>POIVRE VERT</v>
      </c>
      <c r="L58" s="49">
        <f>VLOOKUP(D58,'[1]Prix-Mat°Prem-Fourn'!D$1:E$64,2,FALSE)</f>
        <v>9.6747524999999985</v>
      </c>
      <c r="M58" s="49">
        <f>RecepMP[[#This Row],[Prix unitaire]]*RecepMP[[#This Row],[QtéLivrée]]</f>
        <v>290.24257499999993</v>
      </c>
    </row>
    <row r="59" spans="1:16" x14ac:dyDescent="0.25">
      <c r="A59">
        <v>59</v>
      </c>
      <c r="B59">
        <v>31</v>
      </c>
      <c r="C59">
        <v>7</v>
      </c>
      <c r="D59" t="str">
        <f t="shared" si="1"/>
        <v>731</v>
      </c>
      <c r="E59">
        <v>5</v>
      </c>
      <c r="F59">
        <v>20</v>
      </c>
      <c r="G59" s="4">
        <v>43426</v>
      </c>
      <c r="H59" t="b">
        <v>0</v>
      </c>
      <c r="J59" s="44" t="str">
        <f>RecepMP[[#This Row],[CodeFour]]&amp;RecepMP[[#This Row],[Refusée]]</f>
        <v>7FAUX</v>
      </c>
      <c r="K59" s="44" t="str">
        <f>VLOOKUP($B59,MP[[#All],[CodeMatPrem]:[Désignation]],2,FALSE)</f>
        <v>MORCEAUX DE LIEVRES</v>
      </c>
      <c r="L59" s="49">
        <f>VLOOKUP(D59,'[1]Prix-Mat°Prem-Fourn'!D$1:E$64,2,FALSE)</f>
        <v>9.0191954999999986</v>
      </c>
      <c r="M59" s="49">
        <f>RecepMP[[#This Row],[Prix unitaire]]*RecepMP[[#This Row],[QtéLivrée]]</f>
        <v>180.38390999999996</v>
      </c>
    </row>
    <row r="60" spans="1:16" x14ac:dyDescent="0.25">
      <c r="A60">
        <v>60</v>
      </c>
      <c r="B60">
        <v>5</v>
      </c>
      <c r="C60">
        <v>18</v>
      </c>
      <c r="D60" t="str">
        <f t="shared" si="1"/>
        <v>185</v>
      </c>
      <c r="E60">
        <v>2</v>
      </c>
      <c r="F60">
        <v>10</v>
      </c>
      <c r="G60" s="4">
        <v>43427</v>
      </c>
      <c r="H60" t="b">
        <v>0</v>
      </c>
      <c r="J60" s="44" t="str">
        <f>RecepMP[[#This Row],[CodeFour]]&amp;RecepMP[[#This Row],[Refusée]]</f>
        <v>18FAUX</v>
      </c>
      <c r="K60" s="44" t="str">
        <f>VLOOKUP($B60,MP[[#All],[CodeMatPrem]:[Désignation]],2,FALSE)</f>
        <v>CONCENTRE TOMATE</v>
      </c>
      <c r="L60" s="49">
        <f>VLOOKUP(D60,'[1]Prix-Mat°Prem-Fourn'!D$1:E$64,2,FALSE)</f>
        <v>0.67670399999999997</v>
      </c>
      <c r="M60" s="49">
        <f>RecepMP[[#This Row],[Prix unitaire]]*RecepMP[[#This Row],[QtéLivrée]]</f>
        <v>6.7670399999999997</v>
      </c>
    </row>
    <row r="61" spans="1:16" x14ac:dyDescent="0.25">
      <c r="A61">
        <v>61</v>
      </c>
      <c r="B61">
        <v>30</v>
      </c>
      <c r="C61">
        <v>2</v>
      </c>
      <c r="D61" t="str">
        <f t="shared" si="1"/>
        <v>230</v>
      </c>
      <c r="E61">
        <v>4</v>
      </c>
      <c r="F61">
        <v>100</v>
      </c>
      <c r="G61" s="4">
        <v>43427</v>
      </c>
      <c r="H61" t="b">
        <v>0</v>
      </c>
      <c r="J61" s="44" t="str">
        <f>RecepMP[[#This Row],[CodeFour]]&amp;RecepMP[[#This Row],[Refusée]]</f>
        <v>2FAUX</v>
      </c>
      <c r="K61" s="44" t="str">
        <f>VLOOKUP($B61,MP[[#All],[CodeMatPrem]:[Désignation]],2,FALSE)</f>
        <v>HARICOTS ROUGES</v>
      </c>
      <c r="L61" s="49">
        <f>VLOOKUP(D61,'[1]Prix-Mat°Prem-Fourn'!D$1:E$64,2,FALSE)</f>
        <v>2.4741989999999996</v>
      </c>
      <c r="M61" s="49">
        <f>RecepMP[[#This Row],[Prix unitaire]]*RecepMP[[#This Row],[QtéLivrée]]</f>
        <v>247.41989999999996</v>
      </c>
    </row>
    <row r="62" spans="1:16" x14ac:dyDescent="0.25">
      <c r="A62">
        <v>62</v>
      </c>
      <c r="B62">
        <v>35</v>
      </c>
      <c r="C62">
        <v>1</v>
      </c>
      <c r="D62" t="str">
        <f t="shared" si="1"/>
        <v>135</v>
      </c>
      <c r="E62">
        <v>1</v>
      </c>
      <c r="F62">
        <v>50</v>
      </c>
      <c r="G62" s="4">
        <v>43427</v>
      </c>
      <c r="H62" t="b">
        <v>0</v>
      </c>
      <c r="J62" s="44" t="str">
        <f>RecepMP[[#This Row],[CodeFour]]&amp;RecepMP[[#This Row],[Refusée]]</f>
        <v>1FAUX</v>
      </c>
      <c r="K62" s="44" t="str">
        <f>VLOOKUP($B62,MP[[#All],[CodeMatPrem]:[Désignation]],2,FALSE)</f>
        <v>EPAULE DE VEAU</v>
      </c>
      <c r="L62" s="49">
        <f>VLOOKUP(D62,'[1]Prix-Mat°Prem-Fourn'!D$1:E$64,2,FALSE)</f>
        <v>7.2322739999999994</v>
      </c>
      <c r="M62" s="49">
        <f>RecepMP[[#This Row],[Prix unitaire]]*RecepMP[[#This Row],[QtéLivrée]]</f>
        <v>361.61369999999999</v>
      </c>
      <c r="P62" s="4"/>
    </row>
    <row r="63" spans="1:16" x14ac:dyDescent="0.25">
      <c r="A63">
        <v>63</v>
      </c>
      <c r="B63">
        <v>32</v>
      </c>
      <c r="C63">
        <v>11</v>
      </c>
      <c r="D63" t="str">
        <f t="shared" si="1"/>
        <v>1132</v>
      </c>
      <c r="E63">
        <v>5</v>
      </c>
      <c r="F63">
        <v>100</v>
      </c>
      <c r="G63" s="4">
        <v>43427</v>
      </c>
      <c r="H63" t="b">
        <v>0</v>
      </c>
      <c r="J63" s="44" t="str">
        <f>RecepMP[[#This Row],[CodeFour]]&amp;RecepMP[[#This Row],[Refusée]]</f>
        <v>11FAUX</v>
      </c>
      <c r="K63" s="44" t="str">
        <f>VLOOKUP($B63,MP[[#All],[CodeMatPrem]:[Désignation]],2,FALSE)</f>
        <v>VIANDE DE COQ</v>
      </c>
      <c r="L63" s="49">
        <f>VLOOKUP(D63,'[1]Prix-Mat°Prem-Fourn'!D$1:E$64,2,FALSE)</f>
        <v>7.7080814999999996</v>
      </c>
      <c r="M63" s="49">
        <f>RecepMP[[#This Row],[Prix unitaire]]*RecepMP[[#This Row],[QtéLivrée]]</f>
        <v>770.80814999999996</v>
      </c>
      <c r="P63" s="4"/>
    </row>
    <row r="64" spans="1:16" x14ac:dyDescent="0.25">
      <c r="A64">
        <v>64</v>
      </c>
      <c r="B64">
        <v>28</v>
      </c>
      <c r="C64">
        <v>4</v>
      </c>
      <c r="D64" t="str">
        <f t="shared" si="1"/>
        <v>428</v>
      </c>
      <c r="E64">
        <v>3</v>
      </c>
      <c r="F64">
        <v>50</v>
      </c>
      <c r="G64" s="4">
        <v>43427</v>
      </c>
      <c r="H64" t="b">
        <v>0</v>
      </c>
      <c r="J64" s="44" t="str">
        <f>RecepMP[[#This Row],[CodeFour]]&amp;RecepMP[[#This Row],[Refusée]]</f>
        <v>4FAUX</v>
      </c>
      <c r="K64" s="44" t="str">
        <f>VLOOKUP($B64,MP[[#All],[CodeMatPrem]:[Désignation]],2,FALSE)</f>
        <v>CHAMPIGNONS DE PARIS</v>
      </c>
      <c r="L64" s="49">
        <f>VLOOKUP(D64,'[1]Prix-Mat°Prem-Fourn'!D$1:E$64,2,FALSE)</f>
        <v>4.1765324999999995</v>
      </c>
      <c r="M64" s="49">
        <f>RecepMP[[#This Row],[Prix unitaire]]*RecepMP[[#This Row],[QtéLivrée]]</f>
        <v>208.82662499999998</v>
      </c>
      <c r="P64" s="4"/>
    </row>
    <row r="65" spans="1:16" x14ac:dyDescent="0.25">
      <c r="A65">
        <v>65</v>
      </c>
      <c r="B65">
        <v>31</v>
      </c>
      <c r="C65">
        <v>11</v>
      </c>
      <c r="D65" t="str">
        <f t="shared" si="1"/>
        <v>1131</v>
      </c>
      <c r="E65">
        <v>3</v>
      </c>
      <c r="F65">
        <v>120</v>
      </c>
      <c r="G65" s="4">
        <v>43427</v>
      </c>
      <c r="H65" t="b">
        <v>0</v>
      </c>
      <c r="J65" s="44" t="str">
        <f>RecepMP[[#This Row],[CodeFour]]&amp;RecepMP[[#This Row],[Refusée]]</f>
        <v>11FAUX</v>
      </c>
      <c r="K65" s="44" t="str">
        <f>VLOOKUP($B65,MP[[#All],[CodeMatPrem]:[Désignation]],2,FALSE)</f>
        <v>MORCEAUX DE LIEVRES</v>
      </c>
      <c r="L65" s="49">
        <f>VLOOKUP(D65,'[1]Prix-Mat°Prem-Fourn'!D$1:E$64,2,FALSE)</f>
        <v>9.6853259999999999</v>
      </c>
      <c r="M65" s="49">
        <f>RecepMP[[#This Row],[Prix unitaire]]*RecepMP[[#This Row],[QtéLivrée]]</f>
        <v>1162.23912</v>
      </c>
      <c r="P65" s="4"/>
    </row>
    <row r="66" spans="1:16" x14ac:dyDescent="0.25">
      <c r="A66">
        <v>66</v>
      </c>
      <c r="B66">
        <v>35</v>
      </c>
      <c r="C66">
        <v>1</v>
      </c>
      <c r="D66" t="str">
        <f t="shared" ref="D66:D97" si="2">CONCATENATE(C66,B66)</f>
        <v>135</v>
      </c>
      <c r="E66">
        <v>2</v>
      </c>
      <c r="F66">
        <v>50</v>
      </c>
      <c r="G66" s="4">
        <v>43427</v>
      </c>
      <c r="H66" t="b">
        <v>0</v>
      </c>
      <c r="J66" s="44" t="str">
        <f>RecepMP[[#This Row],[CodeFour]]&amp;RecepMP[[#This Row],[Refusée]]</f>
        <v>1FAUX</v>
      </c>
      <c r="K66" s="44" t="str">
        <f>VLOOKUP($B66,MP[[#All],[CodeMatPrem]:[Désignation]],2,FALSE)</f>
        <v>EPAULE DE VEAU</v>
      </c>
      <c r="L66" s="49">
        <f>VLOOKUP(D66,'[1]Prix-Mat°Prem-Fourn'!D$1:E$64,2,FALSE)</f>
        <v>7.2322739999999994</v>
      </c>
      <c r="M66" s="49">
        <f>RecepMP[[#This Row],[Prix unitaire]]*RecepMP[[#This Row],[QtéLivrée]]</f>
        <v>361.61369999999999</v>
      </c>
      <c r="P66" s="4"/>
    </row>
    <row r="67" spans="1:16" x14ac:dyDescent="0.25">
      <c r="A67">
        <v>67</v>
      </c>
      <c r="B67">
        <v>27</v>
      </c>
      <c r="C67">
        <v>15</v>
      </c>
      <c r="D67" t="str">
        <f t="shared" si="2"/>
        <v>1527</v>
      </c>
      <c r="E67">
        <v>5</v>
      </c>
      <c r="F67">
        <v>120</v>
      </c>
      <c r="G67" s="4">
        <v>43427</v>
      </c>
      <c r="H67" t="b">
        <v>0</v>
      </c>
      <c r="J67" s="44" t="str">
        <f>RecepMP[[#This Row],[CodeFour]]&amp;RecepMP[[#This Row],[Refusée]]</f>
        <v>15FAUX</v>
      </c>
      <c r="K67" s="44" t="str">
        <f>VLOOKUP($B67,MP[[#All],[CodeMatPrem]:[Désignation]],2,FALSE)</f>
        <v>LARDONS</v>
      </c>
      <c r="L67" s="49">
        <f>VLOOKUP(D67,'[1]Prix-Mat°Prem-Fourn'!D$1:E$64,2,FALSE)</f>
        <v>5.519366999999999</v>
      </c>
      <c r="M67" s="49">
        <f>RecepMP[[#This Row],[Prix unitaire]]*RecepMP[[#This Row],[QtéLivrée]]</f>
        <v>662.32403999999985</v>
      </c>
      <c r="P67" s="4"/>
    </row>
    <row r="68" spans="1:16" x14ac:dyDescent="0.25">
      <c r="A68">
        <v>68</v>
      </c>
      <c r="B68">
        <v>8</v>
      </c>
      <c r="C68">
        <v>8</v>
      </c>
      <c r="D68" t="str">
        <f t="shared" si="2"/>
        <v>88</v>
      </c>
      <c r="E68">
        <v>3</v>
      </c>
      <c r="F68">
        <v>50</v>
      </c>
      <c r="G68" s="4">
        <v>43427</v>
      </c>
      <c r="H68" t="b">
        <v>0</v>
      </c>
      <c r="J68" s="44" t="str">
        <f>RecepMP[[#This Row],[CodeFour]]&amp;RecepMP[[#This Row],[Refusée]]</f>
        <v>8FAUX</v>
      </c>
      <c r="K68" s="44" t="str">
        <f>VLOOKUP($B68,MP[[#All],[CodeMatPrem]:[Désignation]],2,FALSE)</f>
        <v>POIVRE VERT</v>
      </c>
      <c r="L68" s="49">
        <f>VLOOKUP(D68,'[1]Prix-Mat°Prem-Fourn'!D$1:E$64,2,FALSE)</f>
        <v>8.7760050000000014</v>
      </c>
      <c r="M68" s="49">
        <f>RecepMP[[#This Row],[Prix unitaire]]*RecepMP[[#This Row],[QtéLivrée]]</f>
        <v>438.80025000000006</v>
      </c>
      <c r="P68" s="4"/>
    </row>
    <row r="69" spans="1:16" x14ac:dyDescent="0.25">
      <c r="A69">
        <v>69</v>
      </c>
      <c r="B69">
        <v>29</v>
      </c>
      <c r="C69">
        <v>11</v>
      </c>
      <c r="D69" t="str">
        <f t="shared" si="2"/>
        <v>1129</v>
      </c>
      <c r="E69">
        <v>5</v>
      </c>
      <c r="F69">
        <v>200</v>
      </c>
      <c r="G69" s="4">
        <v>43427</v>
      </c>
      <c r="H69" t="b">
        <v>0</v>
      </c>
      <c r="J69" s="44" t="str">
        <f>RecepMP[[#This Row],[CodeFour]]&amp;RecepMP[[#This Row],[Refusée]]</f>
        <v>11FAUX</v>
      </c>
      <c r="K69" s="44" t="str">
        <f>VLOOKUP($B69,MP[[#All],[CodeMatPrem]:[Désignation]],2,FALSE)</f>
        <v>VIANDE AUTRUCHE</v>
      </c>
      <c r="L69" s="49">
        <f>VLOOKUP(D69,'[1]Prix-Mat°Prem-Fourn'!D$1:E$64,2,FALSE)</f>
        <v>7.8349634999999997</v>
      </c>
      <c r="M69" s="49">
        <f>RecepMP[[#This Row],[Prix unitaire]]*RecepMP[[#This Row],[QtéLivrée]]</f>
        <v>1566.9927</v>
      </c>
      <c r="P69" s="4"/>
    </row>
    <row r="70" spans="1:16" x14ac:dyDescent="0.25">
      <c r="A70">
        <v>70</v>
      </c>
      <c r="B70">
        <v>30</v>
      </c>
      <c r="C70">
        <v>6</v>
      </c>
      <c r="D70" t="str">
        <f t="shared" si="2"/>
        <v>630</v>
      </c>
      <c r="E70">
        <v>2</v>
      </c>
      <c r="F70">
        <v>150</v>
      </c>
      <c r="G70" s="4">
        <v>43427</v>
      </c>
      <c r="H70" t="b">
        <v>1</v>
      </c>
      <c r="I70" t="s">
        <v>224</v>
      </c>
      <c r="J70" s="44" t="str">
        <f>RecepMP[[#This Row],[CodeFour]]&amp;RecepMP[[#This Row],[Refusée]]</f>
        <v>6VRAI</v>
      </c>
      <c r="K70" s="44" t="str">
        <f>VLOOKUP($B70,MP[[#All],[CodeMatPrem]:[Désignation]],2,FALSE)</f>
        <v>HARICOTS ROUGES</v>
      </c>
      <c r="L70" s="49">
        <f>VLOOKUP(D70,'[1]Prix-Mat°Prem-Fourn'!D$1:E$64,2,FALSE)</f>
        <v>2.2627290000000002</v>
      </c>
      <c r="M70" s="49">
        <f>RecepMP[[#This Row],[Prix unitaire]]*RecepMP[[#This Row],[QtéLivrée]]</f>
        <v>339.40935000000002</v>
      </c>
      <c r="P70" s="4"/>
    </row>
    <row r="71" spans="1:16" x14ac:dyDescent="0.25">
      <c r="A71">
        <v>71</v>
      </c>
      <c r="B71">
        <v>7</v>
      </c>
      <c r="C71">
        <v>18</v>
      </c>
      <c r="D71" t="str">
        <f t="shared" si="2"/>
        <v>187</v>
      </c>
      <c r="E71">
        <v>1</v>
      </c>
      <c r="F71">
        <v>90</v>
      </c>
      <c r="G71" s="4">
        <v>43427</v>
      </c>
      <c r="H71" t="b">
        <v>0</v>
      </c>
      <c r="J71" s="44" t="str">
        <f>RecepMP[[#This Row],[CodeFour]]&amp;RecepMP[[#This Row],[Refusée]]</f>
        <v>18FAUX</v>
      </c>
      <c r="K71" s="44" t="str">
        <f>VLOOKUP($B71,MP[[#All],[CodeMatPrem]:[Désignation]],2,FALSE)</f>
        <v>SEL</v>
      </c>
      <c r="L71" s="49">
        <f>VLOOKUP(D71,'[1]Prix-Mat°Prem-Fourn'!D$1:E$64,2,FALSE)</f>
        <v>0.27491100000000002</v>
      </c>
      <c r="M71" s="49">
        <f>RecepMP[[#This Row],[Prix unitaire]]*RecepMP[[#This Row],[QtéLivrée]]</f>
        <v>24.741990000000001</v>
      </c>
      <c r="P71" s="4"/>
    </row>
    <row r="72" spans="1:16" x14ac:dyDescent="0.25">
      <c r="A72">
        <v>72</v>
      </c>
      <c r="B72">
        <v>27</v>
      </c>
      <c r="C72">
        <v>15</v>
      </c>
      <c r="D72" t="str">
        <f t="shared" si="2"/>
        <v>1527</v>
      </c>
      <c r="E72">
        <v>5</v>
      </c>
      <c r="F72">
        <v>120</v>
      </c>
      <c r="G72" s="4">
        <v>43429</v>
      </c>
      <c r="H72" t="b">
        <v>0</v>
      </c>
      <c r="J72" s="44" t="str">
        <f>RecepMP[[#This Row],[CodeFour]]&amp;RecepMP[[#This Row],[Refusée]]</f>
        <v>15FAUX</v>
      </c>
      <c r="K72" s="44" t="str">
        <f>VLOOKUP($B72,MP[[#All],[CodeMatPrem]:[Désignation]],2,FALSE)</f>
        <v>LARDONS</v>
      </c>
      <c r="L72" s="49">
        <f>VLOOKUP(D72,'[1]Prix-Mat°Prem-Fourn'!D$1:E$64,2,FALSE)</f>
        <v>5.519366999999999</v>
      </c>
      <c r="M72" s="49">
        <f>RecepMP[[#This Row],[Prix unitaire]]*RecepMP[[#This Row],[QtéLivrée]]</f>
        <v>662.32403999999985</v>
      </c>
      <c r="P72" s="4"/>
    </row>
    <row r="73" spans="1:16" x14ac:dyDescent="0.25">
      <c r="A73">
        <v>73</v>
      </c>
      <c r="B73">
        <v>17</v>
      </c>
      <c r="C73">
        <v>18</v>
      </c>
      <c r="D73" t="str">
        <f t="shared" si="2"/>
        <v>1817</v>
      </c>
      <c r="E73">
        <v>3</v>
      </c>
      <c r="F73">
        <v>30</v>
      </c>
      <c r="G73" s="4">
        <v>43429</v>
      </c>
      <c r="H73" t="b">
        <v>0</v>
      </c>
      <c r="J73" s="44" t="str">
        <f>RecepMP[[#This Row],[CodeFour]]&amp;RecepMP[[#This Row],[Refusée]]</f>
        <v>18FAUX</v>
      </c>
      <c r="K73" s="44" t="str">
        <f>VLOOKUP($B73,MP[[#All],[CodeMatPrem]:[Désignation]],2,FALSE)</f>
        <v>HARICOTS BLANCS</v>
      </c>
      <c r="L73" s="49">
        <f>VLOOKUP(D73,'[1]Prix-Mat°Prem-Fourn'!D$1:E$64,2,FALSE)</f>
        <v>2.3578904999999999</v>
      </c>
      <c r="M73" s="49">
        <f>RecepMP[[#This Row],[Prix unitaire]]*RecepMP[[#This Row],[QtéLivrée]]</f>
        <v>70.736715000000004</v>
      </c>
      <c r="P73" s="4"/>
    </row>
    <row r="74" spans="1:16" x14ac:dyDescent="0.25">
      <c r="A74">
        <v>74</v>
      </c>
      <c r="B74">
        <v>35</v>
      </c>
      <c r="C74">
        <v>1</v>
      </c>
      <c r="D74" t="str">
        <f t="shared" si="2"/>
        <v>135</v>
      </c>
      <c r="E74">
        <v>2</v>
      </c>
      <c r="F74">
        <v>100</v>
      </c>
      <c r="G74" s="4">
        <v>43429</v>
      </c>
      <c r="H74" t="b">
        <v>0</v>
      </c>
      <c r="J74" s="44" t="str">
        <f>RecepMP[[#This Row],[CodeFour]]&amp;RecepMP[[#This Row],[Refusée]]</f>
        <v>1FAUX</v>
      </c>
      <c r="K74" s="44" t="str">
        <f>VLOOKUP($B74,MP[[#All],[CodeMatPrem]:[Désignation]],2,FALSE)</f>
        <v>EPAULE DE VEAU</v>
      </c>
      <c r="L74" s="49">
        <f>VLOOKUP(D74,'[1]Prix-Mat°Prem-Fourn'!D$1:E$64,2,FALSE)</f>
        <v>7.2322739999999994</v>
      </c>
      <c r="M74" s="49">
        <f>RecepMP[[#This Row],[Prix unitaire]]*RecepMP[[#This Row],[QtéLivrée]]</f>
        <v>723.22739999999999</v>
      </c>
      <c r="P74" s="4"/>
    </row>
    <row r="75" spans="1:16" x14ac:dyDescent="0.25">
      <c r="A75">
        <v>75</v>
      </c>
      <c r="B75">
        <v>3</v>
      </c>
      <c r="C75">
        <v>10</v>
      </c>
      <c r="D75" t="str">
        <f t="shared" si="2"/>
        <v>103</v>
      </c>
      <c r="E75">
        <v>3</v>
      </c>
      <c r="F75">
        <v>200</v>
      </c>
      <c r="G75" s="4">
        <v>43429</v>
      </c>
      <c r="H75" t="b">
        <v>0</v>
      </c>
      <c r="J75" s="44" t="str">
        <f>RecepMP[[#This Row],[CodeFour]]&amp;RecepMP[[#This Row],[Refusée]]</f>
        <v>10FAUX</v>
      </c>
      <c r="K75" s="44" t="str">
        <f>VLOOKUP($B75,MP[[#All],[CodeMatPrem]:[Désignation]],2,FALSE)</f>
        <v>VIN ROUGE AOC</v>
      </c>
      <c r="L75" s="49">
        <f>VLOOKUP(D75,'[1]Prix-Mat°Prem-Fourn'!D$1:E$64,2,FALSE)</f>
        <v>11.8528935</v>
      </c>
      <c r="M75" s="49">
        <f>RecepMP[[#This Row],[Prix unitaire]]*RecepMP[[#This Row],[QtéLivrée]]</f>
        <v>2370.5787</v>
      </c>
      <c r="P75" s="4"/>
    </row>
    <row r="76" spans="1:16" x14ac:dyDescent="0.25">
      <c r="A76">
        <v>76</v>
      </c>
      <c r="B76">
        <v>28</v>
      </c>
      <c r="C76">
        <v>4</v>
      </c>
      <c r="D76" t="str">
        <f t="shared" si="2"/>
        <v>428</v>
      </c>
      <c r="E76">
        <v>2</v>
      </c>
      <c r="F76">
        <v>50</v>
      </c>
      <c r="G76" s="4">
        <v>43429</v>
      </c>
      <c r="H76" t="b">
        <v>0</v>
      </c>
      <c r="J76" s="44" t="str">
        <f>RecepMP[[#This Row],[CodeFour]]&amp;RecepMP[[#This Row],[Refusée]]</f>
        <v>4FAUX</v>
      </c>
      <c r="K76" s="44" t="str">
        <f>VLOOKUP($B76,MP[[#All],[CodeMatPrem]:[Désignation]],2,FALSE)</f>
        <v>CHAMPIGNONS DE PARIS</v>
      </c>
      <c r="L76" s="49">
        <f>VLOOKUP(D76,'[1]Prix-Mat°Prem-Fourn'!D$1:E$64,2,FALSE)</f>
        <v>4.1765324999999995</v>
      </c>
      <c r="M76" s="49">
        <f>RecepMP[[#This Row],[Prix unitaire]]*RecepMP[[#This Row],[QtéLivrée]]</f>
        <v>208.82662499999998</v>
      </c>
      <c r="P76" s="4"/>
    </row>
    <row r="77" spans="1:16" x14ac:dyDescent="0.25">
      <c r="A77">
        <v>77</v>
      </c>
      <c r="B77">
        <v>32</v>
      </c>
      <c r="C77">
        <v>11</v>
      </c>
      <c r="D77" t="str">
        <f t="shared" si="2"/>
        <v>1132</v>
      </c>
      <c r="E77">
        <v>1</v>
      </c>
      <c r="F77">
        <v>60</v>
      </c>
      <c r="G77" s="4">
        <v>43429</v>
      </c>
      <c r="H77" t="b">
        <v>0</v>
      </c>
      <c r="J77" s="44" t="str">
        <f>RecepMP[[#This Row],[CodeFour]]&amp;RecepMP[[#This Row],[Refusée]]</f>
        <v>11FAUX</v>
      </c>
      <c r="K77" s="44" t="str">
        <f>VLOOKUP($B77,MP[[#All],[CodeMatPrem]:[Désignation]],2,FALSE)</f>
        <v>VIANDE DE COQ</v>
      </c>
      <c r="L77" s="49">
        <f>VLOOKUP(D77,'[1]Prix-Mat°Prem-Fourn'!D$1:E$64,2,FALSE)</f>
        <v>7.7080814999999996</v>
      </c>
      <c r="M77" s="49">
        <f>RecepMP[[#This Row],[Prix unitaire]]*RecepMP[[#This Row],[QtéLivrée]]</f>
        <v>462.48488999999995</v>
      </c>
      <c r="P77" s="4"/>
    </row>
    <row r="78" spans="1:16" x14ac:dyDescent="0.25">
      <c r="A78">
        <v>78</v>
      </c>
      <c r="B78">
        <v>7</v>
      </c>
      <c r="C78">
        <v>18</v>
      </c>
      <c r="D78" t="str">
        <f t="shared" si="2"/>
        <v>187</v>
      </c>
      <c r="E78">
        <v>3</v>
      </c>
      <c r="F78">
        <v>100</v>
      </c>
      <c r="G78" s="4">
        <v>43430</v>
      </c>
      <c r="H78" t="b">
        <v>0</v>
      </c>
      <c r="J78" s="44" t="str">
        <f>RecepMP[[#This Row],[CodeFour]]&amp;RecepMP[[#This Row],[Refusée]]</f>
        <v>18FAUX</v>
      </c>
      <c r="K78" s="44" t="str">
        <f>VLOOKUP($B78,MP[[#All],[CodeMatPrem]:[Désignation]],2,FALSE)</f>
        <v>SEL</v>
      </c>
      <c r="L78" s="49">
        <f>VLOOKUP(D78,'[1]Prix-Mat°Prem-Fourn'!D$1:E$64,2,FALSE)</f>
        <v>0.27491100000000002</v>
      </c>
      <c r="M78" s="49">
        <f>RecepMP[[#This Row],[Prix unitaire]]*RecepMP[[#This Row],[QtéLivrée]]</f>
        <v>27.491100000000003</v>
      </c>
      <c r="P78" s="4"/>
    </row>
    <row r="79" spans="1:16" x14ac:dyDescent="0.25">
      <c r="A79">
        <v>79</v>
      </c>
      <c r="B79">
        <v>1</v>
      </c>
      <c r="C79">
        <v>7</v>
      </c>
      <c r="D79" t="str">
        <f t="shared" si="2"/>
        <v>71</v>
      </c>
      <c r="E79">
        <v>3</v>
      </c>
      <c r="F79">
        <v>40</v>
      </c>
      <c r="G79" s="4">
        <v>43431</v>
      </c>
      <c r="H79" t="b">
        <v>0</v>
      </c>
      <c r="J79" s="44" t="str">
        <f>RecepMP[[#This Row],[CodeFour]]&amp;RecepMP[[#This Row],[Refusée]]</f>
        <v>7FAUX</v>
      </c>
      <c r="K79" s="44" t="str">
        <f>VLOOKUP($B79,MP[[#All],[CodeMatPrem]:[Désignation]],2,FALSE)</f>
        <v>COLLIER DE BŒUF</v>
      </c>
      <c r="L79" s="49">
        <f>VLOOKUP(D79,'[1]Prix-Mat°Prem-Fourn'!D$1:E$64,2,FALSE)</f>
        <v>9.2623859999999993</v>
      </c>
      <c r="M79" s="49">
        <f>RecepMP[[#This Row],[Prix unitaire]]*RecepMP[[#This Row],[QtéLivrée]]</f>
        <v>370.49543999999997</v>
      </c>
      <c r="P79" s="4"/>
    </row>
    <row r="80" spans="1:16" x14ac:dyDescent="0.25">
      <c r="A80">
        <v>80</v>
      </c>
      <c r="B80">
        <v>2</v>
      </c>
      <c r="C80">
        <v>16</v>
      </c>
      <c r="D80" t="str">
        <f t="shared" si="2"/>
        <v>162</v>
      </c>
      <c r="E80">
        <v>2</v>
      </c>
      <c r="F80">
        <v>50</v>
      </c>
      <c r="G80" s="4">
        <v>43432</v>
      </c>
      <c r="H80" t="b">
        <v>0</v>
      </c>
      <c r="J80" s="44" t="str">
        <f>RecepMP[[#This Row],[CodeFour]]&amp;RecepMP[[#This Row],[Refusée]]</f>
        <v>16FAUX</v>
      </c>
      <c r="K80" s="44" t="str">
        <f>VLOOKUP($B80,MP[[#All],[CodeMatPrem]:[Désignation]],2,FALSE)</f>
        <v>JARRET DE BŒUF</v>
      </c>
      <c r="L80" s="49">
        <f>VLOOKUP(D80,'[1]Prix-Mat°Prem-Fourn'!D$1:E$64,2,FALSE)</f>
        <v>6.0268949999999997</v>
      </c>
      <c r="M80" s="49">
        <f>RecepMP[[#This Row],[Prix unitaire]]*RecepMP[[#This Row],[QtéLivrée]]</f>
        <v>301.34474999999998</v>
      </c>
      <c r="P80" s="4"/>
    </row>
    <row r="81" spans="1:16" x14ac:dyDescent="0.25">
      <c r="A81">
        <v>81</v>
      </c>
      <c r="B81">
        <v>27</v>
      </c>
      <c r="C81">
        <v>15</v>
      </c>
      <c r="D81" t="str">
        <f t="shared" si="2"/>
        <v>1527</v>
      </c>
      <c r="E81">
        <v>6</v>
      </c>
      <c r="F81">
        <v>100</v>
      </c>
      <c r="G81" s="4">
        <v>43433</v>
      </c>
      <c r="H81" t="b">
        <v>0</v>
      </c>
      <c r="J81" s="44" t="str">
        <f>RecepMP[[#This Row],[CodeFour]]&amp;RecepMP[[#This Row],[Refusée]]</f>
        <v>15FAUX</v>
      </c>
      <c r="K81" s="44" t="str">
        <f>VLOOKUP($B81,MP[[#All],[CodeMatPrem]:[Désignation]],2,FALSE)</f>
        <v>LARDONS</v>
      </c>
      <c r="L81" s="49">
        <f>VLOOKUP(D81,'[1]Prix-Mat°Prem-Fourn'!D$1:E$64,2,FALSE)</f>
        <v>5.519366999999999</v>
      </c>
      <c r="M81" s="49">
        <f>RecepMP[[#This Row],[Prix unitaire]]*RecepMP[[#This Row],[QtéLivrée]]</f>
        <v>551.93669999999986</v>
      </c>
      <c r="P81" s="4"/>
    </row>
    <row r="82" spans="1:16" x14ac:dyDescent="0.25">
      <c r="A82">
        <v>82</v>
      </c>
      <c r="B82">
        <v>37</v>
      </c>
      <c r="C82">
        <v>4</v>
      </c>
      <c r="D82" t="str">
        <f t="shared" si="2"/>
        <v>437</v>
      </c>
      <c r="E82">
        <v>4</v>
      </c>
      <c r="F82">
        <v>50</v>
      </c>
      <c r="G82" s="4">
        <v>43434</v>
      </c>
      <c r="H82" t="b">
        <v>0</v>
      </c>
      <c r="J82" s="44" t="str">
        <f>RecepMP[[#This Row],[CodeFour]]&amp;RecepMP[[#This Row],[Refusée]]</f>
        <v>4FAUX</v>
      </c>
      <c r="K82" s="44" t="str">
        <f>VLOOKUP($B82,MP[[#All],[CodeMatPrem]:[Désignation]],2,FALSE)</f>
        <v>GIROLLES</v>
      </c>
      <c r="L82" s="49">
        <f>VLOOKUP(D82,'[1]Prix-Mat°Prem-Fourn'!D$1:E$64,2,FALSE)</f>
        <v>26.634646500000002</v>
      </c>
      <c r="M82" s="49">
        <f>RecepMP[[#This Row],[Prix unitaire]]*RecepMP[[#This Row],[QtéLivrée]]</f>
        <v>1331.7323250000002</v>
      </c>
      <c r="P82" s="4"/>
    </row>
    <row r="83" spans="1:16" x14ac:dyDescent="0.25">
      <c r="A83">
        <v>83</v>
      </c>
      <c r="B83">
        <v>30</v>
      </c>
      <c r="C83">
        <v>6</v>
      </c>
      <c r="D83" t="str">
        <f t="shared" si="2"/>
        <v>630</v>
      </c>
      <c r="E83">
        <v>2</v>
      </c>
      <c r="F83">
        <v>100</v>
      </c>
      <c r="G83" s="4">
        <v>43427</v>
      </c>
      <c r="H83" t="b">
        <v>1</v>
      </c>
      <c r="I83" t="s">
        <v>224</v>
      </c>
      <c r="J83" s="44" t="str">
        <f>RecepMP[[#This Row],[CodeFour]]&amp;RecepMP[[#This Row],[Refusée]]</f>
        <v>6VRAI</v>
      </c>
      <c r="K83" s="44" t="str">
        <f>VLOOKUP($B83,MP[[#All],[CodeMatPrem]:[Désignation]],2,FALSE)</f>
        <v>HARICOTS ROUGES</v>
      </c>
      <c r="L83" s="49">
        <f>VLOOKUP(D83,'[1]Prix-Mat°Prem-Fourn'!D$1:E$64,2,FALSE)</f>
        <v>2.2627290000000002</v>
      </c>
      <c r="M83" s="49">
        <f>RecepMP[[#This Row],[Prix unitaire]]*RecepMP[[#This Row],[QtéLivrée]]</f>
        <v>226.27290000000002</v>
      </c>
      <c r="P83" s="4"/>
    </row>
    <row r="84" spans="1:16" x14ac:dyDescent="0.25">
      <c r="A84">
        <v>84</v>
      </c>
      <c r="B84">
        <v>7</v>
      </c>
      <c r="C84">
        <v>18</v>
      </c>
      <c r="D84" t="str">
        <f t="shared" si="2"/>
        <v>187</v>
      </c>
      <c r="E84">
        <v>1</v>
      </c>
      <c r="F84">
        <v>90</v>
      </c>
      <c r="G84" s="4">
        <v>43427</v>
      </c>
      <c r="H84" t="b">
        <v>0</v>
      </c>
      <c r="J84" s="44" t="str">
        <f>RecepMP[[#This Row],[CodeFour]]&amp;RecepMP[[#This Row],[Refusée]]</f>
        <v>18FAUX</v>
      </c>
      <c r="K84" s="44" t="str">
        <f>VLOOKUP($B84,MP[[#All],[CodeMatPrem]:[Désignation]],2,FALSE)</f>
        <v>SEL</v>
      </c>
      <c r="L84" s="49">
        <f>VLOOKUP(D84,'[1]Prix-Mat°Prem-Fourn'!D$1:E$64,2,FALSE)</f>
        <v>0.27491100000000002</v>
      </c>
      <c r="M84" s="49">
        <f>RecepMP[[#This Row],[Prix unitaire]]*RecepMP[[#This Row],[QtéLivrée]]</f>
        <v>24.741990000000001</v>
      </c>
      <c r="P84" s="4"/>
    </row>
    <row r="85" spans="1:16" x14ac:dyDescent="0.25">
      <c r="A85">
        <v>85</v>
      </c>
      <c r="B85">
        <v>27</v>
      </c>
      <c r="C85">
        <v>15</v>
      </c>
      <c r="D85" t="str">
        <f t="shared" si="2"/>
        <v>1527</v>
      </c>
      <c r="E85">
        <v>5</v>
      </c>
      <c r="F85">
        <v>120</v>
      </c>
      <c r="G85" s="4">
        <v>43429</v>
      </c>
      <c r="H85" t="b">
        <v>0</v>
      </c>
      <c r="J85" s="44" t="str">
        <f>RecepMP[[#This Row],[CodeFour]]&amp;RecepMP[[#This Row],[Refusée]]</f>
        <v>15FAUX</v>
      </c>
      <c r="K85" s="44" t="str">
        <f>VLOOKUP($B85,MP[[#All],[CodeMatPrem]:[Désignation]],2,FALSE)</f>
        <v>LARDONS</v>
      </c>
      <c r="L85" s="49">
        <f>VLOOKUP(D85,'[1]Prix-Mat°Prem-Fourn'!D$1:E$64,2,FALSE)</f>
        <v>5.519366999999999</v>
      </c>
      <c r="M85" s="49">
        <f>RecepMP[[#This Row],[Prix unitaire]]*RecepMP[[#This Row],[QtéLivrée]]</f>
        <v>662.32403999999985</v>
      </c>
      <c r="P85" s="4"/>
    </row>
    <row r="86" spans="1:16" x14ac:dyDescent="0.25">
      <c r="A86">
        <v>86</v>
      </c>
      <c r="B86">
        <v>17</v>
      </c>
      <c r="C86">
        <v>18</v>
      </c>
      <c r="D86" t="str">
        <f t="shared" si="2"/>
        <v>1817</v>
      </c>
      <c r="E86">
        <v>3</v>
      </c>
      <c r="F86">
        <v>30</v>
      </c>
      <c r="G86" s="4">
        <v>43429</v>
      </c>
      <c r="H86" t="b">
        <v>0</v>
      </c>
      <c r="J86" s="44" t="str">
        <f>RecepMP[[#This Row],[CodeFour]]&amp;RecepMP[[#This Row],[Refusée]]</f>
        <v>18FAUX</v>
      </c>
      <c r="K86" s="44" t="str">
        <f>VLOOKUP($B86,MP[[#All],[CodeMatPrem]:[Désignation]],2,FALSE)</f>
        <v>HARICOTS BLANCS</v>
      </c>
      <c r="L86" s="49">
        <f>VLOOKUP(D86,'[1]Prix-Mat°Prem-Fourn'!D$1:E$64,2,FALSE)</f>
        <v>2.3578904999999999</v>
      </c>
      <c r="M86" s="49">
        <f>RecepMP[[#This Row],[Prix unitaire]]*RecepMP[[#This Row],[QtéLivrée]]</f>
        <v>70.736715000000004</v>
      </c>
      <c r="P86" s="4"/>
    </row>
    <row r="87" spans="1:16" x14ac:dyDescent="0.25">
      <c r="A87">
        <v>87</v>
      </c>
      <c r="B87">
        <v>35</v>
      </c>
      <c r="C87">
        <v>1</v>
      </c>
      <c r="D87" t="str">
        <f t="shared" si="2"/>
        <v>135</v>
      </c>
      <c r="E87">
        <v>2</v>
      </c>
      <c r="F87">
        <v>100</v>
      </c>
      <c r="G87" s="4">
        <v>43471</v>
      </c>
      <c r="H87" t="b">
        <v>0</v>
      </c>
      <c r="J87" s="44" t="str">
        <f>RecepMP[[#This Row],[CodeFour]]&amp;RecepMP[[#This Row],[Refusée]]</f>
        <v>1FAUX</v>
      </c>
      <c r="K87" s="44" t="str">
        <f>VLOOKUP($B87,MP[[#All],[CodeMatPrem]:[Désignation]],2,FALSE)</f>
        <v>EPAULE DE VEAU</v>
      </c>
      <c r="L87" s="49">
        <f>VLOOKUP(D87,'[1]Prix-Mat°Prem-Fourn'!D$1:E$64,2,FALSE)</f>
        <v>7.2322739999999994</v>
      </c>
      <c r="M87" s="49">
        <f>RecepMP[[#This Row],[Prix unitaire]]*RecepMP[[#This Row],[QtéLivrée]]</f>
        <v>723.22739999999999</v>
      </c>
      <c r="P87" s="4"/>
    </row>
    <row r="88" spans="1:16" x14ac:dyDescent="0.25">
      <c r="A88">
        <v>88</v>
      </c>
      <c r="B88">
        <v>3</v>
      </c>
      <c r="C88">
        <v>10</v>
      </c>
      <c r="D88" t="str">
        <f t="shared" si="2"/>
        <v>103</v>
      </c>
      <c r="E88">
        <v>3</v>
      </c>
      <c r="F88">
        <v>200</v>
      </c>
      <c r="G88" s="4">
        <v>43429</v>
      </c>
      <c r="H88" t="b">
        <v>1</v>
      </c>
      <c r="I88" t="s">
        <v>226</v>
      </c>
      <c r="J88" s="44" t="str">
        <f>RecepMP[[#This Row],[CodeFour]]&amp;RecepMP[[#This Row],[Refusée]]</f>
        <v>10VRAI</v>
      </c>
      <c r="K88" s="44" t="str">
        <f>VLOOKUP($B88,MP[[#All],[CodeMatPrem]:[Désignation]],2,FALSE)</f>
        <v>VIN ROUGE AOC</v>
      </c>
      <c r="L88" s="49">
        <f>VLOOKUP(D88,'[1]Prix-Mat°Prem-Fourn'!D$1:E$64,2,FALSE)</f>
        <v>11.8528935</v>
      </c>
      <c r="M88" s="49">
        <f>RecepMP[[#This Row],[Prix unitaire]]*RecepMP[[#This Row],[QtéLivrée]]</f>
        <v>2370.5787</v>
      </c>
      <c r="P88" s="4"/>
    </row>
    <row r="89" spans="1:16" x14ac:dyDescent="0.25">
      <c r="A89">
        <v>89</v>
      </c>
      <c r="B89">
        <v>28</v>
      </c>
      <c r="C89">
        <v>4</v>
      </c>
      <c r="D89" t="str">
        <f t="shared" si="2"/>
        <v>428</v>
      </c>
      <c r="E89">
        <v>2</v>
      </c>
      <c r="F89">
        <v>50</v>
      </c>
      <c r="G89" s="4">
        <v>43503</v>
      </c>
      <c r="H89" t="b">
        <v>1</v>
      </c>
      <c r="I89" t="s">
        <v>226</v>
      </c>
      <c r="J89" s="44" t="str">
        <f>RecepMP[[#This Row],[CodeFour]]&amp;RecepMP[[#This Row],[Refusée]]</f>
        <v>4VRAI</v>
      </c>
      <c r="K89" s="44" t="str">
        <f>VLOOKUP($B89,MP[[#All],[CodeMatPrem]:[Désignation]],2,FALSE)</f>
        <v>CHAMPIGNONS DE PARIS</v>
      </c>
      <c r="L89" s="49">
        <f>VLOOKUP(D89,'[1]Prix-Mat°Prem-Fourn'!D$1:E$64,2,FALSE)</f>
        <v>4.1765324999999995</v>
      </c>
      <c r="M89" s="49">
        <f>RecepMP[[#This Row],[Prix unitaire]]*RecepMP[[#This Row],[QtéLivrée]]</f>
        <v>208.82662499999998</v>
      </c>
      <c r="P89" s="4"/>
    </row>
    <row r="90" spans="1:16" x14ac:dyDescent="0.25">
      <c r="A90">
        <v>90</v>
      </c>
      <c r="B90">
        <v>32</v>
      </c>
      <c r="C90">
        <v>11</v>
      </c>
      <c r="D90" t="str">
        <f t="shared" si="2"/>
        <v>1132</v>
      </c>
      <c r="E90">
        <v>1</v>
      </c>
      <c r="F90">
        <v>60</v>
      </c>
      <c r="G90" s="4">
        <v>43527</v>
      </c>
      <c r="H90" t="b">
        <v>0</v>
      </c>
      <c r="J90" s="44" t="str">
        <f>RecepMP[[#This Row],[CodeFour]]&amp;RecepMP[[#This Row],[Refusée]]</f>
        <v>11FAUX</v>
      </c>
      <c r="K90" s="44" t="str">
        <f>VLOOKUP($B90,MP[[#All],[CodeMatPrem]:[Désignation]],2,FALSE)</f>
        <v>VIANDE DE COQ</v>
      </c>
      <c r="L90" s="49">
        <f>VLOOKUP(D90,'[1]Prix-Mat°Prem-Fourn'!D$1:E$64,2,FALSE)</f>
        <v>7.7080814999999996</v>
      </c>
      <c r="M90" s="49">
        <f>RecepMP[[#This Row],[Prix unitaire]]*RecepMP[[#This Row],[QtéLivrée]]</f>
        <v>462.48488999999995</v>
      </c>
      <c r="P90" s="4"/>
    </row>
    <row r="91" spans="1:16" x14ac:dyDescent="0.25">
      <c r="A91">
        <v>91</v>
      </c>
      <c r="B91">
        <v>7</v>
      </c>
      <c r="C91">
        <v>18</v>
      </c>
      <c r="D91" t="str">
        <f t="shared" si="2"/>
        <v>187</v>
      </c>
      <c r="E91">
        <v>3</v>
      </c>
      <c r="F91">
        <v>100</v>
      </c>
      <c r="G91" s="4">
        <v>43583</v>
      </c>
      <c r="H91" t="b">
        <v>0</v>
      </c>
      <c r="J91" s="44" t="str">
        <f>RecepMP[[#This Row],[CodeFour]]&amp;RecepMP[[#This Row],[Refusée]]</f>
        <v>18FAUX</v>
      </c>
      <c r="K91" s="44" t="str">
        <f>VLOOKUP($B91,MP[[#All],[CodeMatPrem]:[Désignation]],2,FALSE)</f>
        <v>SEL</v>
      </c>
      <c r="L91" s="49">
        <f>VLOOKUP(D91,'[1]Prix-Mat°Prem-Fourn'!D$1:E$64,2,FALSE)</f>
        <v>0.27491100000000002</v>
      </c>
      <c r="M91" s="49">
        <f>RecepMP[[#This Row],[Prix unitaire]]*RecepMP[[#This Row],[QtéLivrée]]</f>
        <v>27.491100000000003</v>
      </c>
      <c r="P91" s="4"/>
    </row>
    <row r="92" spans="1:16" x14ac:dyDescent="0.25">
      <c r="A92">
        <v>92</v>
      </c>
      <c r="B92">
        <v>1</v>
      </c>
      <c r="C92">
        <v>7</v>
      </c>
      <c r="D92" t="str">
        <f t="shared" si="2"/>
        <v>71</v>
      </c>
      <c r="E92">
        <v>3</v>
      </c>
      <c r="F92">
        <v>40</v>
      </c>
      <c r="G92" s="4">
        <v>43584</v>
      </c>
      <c r="H92" t="b">
        <v>0</v>
      </c>
      <c r="J92" s="44" t="str">
        <f>RecepMP[[#This Row],[CodeFour]]&amp;RecepMP[[#This Row],[Refusée]]</f>
        <v>7FAUX</v>
      </c>
      <c r="K92" s="44" t="str">
        <f>VLOOKUP($B92,MP[[#All],[CodeMatPrem]:[Désignation]],2,FALSE)</f>
        <v>COLLIER DE BŒUF</v>
      </c>
      <c r="L92" s="49">
        <f>VLOOKUP(D92,'[1]Prix-Mat°Prem-Fourn'!D$1:E$64,2,FALSE)</f>
        <v>9.2623859999999993</v>
      </c>
      <c r="M92" s="49">
        <f>RecepMP[[#This Row],[Prix unitaire]]*RecepMP[[#This Row],[QtéLivrée]]</f>
        <v>370.49543999999997</v>
      </c>
      <c r="P92" s="4"/>
    </row>
    <row r="93" spans="1:16" x14ac:dyDescent="0.25">
      <c r="A93">
        <v>93</v>
      </c>
      <c r="B93">
        <v>2</v>
      </c>
      <c r="C93">
        <v>16</v>
      </c>
      <c r="D93" t="str">
        <f t="shared" si="2"/>
        <v>162</v>
      </c>
      <c r="E93">
        <v>2</v>
      </c>
      <c r="F93">
        <v>50</v>
      </c>
      <c r="G93" s="4">
        <v>43614</v>
      </c>
      <c r="H93" t="b">
        <v>0</v>
      </c>
      <c r="J93" s="44" t="str">
        <f>RecepMP[[#This Row],[CodeFour]]&amp;RecepMP[[#This Row],[Refusée]]</f>
        <v>16FAUX</v>
      </c>
      <c r="K93" s="44" t="str">
        <f>VLOOKUP($B93,MP[[#All],[CodeMatPrem]:[Désignation]],2,FALSE)</f>
        <v>JARRET DE BŒUF</v>
      </c>
      <c r="L93" s="49">
        <f>VLOOKUP(D93,'[1]Prix-Mat°Prem-Fourn'!D$1:E$64,2,FALSE)</f>
        <v>6.0268949999999997</v>
      </c>
      <c r="M93" s="49">
        <f>RecepMP[[#This Row],[Prix unitaire]]*RecepMP[[#This Row],[QtéLivrée]]</f>
        <v>301.34474999999998</v>
      </c>
      <c r="P93" s="4"/>
    </row>
    <row r="94" spans="1:16" x14ac:dyDescent="0.25">
      <c r="A94">
        <v>94</v>
      </c>
      <c r="B94">
        <v>27</v>
      </c>
      <c r="C94">
        <v>15</v>
      </c>
      <c r="D94" t="str">
        <f t="shared" si="2"/>
        <v>1527</v>
      </c>
      <c r="E94">
        <v>6</v>
      </c>
      <c r="F94">
        <v>100</v>
      </c>
      <c r="G94" s="4">
        <v>43615</v>
      </c>
      <c r="H94" t="b">
        <v>0</v>
      </c>
      <c r="J94" s="44" t="str">
        <f>RecepMP[[#This Row],[CodeFour]]&amp;RecepMP[[#This Row],[Refusée]]</f>
        <v>15FAUX</v>
      </c>
      <c r="K94" s="44" t="str">
        <f>VLOOKUP($B94,MP[[#All],[CodeMatPrem]:[Désignation]],2,FALSE)</f>
        <v>LARDONS</v>
      </c>
      <c r="L94" s="49">
        <f>VLOOKUP(D94,'[1]Prix-Mat°Prem-Fourn'!D$1:E$64,2,FALSE)</f>
        <v>5.519366999999999</v>
      </c>
      <c r="M94" s="49">
        <f>RecepMP[[#This Row],[Prix unitaire]]*RecepMP[[#This Row],[QtéLivrée]]</f>
        <v>551.93669999999986</v>
      </c>
      <c r="P94" s="4"/>
    </row>
    <row r="95" spans="1:16" x14ac:dyDescent="0.25">
      <c r="A95">
        <v>95</v>
      </c>
      <c r="B95">
        <v>37</v>
      </c>
      <c r="C95">
        <v>4</v>
      </c>
      <c r="D95" t="str">
        <f t="shared" si="2"/>
        <v>437</v>
      </c>
      <c r="E95">
        <v>4</v>
      </c>
      <c r="F95">
        <v>50</v>
      </c>
      <c r="G95" s="4">
        <v>43617</v>
      </c>
      <c r="H95" t="b">
        <v>0</v>
      </c>
      <c r="J95" s="44" t="str">
        <f>RecepMP[[#This Row],[CodeFour]]&amp;RecepMP[[#This Row],[Refusée]]</f>
        <v>4FAUX</v>
      </c>
      <c r="K95" s="44" t="str">
        <f>VLOOKUP($B95,MP[[#All],[CodeMatPrem]:[Désignation]],2,FALSE)</f>
        <v>GIROLLES</v>
      </c>
      <c r="L95" s="49">
        <f>VLOOKUP(D95,'[1]Prix-Mat°Prem-Fourn'!D$1:E$64,2,FALSE)</f>
        <v>26.634646500000002</v>
      </c>
      <c r="M95" s="49">
        <f>RecepMP[[#This Row],[Prix unitaire]]*RecepMP[[#This Row],[QtéLivrée]]</f>
        <v>1331.7323250000002</v>
      </c>
      <c r="P95" s="4"/>
    </row>
    <row r="96" spans="1:16" x14ac:dyDescent="0.25">
      <c r="A96">
        <v>96</v>
      </c>
      <c r="B96">
        <v>13</v>
      </c>
      <c r="C96">
        <v>2</v>
      </c>
      <c r="D96" t="str">
        <f t="shared" si="2"/>
        <v>213</v>
      </c>
      <c r="E96">
        <v>2</v>
      </c>
      <c r="F96">
        <v>300</v>
      </c>
      <c r="G96" s="4">
        <v>43620</v>
      </c>
      <c r="H96" t="b">
        <v>0</v>
      </c>
      <c r="J96" s="44" t="str">
        <f>RecepMP[[#This Row],[CodeFour]]&amp;RecepMP[[#This Row],[Refusée]]</f>
        <v>2FAUX</v>
      </c>
      <c r="K96" s="44" t="str">
        <f>VLOOKUP($B96,MP[[#All],[CodeMatPrem]:[Désignation]],2,FALSE)</f>
        <v>CAROTTES</v>
      </c>
      <c r="L96" s="49">
        <f>VLOOKUP(D96,'[1]Prix-Mat°Prem-Fourn'!D$1:E$64,2,FALSE)</f>
        <v>0.67670399999999997</v>
      </c>
      <c r="M96" s="49">
        <f>RecepMP[[#This Row],[Prix unitaire]]*RecepMP[[#This Row],[QtéLivrée]]</f>
        <v>203.0112</v>
      </c>
      <c r="P96" s="4"/>
    </row>
    <row r="97" spans="1:16" x14ac:dyDescent="0.25">
      <c r="A97">
        <v>97</v>
      </c>
      <c r="B97">
        <v>1</v>
      </c>
      <c r="C97">
        <v>1</v>
      </c>
      <c r="D97" t="str">
        <f t="shared" si="2"/>
        <v>11</v>
      </c>
      <c r="E97">
        <v>6</v>
      </c>
      <c r="F97">
        <v>250</v>
      </c>
      <c r="G97" s="4">
        <v>43621</v>
      </c>
      <c r="H97" t="b">
        <v>0</v>
      </c>
      <c r="J97" s="44" t="str">
        <f>RecepMP[[#This Row],[CodeFour]]&amp;RecepMP[[#This Row],[Refusée]]</f>
        <v>1FAUX</v>
      </c>
      <c r="K97" s="44" t="str">
        <f>VLOOKUP($B97,MP[[#All],[CodeMatPrem]:[Désignation]],2,FALSE)</f>
        <v>COLLIER DE BŒUF</v>
      </c>
      <c r="L97" s="49">
        <f>VLOOKUP(D97,'[1]Prix-Mat°Prem-Fourn'!D$1:E$64,2,FALSE)</f>
        <v>9.3469739999999994</v>
      </c>
      <c r="M97" s="49">
        <f>RecepMP[[#This Row],[Prix unitaire]]*RecepMP[[#This Row],[QtéLivrée]]</f>
        <v>2336.7435</v>
      </c>
      <c r="P97" s="4"/>
    </row>
    <row r="98" spans="1:16" x14ac:dyDescent="0.25">
      <c r="A98">
        <v>98</v>
      </c>
      <c r="B98">
        <v>13</v>
      </c>
      <c r="C98">
        <v>2</v>
      </c>
      <c r="D98" t="str">
        <f t="shared" ref="D98:D129" si="3">CONCATENATE(C98,B98)</f>
        <v>213</v>
      </c>
      <c r="E98">
        <v>2</v>
      </c>
      <c r="F98">
        <v>150</v>
      </c>
      <c r="G98" s="4">
        <v>43622</v>
      </c>
      <c r="H98" t="b">
        <v>1</v>
      </c>
      <c r="I98" t="s">
        <v>227</v>
      </c>
      <c r="J98" s="44" t="str">
        <f>RecepMP[[#This Row],[CodeFour]]&amp;RecepMP[[#This Row],[Refusée]]</f>
        <v>2VRAI</v>
      </c>
      <c r="K98" s="44" t="str">
        <f>VLOOKUP($B98,MP[[#All],[CodeMatPrem]:[Désignation]],2,FALSE)</f>
        <v>CAROTTES</v>
      </c>
      <c r="L98" s="49">
        <f>VLOOKUP(D98,'[1]Prix-Mat°Prem-Fourn'!D$1:E$64,2,FALSE)</f>
        <v>0.67670399999999997</v>
      </c>
      <c r="M98" s="49">
        <f>RecepMP[[#This Row],[Prix unitaire]]*RecepMP[[#This Row],[QtéLivrée]]</f>
        <v>101.5056</v>
      </c>
      <c r="P98" s="4"/>
    </row>
    <row r="99" spans="1:16" x14ac:dyDescent="0.25">
      <c r="A99">
        <v>99</v>
      </c>
      <c r="B99">
        <v>5</v>
      </c>
      <c r="C99">
        <v>18</v>
      </c>
      <c r="D99" t="str">
        <f t="shared" si="3"/>
        <v>185</v>
      </c>
      <c r="E99">
        <v>5</v>
      </c>
      <c r="F99">
        <v>50</v>
      </c>
      <c r="G99" s="4">
        <v>43623</v>
      </c>
      <c r="H99" t="b">
        <v>0</v>
      </c>
      <c r="J99" s="44" t="str">
        <f>RecepMP[[#This Row],[CodeFour]]&amp;RecepMP[[#This Row],[Refusée]]</f>
        <v>18FAUX</v>
      </c>
      <c r="K99" s="44" t="str">
        <f>VLOOKUP($B99,MP[[#All],[CodeMatPrem]:[Désignation]],2,FALSE)</f>
        <v>CONCENTRE TOMATE</v>
      </c>
      <c r="L99" s="49">
        <f>VLOOKUP(D99,'[1]Prix-Mat°Prem-Fourn'!D$1:E$64,2,FALSE)</f>
        <v>0.67670399999999997</v>
      </c>
      <c r="M99" s="49">
        <f>RecepMP[[#This Row],[Prix unitaire]]*RecepMP[[#This Row],[QtéLivrée]]</f>
        <v>33.8352</v>
      </c>
      <c r="P99" s="4"/>
    </row>
    <row r="100" spans="1:16" x14ac:dyDescent="0.25">
      <c r="A100">
        <v>100</v>
      </c>
      <c r="B100">
        <v>8</v>
      </c>
      <c r="C100">
        <v>18</v>
      </c>
      <c r="D100" t="str">
        <f t="shared" si="3"/>
        <v>188</v>
      </c>
      <c r="E100">
        <v>2</v>
      </c>
      <c r="F100">
        <v>25</v>
      </c>
      <c r="G100" s="4">
        <v>43623</v>
      </c>
      <c r="H100" t="b">
        <v>0</v>
      </c>
      <c r="J100" s="44" t="str">
        <f>RecepMP[[#This Row],[CodeFour]]&amp;RecepMP[[#This Row],[Refusée]]</f>
        <v>18FAUX</v>
      </c>
      <c r="K100" s="44" t="str">
        <f>VLOOKUP($B100,MP[[#All],[CodeMatPrem]:[Désignation]],2,FALSE)</f>
        <v>POIVRE VERT</v>
      </c>
      <c r="L100" s="49">
        <f>VLOOKUP(D100,'[1]Prix-Mat°Prem-Fourn'!D$1:E$64,2,FALSE)</f>
        <v>9.6747524999999985</v>
      </c>
      <c r="M100" s="49">
        <f>RecepMP[[#This Row],[Prix unitaire]]*RecepMP[[#This Row],[QtéLivrée]]</f>
        <v>241.86881249999996</v>
      </c>
      <c r="P100" s="4"/>
    </row>
    <row r="101" spans="1:16" x14ac:dyDescent="0.25">
      <c r="A101">
        <v>101</v>
      </c>
      <c r="B101">
        <v>9</v>
      </c>
      <c r="C101">
        <v>6</v>
      </c>
      <c r="D101" t="str">
        <f t="shared" si="3"/>
        <v>69</v>
      </c>
      <c r="E101">
        <v>1</v>
      </c>
      <c r="F101">
        <v>30</v>
      </c>
      <c r="G101" s="4">
        <v>43624</v>
      </c>
      <c r="H101" t="b">
        <v>0</v>
      </c>
      <c r="J101" s="44" t="str">
        <f>RecepMP[[#This Row],[CodeFour]]&amp;RecepMP[[#This Row],[Refusée]]</f>
        <v>6FAUX</v>
      </c>
      <c r="K101" s="44" t="str">
        <f>VLOOKUP($B101,MP[[#All],[CodeMatPrem]:[Désignation]],2,FALSE)</f>
        <v>POIREAU</v>
      </c>
      <c r="L101" s="49">
        <f>VLOOKUP(D101,'[1]Prix-Mat°Prem-Fourn'!D$1:E$64,2,FALSE)</f>
        <v>0.66613050000000007</v>
      </c>
      <c r="M101" s="49">
        <f>RecepMP[[#This Row],[Prix unitaire]]*RecepMP[[#This Row],[QtéLivrée]]</f>
        <v>19.983915000000003</v>
      </c>
      <c r="P101" s="4"/>
    </row>
    <row r="102" spans="1:16" x14ac:dyDescent="0.25">
      <c r="A102">
        <v>102</v>
      </c>
      <c r="B102">
        <v>5</v>
      </c>
      <c r="C102">
        <v>18</v>
      </c>
      <c r="D102" t="str">
        <f t="shared" si="3"/>
        <v>185</v>
      </c>
      <c r="E102">
        <v>4</v>
      </c>
      <c r="F102">
        <v>25</v>
      </c>
      <c r="G102" s="4">
        <v>43624</v>
      </c>
      <c r="H102" t="b">
        <v>0</v>
      </c>
      <c r="J102" s="44" t="str">
        <f>RecepMP[[#This Row],[CodeFour]]&amp;RecepMP[[#This Row],[Refusée]]</f>
        <v>18FAUX</v>
      </c>
      <c r="K102" s="44" t="str">
        <f>VLOOKUP($B102,MP[[#All],[CodeMatPrem]:[Désignation]],2,FALSE)</f>
        <v>CONCENTRE TOMATE</v>
      </c>
      <c r="L102" s="49">
        <f>VLOOKUP(D102,'[1]Prix-Mat°Prem-Fourn'!D$1:E$64,2,FALSE)</f>
        <v>0.67670399999999997</v>
      </c>
      <c r="M102" s="49">
        <f>RecepMP[[#This Row],[Prix unitaire]]*RecepMP[[#This Row],[QtéLivrée]]</f>
        <v>16.9176</v>
      </c>
      <c r="P102" s="4"/>
    </row>
    <row r="103" spans="1:16" x14ac:dyDescent="0.25">
      <c r="A103">
        <v>103</v>
      </c>
      <c r="B103">
        <v>11</v>
      </c>
      <c r="C103">
        <v>3</v>
      </c>
      <c r="D103" t="str">
        <f t="shared" si="3"/>
        <v>311</v>
      </c>
      <c r="E103">
        <v>3</v>
      </c>
      <c r="F103">
        <v>35</v>
      </c>
      <c r="G103" s="4">
        <v>43624</v>
      </c>
      <c r="H103" t="b">
        <v>0</v>
      </c>
      <c r="J103" s="44" t="str">
        <f>RecepMP[[#This Row],[CodeFour]]&amp;RecepMP[[#This Row],[Refusée]]</f>
        <v>3FAUX</v>
      </c>
      <c r="K103" s="44" t="str">
        <f>VLOOKUP($B103,MP[[#All],[CodeMatPrem]:[Désignation]],2,FALSE)</f>
        <v>THYM</v>
      </c>
      <c r="L103" s="49">
        <f>VLOOKUP(D103,'[1]Prix-Mat°Prem-Fourn'!D$1:E$64,2,FALSE)</f>
        <v>15.722794499999999</v>
      </c>
      <c r="M103" s="49">
        <f>RecepMP[[#This Row],[Prix unitaire]]*RecepMP[[#This Row],[QtéLivrée]]</f>
        <v>550.29780749999998</v>
      </c>
      <c r="P103" s="4"/>
    </row>
    <row r="104" spans="1:16" x14ac:dyDescent="0.25">
      <c r="A104">
        <v>104</v>
      </c>
      <c r="B104">
        <v>17</v>
      </c>
      <c r="C104">
        <v>2</v>
      </c>
      <c r="D104" t="str">
        <f t="shared" si="3"/>
        <v>217</v>
      </c>
      <c r="E104">
        <v>2</v>
      </c>
      <c r="F104">
        <v>100</v>
      </c>
      <c r="G104" s="4">
        <v>43625</v>
      </c>
      <c r="H104" t="b">
        <v>0</v>
      </c>
      <c r="J104" s="44" t="str">
        <f>RecepMP[[#This Row],[CodeFour]]&amp;RecepMP[[#This Row],[Refusée]]</f>
        <v>2FAUX</v>
      </c>
      <c r="K104" s="44" t="str">
        <f>VLOOKUP($B104,MP[[#All],[CodeMatPrem]:[Désignation]],2,FALSE)</f>
        <v>HARICOTS BLANCS</v>
      </c>
      <c r="L104" s="49">
        <f>VLOOKUP(D104,'[1]Prix-Mat°Prem-Fourn'!D$1:E$64,2,FALSE)</f>
        <v>2.0829795</v>
      </c>
      <c r="M104" s="49">
        <f>RecepMP[[#This Row],[Prix unitaire]]*RecepMP[[#This Row],[QtéLivrée]]</f>
        <v>208.29794999999999</v>
      </c>
      <c r="P104" s="4"/>
    </row>
    <row r="105" spans="1:16" x14ac:dyDescent="0.25">
      <c r="A105">
        <v>105</v>
      </c>
      <c r="B105">
        <v>9</v>
      </c>
      <c r="C105">
        <v>6</v>
      </c>
      <c r="D105" t="str">
        <f t="shared" si="3"/>
        <v>69</v>
      </c>
      <c r="E105">
        <v>3</v>
      </c>
      <c r="F105">
        <v>100</v>
      </c>
      <c r="G105" s="4">
        <v>43625</v>
      </c>
      <c r="H105" t="b">
        <v>1</v>
      </c>
      <c r="I105" t="s">
        <v>224</v>
      </c>
      <c r="J105" s="44" t="str">
        <f>RecepMP[[#This Row],[CodeFour]]&amp;RecepMP[[#This Row],[Refusée]]</f>
        <v>6VRAI</v>
      </c>
      <c r="K105" s="44" t="str">
        <f>VLOOKUP($B105,MP[[#All],[CodeMatPrem]:[Désignation]],2,FALSE)</f>
        <v>POIREAU</v>
      </c>
      <c r="L105" s="49">
        <f>VLOOKUP(D105,'[1]Prix-Mat°Prem-Fourn'!D$1:E$64,2,FALSE)</f>
        <v>0.66613050000000007</v>
      </c>
      <c r="M105" s="49">
        <f>RecepMP[[#This Row],[Prix unitaire]]*RecepMP[[#This Row],[QtéLivrée]]</f>
        <v>66.613050000000001</v>
      </c>
      <c r="P105" s="4"/>
    </row>
    <row r="106" spans="1:16" x14ac:dyDescent="0.25">
      <c r="A106">
        <v>106</v>
      </c>
      <c r="B106">
        <v>16</v>
      </c>
      <c r="C106">
        <v>1</v>
      </c>
      <c r="D106" t="str">
        <f t="shared" si="3"/>
        <v>116</v>
      </c>
      <c r="E106">
        <v>2</v>
      </c>
      <c r="F106">
        <v>35</v>
      </c>
      <c r="G106" s="4">
        <v>43625</v>
      </c>
      <c r="H106" t="b">
        <v>0</v>
      </c>
      <c r="J106" s="44" t="str">
        <f>RecepMP[[#This Row],[CodeFour]]&amp;RecepMP[[#This Row],[Refusée]]</f>
        <v>1FAUX</v>
      </c>
      <c r="K106" s="44" t="str">
        <f>VLOOKUP($B106,MP[[#All],[CodeMatPrem]:[Désignation]],2,FALSE)</f>
        <v>CANARD</v>
      </c>
      <c r="L106" s="49">
        <f>VLOOKUP(D106,'[1]Prix-Mat°Prem-Fourn'!D$1:E$64,2,FALSE)</f>
        <v>8.5010940000000002</v>
      </c>
      <c r="M106" s="49">
        <f>RecepMP[[#This Row],[Prix unitaire]]*RecepMP[[#This Row],[QtéLivrée]]</f>
        <v>297.53829000000002</v>
      </c>
      <c r="P106" s="4"/>
    </row>
    <row r="107" spans="1:16" x14ac:dyDescent="0.25">
      <c r="A107">
        <v>107</v>
      </c>
      <c r="B107">
        <v>16</v>
      </c>
      <c r="C107">
        <v>7</v>
      </c>
      <c r="D107" t="str">
        <f t="shared" si="3"/>
        <v>716</v>
      </c>
      <c r="E107">
        <v>5</v>
      </c>
      <c r="F107">
        <v>100</v>
      </c>
      <c r="G107" s="4">
        <v>43625</v>
      </c>
      <c r="H107" t="b">
        <v>0</v>
      </c>
      <c r="J107" s="44" t="str">
        <f>RecepMP[[#This Row],[CodeFour]]&amp;RecepMP[[#This Row],[Refusée]]</f>
        <v>7FAUX</v>
      </c>
      <c r="K107" s="44" t="str">
        <f>VLOOKUP($B107,MP[[#All],[CodeMatPrem]:[Désignation]],2,FALSE)</f>
        <v>CANARD</v>
      </c>
      <c r="L107" s="49">
        <f>VLOOKUP(D107,'[1]Prix-Mat°Prem-Fourn'!D$1:E$64,2,FALSE)</f>
        <v>7.8032430000000002</v>
      </c>
      <c r="M107" s="49">
        <f>RecepMP[[#This Row],[Prix unitaire]]*RecepMP[[#This Row],[QtéLivrée]]</f>
        <v>780.32429999999999</v>
      </c>
      <c r="P107" s="4"/>
    </row>
    <row r="108" spans="1:16" x14ac:dyDescent="0.25">
      <c r="A108">
        <v>108</v>
      </c>
      <c r="B108">
        <v>8</v>
      </c>
      <c r="C108">
        <v>8</v>
      </c>
      <c r="D108" t="str">
        <f t="shared" si="3"/>
        <v>88</v>
      </c>
      <c r="E108">
        <v>5</v>
      </c>
      <c r="F108">
        <v>200</v>
      </c>
      <c r="G108" s="4">
        <v>43625</v>
      </c>
      <c r="H108" t="b">
        <v>0</v>
      </c>
      <c r="J108" s="44" t="str">
        <f>RecepMP[[#This Row],[CodeFour]]&amp;RecepMP[[#This Row],[Refusée]]</f>
        <v>8FAUX</v>
      </c>
      <c r="K108" s="44" t="str">
        <f>VLOOKUP($B108,MP[[#All],[CodeMatPrem]:[Désignation]],2,FALSE)</f>
        <v>POIVRE VERT</v>
      </c>
      <c r="L108" s="49">
        <f>VLOOKUP(D108,'[1]Prix-Mat°Prem-Fourn'!D$1:E$64,2,FALSE)</f>
        <v>8.7760050000000014</v>
      </c>
      <c r="M108" s="49">
        <f>RecepMP[[#This Row],[Prix unitaire]]*RecepMP[[#This Row],[QtéLivrée]]</f>
        <v>1755.2010000000002</v>
      </c>
      <c r="P108" s="4"/>
    </row>
    <row r="109" spans="1:16" x14ac:dyDescent="0.25">
      <c r="A109">
        <v>109</v>
      </c>
      <c r="B109">
        <v>2</v>
      </c>
      <c r="C109">
        <v>7</v>
      </c>
      <c r="D109" t="str">
        <f t="shared" si="3"/>
        <v>72</v>
      </c>
      <c r="E109">
        <v>4</v>
      </c>
      <c r="F109">
        <v>95</v>
      </c>
      <c r="G109" s="4">
        <v>43635</v>
      </c>
      <c r="H109" t="b">
        <v>1</v>
      </c>
      <c r="I109" t="s">
        <v>225</v>
      </c>
      <c r="J109" s="44" t="str">
        <f>RecepMP[[#This Row],[CodeFour]]&amp;RecepMP[[#This Row],[Refusée]]</f>
        <v>7VRAI</v>
      </c>
      <c r="K109" s="44" t="str">
        <f>VLOOKUP($B109,MP[[#All],[CodeMatPrem]:[Désignation]],2,FALSE)</f>
        <v>JARRET DE BŒUF</v>
      </c>
      <c r="L109" s="49">
        <f>VLOOKUP(D109,'[1]Prix-Mat°Prem-Fourn'!D$1:E$64,2,FALSE)</f>
        <v>5.3819114999999993</v>
      </c>
      <c r="M109" s="49">
        <f>RecepMP[[#This Row],[Prix unitaire]]*RecepMP[[#This Row],[QtéLivrée]]</f>
        <v>511.28159249999993</v>
      </c>
      <c r="P109" s="4"/>
    </row>
    <row r="110" spans="1:16" x14ac:dyDescent="0.25">
      <c r="A110">
        <v>110</v>
      </c>
      <c r="B110">
        <v>26</v>
      </c>
      <c r="C110">
        <v>6</v>
      </c>
      <c r="D110" t="str">
        <f t="shared" si="3"/>
        <v>626</v>
      </c>
      <c r="E110">
        <v>6</v>
      </c>
      <c r="F110">
        <v>39</v>
      </c>
      <c r="G110" s="4">
        <v>43635</v>
      </c>
      <c r="H110" t="b">
        <v>0</v>
      </c>
      <c r="J110" s="44" t="str">
        <f>RecepMP[[#This Row],[CodeFour]]&amp;RecepMP[[#This Row],[Refusée]]</f>
        <v>6FAUX</v>
      </c>
      <c r="K110" s="44" t="str">
        <f>VLOOKUP($B110,MP[[#All],[CodeMatPrem]:[Désignation]],2,FALSE)</f>
        <v>ECHALOTTE</v>
      </c>
      <c r="L110" s="49">
        <f>VLOOKUP(D110,'[1]Prix-Mat°Prem-Fourn'!D$1:E$64,2,FALSE)</f>
        <v>4.4197229999999994</v>
      </c>
      <c r="M110" s="49">
        <f>RecepMP[[#This Row],[Prix unitaire]]*RecepMP[[#This Row],[QtéLivrée]]</f>
        <v>172.36919699999999</v>
      </c>
      <c r="P110" s="4"/>
    </row>
    <row r="111" spans="1:16" x14ac:dyDescent="0.25">
      <c r="A111">
        <v>111</v>
      </c>
      <c r="B111">
        <v>30</v>
      </c>
      <c r="C111">
        <v>2</v>
      </c>
      <c r="D111" t="str">
        <f t="shared" si="3"/>
        <v>230</v>
      </c>
      <c r="E111">
        <v>4</v>
      </c>
      <c r="F111">
        <v>100</v>
      </c>
      <c r="G111" s="4">
        <v>43635</v>
      </c>
      <c r="H111" t="b">
        <v>0</v>
      </c>
      <c r="J111" s="44" t="str">
        <f>RecepMP[[#This Row],[CodeFour]]&amp;RecepMP[[#This Row],[Refusée]]</f>
        <v>2FAUX</v>
      </c>
      <c r="K111" s="44" t="str">
        <f>VLOOKUP($B111,MP[[#All],[CodeMatPrem]:[Désignation]],2,FALSE)</f>
        <v>HARICOTS ROUGES</v>
      </c>
      <c r="L111" s="49">
        <f>VLOOKUP(D111,'[1]Prix-Mat°Prem-Fourn'!D$1:E$64,2,FALSE)</f>
        <v>2.4741989999999996</v>
      </c>
      <c r="M111" s="49">
        <f>RecepMP[[#This Row],[Prix unitaire]]*RecepMP[[#This Row],[QtéLivrée]]</f>
        <v>247.41989999999996</v>
      </c>
      <c r="P111" s="4"/>
    </row>
    <row r="112" spans="1:16" x14ac:dyDescent="0.25">
      <c r="A112">
        <v>112</v>
      </c>
      <c r="B112">
        <v>35</v>
      </c>
      <c r="C112">
        <v>1</v>
      </c>
      <c r="D112" t="str">
        <f t="shared" si="3"/>
        <v>135</v>
      </c>
      <c r="E112">
        <v>1</v>
      </c>
      <c r="F112">
        <v>50</v>
      </c>
      <c r="G112" s="4">
        <v>43660</v>
      </c>
      <c r="H112" t="b">
        <v>0</v>
      </c>
      <c r="J112" s="44" t="str">
        <f>RecepMP[[#This Row],[CodeFour]]&amp;RecepMP[[#This Row],[Refusée]]</f>
        <v>1FAUX</v>
      </c>
      <c r="K112" s="44" t="str">
        <f>VLOOKUP($B112,MP[[#All],[CodeMatPrem]:[Désignation]],2,FALSE)</f>
        <v>EPAULE DE VEAU</v>
      </c>
      <c r="L112" s="49">
        <f>VLOOKUP(D112,'[1]Prix-Mat°Prem-Fourn'!D$1:E$64,2,FALSE)</f>
        <v>7.2322739999999994</v>
      </c>
      <c r="M112" s="49">
        <f>RecepMP[[#This Row],[Prix unitaire]]*RecepMP[[#This Row],[QtéLivrée]]</f>
        <v>361.61369999999999</v>
      </c>
      <c r="P112" s="4"/>
    </row>
    <row r="113" spans="1:16" x14ac:dyDescent="0.25">
      <c r="A113">
        <v>113</v>
      </c>
      <c r="B113">
        <v>32</v>
      </c>
      <c r="C113">
        <v>11</v>
      </c>
      <c r="D113" t="str">
        <f t="shared" si="3"/>
        <v>1132</v>
      </c>
      <c r="E113">
        <v>5</v>
      </c>
      <c r="F113">
        <v>100</v>
      </c>
      <c r="G113" s="4">
        <v>43660</v>
      </c>
      <c r="H113" t="b">
        <v>1</v>
      </c>
      <c r="I113" t="s">
        <v>226</v>
      </c>
      <c r="J113" s="44" t="str">
        <f>RecepMP[[#This Row],[CodeFour]]&amp;RecepMP[[#This Row],[Refusée]]</f>
        <v>11VRAI</v>
      </c>
      <c r="K113" s="44" t="str">
        <f>VLOOKUP($B113,MP[[#All],[CodeMatPrem]:[Désignation]],2,FALSE)</f>
        <v>VIANDE DE COQ</v>
      </c>
      <c r="L113" s="49">
        <f>VLOOKUP(D113,'[1]Prix-Mat°Prem-Fourn'!D$1:E$64,2,FALSE)</f>
        <v>7.7080814999999996</v>
      </c>
      <c r="M113" s="49">
        <f>RecepMP[[#This Row],[Prix unitaire]]*RecepMP[[#This Row],[QtéLivrée]]</f>
        <v>770.80814999999996</v>
      </c>
      <c r="P113" s="4"/>
    </row>
    <row r="114" spans="1:16" x14ac:dyDescent="0.25">
      <c r="A114">
        <v>114</v>
      </c>
      <c r="B114">
        <v>28</v>
      </c>
      <c r="C114">
        <v>4</v>
      </c>
      <c r="D114" t="str">
        <f t="shared" si="3"/>
        <v>428</v>
      </c>
      <c r="E114">
        <v>3</v>
      </c>
      <c r="F114">
        <v>50</v>
      </c>
      <c r="G114" s="4">
        <v>43660</v>
      </c>
      <c r="H114" t="b">
        <v>0</v>
      </c>
      <c r="J114" s="44" t="str">
        <f>RecepMP[[#This Row],[CodeFour]]&amp;RecepMP[[#This Row],[Refusée]]</f>
        <v>4FAUX</v>
      </c>
      <c r="K114" s="44" t="str">
        <f>VLOOKUP($B114,MP[[#All],[CodeMatPrem]:[Désignation]],2,FALSE)</f>
        <v>CHAMPIGNONS DE PARIS</v>
      </c>
      <c r="L114" s="49">
        <f>VLOOKUP(D114,'[1]Prix-Mat°Prem-Fourn'!D$1:E$64,2,FALSE)</f>
        <v>4.1765324999999995</v>
      </c>
      <c r="M114" s="49">
        <f>RecepMP[[#This Row],[Prix unitaire]]*RecepMP[[#This Row],[QtéLivrée]]</f>
        <v>208.82662499999998</v>
      </c>
      <c r="P114" s="4"/>
    </row>
    <row r="115" spans="1:16" x14ac:dyDescent="0.25">
      <c r="A115">
        <v>115</v>
      </c>
      <c r="B115">
        <v>31</v>
      </c>
      <c r="C115">
        <v>11</v>
      </c>
      <c r="D115" t="str">
        <f t="shared" si="3"/>
        <v>1131</v>
      </c>
      <c r="E115">
        <v>3</v>
      </c>
      <c r="F115">
        <v>120</v>
      </c>
      <c r="G115" s="4">
        <v>43660</v>
      </c>
      <c r="H115" t="b">
        <v>0</v>
      </c>
      <c r="J115" s="44" t="str">
        <f>RecepMP[[#This Row],[CodeFour]]&amp;RecepMP[[#This Row],[Refusée]]</f>
        <v>11FAUX</v>
      </c>
      <c r="K115" s="44" t="str">
        <f>VLOOKUP($B115,MP[[#All],[CodeMatPrem]:[Désignation]],2,FALSE)</f>
        <v>MORCEAUX DE LIEVRES</v>
      </c>
      <c r="L115" s="49">
        <f>VLOOKUP(D115,'[1]Prix-Mat°Prem-Fourn'!D$1:E$64,2,FALSE)</f>
        <v>9.6853259999999999</v>
      </c>
      <c r="M115" s="49">
        <f>RecepMP[[#This Row],[Prix unitaire]]*RecepMP[[#This Row],[QtéLivrée]]</f>
        <v>1162.23912</v>
      </c>
      <c r="P115" s="4"/>
    </row>
    <row r="116" spans="1:16" x14ac:dyDescent="0.25">
      <c r="A116">
        <v>116</v>
      </c>
      <c r="B116">
        <v>35</v>
      </c>
      <c r="C116">
        <v>1</v>
      </c>
      <c r="D116" t="str">
        <f t="shared" si="3"/>
        <v>135</v>
      </c>
      <c r="E116">
        <v>2</v>
      </c>
      <c r="F116">
        <v>50</v>
      </c>
      <c r="G116" s="4">
        <v>43671</v>
      </c>
      <c r="H116" t="b">
        <v>0</v>
      </c>
      <c r="J116" s="44" t="str">
        <f>RecepMP[[#This Row],[CodeFour]]&amp;RecepMP[[#This Row],[Refusée]]</f>
        <v>1FAUX</v>
      </c>
      <c r="K116" s="44" t="str">
        <f>VLOOKUP($B116,MP[[#All],[CodeMatPrem]:[Désignation]],2,FALSE)</f>
        <v>EPAULE DE VEAU</v>
      </c>
      <c r="L116" s="49">
        <f>VLOOKUP(D116,'[1]Prix-Mat°Prem-Fourn'!D$1:E$64,2,FALSE)</f>
        <v>7.2322739999999994</v>
      </c>
      <c r="M116" s="49">
        <f>RecepMP[[#This Row],[Prix unitaire]]*RecepMP[[#This Row],[QtéLivrée]]</f>
        <v>361.61369999999999</v>
      </c>
      <c r="P116" s="4"/>
    </row>
    <row r="117" spans="1:16" x14ac:dyDescent="0.25">
      <c r="A117">
        <v>117</v>
      </c>
      <c r="B117">
        <v>27</v>
      </c>
      <c r="C117">
        <v>15</v>
      </c>
      <c r="D117" t="str">
        <f t="shared" si="3"/>
        <v>1527</v>
      </c>
      <c r="E117">
        <v>5</v>
      </c>
      <c r="F117">
        <v>120</v>
      </c>
      <c r="G117" s="4">
        <v>43689</v>
      </c>
      <c r="H117" t="b">
        <v>0</v>
      </c>
      <c r="J117" s="44" t="str">
        <f>RecepMP[[#This Row],[CodeFour]]&amp;RecepMP[[#This Row],[Refusée]]</f>
        <v>15FAUX</v>
      </c>
      <c r="K117" s="44" t="str">
        <f>VLOOKUP($B117,MP[[#All],[CodeMatPrem]:[Désignation]],2,FALSE)</f>
        <v>LARDONS</v>
      </c>
      <c r="L117" s="49">
        <f>VLOOKUP(D117,'[1]Prix-Mat°Prem-Fourn'!D$1:E$64,2,FALSE)</f>
        <v>5.519366999999999</v>
      </c>
      <c r="M117" s="49">
        <f>RecepMP[[#This Row],[Prix unitaire]]*RecepMP[[#This Row],[QtéLivrée]]</f>
        <v>662.32403999999985</v>
      </c>
      <c r="P117" s="4"/>
    </row>
    <row r="118" spans="1:16" x14ac:dyDescent="0.25">
      <c r="A118">
        <v>118</v>
      </c>
      <c r="B118">
        <v>8</v>
      </c>
      <c r="C118">
        <v>8</v>
      </c>
      <c r="D118" t="str">
        <f t="shared" si="3"/>
        <v>88</v>
      </c>
      <c r="E118">
        <v>3</v>
      </c>
      <c r="F118">
        <v>50</v>
      </c>
      <c r="G118" s="4">
        <v>43690</v>
      </c>
      <c r="H118" t="b">
        <v>0</v>
      </c>
      <c r="J118" s="44" t="str">
        <f>RecepMP[[#This Row],[CodeFour]]&amp;RecepMP[[#This Row],[Refusée]]</f>
        <v>8FAUX</v>
      </c>
      <c r="K118" s="44" t="str">
        <f>VLOOKUP($B118,MP[[#All],[CodeMatPrem]:[Désignation]],2,FALSE)</f>
        <v>POIVRE VERT</v>
      </c>
      <c r="L118" s="49">
        <f>VLOOKUP(D118,'[1]Prix-Mat°Prem-Fourn'!D$1:E$64,2,FALSE)</f>
        <v>8.7760050000000014</v>
      </c>
      <c r="M118" s="49">
        <f>RecepMP[[#This Row],[Prix unitaire]]*RecepMP[[#This Row],[QtéLivrée]]</f>
        <v>438.80025000000006</v>
      </c>
      <c r="P118" s="4"/>
    </row>
    <row r="119" spans="1:16" x14ac:dyDescent="0.25">
      <c r="A119">
        <v>119</v>
      </c>
      <c r="B119">
        <v>29</v>
      </c>
      <c r="C119">
        <v>11</v>
      </c>
      <c r="D119" t="str">
        <f t="shared" si="3"/>
        <v>1129</v>
      </c>
      <c r="E119">
        <v>5</v>
      </c>
      <c r="F119">
        <v>200</v>
      </c>
      <c r="G119" s="4">
        <v>43700</v>
      </c>
      <c r="H119" t="b">
        <v>0</v>
      </c>
      <c r="J119" s="44" t="str">
        <f>RecepMP[[#This Row],[CodeFour]]&amp;RecepMP[[#This Row],[Refusée]]</f>
        <v>11FAUX</v>
      </c>
      <c r="K119" s="44" t="str">
        <f>VLOOKUP($B119,MP[[#All],[CodeMatPrem]:[Désignation]],2,FALSE)</f>
        <v>VIANDE AUTRUCHE</v>
      </c>
      <c r="L119" s="49">
        <f>VLOOKUP(D119,'[1]Prix-Mat°Prem-Fourn'!D$1:E$64,2,FALSE)</f>
        <v>7.8349634999999997</v>
      </c>
      <c r="M119" s="49">
        <f>RecepMP[[#This Row],[Prix unitaire]]*RecepMP[[#This Row],[QtéLivrée]]</f>
        <v>1566.9927</v>
      </c>
      <c r="P119" s="4"/>
    </row>
    <row r="120" spans="1:16" x14ac:dyDescent="0.25">
      <c r="A120">
        <v>120</v>
      </c>
      <c r="B120">
        <v>30</v>
      </c>
      <c r="C120">
        <v>6</v>
      </c>
      <c r="D120" t="str">
        <f t="shared" si="3"/>
        <v>630</v>
      </c>
      <c r="E120">
        <v>2</v>
      </c>
      <c r="F120">
        <v>150</v>
      </c>
      <c r="G120" s="4">
        <v>43702</v>
      </c>
      <c r="H120" t="b">
        <v>1</v>
      </c>
      <c r="I120" t="s">
        <v>224</v>
      </c>
      <c r="J120" s="44" t="str">
        <f>RecepMP[[#This Row],[CodeFour]]&amp;RecepMP[[#This Row],[Refusée]]</f>
        <v>6VRAI</v>
      </c>
      <c r="K120" s="44" t="str">
        <f>VLOOKUP($B120,MP[[#All],[CodeMatPrem]:[Désignation]],2,FALSE)</f>
        <v>HARICOTS ROUGES</v>
      </c>
      <c r="L120" s="49">
        <f>VLOOKUP(D120,'[1]Prix-Mat°Prem-Fourn'!D$1:E$64,2,FALSE)</f>
        <v>2.2627290000000002</v>
      </c>
      <c r="M120" s="49">
        <f>RecepMP[[#This Row],[Prix unitaire]]*RecepMP[[#This Row],[QtéLivrée]]</f>
        <v>339.40935000000002</v>
      </c>
      <c r="P120" s="4"/>
    </row>
    <row r="121" spans="1:16" x14ac:dyDescent="0.25">
      <c r="A121">
        <v>121</v>
      </c>
      <c r="B121">
        <v>7</v>
      </c>
      <c r="C121">
        <v>18</v>
      </c>
      <c r="D121" t="str">
        <f t="shared" si="3"/>
        <v>187</v>
      </c>
      <c r="E121">
        <v>1</v>
      </c>
      <c r="F121">
        <v>90</v>
      </c>
      <c r="G121" s="4">
        <v>43711</v>
      </c>
      <c r="H121" t="b">
        <v>0</v>
      </c>
      <c r="J121" s="44" t="str">
        <f>RecepMP[[#This Row],[CodeFour]]&amp;RecepMP[[#This Row],[Refusée]]</f>
        <v>18FAUX</v>
      </c>
      <c r="K121" s="44" t="str">
        <f>VLOOKUP($B121,MP[[#All],[CodeMatPrem]:[Désignation]],2,FALSE)</f>
        <v>SEL</v>
      </c>
      <c r="L121" s="49">
        <f>VLOOKUP(D121,'[1]Prix-Mat°Prem-Fourn'!D$1:E$64,2,FALSE)</f>
        <v>0.27491100000000002</v>
      </c>
      <c r="M121" s="49">
        <f>RecepMP[[#This Row],[Prix unitaire]]*RecepMP[[#This Row],[QtéLivrée]]</f>
        <v>24.741990000000001</v>
      </c>
      <c r="P121" s="4"/>
    </row>
    <row r="122" spans="1:16" x14ac:dyDescent="0.25">
      <c r="A122">
        <v>122</v>
      </c>
      <c r="B122">
        <v>27</v>
      </c>
      <c r="C122">
        <v>15</v>
      </c>
      <c r="D122" t="str">
        <f t="shared" si="3"/>
        <v>1527</v>
      </c>
      <c r="E122">
        <v>5</v>
      </c>
      <c r="F122">
        <v>120</v>
      </c>
      <c r="G122" s="4">
        <v>43725</v>
      </c>
      <c r="H122" t="b">
        <v>0</v>
      </c>
      <c r="J122" s="44" t="str">
        <f>RecepMP[[#This Row],[CodeFour]]&amp;RecepMP[[#This Row],[Refusée]]</f>
        <v>15FAUX</v>
      </c>
      <c r="K122" s="44" t="str">
        <f>VLOOKUP($B122,MP[[#All],[CodeMatPrem]:[Désignation]],2,FALSE)</f>
        <v>LARDONS</v>
      </c>
      <c r="L122" s="49">
        <f>VLOOKUP(D122,'[1]Prix-Mat°Prem-Fourn'!D$1:E$64,2,FALSE)</f>
        <v>5.519366999999999</v>
      </c>
      <c r="M122" s="49">
        <f>RecepMP[[#This Row],[Prix unitaire]]*RecepMP[[#This Row],[QtéLivrée]]</f>
        <v>662.32403999999985</v>
      </c>
      <c r="P122" s="4"/>
    </row>
    <row r="123" spans="1:16" x14ac:dyDescent="0.25">
      <c r="A123">
        <v>123</v>
      </c>
      <c r="B123">
        <v>17</v>
      </c>
      <c r="C123">
        <v>18</v>
      </c>
      <c r="D123" t="str">
        <f t="shared" si="3"/>
        <v>1817</v>
      </c>
      <c r="E123">
        <v>3</v>
      </c>
      <c r="F123">
        <v>30</v>
      </c>
      <c r="G123" s="4">
        <v>43731</v>
      </c>
      <c r="H123" t="b">
        <v>0</v>
      </c>
      <c r="J123" s="44" t="str">
        <f>RecepMP[[#This Row],[CodeFour]]&amp;RecepMP[[#This Row],[Refusée]]</f>
        <v>18FAUX</v>
      </c>
      <c r="K123" s="44" t="str">
        <f>VLOOKUP($B123,MP[[#All],[CodeMatPrem]:[Désignation]],2,FALSE)</f>
        <v>HARICOTS BLANCS</v>
      </c>
      <c r="L123" s="49">
        <f>VLOOKUP(D123,'[1]Prix-Mat°Prem-Fourn'!D$1:E$64,2,FALSE)</f>
        <v>2.3578904999999999</v>
      </c>
      <c r="M123" s="49">
        <f>RecepMP[[#This Row],[Prix unitaire]]*RecepMP[[#This Row],[QtéLivrée]]</f>
        <v>70.736715000000004</v>
      </c>
      <c r="P123" s="4"/>
    </row>
    <row r="124" spans="1:16" x14ac:dyDescent="0.25">
      <c r="A124">
        <v>124</v>
      </c>
      <c r="B124">
        <v>35</v>
      </c>
      <c r="C124">
        <v>1</v>
      </c>
      <c r="D124" t="str">
        <f t="shared" si="3"/>
        <v>135</v>
      </c>
      <c r="E124">
        <v>2</v>
      </c>
      <c r="F124">
        <v>100</v>
      </c>
      <c r="G124" s="4">
        <v>43740</v>
      </c>
      <c r="H124" t="b">
        <v>0</v>
      </c>
      <c r="J124" s="44" t="str">
        <f>RecepMP[[#This Row],[CodeFour]]&amp;RecepMP[[#This Row],[Refusée]]</f>
        <v>1FAUX</v>
      </c>
      <c r="K124" s="44" t="str">
        <f>VLOOKUP($B124,MP[[#All],[CodeMatPrem]:[Désignation]],2,FALSE)</f>
        <v>EPAULE DE VEAU</v>
      </c>
      <c r="L124" s="49">
        <f>VLOOKUP(D124,'[1]Prix-Mat°Prem-Fourn'!D$1:E$64,2,FALSE)</f>
        <v>7.2322739999999994</v>
      </c>
      <c r="M124" s="49">
        <f>RecepMP[[#This Row],[Prix unitaire]]*RecepMP[[#This Row],[QtéLivrée]]</f>
        <v>723.22739999999999</v>
      </c>
      <c r="P124" s="4"/>
    </row>
    <row r="125" spans="1:16" x14ac:dyDescent="0.25">
      <c r="A125">
        <v>125</v>
      </c>
      <c r="B125">
        <v>3</v>
      </c>
      <c r="C125">
        <v>10</v>
      </c>
      <c r="D125" t="str">
        <f t="shared" si="3"/>
        <v>103</v>
      </c>
      <c r="E125">
        <v>3</v>
      </c>
      <c r="F125">
        <v>200</v>
      </c>
      <c r="G125" s="4">
        <v>43750</v>
      </c>
      <c r="H125" t="b">
        <v>0</v>
      </c>
      <c r="J125" s="44" t="str">
        <f>RecepMP[[#This Row],[CodeFour]]&amp;RecepMP[[#This Row],[Refusée]]</f>
        <v>10FAUX</v>
      </c>
      <c r="K125" s="44" t="str">
        <f>VLOOKUP($B125,MP[[#All],[CodeMatPrem]:[Désignation]],2,FALSE)</f>
        <v>VIN ROUGE AOC</v>
      </c>
      <c r="L125" s="49">
        <f>VLOOKUP(D125,'[1]Prix-Mat°Prem-Fourn'!D$1:E$64,2,FALSE)</f>
        <v>11.8528935</v>
      </c>
      <c r="M125" s="49">
        <f>RecepMP[[#This Row],[Prix unitaire]]*RecepMP[[#This Row],[QtéLivrée]]</f>
        <v>2370.5787</v>
      </c>
      <c r="P125" s="4"/>
    </row>
    <row r="126" spans="1:16" x14ac:dyDescent="0.25">
      <c r="A126">
        <v>126</v>
      </c>
      <c r="B126">
        <v>28</v>
      </c>
      <c r="C126">
        <v>4</v>
      </c>
      <c r="D126" t="str">
        <f t="shared" si="3"/>
        <v>428</v>
      </c>
      <c r="E126">
        <v>2</v>
      </c>
      <c r="F126">
        <v>50</v>
      </c>
      <c r="G126" s="4">
        <v>43760</v>
      </c>
      <c r="H126" t="b">
        <v>0</v>
      </c>
      <c r="J126" s="44" t="str">
        <f>RecepMP[[#This Row],[CodeFour]]&amp;RecepMP[[#This Row],[Refusée]]</f>
        <v>4FAUX</v>
      </c>
      <c r="K126" s="44" t="str">
        <f>VLOOKUP($B126,MP[[#All],[CodeMatPrem]:[Désignation]],2,FALSE)</f>
        <v>CHAMPIGNONS DE PARIS</v>
      </c>
      <c r="L126" s="49">
        <f>VLOOKUP(D126,'[1]Prix-Mat°Prem-Fourn'!D$1:E$64,2,FALSE)</f>
        <v>4.1765324999999995</v>
      </c>
      <c r="M126" s="49">
        <f>RecepMP[[#This Row],[Prix unitaire]]*RecepMP[[#This Row],[QtéLivrée]]</f>
        <v>208.82662499999998</v>
      </c>
      <c r="P126" s="4"/>
    </row>
    <row r="127" spans="1:16" x14ac:dyDescent="0.25">
      <c r="A127">
        <v>127</v>
      </c>
      <c r="B127">
        <v>32</v>
      </c>
      <c r="C127">
        <v>11</v>
      </c>
      <c r="D127" t="str">
        <f t="shared" si="3"/>
        <v>1132</v>
      </c>
      <c r="E127">
        <v>1</v>
      </c>
      <c r="F127">
        <v>60</v>
      </c>
      <c r="G127" s="4">
        <v>43761</v>
      </c>
      <c r="H127" t="b">
        <v>1</v>
      </c>
      <c r="I127" t="s">
        <v>227</v>
      </c>
      <c r="J127" s="44" t="str">
        <f>RecepMP[[#This Row],[CodeFour]]&amp;RecepMP[[#This Row],[Refusée]]</f>
        <v>11VRAI</v>
      </c>
      <c r="K127" s="44" t="str">
        <f>VLOOKUP($B127,MP[[#All],[CodeMatPrem]:[Désignation]],2,FALSE)</f>
        <v>VIANDE DE COQ</v>
      </c>
      <c r="L127" s="49">
        <f>VLOOKUP(D127,'[1]Prix-Mat°Prem-Fourn'!D$1:E$64,2,FALSE)</f>
        <v>7.7080814999999996</v>
      </c>
      <c r="M127" s="49">
        <f>RecepMP[[#This Row],[Prix unitaire]]*RecepMP[[#This Row],[QtéLivrée]]</f>
        <v>462.48488999999995</v>
      </c>
      <c r="P127" s="4"/>
    </row>
    <row r="128" spans="1:16" x14ac:dyDescent="0.25">
      <c r="A128">
        <v>128</v>
      </c>
      <c r="B128">
        <v>7</v>
      </c>
      <c r="C128">
        <v>18</v>
      </c>
      <c r="D128" t="str">
        <f t="shared" si="3"/>
        <v>187</v>
      </c>
      <c r="E128">
        <v>3</v>
      </c>
      <c r="F128">
        <v>100</v>
      </c>
      <c r="G128" s="4">
        <v>43763</v>
      </c>
      <c r="H128" t="b">
        <v>0</v>
      </c>
      <c r="J128" s="44" t="str">
        <f>RecepMP[[#This Row],[CodeFour]]&amp;RecepMP[[#This Row],[Refusée]]</f>
        <v>18FAUX</v>
      </c>
      <c r="K128" s="44" t="str">
        <f>VLOOKUP($B128,MP[[#All],[CodeMatPrem]:[Désignation]],2,FALSE)</f>
        <v>SEL</v>
      </c>
      <c r="L128" s="49">
        <f>VLOOKUP(D128,'[1]Prix-Mat°Prem-Fourn'!D$1:E$64,2,FALSE)</f>
        <v>0.27491100000000002</v>
      </c>
      <c r="M128" s="49">
        <f>RecepMP[[#This Row],[Prix unitaire]]*RecepMP[[#This Row],[QtéLivrée]]</f>
        <v>27.491100000000003</v>
      </c>
      <c r="P128" s="4"/>
    </row>
    <row r="129" spans="1:16" x14ac:dyDescent="0.25">
      <c r="A129">
        <v>129</v>
      </c>
      <c r="B129">
        <v>1</v>
      </c>
      <c r="C129">
        <v>7</v>
      </c>
      <c r="D129" t="str">
        <f t="shared" si="3"/>
        <v>71</v>
      </c>
      <c r="E129">
        <v>3</v>
      </c>
      <c r="F129">
        <v>40</v>
      </c>
      <c r="G129" s="4">
        <v>43763</v>
      </c>
      <c r="H129" t="b">
        <v>0</v>
      </c>
      <c r="J129" s="44" t="str">
        <f>RecepMP[[#This Row],[CodeFour]]&amp;RecepMP[[#This Row],[Refusée]]</f>
        <v>7FAUX</v>
      </c>
      <c r="K129" s="44" t="str">
        <f>VLOOKUP($B129,MP[[#All],[CodeMatPrem]:[Désignation]],2,FALSE)</f>
        <v>COLLIER DE BŒUF</v>
      </c>
      <c r="L129" s="49">
        <f>VLOOKUP(D129,'[1]Prix-Mat°Prem-Fourn'!D$1:E$64,2,FALSE)</f>
        <v>9.2623859999999993</v>
      </c>
      <c r="M129" s="49">
        <f>RecepMP[[#This Row],[Prix unitaire]]*RecepMP[[#This Row],[QtéLivrée]]</f>
        <v>370.49543999999997</v>
      </c>
      <c r="P129" s="4"/>
    </row>
    <row r="130" spans="1:16" x14ac:dyDescent="0.25">
      <c r="A130">
        <v>130</v>
      </c>
      <c r="B130">
        <v>2</v>
      </c>
      <c r="C130">
        <v>16</v>
      </c>
      <c r="D130" t="str">
        <f t="shared" ref="D130:D161" si="4">CONCATENATE(C130,B130)</f>
        <v>162</v>
      </c>
      <c r="E130">
        <v>2</v>
      </c>
      <c r="F130">
        <v>50</v>
      </c>
      <c r="G130" s="4">
        <v>43764</v>
      </c>
      <c r="H130" t="b">
        <v>0</v>
      </c>
      <c r="J130" s="44" t="str">
        <f>RecepMP[[#This Row],[CodeFour]]&amp;RecepMP[[#This Row],[Refusée]]</f>
        <v>16FAUX</v>
      </c>
      <c r="K130" s="44" t="str">
        <f>VLOOKUP($B130,MP[[#All],[CodeMatPrem]:[Désignation]],2,FALSE)</f>
        <v>JARRET DE BŒUF</v>
      </c>
      <c r="L130" s="49">
        <f>VLOOKUP(D130,'[1]Prix-Mat°Prem-Fourn'!D$1:E$64,2,FALSE)</f>
        <v>6.0268949999999997</v>
      </c>
      <c r="M130" s="49">
        <f>RecepMP[[#This Row],[Prix unitaire]]*RecepMP[[#This Row],[QtéLivrée]]</f>
        <v>301.34474999999998</v>
      </c>
      <c r="P130" s="4"/>
    </row>
    <row r="131" spans="1:16" x14ac:dyDescent="0.25">
      <c r="A131">
        <v>131</v>
      </c>
      <c r="B131">
        <v>27</v>
      </c>
      <c r="C131">
        <v>15</v>
      </c>
      <c r="D131" t="str">
        <f t="shared" si="4"/>
        <v>1527</v>
      </c>
      <c r="E131">
        <v>6</v>
      </c>
      <c r="F131">
        <v>100</v>
      </c>
      <c r="G131" s="4">
        <v>43764</v>
      </c>
      <c r="H131" t="b">
        <v>0</v>
      </c>
      <c r="J131" s="44" t="str">
        <f>RecepMP[[#This Row],[CodeFour]]&amp;RecepMP[[#This Row],[Refusée]]</f>
        <v>15FAUX</v>
      </c>
      <c r="K131" s="44" t="str">
        <f>VLOOKUP($B131,MP[[#All],[CodeMatPrem]:[Désignation]],2,FALSE)</f>
        <v>LARDONS</v>
      </c>
      <c r="L131" s="49">
        <f>VLOOKUP(D131,'[1]Prix-Mat°Prem-Fourn'!D$1:E$64,2,FALSE)</f>
        <v>5.519366999999999</v>
      </c>
      <c r="M131" s="49">
        <f>RecepMP[[#This Row],[Prix unitaire]]*RecepMP[[#This Row],[QtéLivrée]]</f>
        <v>551.93669999999986</v>
      </c>
      <c r="P131" s="4"/>
    </row>
    <row r="132" spans="1:16" x14ac:dyDescent="0.25">
      <c r="A132">
        <v>132</v>
      </c>
      <c r="B132">
        <v>37</v>
      </c>
      <c r="C132">
        <v>4</v>
      </c>
      <c r="D132" t="str">
        <f t="shared" si="4"/>
        <v>437</v>
      </c>
      <c r="E132">
        <v>4</v>
      </c>
      <c r="F132">
        <v>50</v>
      </c>
      <c r="G132" s="4">
        <v>43772</v>
      </c>
      <c r="H132" t="b">
        <v>0</v>
      </c>
      <c r="J132" s="44" t="str">
        <f>RecepMP[[#This Row],[CodeFour]]&amp;RecepMP[[#This Row],[Refusée]]</f>
        <v>4FAUX</v>
      </c>
      <c r="K132" s="44" t="str">
        <f>VLOOKUP($B132,MP[[#All],[CodeMatPrem]:[Désignation]],2,FALSE)</f>
        <v>GIROLLES</v>
      </c>
      <c r="L132" s="49">
        <f>VLOOKUP(D132,'[1]Prix-Mat°Prem-Fourn'!D$1:E$64,2,FALSE)</f>
        <v>26.634646500000002</v>
      </c>
      <c r="M132" s="49">
        <f>RecepMP[[#This Row],[Prix unitaire]]*RecepMP[[#This Row],[QtéLivrée]]</f>
        <v>1331.7323250000002</v>
      </c>
      <c r="P132" s="4"/>
    </row>
    <row r="133" spans="1:16" x14ac:dyDescent="0.25">
      <c r="A133">
        <v>133</v>
      </c>
      <c r="B133">
        <v>38</v>
      </c>
      <c r="C133">
        <v>18</v>
      </c>
      <c r="D133" t="str">
        <f t="shared" si="4"/>
        <v>1838</v>
      </c>
      <c r="E133">
        <v>2</v>
      </c>
      <c r="F133">
        <v>40</v>
      </c>
      <c r="G133" s="4">
        <v>43772</v>
      </c>
      <c r="H133" t="b">
        <v>0</v>
      </c>
      <c r="J133" s="44" t="str">
        <f>RecepMP[[#This Row],[CodeFour]]&amp;RecepMP[[#This Row],[Refusée]]</f>
        <v>18FAUX</v>
      </c>
      <c r="K133" s="44" t="str">
        <f>VLOOKUP($B133,MP[[#All],[CodeMatPrem]:[Désignation]],2,FALSE)</f>
        <v>CONSERVATEUR BIO</v>
      </c>
      <c r="L133" s="49">
        <f>VLOOKUP(D133,'[1]Prix-Mat°Prem-Fourn'!D$1:E$64,2,FALSE)</f>
        <v>35.907605999999994</v>
      </c>
      <c r="M133" s="49">
        <f>RecepMP[[#This Row],[Prix unitaire]]*RecepMP[[#This Row],[QtéLivrée]]</f>
        <v>1436.3042399999997</v>
      </c>
      <c r="P133" s="4"/>
    </row>
    <row r="134" spans="1:16" x14ac:dyDescent="0.25">
      <c r="A134">
        <v>134</v>
      </c>
      <c r="B134">
        <v>42</v>
      </c>
      <c r="C134">
        <v>8</v>
      </c>
      <c r="D134" t="str">
        <f t="shared" si="4"/>
        <v>842</v>
      </c>
      <c r="E134">
        <v>5</v>
      </c>
      <c r="F134">
        <v>15</v>
      </c>
      <c r="G134" s="4">
        <v>43772</v>
      </c>
      <c r="H134" t="b">
        <v>0</v>
      </c>
      <c r="J134" s="44" t="str">
        <f>RecepMP[[#This Row],[CodeFour]]&amp;RecepMP[[#This Row],[Refusée]]</f>
        <v>8FAUX</v>
      </c>
      <c r="K134" s="44" t="str">
        <f>VLOOKUP($B134,MP[[#All],[CodeMatPrem]:[Désignation]],2,FALSE)</f>
        <v>AROMATES</v>
      </c>
      <c r="L134" s="49">
        <f>VLOOKUP(D134,'[1]Prix-Mat°Prem-Fourn'!D$1:E$64,2,FALSE)</f>
        <v>15.204693000000001</v>
      </c>
      <c r="M134" s="49">
        <f>RecepMP[[#This Row],[Prix unitaire]]*RecepMP[[#This Row],[QtéLivrée]]</f>
        <v>228.07039500000002</v>
      </c>
      <c r="P134" s="4"/>
    </row>
    <row r="135" spans="1:16" x14ac:dyDescent="0.25">
      <c r="A135">
        <v>135</v>
      </c>
      <c r="B135">
        <v>39</v>
      </c>
      <c r="C135">
        <v>11</v>
      </c>
      <c r="D135" t="str">
        <f t="shared" si="4"/>
        <v>1139</v>
      </c>
      <c r="E135">
        <v>6</v>
      </c>
      <c r="F135">
        <v>15</v>
      </c>
      <c r="G135" s="4">
        <v>43773</v>
      </c>
      <c r="H135" t="b">
        <v>0</v>
      </c>
      <c r="J135" s="44" t="str">
        <f>RecepMP[[#This Row],[CodeFour]]&amp;RecepMP[[#This Row],[Refusée]]</f>
        <v>11FAUX</v>
      </c>
      <c r="K135" s="44" t="str">
        <f>VLOOKUP($B135,MP[[#All],[CodeMatPrem]:[Désignation]],2,FALSE)</f>
        <v>MAGRET DE CANARD</v>
      </c>
      <c r="L135" s="49">
        <f>VLOOKUP(D135,'[1]Prix-Mat°Prem-Fourn'!D$1:E$64,2,FALSE)</f>
        <v>19.000579500000001</v>
      </c>
      <c r="M135" s="49">
        <f>RecepMP[[#This Row],[Prix unitaire]]*RecepMP[[#This Row],[QtéLivrée]]</f>
        <v>285.0086925</v>
      </c>
      <c r="P135" s="4"/>
    </row>
    <row r="136" spans="1:16" x14ac:dyDescent="0.25">
      <c r="A136">
        <v>136</v>
      </c>
      <c r="B136">
        <v>28</v>
      </c>
      <c r="C136">
        <v>6</v>
      </c>
      <c r="D136" t="str">
        <f t="shared" si="4"/>
        <v>628</v>
      </c>
      <c r="E136">
        <v>6</v>
      </c>
      <c r="F136">
        <v>20</v>
      </c>
      <c r="G136" s="4">
        <v>43775</v>
      </c>
      <c r="H136" t="b">
        <v>0</v>
      </c>
      <c r="J136" s="44" t="str">
        <f>RecepMP[[#This Row],[CodeFour]]&amp;RecepMP[[#This Row],[Refusée]]</f>
        <v>6FAUX</v>
      </c>
      <c r="K136" s="44" t="str">
        <f>VLOOKUP($B136,MP[[#All],[CodeMatPrem]:[Désignation]],2,FALSE)</f>
        <v>CHAMPIGNONS DE PARIS</v>
      </c>
      <c r="L136" s="49">
        <f>VLOOKUP(D136,'[1]Prix-Mat°Prem-Fourn'!D$1:E$64,2,FALSE)</f>
        <v>4.3457084999999998</v>
      </c>
      <c r="M136" s="49">
        <f>RecepMP[[#This Row],[Prix unitaire]]*RecepMP[[#This Row],[QtéLivrée]]</f>
        <v>86.914169999999999</v>
      </c>
      <c r="P136" s="4"/>
    </row>
    <row r="137" spans="1:16" x14ac:dyDescent="0.25">
      <c r="A137">
        <v>137</v>
      </c>
      <c r="B137">
        <v>11</v>
      </c>
      <c r="C137">
        <v>18</v>
      </c>
      <c r="D137" t="str">
        <f t="shared" si="4"/>
        <v>1811</v>
      </c>
      <c r="E137">
        <v>4</v>
      </c>
      <c r="F137">
        <v>23</v>
      </c>
      <c r="G137" s="4">
        <v>43777</v>
      </c>
      <c r="H137" t="b">
        <v>0</v>
      </c>
      <c r="J137" s="44" t="str">
        <f>RecepMP[[#This Row],[CodeFour]]&amp;RecepMP[[#This Row],[Refusée]]</f>
        <v>18FAUX</v>
      </c>
      <c r="K137" s="44" t="str">
        <f>VLOOKUP($B137,MP[[#All],[CodeMatPrem]:[Désignation]],2,FALSE)</f>
        <v>THYM</v>
      </c>
      <c r="L137" s="49">
        <f>VLOOKUP(D137,'[1]Prix-Mat°Prem-Fourn'!D$1:E$64,2,FALSE)</f>
        <v>15.4478835</v>
      </c>
      <c r="M137" s="49">
        <f>RecepMP[[#This Row],[Prix unitaire]]*RecepMP[[#This Row],[QtéLivrée]]</f>
        <v>355.30132049999997</v>
      </c>
      <c r="P137" s="4"/>
    </row>
    <row r="138" spans="1:16" x14ac:dyDescent="0.25">
      <c r="A138">
        <v>138</v>
      </c>
      <c r="B138">
        <v>31</v>
      </c>
      <c r="C138">
        <v>7</v>
      </c>
      <c r="D138" t="str">
        <f t="shared" si="4"/>
        <v>731</v>
      </c>
      <c r="E138">
        <v>5</v>
      </c>
      <c r="F138">
        <v>12</v>
      </c>
      <c r="G138" s="4">
        <v>43782</v>
      </c>
      <c r="H138" t="b">
        <v>0</v>
      </c>
      <c r="J138" s="44" t="str">
        <f>RecepMP[[#This Row],[CodeFour]]&amp;RecepMP[[#This Row],[Refusée]]</f>
        <v>7FAUX</v>
      </c>
      <c r="K138" s="44" t="str">
        <f>VLOOKUP($B138,MP[[#All],[CodeMatPrem]:[Désignation]],2,FALSE)</f>
        <v>MORCEAUX DE LIEVRES</v>
      </c>
      <c r="L138" s="49">
        <f>VLOOKUP(D138,'[1]Prix-Mat°Prem-Fourn'!D$1:E$64,2,FALSE)</f>
        <v>9.0191954999999986</v>
      </c>
      <c r="M138" s="49">
        <f>RecepMP[[#This Row],[Prix unitaire]]*RecepMP[[#This Row],[QtéLivrée]]</f>
        <v>108.23034599999998</v>
      </c>
      <c r="P138" s="4"/>
    </row>
    <row r="139" spans="1:16" x14ac:dyDescent="0.25">
      <c r="A139">
        <v>139</v>
      </c>
      <c r="B139">
        <v>39</v>
      </c>
      <c r="C139">
        <v>11</v>
      </c>
      <c r="D139" t="str">
        <f t="shared" si="4"/>
        <v>1139</v>
      </c>
      <c r="E139">
        <v>4</v>
      </c>
      <c r="F139">
        <v>25</v>
      </c>
      <c r="G139" s="4">
        <v>43782</v>
      </c>
      <c r="H139" t="b">
        <v>0</v>
      </c>
      <c r="J139" s="44" t="str">
        <f>RecepMP[[#This Row],[CodeFour]]&amp;RecepMP[[#This Row],[Refusée]]</f>
        <v>11FAUX</v>
      </c>
      <c r="K139" s="44" t="str">
        <f>VLOOKUP($B139,MP[[#All],[CodeMatPrem]:[Désignation]],2,FALSE)</f>
        <v>MAGRET DE CANARD</v>
      </c>
      <c r="L139" s="49">
        <f>VLOOKUP(D139,'[1]Prix-Mat°Prem-Fourn'!D$1:E$64,2,FALSE)</f>
        <v>19.000579500000001</v>
      </c>
      <c r="M139" s="49">
        <f>RecepMP[[#This Row],[Prix unitaire]]*RecepMP[[#This Row],[QtéLivrée]]</f>
        <v>475.01448750000003</v>
      </c>
      <c r="P139" s="4"/>
    </row>
    <row r="140" spans="1:16" x14ac:dyDescent="0.25">
      <c r="A140">
        <v>140</v>
      </c>
      <c r="B140">
        <v>1</v>
      </c>
      <c r="C140">
        <v>1</v>
      </c>
      <c r="D140" t="str">
        <f t="shared" si="4"/>
        <v>11</v>
      </c>
      <c r="E140">
        <v>2</v>
      </c>
      <c r="F140">
        <v>55</v>
      </c>
      <c r="G140" s="4">
        <v>43783</v>
      </c>
      <c r="H140" t="b">
        <v>0</v>
      </c>
      <c r="J140" s="44" t="str">
        <f>RecepMP[[#This Row],[CodeFour]]&amp;RecepMP[[#This Row],[Refusée]]</f>
        <v>1FAUX</v>
      </c>
      <c r="K140" s="44" t="str">
        <f>VLOOKUP($B140,MP[[#All],[CodeMatPrem]:[Désignation]],2,FALSE)</f>
        <v>COLLIER DE BŒUF</v>
      </c>
      <c r="L140" s="49">
        <f>VLOOKUP(D140,'[1]Prix-Mat°Prem-Fourn'!D$1:E$64,2,FALSE)</f>
        <v>9.3469739999999994</v>
      </c>
      <c r="M140" s="49">
        <f>RecepMP[[#This Row],[Prix unitaire]]*RecepMP[[#This Row],[QtéLivrée]]</f>
        <v>514.08357000000001</v>
      </c>
      <c r="P140" s="4"/>
    </row>
    <row r="141" spans="1:16" x14ac:dyDescent="0.25">
      <c r="A141">
        <v>141</v>
      </c>
      <c r="B141">
        <v>2</v>
      </c>
      <c r="C141">
        <v>16</v>
      </c>
      <c r="D141" t="str">
        <f t="shared" si="4"/>
        <v>162</v>
      </c>
      <c r="E141">
        <v>1</v>
      </c>
      <c r="F141">
        <v>20</v>
      </c>
      <c r="G141" s="4">
        <v>43784</v>
      </c>
      <c r="H141" t="b">
        <v>1</v>
      </c>
      <c r="I141" t="s">
        <v>225</v>
      </c>
      <c r="J141" s="44" t="str">
        <f>RecepMP[[#This Row],[CodeFour]]&amp;RecepMP[[#This Row],[Refusée]]</f>
        <v>16VRAI</v>
      </c>
      <c r="K141" s="44" t="str">
        <f>VLOOKUP($B141,MP[[#All],[CodeMatPrem]:[Désignation]],2,FALSE)</f>
        <v>JARRET DE BŒUF</v>
      </c>
      <c r="L141" s="49">
        <f>VLOOKUP(D141,'[1]Prix-Mat°Prem-Fourn'!D$1:E$64,2,FALSE)</f>
        <v>6.0268949999999997</v>
      </c>
      <c r="M141" s="49">
        <f>RecepMP[[#This Row],[Prix unitaire]]*RecepMP[[#This Row],[QtéLivrée]]</f>
        <v>120.53789999999999</v>
      </c>
      <c r="P141" s="4"/>
    </row>
    <row r="142" spans="1:16" x14ac:dyDescent="0.25">
      <c r="A142">
        <v>142</v>
      </c>
      <c r="B142">
        <v>5</v>
      </c>
      <c r="C142">
        <v>18</v>
      </c>
      <c r="D142" t="str">
        <f t="shared" si="4"/>
        <v>185</v>
      </c>
      <c r="E142">
        <v>3</v>
      </c>
      <c r="F142">
        <v>20</v>
      </c>
      <c r="G142" s="4">
        <v>43785</v>
      </c>
      <c r="H142" t="b">
        <v>0</v>
      </c>
      <c r="J142" s="44" t="str">
        <f>RecepMP[[#This Row],[CodeFour]]&amp;RecepMP[[#This Row],[Refusée]]</f>
        <v>18FAUX</v>
      </c>
      <c r="K142" s="44" t="str">
        <f>VLOOKUP($B142,MP[[#All],[CodeMatPrem]:[Désignation]],2,FALSE)</f>
        <v>CONCENTRE TOMATE</v>
      </c>
      <c r="L142" s="49">
        <f>VLOOKUP(D142,'[1]Prix-Mat°Prem-Fourn'!D$1:E$64,2,FALSE)</f>
        <v>0.67670399999999997</v>
      </c>
      <c r="M142" s="49">
        <f>RecepMP[[#This Row],[Prix unitaire]]*RecepMP[[#This Row],[QtéLivrée]]</f>
        <v>13.534079999999999</v>
      </c>
      <c r="P142" s="4"/>
    </row>
    <row r="143" spans="1:16" x14ac:dyDescent="0.25">
      <c r="A143">
        <v>143</v>
      </c>
      <c r="B143">
        <v>29</v>
      </c>
      <c r="C143">
        <v>16</v>
      </c>
      <c r="D143" t="str">
        <f t="shared" si="4"/>
        <v>1629</v>
      </c>
      <c r="E143">
        <v>5</v>
      </c>
      <c r="F143">
        <v>50</v>
      </c>
      <c r="G143" s="4">
        <v>43785</v>
      </c>
      <c r="H143" t="b">
        <v>0</v>
      </c>
      <c r="J143" s="44" t="str">
        <f>RecepMP[[#This Row],[CodeFour]]&amp;RecepMP[[#This Row],[Refusée]]</f>
        <v>16FAUX</v>
      </c>
      <c r="K143" s="44" t="str">
        <f>VLOOKUP($B143,MP[[#All],[CodeMatPrem]:[Désignation]],2,FALSE)</f>
        <v>VIANDE AUTRUCHE</v>
      </c>
      <c r="L143" s="49">
        <f>VLOOKUP(D143,'[1]Prix-Mat°Prem-Fourn'!D$1:E$64,2,FALSE)</f>
        <v>8.5116674999999997</v>
      </c>
      <c r="M143" s="49">
        <f>RecepMP[[#This Row],[Prix unitaire]]*RecepMP[[#This Row],[QtéLivrée]]</f>
        <v>425.58337499999999</v>
      </c>
      <c r="P143" s="4"/>
    </row>
    <row r="144" spans="1:16" x14ac:dyDescent="0.25">
      <c r="A144">
        <v>144</v>
      </c>
      <c r="B144">
        <v>30</v>
      </c>
      <c r="C144">
        <v>6</v>
      </c>
      <c r="D144" t="str">
        <f t="shared" si="4"/>
        <v>630</v>
      </c>
      <c r="E144">
        <v>6</v>
      </c>
      <c r="F144">
        <v>60</v>
      </c>
      <c r="G144" s="4">
        <v>43785</v>
      </c>
      <c r="H144" t="b">
        <v>0</v>
      </c>
      <c r="J144" s="44" t="str">
        <f>RecepMP[[#This Row],[CodeFour]]&amp;RecepMP[[#This Row],[Refusée]]</f>
        <v>6FAUX</v>
      </c>
      <c r="K144" s="44" t="str">
        <f>VLOOKUP($B144,MP[[#All],[CodeMatPrem]:[Désignation]],2,FALSE)</f>
        <v>HARICOTS ROUGES</v>
      </c>
      <c r="L144" s="49">
        <f>VLOOKUP(D144,'[1]Prix-Mat°Prem-Fourn'!D$1:E$64,2,FALSE)</f>
        <v>2.2627290000000002</v>
      </c>
      <c r="M144" s="49">
        <f>RecepMP[[#This Row],[Prix unitaire]]*RecepMP[[#This Row],[QtéLivrée]]</f>
        <v>135.76374000000001</v>
      </c>
      <c r="P144" s="4"/>
    </row>
    <row r="145" spans="1:16" x14ac:dyDescent="0.25">
      <c r="A145">
        <v>145</v>
      </c>
      <c r="B145">
        <v>32</v>
      </c>
      <c r="C145">
        <v>11</v>
      </c>
      <c r="D145" t="str">
        <f t="shared" si="4"/>
        <v>1132</v>
      </c>
      <c r="E145">
        <v>1</v>
      </c>
      <c r="F145">
        <v>45</v>
      </c>
      <c r="G145" s="4">
        <v>43785</v>
      </c>
      <c r="H145" t="b">
        <v>0</v>
      </c>
      <c r="J145" s="44" t="str">
        <f>RecepMP[[#This Row],[CodeFour]]&amp;RecepMP[[#This Row],[Refusée]]</f>
        <v>11FAUX</v>
      </c>
      <c r="K145" s="44" t="str">
        <f>VLOOKUP($B145,MP[[#All],[CodeMatPrem]:[Désignation]],2,FALSE)</f>
        <v>VIANDE DE COQ</v>
      </c>
      <c r="L145" s="49">
        <f>VLOOKUP(D145,'[1]Prix-Mat°Prem-Fourn'!D$1:E$64,2,FALSE)</f>
        <v>7.7080814999999996</v>
      </c>
      <c r="M145" s="49">
        <f>RecepMP[[#This Row],[Prix unitaire]]*RecepMP[[#This Row],[QtéLivrée]]</f>
        <v>346.86366749999996</v>
      </c>
      <c r="P145" s="4"/>
    </row>
    <row r="146" spans="1:16" x14ac:dyDescent="0.25">
      <c r="A146">
        <v>146</v>
      </c>
      <c r="B146">
        <v>42</v>
      </c>
      <c r="C146">
        <v>8</v>
      </c>
      <c r="D146" t="str">
        <f t="shared" si="4"/>
        <v>842</v>
      </c>
      <c r="E146">
        <v>3</v>
      </c>
      <c r="F146">
        <v>10</v>
      </c>
      <c r="G146" s="4">
        <v>43785</v>
      </c>
      <c r="H146" t="b">
        <v>0</v>
      </c>
      <c r="J146" s="44" t="str">
        <f>RecepMP[[#This Row],[CodeFour]]&amp;RecepMP[[#This Row],[Refusée]]</f>
        <v>8FAUX</v>
      </c>
      <c r="K146" s="44" t="str">
        <f>VLOOKUP($B146,MP[[#All],[CodeMatPrem]:[Désignation]],2,FALSE)</f>
        <v>AROMATES</v>
      </c>
      <c r="L146" s="49">
        <f>VLOOKUP(D146,'[1]Prix-Mat°Prem-Fourn'!D$1:E$64,2,FALSE)</f>
        <v>15.204693000000001</v>
      </c>
      <c r="M146" s="49">
        <f>RecepMP[[#This Row],[Prix unitaire]]*RecepMP[[#This Row],[QtéLivrée]]</f>
        <v>152.04693</v>
      </c>
      <c r="P146" s="4"/>
    </row>
    <row r="147" spans="1:16" x14ac:dyDescent="0.25">
      <c r="A147">
        <v>147</v>
      </c>
      <c r="B147">
        <v>39</v>
      </c>
      <c r="C147">
        <v>11</v>
      </c>
      <c r="D147" t="str">
        <f t="shared" si="4"/>
        <v>1139</v>
      </c>
      <c r="E147">
        <v>2</v>
      </c>
      <c r="F147">
        <v>20</v>
      </c>
      <c r="G147" s="4">
        <v>43785</v>
      </c>
      <c r="H147" t="b">
        <v>1</v>
      </c>
      <c r="I147" t="s">
        <v>226</v>
      </c>
      <c r="J147" s="44" t="str">
        <f>RecepMP[[#This Row],[CodeFour]]&amp;RecepMP[[#This Row],[Refusée]]</f>
        <v>11VRAI</v>
      </c>
      <c r="K147" s="44" t="str">
        <f>VLOOKUP($B147,MP[[#All],[CodeMatPrem]:[Désignation]],2,FALSE)</f>
        <v>MAGRET DE CANARD</v>
      </c>
      <c r="L147" s="49">
        <f>VLOOKUP(D147,'[1]Prix-Mat°Prem-Fourn'!D$1:E$64,2,FALSE)</f>
        <v>19.000579500000001</v>
      </c>
      <c r="M147" s="49">
        <f>RecepMP[[#This Row],[Prix unitaire]]*RecepMP[[#This Row],[QtéLivrée]]</f>
        <v>380.01159000000001</v>
      </c>
      <c r="P147" s="4"/>
    </row>
    <row r="148" spans="1:16" x14ac:dyDescent="0.25">
      <c r="A148">
        <v>148</v>
      </c>
      <c r="B148">
        <v>26</v>
      </c>
      <c r="C148">
        <v>6</v>
      </c>
      <c r="D148" t="str">
        <f t="shared" si="4"/>
        <v>626</v>
      </c>
      <c r="E148">
        <v>4</v>
      </c>
      <c r="F148">
        <v>15</v>
      </c>
      <c r="G148" s="4">
        <v>43786</v>
      </c>
      <c r="H148" t="b">
        <v>0</v>
      </c>
      <c r="J148" s="44" t="str">
        <f>RecepMP[[#This Row],[CodeFour]]&amp;RecepMP[[#This Row],[Refusée]]</f>
        <v>6FAUX</v>
      </c>
      <c r="K148" s="44" t="str">
        <f>VLOOKUP($B148,MP[[#All],[CodeMatPrem]:[Désignation]],2,FALSE)</f>
        <v>ECHALOTTE</v>
      </c>
      <c r="L148" s="49">
        <f>VLOOKUP(D148,'[1]Prix-Mat°Prem-Fourn'!D$1:E$64,2,FALSE)</f>
        <v>4.4197229999999994</v>
      </c>
      <c r="M148" s="49">
        <f>RecepMP[[#This Row],[Prix unitaire]]*RecepMP[[#This Row],[QtéLivrée]]</f>
        <v>66.295844999999986</v>
      </c>
      <c r="P148" s="4"/>
    </row>
    <row r="149" spans="1:16" x14ac:dyDescent="0.25">
      <c r="A149">
        <v>149</v>
      </c>
      <c r="B149">
        <v>28</v>
      </c>
      <c r="C149">
        <v>6</v>
      </c>
      <c r="D149" t="str">
        <f t="shared" si="4"/>
        <v>628</v>
      </c>
      <c r="E149">
        <v>6</v>
      </c>
      <c r="F149">
        <v>20</v>
      </c>
      <c r="G149" s="4">
        <v>43787</v>
      </c>
      <c r="H149" t="b">
        <v>0</v>
      </c>
      <c r="J149" s="44" t="str">
        <f>RecepMP[[#This Row],[CodeFour]]&amp;RecepMP[[#This Row],[Refusée]]</f>
        <v>6FAUX</v>
      </c>
      <c r="K149" s="44" t="str">
        <f>VLOOKUP($B149,MP[[#All],[CodeMatPrem]:[Désignation]],2,FALSE)</f>
        <v>CHAMPIGNONS DE PARIS</v>
      </c>
      <c r="L149" s="49">
        <f>VLOOKUP(D149,'[1]Prix-Mat°Prem-Fourn'!D$1:E$64,2,FALSE)</f>
        <v>4.3457084999999998</v>
      </c>
      <c r="M149" s="49">
        <f>RecepMP[[#This Row],[Prix unitaire]]*RecepMP[[#This Row],[QtéLivrée]]</f>
        <v>86.914169999999999</v>
      </c>
      <c r="P149" s="4"/>
    </row>
    <row r="150" spans="1:16" x14ac:dyDescent="0.25">
      <c r="A150">
        <v>150</v>
      </c>
      <c r="B150">
        <v>11</v>
      </c>
      <c r="C150">
        <v>18</v>
      </c>
      <c r="D150" t="str">
        <f t="shared" si="4"/>
        <v>1811</v>
      </c>
      <c r="E150">
        <v>3</v>
      </c>
      <c r="F150">
        <v>30</v>
      </c>
      <c r="G150" s="4">
        <v>43788</v>
      </c>
      <c r="H150" t="b">
        <v>0</v>
      </c>
      <c r="J150" s="44" t="str">
        <f>RecepMP[[#This Row],[CodeFour]]&amp;RecepMP[[#This Row],[Refusée]]</f>
        <v>18FAUX</v>
      </c>
      <c r="K150" s="44" t="str">
        <f>VLOOKUP($B150,MP[[#All],[CodeMatPrem]:[Désignation]],2,FALSE)</f>
        <v>THYM</v>
      </c>
      <c r="L150" s="49">
        <f>VLOOKUP(D150,'[1]Prix-Mat°Prem-Fourn'!D$1:E$64,2,FALSE)</f>
        <v>15.4478835</v>
      </c>
      <c r="M150" s="49">
        <f>RecepMP[[#This Row],[Prix unitaire]]*RecepMP[[#This Row],[QtéLivrée]]</f>
        <v>463.43650500000001</v>
      </c>
      <c r="P150" s="4"/>
    </row>
    <row r="151" spans="1:16" x14ac:dyDescent="0.25">
      <c r="A151">
        <v>151</v>
      </c>
      <c r="B151">
        <v>31</v>
      </c>
      <c r="C151">
        <v>11</v>
      </c>
      <c r="D151" t="str">
        <f t="shared" si="4"/>
        <v>1131</v>
      </c>
      <c r="E151">
        <v>2</v>
      </c>
      <c r="F151">
        <v>25</v>
      </c>
      <c r="G151" s="4">
        <v>43789</v>
      </c>
      <c r="H151" t="b">
        <v>0</v>
      </c>
      <c r="J151" s="44" t="str">
        <f>RecepMP[[#This Row],[CodeFour]]&amp;RecepMP[[#This Row],[Refusée]]</f>
        <v>11FAUX</v>
      </c>
      <c r="K151" s="44" t="str">
        <f>VLOOKUP($B151,MP[[#All],[CodeMatPrem]:[Désignation]],2,FALSE)</f>
        <v>MORCEAUX DE LIEVRES</v>
      </c>
      <c r="L151" s="49">
        <f>VLOOKUP(D151,'[1]Prix-Mat°Prem-Fourn'!D$1:E$64,2,FALSE)</f>
        <v>9.6853259999999999</v>
      </c>
      <c r="M151" s="49">
        <f>RecepMP[[#This Row],[Prix unitaire]]*RecepMP[[#This Row],[QtéLivrée]]</f>
        <v>242.13315</v>
      </c>
      <c r="P151" s="4"/>
    </row>
    <row r="152" spans="1:16" x14ac:dyDescent="0.25">
      <c r="A152">
        <v>152</v>
      </c>
      <c r="B152">
        <v>8</v>
      </c>
      <c r="C152">
        <v>18</v>
      </c>
      <c r="D152" t="str">
        <f t="shared" si="4"/>
        <v>188</v>
      </c>
      <c r="E152">
        <v>2</v>
      </c>
      <c r="F152">
        <v>30</v>
      </c>
      <c r="G152" s="4">
        <v>43790</v>
      </c>
      <c r="H152" t="b">
        <v>0</v>
      </c>
      <c r="J152" s="44" t="str">
        <f>RecepMP[[#This Row],[CodeFour]]&amp;RecepMP[[#This Row],[Refusée]]</f>
        <v>18FAUX</v>
      </c>
      <c r="K152" s="44" t="str">
        <f>VLOOKUP($B152,MP[[#All],[CodeMatPrem]:[Désignation]],2,FALSE)</f>
        <v>POIVRE VERT</v>
      </c>
      <c r="L152" s="49">
        <f>VLOOKUP(D152,'[1]Prix-Mat°Prem-Fourn'!D$1:E$64,2,FALSE)</f>
        <v>9.6747524999999985</v>
      </c>
      <c r="M152" s="49">
        <f>RecepMP[[#This Row],[Prix unitaire]]*RecepMP[[#This Row],[QtéLivrée]]</f>
        <v>290.24257499999993</v>
      </c>
      <c r="P152" s="4"/>
    </row>
    <row r="153" spans="1:16" x14ac:dyDescent="0.25">
      <c r="A153">
        <v>153</v>
      </c>
      <c r="B153">
        <v>31</v>
      </c>
      <c r="C153">
        <v>7</v>
      </c>
      <c r="D153" t="str">
        <f t="shared" si="4"/>
        <v>731</v>
      </c>
      <c r="E153">
        <v>5</v>
      </c>
      <c r="F153">
        <v>20</v>
      </c>
      <c r="G153" s="4">
        <v>43792</v>
      </c>
      <c r="H153" t="b">
        <v>0</v>
      </c>
      <c r="J153" s="44" t="str">
        <f>RecepMP[[#This Row],[CodeFour]]&amp;RecepMP[[#This Row],[Refusée]]</f>
        <v>7FAUX</v>
      </c>
      <c r="K153" s="44" t="str">
        <f>VLOOKUP($B153,MP[[#All],[CodeMatPrem]:[Désignation]],2,FALSE)</f>
        <v>MORCEAUX DE LIEVRES</v>
      </c>
      <c r="L153" s="49">
        <f>VLOOKUP(D153,'[1]Prix-Mat°Prem-Fourn'!D$1:E$64,2,FALSE)</f>
        <v>9.0191954999999986</v>
      </c>
      <c r="M153" s="49">
        <f>RecepMP[[#This Row],[Prix unitaire]]*RecepMP[[#This Row],[QtéLivrée]]</f>
        <v>180.38390999999996</v>
      </c>
      <c r="P153" s="4"/>
    </row>
    <row r="154" spans="1:16" x14ac:dyDescent="0.25">
      <c r="A154">
        <v>154</v>
      </c>
      <c r="B154">
        <v>5</v>
      </c>
      <c r="C154">
        <v>18</v>
      </c>
      <c r="D154" t="str">
        <f t="shared" si="4"/>
        <v>185</v>
      </c>
      <c r="E154">
        <v>2</v>
      </c>
      <c r="F154">
        <v>10</v>
      </c>
      <c r="G154" s="4">
        <v>43793</v>
      </c>
      <c r="H154" t="b">
        <v>0</v>
      </c>
      <c r="J154" s="44" t="str">
        <f>RecepMP[[#This Row],[CodeFour]]&amp;RecepMP[[#This Row],[Refusée]]</f>
        <v>18FAUX</v>
      </c>
      <c r="K154" s="44" t="str">
        <f>VLOOKUP($B154,MP[[#All],[CodeMatPrem]:[Désignation]],2,FALSE)</f>
        <v>CONCENTRE TOMATE</v>
      </c>
      <c r="L154" s="49">
        <f>VLOOKUP(D154,'[1]Prix-Mat°Prem-Fourn'!D$1:E$64,2,FALSE)</f>
        <v>0.67670399999999997</v>
      </c>
      <c r="M154" s="49">
        <f>RecepMP[[#This Row],[Prix unitaire]]*RecepMP[[#This Row],[QtéLivrée]]</f>
        <v>6.7670399999999997</v>
      </c>
      <c r="P154" s="4"/>
    </row>
    <row r="155" spans="1:16" x14ac:dyDescent="0.25">
      <c r="A155">
        <v>155</v>
      </c>
      <c r="B155">
        <v>30</v>
      </c>
      <c r="C155">
        <v>2</v>
      </c>
      <c r="D155" t="str">
        <f t="shared" si="4"/>
        <v>230</v>
      </c>
      <c r="E155">
        <v>4</v>
      </c>
      <c r="F155">
        <v>100</v>
      </c>
      <c r="G155" s="4">
        <v>43793</v>
      </c>
      <c r="H155" t="b">
        <v>0</v>
      </c>
      <c r="J155" s="44" t="str">
        <f>RecepMP[[#This Row],[CodeFour]]&amp;RecepMP[[#This Row],[Refusée]]</f>
        <v>2FAUX</v>
      </c>
      <c r="K155" s="44" t="str">
        <f>VLOOKUP($B155,MP[[#All],[CodeMatPrem]:[Désignation]],2,FALSE)</f>
        <v>HARICOTS ROUGES</v>
      </c>
      <c r="L155" s="49">
        <f>VLOOKUP(D155,'[1]Prix-Mat°Prem-Fourn'!D$1:E$64,2,FALSE)</f>
        <v>2.4741989999999996</v>
      </c>
      <c r="M155" s="49">
        <f>RecepMP[[#This Row],[Prix unitaire]]*RecepMP[[#This Row],[QtéLivrée]]</f>
        <v>247.41989999999996</v>
      </c>
      <c r="P155" s="4"/>
    </row>
    <row r="156" spans="1:16" x14ac:dyDescent="0.25">
      <c r="A156">
        <v>156</v>
      </c>
      <c r="B156">
        <v>35</v>
      </c>
      <c r="C156">
        <v>1</v>
      </c>
      <c r="D156" t="str">
        <f t="shared" si="4"/>
        <v>135</v>
      </c>
      <c r="E156">
        <v>1</v>
      </c>
      <c r="F156">
        <v>50</v>
      </c>
      <c r="G156" s="4">
        <v>43793</v>
      </c>
      <c r="H156" t="b">
        <v>0</v>
      </c>
      <c r="J156" s="44" t="str">
        <f>RecepMP[[#This Row],[CodeFour]]&amp;RecepMP[[#This Row],[Refusée]]</f>
        <v>1FAUX</v>
      </c>
      <c r="K156" s="44" t="str">
        <f>VLOOKUP($B156,MP[[#All],[CodeMatPrem]:[Désignation]],2,FALSE)</f>
        <v>EPAULE DE VEAU</v>
      </c>
      <c r="L156" s="49">
        <f>VLOOKUP(D156,'[1]Prix-Mat°Prem-Fourn'!D$1:E$64,2,FALSE)</f>
        <v>7.2322739999999994</v>
      </c>
      <c r="M156" s="49">
        <f>RecepMP[[#This Row],[Prix unitaire]]*RecepMP[[#This Row],[QtéLivrée]]</f>
        <v>361.61369999999999</v>
      </c>
      <c r="P156" s="4"/>
    </row>
    <row r="157" spans="1:16" x14ac:dyDescent="0.25">
      <c r="A157">
        <v>157</v>
      </c>
      <c r="B157">
        <v>32</v>
      </c>
      <c r="C157">
        <v>11</v>
      </c>
      <c r="D157" t="str">
        <f t="shared" si="4"/>
        <v>1132</v>
      </c>
      <c r="E157">
        <v>5</v>
      </c>
      <c r="F157">
        <v>100</v>
      </c>
      <c r="G157" s="4">
        <v>43793</v>
      </c>
      <c r="H157" t="b">
        <v>0</v>
      </c>
      <c r="J157" s="44" t="str">
        <f>RecepMP[[#This Row],[CodeFour]]&amp;RecepMP[[#This Row],[Refusée]]</f>
        <v>11FAUX</v>
      </c>
      <c r="K157" s="44" t="str">
        <f>VLOOKUP($B157,MP[[#All],[CodeMatPrem]:[Désignation]],2,FALSE)</f>
        <v>VIANDE DE COQ</v>
      </c>
      <c r="L157" s="49">
        <f>VLOOKUP(D157,'[1]Prix-Mat°Prem-Fourn'!D$1:E$64,2,FALSE)</f>
        <v>7.7080814999999996</v>
      </c>
      <c r="M157" s="49">
        <f>RecepMP[[#This Row],[Prix unitaire]]*RecepMP[[#This Row],[QtéLivrée]]</f>
        <v>770.80814999999996</v>
      </c>
      <c r="P157" s="4"/>
    </row>
    <row r="158" spans="1:16" x14ac:dyDescent="0.25">
      <c r="A158">
        <v>158</v>
      </c>
      <c r="B158">
        <v>28</v>
      </c>
      <c r="C158">
        <v>4</v>
      </c>
      <c r="D158" t="str">
        <f t="shared" si="4"/>
        <v>428</v>
      </c>
      <c r="E158">
        <v>3</v>
      </c>
      <c r="F158">
        <v>50</v>
      </c>
      <c r="G158" s="4">
        <v>43793</v>
      </c>
      <c r="H158" t="b">
        <v>0</v>
      </c>
      <c r="J158" s="44" t="str">
        <f>RecepMP[[#This Row],[CodeFour]]&amp;RecepMP[[#This Row],[Refusée]]</f>
        <v>4FAUX</v>
      </c>
      <c r="K158" s="44" t="str">
        <f>VLOOKUP($B158,MP[[#All],[CodeMatPrem]:[Désignation]],2,FALSE)</f>
        <v>CHAMPIGNONS DE PARIS</v>
      </c>
      <c r="L158" s="49">
        <f>VLOOKUP(D158,'[1]Prix-Mat°Prem-Fourn'!D$1:E$64,2,FALSE)</f>
        <v>4.1765324999999995</v>
      </c>
      <c r="M158" s="49">
        <f>RecepMP[[#This Row],[Prix unitaire]]*RecepMP[[#This Row],[QtéLivrée]]</f>
        <v>208.82662499999998</v>
      </c>
      <c r="P158" s="4"/>
    </row>
    <row r="159" spans="1:16" x14ac:dyDescent="0.25">
      <c r="A159">
        <v>159</v>
      </c>
      <c r="B159">
        <v>31</v>
      </c>
      <c r="C159">
        <v>11</v>
      </c>
      <c r="D159" t="str">
        <f t="shared" si="4"/>
        <v>1131</v>
      </c>
      <c r="E159">
        <v>3</v>
      </c>
      <c r="F159">
        <v>120</v>
      </c>
      <c r="G159" s="4">
        <v>43793</v>
      </c>
      <c r="H159" t="b">
        <v>0</v>
      </c>
      <c r="J159" s="44" t="str">
        <f>RecepMP[[#This Row],[CodeFour]]&amp;RecepMP[[#This Row],[Refusée]]</f>
        <v>11FAUX</v>
      </c>
      <c r="K159" s="44" t="str">
        <f>VLOOKUP($B159,MP[[#All],[CodeMatPrem]:[Désignation]],2,FALSE)</f>
        <v>MORCEAUX DE LIEVRES</v>
      </c>
      <c r="L159" s="49">
        <f>VLOOKUP(D159,'[1]Prix-Mat°Prem-Fourn'!D$1:E$64,2,FALSE)</f>
        <v>9.6853259999999999</v>
      </c>
      <c r="M159" s="49">
        <f>RecepMP[[#This Row],[Prix unitaire]]*RecepMP[[#This Row],[QtéLivrée]]</f>
        <v>1162.23912</v>
      </c>
      <c r="P159" s="4"/>
    </row>
    <row r="160" spans="1:16" x14ac:dyDescent="0.25">
      <c r="A160">
        <v>160</v>
      </c>
      <c r="B160">
        <v>35</v>
      </c>
      <c r="C160">
        <v>1</v>
      </c>
      <c r="D160" t="str">
        <f t="shared" si="4"/>
        <v>135</v>
      </c>
      <c r="E160">
        <v>2</v>
      </c>
      <c r="F160">
        <v>50</v>
      </c>
      <c r="G160" s="4">
        <v>43793</v>
      </c>
      <c r="H160" t="b">
        <v>0</v>
      </c>
      <c r="J160" s="44" t="str">
        <f>RecepMP[[#This Row],[CodeFour]]&amp;RecepMP[[#This Row],[Refusée]]</f>
        <v>1FAUX</v>
      </c>
      <c r="K160" s="44" t="str">
        <f>VLOOKUP($B160,MP[[#All],[CodeMatPrem]:[Désignation]],2,FALSE)</f>
        <v>EPAULE DE VEAU</v>
      </c>
      <c r="L160" s="49">
        <f>VLOOKUP(D160,'[1]Prix-Mat°Prem-Fourn'!D$1:E$64,2,FALSE)</f>
        <v>7.2322739999999994</v>
      </c>
      <c r="M160" s="49">
        <f>RecepMP[[#This Row],[Prix unitaire]]*RecepMP[[#This Row],[QtéLivrée]]</f>
        <v>361.61369999999999</v>
      </c>
      <c r="P160" s="4"/>
    </row>
    <row r="161" spans="1:16" x14ac:dyDescent="0.25">
      <c r="A161">
        <v>161</v>
      </c>
      <c r="B161">
        <v>27</v>
      </c>
      <c r="C161">
        <v>15</v>
      </c>
      <c r="D161" t="str">
        <f t="shared" si="4"/>
        <v>1527</v>
      </c>
      <c r="E161">
        <v>5</v>
      </c>
      <c r="F161">
        <v>120</v>
      </c>
      <c r="G161" s="4">
        <v>43793</v>
      </c>
      <c r="H161" t="b">
        <v>0</v>
      </c>
      <c r="J161" s="44" t="str">
        <f>RecepMP[[#This Row],[CodeFour]]&amp;RecepMP[[#This Row],[Refusée]]</f>
        <v>15FAUX</v>
      </c>
      <c r="K161" s="44" t="str">
        <f>VLOOKUP($B161,MP[[#All],[CodeMatPrem]:[Désignation]],2,FALSE)</f>
        <v>LARDONS</v>
      </c>
      <c r="L161" s="49">
        <f>VLOOKUP(D161,'[1]Prix-Mat°Prem-Fourn'!D$1:E$64,2,FALSE)</f>
        <v>5.519366999999999</v>
      </c>
      <c r="M161" s="49">
        <f>RecepMP[[#This Row],[Prix unitaire]]*RecepMP[[#This Row],[QtéLivrée]]</f>
        <v>662.32403999999985</v>
      </c>
      <c r="P161" s="4"/>
    </row>
    <row r="162" spans="1:16" x14ac:dyDescent="0.25">
      <c r="A162">
        <v>162</v>
      </c>
      <c r="B162">
        <v>8</v>
      </c>
      <c r="C162">
        <v>8</v>
      </c>
      <c r="D162" t="str">
        <f t="shared" ref="D162:D193" si="5">CONCATENATE(C162,B162)</f>
        <v>88</v>
      </c>
      <c r="E162">
        <v>3</v>
      </c>
      <c r="F162">
        <v>50</v>
      </c>
      <c r="G162" s="4">
        <v>43793</v>
      </c>
      <c r="H162" t="b">
        <v>0</v>
      </c>
      <c r="J162" s="44" t="str">
        <f>RecepMP[[#This Row],[CodeFour]]&amp;RecepMP[[#This Row],[Refusée]]</f>
        <v>8FAUX</v>
      </c>
      <c r="K162" s="44" t="str">
        <f>VLOOKUP($B162,MP[[#All],[CodeMatPrem]:[Désignation]],2,FALSE)</f>
        <v>POIVRE VERT</v>
      </c>
      <c r="L162" s="49">
        <f>VLOOKUP(D162,'[1]Prix-Mat°Prem-Fourn'!D$1:E$64,2,FALSE)</f>
        <v>8.7760050000000014</v>
      </c>
      <c r="M162" s="49">
        <f>RecepMP[[#This Row],[Prix unitaire]]*RecepMP[[#This Row],[QtéLivrée]]</f>
        <v>438.80025000000006</v>
      </c>
      <c r="P162" s="4"/>
    </row>
    <row r="163" spans="1:16" x14ac:dyDescent="0.25">
      <c r="A163">
        <v>163</v>
      </c>
      <c r="B163">
        <v>29</v>
      </c>
      <c r="C163">
        <v>11</v>
      </c>
      <c r="D163" t="str">
        <f t="shared" si="5"/>
        <v>1129</v>
      </c>
      <c r="E163">
        <v>5</v>
      </c>
      <c r="F163">
        <v>200</v>
      </c>
      <c r="G163" s="4">
        <v>43793</v>
      </c>
      <c r="H163" t="b">
        <v>0</v>
      </c>
      <c r="J163" s="44" t="str">
        <f>RecepMP[[#This Row],[CodeFour]]&amp;RecepMP[[#This Row],[Refusée]]</f>
        <v>11FAUX</v>
      </c>
      <c r="K163" s="44" t="str">
        <f>VLOOKUP($B163,MP[[#All],[CodeMatPrem]:[Désignation]],2,FALSE)</f>
        <v>VIANDE AUTRUCHE</v>
      </c>
      <c r="L163" s="49">
        <f>VLOOKUP(D163,'[1]Prix-Mat°Prem-Fourn'!D$1:E$64,2,FALSE)</f>
        <v>7.8349634999999997</v>
      </c>
      <c r="M163" s="49">
        <f>RecepMP[[#This Row],[Prix unitaire]]*RecepMP[[#This Row],[QtéLivrée]]</f>
        <v>1566.9927</v>
      </c>
    </row>
    <row r="164" spans="1:16" x14ac:dyDescent="0.25">
      <c r="A164">
        <v>164</v>
      </c>
      <c r="B164">
        <v>30</v>
      </c>
      <c r="C164">
        <v>6</v>
      </c>
      <c r="D164" t="str">
        <f t="shared" si="5"/>
        <v>630</v>
      </c>
      <c r="E164">
        <v>2</v>
      </c>
      <c r="F164">
        <v>120</v>
      </c>
      <c r="G164" s="4">
        <v>43793</v>
      </c>
      <c r="H164" t="b">
        <v>1</v>
      </c>
      <c r="I164" t="s">
        <v>224</v>
      </c>
      <c r="J164" s="44" t="str">
        <f>RecepMP[[#This Row],[CodeFour]]&amp;RecepMP[[#This Row],[Refusée]]</f>
        <v>6VRAI</v>
      </c>
      <c r="K164" s="44" t="str">
        <f>VLOOKUP($B164,MP[[#All],[CodeMatPrem]:[Désignation]],2,FALSE)</f>
        <v>HARICOTS ROUGES</v>
      </c>
      <c r="L164" s="49">
        <f>VLOOKUP(D164,'[1]Prix-Mat°Prem-Fourn'!D$1:E$64,2,FALSE)</f>
        <v>2.2627290000000002</v>
      </c>
      <c r="M164" s="49">
        <f>RecepMP[[#This Row],[Prix unitaire]]*RecepMP[[#This Row],[QtéLivrée]]</f>
        <v>271.52748000000003</v>
      </c>
    </row>
    <row r="165" spans="1:16" x14ac:dyDescent="0.25">
      <c r="A165">
        <v>165</v>
      </c>
      <c r="B165">
        <v>7</v>
      </c>
      <c r="C165">
        <v>18</v>
      </c>
      <c r="D165" t="str">
        <f t="shared" si="5"/>
        <v>187</v>
      </c>
      <c r="E165">
        <v>1</v>
      </c>
      <c r="F165">
        <v>90</v>
      </c>
      <c r="G165" s="4">
        <v>43793</v>
      </c>
      <c r="H165" t="b">
        <v>0</v>
      </c>
      <c r="J165" s="44" t="str">
        <f>RecepMP[[#This Row],[CodeFour]]&amp;RecepMP[[#This Row],[Refusée]]</f>
        <v>18FAUX</v>
      </c>
      <c r="K165" s="44" t="str">
        <f>VLOOKUP($B165,MP[[#All],[CodeMatPrem]:[Désignation]],2,FALSE)</f>
        <v>SEL</v>
      </c>
      <c r="L165" s="49">
        <f>VLOOKUP(D165,'[1]Prix-Mat°Prem-Fourn'!D$1:E$64,2,FALSE)</f>
        <v>0.27491100000000002</v>
      </c>
      <c r="M165" s="49">
        <f>RecepMP[[#This Row],[Prix unitaire]]*RecepMP[[#This Row],[QtéLivrée]]</f>
        <v>24.741990000000001</v>
      </c>
    </row>
    <row r="166" spans="1:16" x14ac:dyDescent="0.25">
      <c r="A166">
        <v>166</v>
      </c>
      <c r="B166">
        <v>27</v>
      </c>
      <c r="C166">
        <v>15</v>
      </c>
      <c r="D166" t="str">
        <f t="shared" si="5"/>
        <v>1527</v>
      </c>
      <c r="E166">
        <v>5</v>
      </c>
      <c r="F166">
        <v>120</v>
      </c>
      <c r="G166" s="4">
        <v>43795</v>
      </c>
      <c r="H166" t="b">
        <v>0</v>
      </c>
      <c r="J166" s="44" t="str">
        <f>RecepMP[[#This Row],[CodeFour]]&amp;RecepMP[[#This Row],[Refusée]]</f>
        <v>15FAUX</v>
      </c>
      <c r="K166" s="44" t="str">
        <f>VLOOKUP($B166,MP[[#All],[CodeMatPrem]:[Désignation]],2,FALSE)</f>
        <v>LARDONS</v>
      </c>
      <c r="L166" s="49">
        <f>VLOOKUP(D166,'[1]Prix-Mat°Prem-Fourn'!D$1:E$64,2,FALSE)</f>
        <v>5.519366999999999</v>
      </c>
      <c r="M166" s="49">
        <f>RecepMP[[#This Row],[Prix unitaire]]*RecepMP[[#This Row],[QtéLivrée]]</f>
        <v>662.32403999999985</v>
      </c>
    </row>
    <row r="167" spans="1:16" x14ac:dyDescent="0.25">
      <c r="A167">
        <v>167</v>
      </c>
      <c r="B167">
        <v>17</v>
      </c>
      <c r="C167">
        <v>18</v>
      </c>
      <c r="D167" t="str">
        <f t="shared" si="5"/>
        <v>1817</v>
      </c>
      <c r="E167">
        <v>3</v>
      </c>
      <c r="F167">
        <v>30</v>
      </c>
      <c r="G167" s="4">
        <v>43795</v>
      </c>
      <c r="H167" t="b">
        <v>0</v>
      </c>
      <c r="J167" s="44" t="str">
        <f>RecepMP[[#This Row],[CodeFour]]&amp;RecepMP[[#This Row],[Refusée]]</f>
        <v>18FAUX</v>
      </c>
      <c r="K167" s="44" t="str">
        <f>VLOOKUP($B167,MP[[#All],[CodeMatPrem]:[Désignation]],2,FALSE)</f>
        <v>HARICOTS BLANCS</v>
      </c>
      <c r="L167" s="49">
        <f>VLOOKUP(D167,'[1]Prix-Mat°Prem-Fourn'!D$1:E$64,2,FALSE)</f>
        <v>2.3578904999999999</v>
      </c>
      <c r="M167" s="49">
        <f>RecepMP[[#This Row],[Prix unitaire]]*RecepMP[[#This Row],[QtéLivrée]]</f>
        <v>70.736715000000004</v>
      </c>
    </row>
    <row r="168" spans="1:16" x14ac:dyDescent="0.25">
      <c r="A168">
        <v>168</v>
      </c>
      <c r="B168">
        <v>35</v>
      </c>
      <c r="C168">
        <v>1</v>
      </c>
      <c r="D168" t="str">
        <f t="shared" si="5"/>
        <v>135</v>
      </c>
      <c r="E168">
        <v>2</v>
      </c>
      <c r="F168">
        <v>100</v>
      </c>
      <c r="G168" s="4">
        <v>43795</v>
      </c>
      <c r="H168" t="b">
        <v>0</v>
      </c>
      <c r="J168" s="44" t="str">
        <f>RecepMP[[#This Row],[CodeFour]]&amp;RecepMP[[#This Row],[Refusée]]</f>
        <v>1FAUX</v>
      </c>
      <c r="K168" s="44" t="str">
        <f>VLOOKUP($B168,MP[[#All],[CodeMatPrem]:[Désignation]],2,FALSE)</f>
        <v>EPAULE DE VEAU</v>
      </c>
      <c r="L168" s="49">
        <f>VLOOKUP(D168,'[1]Prix-Mat°Prem-Fourn'!D$1:E$64,2,FALSE)</f>
        <v>7.2322739999999994</v>
      </c>
      <c r="M168" s="49">
        <f>RecepMP[[#This Row],[Prix unitaire]]*RecepMP[[#This Row],[QtéLivrée]]</f>
        <v>723.22739999999999</v>
      </c>
    </row>
    <row r="169" spans="1:16" x14ac:dyDescent="0.25">
      <c r="A169">
        <v>169</v>
      </c>
      <c r="B169">
        <v>3</v>
      </c>
      <c r="C169">
        <v>10</v>
      </c>
      <c r="D169" t="str">
        <f t="shared" si="5"/>
        <v>103</v>
      </c>
      <c r="E169">
        <v>3</v>
      </c>
      <c r="F169">
        <v>200</v>
      </c>
      <c r="G169" s="4">
        <v>43795</v>
      </c>
      <c r="H169" t="b">
        <v>0</v>
      </c>
      <c r="J169" s="44" t="str">
        <f>RecepMP[[#This Row],[CodeFour]]&amp;RecepMP[[#This Row],[Refusée]]</f>
        <v>10FAUX</v>
      </c>
      <c r="K169" s="44" t="str">
        <f>VLOOKUP($B169,MP[[#All],[CodeMatPrem]:[Désignation]],2,FALSE)</f>
        <v>VIN ROUGE AOC</v>
      </c>
      <c r="L169" s="49">
        <f>VLOOKUP(D169,'[1]Prix-Mat°Prem-Fourn'!D$1:E$64,2,FALSE)</f>
        <v>11.8528935</v>
      </c>
      <c r="M169" s="49">
        <f>RecepMP[[#This Row],[Prix unitaire]]*RecepMP[[#This Row],[QtéLivrée]]</f>
        <v>2370.5787</v>
      </c>
    </row>
    <row r="170" spans="1:16" x14ac:dyDescent="0.25">
      <c r="A170">
        <v>170</v>
      </c>
      <c r="B170">
        <v>28</v>
      </c>
      <c r="C170">
        <v>4</v>
      </c>
      <c r="D170" t="str">
        <f t="shared" si="5"/>
        <v>428</v>
      </c>
      <c r="E170">
        <v>2</v>
      </c>
      <c r="F170">
        <v>50</v>
      </c>
      <c r="G170" s="4">
        <v>43795</v>
      </c>
      <c r="H170" t="b">
        <v>1</v>
      </c>
      <c r="I170" t="s">
        <v>228</v>
      </c>
      <c r="J170" s="44" t="str">
        <f>RecepMP[[#This Row],[CodeFour]]&amp;RecepMP[[#This Row],[Refusée]]</f>
        <v>4VRAI</v>
      </c>
      <c r="K170" s="44" t="str">
        <f>VLOOKUP($B170,MP[[#All],[CodeMatPrem]:[Désignation]],2,FALSE)</f>
        <v>CHAMPIGNONS DE PARIS</v>
      </c>
      <c r="L170" s="49">
        <f>VLOOKUP(D170,'[1]Prix-Mat°Prem-Fourn'!D$1:E$64,2,FALSE)</f>
        <v>4.1765324999999995</v>
      </c>
      <c r="M170" s="49">
        <f>RecepMP[[#This Row],[Prix unitaire]]*RecepMP[[#This Row],[QtéLivrée]]</f>
        <v>208.82662499999998</v>
      </c>
    </row>
    <row r="171" spans="1:16" x14ac:dyDescent="0.25">
      <c r="A171">
        <v>171</v>
      </c>
      <c r="B171">
        <v>32</v>
      </c>
      <c r="C171">
        <v>11</v>
      </c>
      <c r="D171" t="str">
        <f t="shared" si="5"/>
        <v>1132</v>
      </c>
      <c r="E171">
        <v>1</v>
      </c>
      <c r="F171">
        <v>60</v>
      </c>
      <c r="G171" s="4">
        <v>43795</v>
      </c>
      <c r="H171" t="b">
        <v>1</v>
      </c>
      <c r="I171" t="s">
        <v>229</v>
      </c>
      <c r="J171" s="44" t="str">
        <f>RecepMP[[#This Row],[CodeFour]]&amp;RecepMP[[#This Row],[Refusée]]</f>
        <v>11VRAI</v>
      </c>
      <c r="K171" s="44" t="str">
        <f>VLOOKUP($B171,MP[[#All],[CodeMatPrem]:[Désignation]],2,FALSE)</f>
        <v>VIANDE DE COQ</v>
      </c>
      <c r="L171" s="49">
        <f>VLOOKUP(D171,'[1]Prix-Mat°Prem-Fourn'!D$1:E$64,2,FALSE)</f>
        <v>7.7080814999999996</v>
      </c>
      <c r="M171" s="49">
        <f>RecepMP[[#This Row],[Prix unitaire]]*RecepMP[[#This Row],[QtéLivrée]]</f>
        <v>462.48488999999995</v>
      </c>
    </row>
    <row r="172" spans="1:16" x14ac:dyDescent="0.25">
      <c r="A172">
        <v>172</v>
      </c>
      <c r="B172">
        <v>7</v>
      </c>
      <c r="C172">
        <v>18</v>
      </c>
      <c r="D172" t="str">
        <f t="shared" si="5"/>
        <v>187</v>
      </c>
      <c r="E172">
        <v>3</v>
      </c>
      <c r="F172">
        <v>100</v>
      </c>
      <c r="G172" s="4">
        <v>43796</v>
      </c>
      <c r="H172" t="b">
        <v>0</v>
      </c>
      <c r="J172" s="44" t="str">
        <f>RecepMP[[#This Row],[CodeFour]]&amp;RecepMP[[#This Row],[Refusée]]</f>
        <v>18FAUX</v>
      </c>
      <c r="K172" s="44" t="str">
        <f>VLOOKUP($B172,MP[[#All],[CodeMatPrem]:[Désignation]],2,FALSE)</f>
        <v>SEL</v>
      </c>
      <c r="L172" s="49">
        <f>VLOOKUP(D172,'[1]Prix-Mat°Prem-Fourn'!D$1:E$64,2,FALSE)</f>
        <v>0.27491100000000002</v>
      </c>
      <c r="M172" s="49">
        <f>RecepMP[[#This Row],[Prix unitaire]]*RecepMP[[#This Row],[QtéLivrée]]</f>
        <v>27.491100000000003</v>
      </c>
    </row>
    <row r="173" spans="1:16" x14ac:dyDescent="0.25">
      <c r="A173">
        <v>173</v>
      </c>
      <c r="B173">
        <v>1</v>
      </c>
      <c r="C173">
        <v>7</v>
      </c>
      <c r="D173" t="str">
        <f t="shared" si="5"/>
        <v>71</v>
      </c>
      <c r="E173">
        <v>3</v>
      </c>
      <c r="F173">
        <v>40</v>
      </c>
      <c r="G173" s="4">
        <v>43797</v>
      </c>
      <c r="H173" t="b">
        <v>0</v>
      </c>
      <c r="J173" s="44" t="str">
        <f>RecepMP[[#This Row],[CodeFour]]&amp;RecepMP[[#This Row],[Refusée]]</f>
        <v>7FAUX</v>
      </c>
      <c r="K173" s="44" t="str">
        <f>VLOOKUP($B173,MP[[#All],[CodeMatPrem]:[Désignation]],2,FALSE)</f>
        <v>COLLIER DE BŒUF</v>
      </c>
      <c r="L173" s="49">
        <f>VLOOKUP(D173,'[1]Prix-Mat°Prem-Fourn'!D$1:E$64,2,FALSE)</f>
        <v>9.2623859999999993</v>
      </c>
      <c r="M173" s="49">
        <f>RecepMP[[#This Row],[Prix unitaire]]*RecepMP[[#This Row],[QtéLivrée]]</f>
        <v>370.49543999999997</v>
      </c>
    </row>
    <row r="174" spans="1:16" x14ac:dyDescent="0.25">
      <c r="A174">
        <v>174</v>
      </c>
      <c r="B174">
        <v>2</v>
      </c>
      <c r="C174">
        <v>16</v>
      </c>
      <c r="D174" t="str">
        <f t="shared" si="5"/>
        <v>162</v>
      </c>
      <c r="E174">
        <v>2</v>
      </c>
      <c r="F174">
        <v>50</v>
      </c>
      <c r="G174" s="4">
        <v>43798</v>
      </c>
      <c r="H174" t="b">
        <v>0</v>
      </c>
      <c r="J174" s="44" t="str">
        <f>RecepMP[[#This Row],[CodeFour]]&amp;RecepMP[[#This Row],[Refusée]]</f>
        <v>16FAUX</v>
      </c>
      <c r="K174" s="44" t="str">
        <f>VLOOKUP($B174,MP[[#All],[CodeMatPrem]:[Désignation]],2,FALSE)</f>
        <v>JARRET DE BŒUF</v>
      </c>
      <c r="L174" s="49">
        <f>VLOOKUP(D174,'[1]Prix-Mat°Prem-Fourn'!D$1:E$64,2,FALSE)</f>
        <v>6.0268949999999997</v>
      </c>
      <c r="M174" s="49">
        <f>RecepMP[[#This Row],[Prix unitaire]]*RecepMP[[#This Row],[QtéLivrée]]</f>
        <v>301.34474999999998</v>
      </c>
    </row>
    <row r="175" spans="1:16" x14ac:dyDescent="0.25">
      <c r="A175">
        <v>175</v>
      </c>
      <c r="B175">
        <v>27</v>
      </c>
      <c r="C175">
        <v>15</v>
      </c>
      <c r="D175" t="str">
        <f t="shared" si="5"/>
        <v>1527</v>
      </c>
      <c r="E175">
        <v>2</v>
      </c>
      <c r="F175">
        <v>100</v>
      </c>
      <c r="G175" s="4">
        <v>43799</v>
      </c>
      <c r="H175" t="b">
        <v>0</v>
      </c>
      <c r="J175" s="44" t="str">
        <f>RecepMP[[#This Row],[CodeFour]]&amp;RecepMP[[#This Row],[Refusée]]</f>
        <v>15FAUX</v>
      </c>
      <c r="K175" s="44" t="str">
        <f>VLOOKUP($B175,MP[[#All],[CodeMatPrem]:[Désignation]],2,FALSE)</f>
        <v>LARDONS</v>
      </c>
      <c r="L175" s="49">
        <f>VLOOKUP(D175,'[1]Prix-Mat°Prem-Fourn'!D$1:E$64,2,FALSE)</f>
        <v>5.519366999999999</v>
      </c>
      <c r="M175" s="49">
        <f>RecepMP[[#This Row],[Prix unitaire]]*RecepMP[[#This Row],[QtéLivrée]]</f>
        <v>551.93669999999986</v>
      </c>
    </row>
    <row r="176" spans="1:16" x14ac:dyDescent="0.25">
      <c r="A176">
        <v>176</v>
      </c>
      <c r="B176">
        <v>37</v>
      </c>
      <c r="C176">
        <v>4</v>
      </c>
      <c r="D176" t="str">
        <f t="shared" si="5"/>
        <v>437</v>
      </c>
      <c r="E176">
        <v>1</v>
      </c>
      <c r="F176">
        <v>50</v>
      </c>
      <c r="G176" s="4">
        <v>43799</v>
      </c>
      <c r="H176" t="b">
        <v>0</v>
      </c>
      <c r="J176" s="44" t="str">
        <f>RecepMP[[#This Row],[CodeFour]]&amp;RecepMP[[#This Row],[Refusée]]</f>
        <v>4FAUX</v>
      </c>
      <c r="K176" s="44" t="str">
        <f>VLOOKUP($B176,MP[[#All],[CodeMatPrem]:[Désignation]],2,FALSE)</f>
        <v>GIROLLES</v>
      </c>
      <c r="L176" s="49">
        <f>VLOOKUP(D176,'[1]Prix-Mat°Prem-Fourn'!D$1:E$64,2,FALSE)</f>
        <v>26.634646500000002</v>
      </c>
      <c r="M176" s="49">
        <f>RecepMP[[#This Row],[Prix unitaire]]*RecepMP[[#This Row],[QtéLivrée]]</f>
        <v>1331.7323250000002</v>
      </c>
    </row>
    <row r="177" spans="1:13" x14ac:dyDescent="0.25">
      <c r="A177">
        <v>177</v>
      </c>
      <c r="B177">
        <v>30</v>
      </c>
      <c r="C177">
        <v>6</v>
      </c>
      <c r="D177" t="str">
        <f t="shared" si="5"/>
        <v>630</v>
      </c>
      <c r="E177">
        <v>1</v>
      </c>
      <c r="F177">
        <v>90</v>
      </c>
      <c r="G177" s="4">
        <v>43793</v>
      </c>
      <c r="H177" t="b">
        <v>1</v>
      </c>
      <c r="I177" t="s">
        <v>224</v>
      </c>
      <c r="J177" s="44" t="str">
        <f>RecepMP[[#This Row],[CodeFour]]&amp;RecepMP[[#This Row],[Refusée]]</f>
        <v>6VRAI</v>
      </c>
      <c r="K177" s="44" t="str">
        <f>VLOOKUP($B177,MP[[#All],[CodeMatPrem]:[Désignation]],2,FALSE)</f>
        <v>HARICOTS ROUGES</v>
      </c>
      <c r="L177" s="49">
        <f>VLOOKUP(D177,'[1]Prix-Mat°Prem-Fourn'!D$1:E$64,2,FALSE)</f>
        <v>2.2627290000000002</v>
      </c>
      <c r="M177" s="49">
        <f>RecepMP[[#This Row],[Prix unitaire]]*RecepMP[[#This Row],[QtéLivrée]]</f>
        <v>203.64561000000003</v>
      </c>
    </row>
    <row r="178" spans="1:13" x14ac:dyDescent="0.25">
      <c r="A178">
        <v>178</v>
      </c>
      <c r="B178">
        <v>7</v>
      </c>
      <c r="C178">
        <v>18</v>
      </c>
      <c r="D178" t="str">
        <f t="shared" si="5"/>
        <v>187</v>
      </c>
      <c r="E178">
        <v>3</v>
      </c>
      <c r="F178">
        <v>90</v>
      </c>
      <c r="G178" s="4">
        <v>43793</v>
      </c>
      <c r="H178" t="b">
        <v>0</v>
      </c>
      <c r="J178" s="44" t="str">
        <f>RecepMP[[#This Row],[CodeFour]]&amp;RecepMP[[#This Row],[Refusée]]</f>
        <v>18FAUX</v>
      </c>
      <c r="K178" s="44" t="str">
        <f>VLOOKUP($B178,MP[[#All],[CodeMatPrem]:[Désignation]],2,FALSE)</f>
        <v>SEL</v>
      </c>
      <c r="L178" s="49">
        <f>VLOOKUP(D178,'[1]Prix-Mat°Prem-Fourn'!D$1:E$64,2,FALSE)</f>
        <v>0.27491100000000002</v>
      </c>
      <c r="M178" s="49">
        <f>RecepMP[[#This Row],[Prix unitaire]]*RecepMP[[#This Row],[QtéLivrée]]</f>
        <v>24.741990000000001</v>
      </c>
    </row>
    <row r="179" spans="1:13" x14ac:dyDescent="0.25">
      <c r="A179">
        <v>179</v>
      </c>
      <c r="B179">
        <v>27</v>
      </c>
      <c r="C179">
        <v>15</v>
      </c>
      <c r="D179" t="str">
        <f t="shared" si="5"/>
        <v>1527</v>
      </c>
      <c r="E179">
        <v>1</v>
      </c>
      <c r="F179">
        <v>120</v>
      </c>
      <c r="G179" s="4">
        <v>43795</v>
      </c>
      <c r="H179" t="b">
        <v>0</v>
      </c>
      <c r="J179" s="44" t="str">
        <f>RecepMP[[#This Row],[CodeFour]]&amp;RecepMP[[#This Row],[Refusée]]</f>
        <v>15FAUX</v>
      </c>
      <c r="K179" s="44" t="str">
        <f>VLOOKUP($B179,MP[[#All],[CodeMatPrem]:[Désignation]],2,FALSE)</f>
        <v>LARDONS</v>
      </c>
      <c r="L179" s="49">
        <f>VLOOKUP(D179,'[1]Prix-Mat°Prem-Fourn'!D$1:E$64,2,FALSE)</f>
        <v>5.519366999999999</v>
      </c>
      <c r="M179" s="49">
        <f>RecepMP[[#This Row],[Prix unitaire]]*RecepMP[[#This Row],[QtéLivrée]]</f>
        <v>662.32403999999985</v>
      </c>
    </row>
    <row r="180" spans="1:13" x14ac:dyDescent="0.25">
      <c r="A180">
        <v>180</v>
      </c>
      <c r="B180">
        <v>17</v>
      </c>
      <c r="C180">
        <v>18</v>
      </c>
      <c r="D180" t="str">
        <f t="shared" si="5"/>
        <v>1817</v>
      </c>
      <c r="E180">
        <v>5</v>
      </c>
      <c r="F180">
        <v>30</v>
      </c>
      <c r="G180" s="4">
        <v>43795</v>
      </c>
      <c r="H180" t="b">
        <v>0</v>
      </c>
      <c r="J180" s="44" t="str">
        <f>RecepMP[[#This Row],[CodeFour]]&amp;RecepMP[[#This Row],[Refusée]]</f>
        <v>18FAUX</v>
      </c>
      <c r="K180" s="44" t="str">
        <f>VLOOKUP($B180,MP[[#All],[CodeMatPrem]:[Désignation]],2,FALSE)</f>
        <v>HARICOTS BLANCS</v>
      </c>
      <c r="L180" s="49">
        <f>VLOOKUP(D180,'[1]Prix-Mat°Prem-Fourn'!D$1:E$64,2,FALSE)</f>
        <v>2.3578904999999999</v>
      </c>
      <c r="M180" s="49">
        <f>RecepMP[[#This Row],[Prix unitaire]]*RecepMP[[#This Row],[QtéLivrée]]</f>
        <v>70.736715000000004</v>
      </c>
    </row>
    <row r="181" spans="1:13" x14ac:dyDescent="0.25">
      <c r="A181">
        <v>181</v>
      </c>
      <c r="B181">
        <v>35</v>
      </c>
      <c r="C181">
        <v>1</v>
      </c>
      <c r="D181" t="str">
        <f t="shared" si="5"/>
        <v>135</v>
      </c>
      <c r="E181">
        <v>1</v>
      </c>
      <c r="F181">
        <v>100</v>
      </c>
      <c r="G181" s="4">
        <v>43795</v>
      </c>
      <c r="H181" t="b">
        <v>0</v>
      </c>
      <c r="J181" s="44" t="str">
        <f>RecepMP[[#This Row],[CodeFour]]&amp;RecepMP[[#This Row],[Refusée]]</f>
        <v>1FAUX</v>
      </c>
      <c r="K181" s="44" t="str">
        <f>VLOOKUP($B181,MP[[#All],[CodeMatPrem]:[Désignation]],2,FALSE)</f>
        <v>EPAULE DE VEAU</v>
      </c>
      <c r="L181" s="49">
        <f>VLOOKUP(D181,'[1]Prix-Mat°Prem-Fourn'!D$1:E$64,2,FALSE)</f>
        <v>7.2322739999999994</v>
      </c>
      <c r="M181" s="49">
        <f>RecepMP[[#This Row],[Prix unitaire]]*RecepMP[[#This Row],[QtéLivrée]]</f>
        <v>723.22739999999999</v>
      </c>
    </row>
    <row r="182" spans="1:13" x14ac:dyDescent="0.25">
      <c r="A182">
        <v>182</v>
      </c>
      <c r="B182">
        <v>3</v>
      </c>
      <c r="C182">
        <v>10</v>
      </c>
      <c r="D182" t="str">
        <f t="shared" si="5"/>
        <v>103</v>
      </c>
      <c r="E182">
        <v>2</v>
      </c>
      <c r="F182">
        <v>200</v>
      </c>
      <c r="G182" s="4">
        <v>43795</v>
      </c>
      <c r="H182" t="b">
        <v>0</v>
      </c>
      <c r="J182" s="44" t="str">
        <f>RecepMP[[#This Row],[CodeFour]]&amp;RecepMP[[#This Row],[Refusée]]</f>
        <v>10FAUX</v>
      </c>
      <c r="K182" s="44" t="str">
        <f>VLOOKUP($B182,MP[[#All],[CodeMatPrem]:[Désignation]],2,FALSE)</f>
        <v>VIN ROUGE AOC</v>
      </c>
      <c r="L182" s="49">
        <f>VLOOKUP(D182,'[1]Prix-Mat°Prem-Fourn'!D$1:E$64,2,FALSE)</f>
        <v>11.8528935</v>
      </c>
      <c r="M182" s="49">
        <f>RecepMP[[#This Row],[Prix unitaire]]*RecepMP[[#This Row],[QtéLivrée]]</f>
        <v>2370.5787</v>
      </c>
    </row>
    <row r="183" spans="1:13" x14ac:dyDescent="0.25">
      <c r="A183">
        <v>183</v>
      </c>
      <c r="B183">
        <v>28</v>
      </c>
      <c r="C183">
        <v>4</v>
      </c>
      <c r="D183" t="str">
        <f t="shared" si="5"/>
        <v>428</v>
      </c>
      <c r="E183">
        <v>4</v>
      </c>
      <c r="F183">
        <v>50</v>
      </c>
      <c r="G183" s="4">
        <v>43795</v>
      </c>
      <c r="H183" t="b">
        <v>0</v>
      </c>
      <c r="J183" s="44" t="str">
        <f>RecepMP[[#This Row],[CodeFour]]&amp;RecepMP[[#This Row],[Refusée]]</f>
        <v>4FAUX</v>
      </c>
      <c r="K183" s="44" t="str">
        <f>VLOOKUP($B183,MP[[#All],[CodeMatPrem]:[Désignation]],2,FALSE)</f>
        <v>CHAMPIGNONS DE PARIS</v>
      </c>
      <c r="L183" s="49">
        <f>VLOOKUP(D183,'[1]Prix-Mat°Prem-Fourn'!D$1:E$64,2,FALSE)</f>
        <v>4.1765324999999995</v>
      </c>
      <c r="M183" s="49">
        <f>RecepMP[[#This Row],[Prix unitaire]]*RecepMP[[#This Row],[QtéLivrée]]</f>
        <v>208.82662499999998</v>
      </c>
    </row>
    <row r="184" spans="1:13" x14ac:dyDescent="0.25">
      <c r="A184">
        <v>184</v>
      </c>
      <c r="B184">
        <v>32</v>
      </c>
      <c r="C184">
        <v>11</v>
      </c>
      <c r="D184" t="str">
        <f t="shared" si="5"/>
        <v>1132</v>
      </c>
      <c r="E184">
        <v>1</v>
      </c>
      <c r="F184">
        <v>60</v>
      </c>
      <c r="G184" s="4">
        <v>43795</v>
      </c>
      <c r="H184" t="b">
        <v>0</v>
      </c>
      <c r="J184" s="44" t="str">
        <f>RecepMP[[#This Row],[CodeFour]]&amp;RecepMP[[#This Row],[Refusée]]</f>
        <v>11FAUX</v>
      </c>
      <c r="K184" s="44" t="str">
        <f>VLOOKUP($B184,MP[[#All],[CodeMatPrem]:[Désignation]],2,FALSE)</f>
        <v>VIANDE DE COQ</v>
      </c>
      <c r="L184" s="49">
        <f>VLOOKUP(D184,'[1]Prix-Mat°Prem-Fourn'!D$1:E$64,2,FALSE)</f>
        <v>7.7080814999999996</v>
      </c>
      <c r="M184" s="49">
        <f>RecepMP[[#This Row],[Prix unitaire]]*RecepMP[[#This Row],[QtéLivrée]]</f>
        <v>462.48488999999995</v>
      </c>
    </row>
    <row r="185" spans="1:13" x14ac:dyDescent="0.25">
      <c r="A185">
        <v>185</v>
      </c>
      <c r="B185">
        <v>7</v>
      </c>
      <c r="C185">
        <v>18</v>
      </c>
      <c r="D185" t="str">
        <f t="shared" si="5"/>
        <v>187</v>
      </c>
      <c r="E185">
        <v>4</v>
      </c>
      <c r="F185">
        <v>100</v>
      </c>
      <c r="G185" s="4">
        <v>43796</v>
      </c>
      <c r="H185" t="b">
        <v>0</v>
      </c>
      <c r="J185" s="44" t="str">
        <f>RecepMP[[#This Row],[CodeFour]]&amp;RecepMP[[#This Row],[Refusée]]</f>
        <v>18FAUX</v>
      </c>
      <c r="K185" s="44" t="str">
        <f>VLOOKUP($B185,MP[[#All],[CodeMatPrem]:[Désignation]],2,FALSE)</f>
        <v>SEL</v>
      </c>
      <c r="L185" s="49">
        <f>VLOOKUP(D185,'[1]Prix-Mat°Prem-Fourn'!D$1:E$64,2,FALSE)</f>
        <v>0.27491100000000002</v>
      </c>
      <c r="M185" s="49">
        <f>RecepMP[[#This Row],[Prix unitaire]]*RecepMP[[#This Row],[QtéLivrée]]</f>
        <v>27.491100000000003</v>
      </c>
    </row>
    <row r="186" spans="1:13" x14ac:dyDescent="0.25">
      <c r="A186">
        <v>186</v>
      </c>
      <c r="B186">
        <v>1</v>
      </c>
      <c r="C186">
        <v>7</v>
      </c>
      <c r="D186" t="str">
        <f t="shared" si="5"/>
        <v>71</v>
      </c>
      <c r="E186">
        <v>6</v>
      </c>
      <c r="F186">
        <v>40</v>
      </c>
      <c r="G186" s="4">
        <v>43797</v>
      </c>
      <c r="H186" t="b">
        <v>0</v>
      </c>
      <c r="J186" s="44" t="str">
        <f>RecepMP[[#This Row],[CodeFour]]&amp;RecepMP[[#This Row],[Refusée]]</f>
        <v>7FAUX</v>
      </c>
      <c r="K186" s="44" t="str">
        <f>VLOOKUP($B186,MP[[#All],[CodeMatPrem]:[Désignation]],2,FALSE)</f>
        <v>COLLIER DE BŒUF</v>
      </c>
      <c r="L186" s="49">
        <f>VLOOKUP(D186,'[1]Prix-Mat°Prem-Fourn'!D$1:E$64,2,FALSE)</f>
        <v>9.2623859999999993</v>
      </c>
      <c r="M186" s="49">
        <f>RecepMP[[#This Row],[Prix unitaire]]*RecepMP[[#This Row],[QtéLivrée]]</f>
        <v>370.49543999999997</v>
      </c>
    </row>
    <row r="187" spans="1:13" x14ac:dyDescent="0.25">
      <c r="A187">
        <v>187</v>
      </c>
      <c r="B187">
        <v>2</v>
      </c>
      <c r="C187">
        <v>16</v>
      </c>
      <c r="D187" t="str">
        <f t="shared" si="5"/>
        <v>162</v>
      </c>
      <c r="E187">
        <v>4</v>
      </c>
      <c r="F187">
        <v>50</v>
      </c>
      <c r="G187" s="4">
        <v>43798</v>
      </c>
      <c r="H187" t="b">
        <v>0</v>
      </c>
      <c r="J187" s="44" t="str">
        <f>RecepMP[[#This Row],[CodeFour]]&amp;RecepMP[[#This Row],[Refusée]]</f>
        <v>16FAUX</v>
      </c>
      <c r="K187" s="44" t="str">
        <f>VLOOKUP($B187,MP[[#All],[CodeMatPrem]:[Désignation]],2,FALSE)</f>
        <v>JARRET DE BŒUF</v>
      </c>
      <c r="L187" s="49">
        <f>VLOOKUP(D187,'[1]Prix-Mat°Prem-Fourn'!D$1:E$64,2,FALSE)</f>
        <v>6.0268949999999997</v>
      </c>
      <c r="M187" s="49">
        <f>RecepMP[[#This Row],[Prix unitaire]]*RecepMP[[#This Row],[QtéLivrée]]</f>
        <v>301.34474999999998</v>
      </c>
    </row>
    <row r="188" spans="1:13" x14ac:dyDescent="0.25">
      <c r="A188">
        <v>188</v>
      </c>
      <c r="B188">
        <v>27</v>
      </c>
      <c r="C188">
        <v>15</v>
      </c>
      <c r="D188" t="str">
        <f t="shared" si="5"/>
        <v>1527</v>
      </c>
      <c r="E188">
        <v>6</v>
      </c>
      <c r="F188">
        <v>100</v>
      </c>
      <c r="G188" s="4">
        <v>43799</v>
      </c>
      <c r="H188" t="b">
        <v>0</v>
      </c>
      <c r="J188" s="44" t="str">
        <f>RecepMP[[#This Row],[CodeFour]]&amp;RecepMP[[#This Row],[Refusée]]</f>
        <v>15FAUX</v>
      </c>
      <c r="K188" s="44" t="str">
        <f>VLOOKUP($B188,MP[[#All],[CodeMatPrem]:[Désignation]],2,FALSE)</f>
        <v>LARDONS</v>
      </c>
      <c r="L188" s="49">
        <f>VLOOKUP(D188,'[1]Prix-Mat°Prem-Fourn'!D$1:E$64,2,FALSE)</f>
        <v>5.519366999999999</v>
      </c>
      <c r="M188" s="49">
        <f>RecepMP[[#This Row],[Prix unitaire]]*RecepMP[[#This Row],[QtéLivrée]]</f>
        <v>551.93669999999986</v>
      </c>
    </row>
    <row r="189" spans="1:13" x14ac:dyDescent="0.25">
      <c r="A189">
        <v>189</v>
      </c>
      <c r="B189">
        <v>37</v>
      </c>
      <c r="C189">
        <v>4</v>
      </c>
      <c r="D189" t="str">
        <f t="shared" si="5"/>
        <v>437</v>
      </c>
      <c r="E189">
        <v>2</v>
      </c>
      <c r="F189">
        <v>50</v>
      </c>
      <c r="G189" s="4">
        <v>43799</v>
      </c>
      <c r="H189" t="b">
        <v>0</v>
      </c>
      <c r="J189" s="44" t="str">
        <f>RecepMP[[#This Row],[CodeFour]]&amp;RecepMP[[#This Row],[Refusée]]</f>
        <v>4FAUX</v>
      </c>
      <c r="K189" s="44" t="str">
        <f>VLOOKUP($B189,MP[[#All],[CodeMatPrem]:[Désignation]],2,FALSE)</f>
        <v>GIROLLES</v>
      </c>
      <c r="L189" s="49">
        <f>VLOOKUP(D189,'[1]Prix-Mat°Prem-Fourn'!D$1:E$64,2,FALSE)</f>
        <v>26.634646500000002</v>
      </c>
      <c r="M189" s="49">
        <f>RecepMP[[#This Row],[Prix unitaire]]*RecepMP[[#This Row],[QtéLivrée]]</f>
        <v>1331.7323250000002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8435" r:id="rId4" name="ToggleButton1">
          <controlPr defaultSize="0" autoLine="0" r:id="rId5">
            <anchor moveWithCells="1">
              <from>
                <xdr:col>14</xdr:col>
                <xdr:colOff>76200</xdr:colOff>
                <xdr:row>33</xdr:row>
                <xdr:rowOff>9525</xdr:rowOff>
              </from>
              <to>
                <xdr:col>16</xdr:col>
                <xdr:colOff>514350</xdr:colOff>
                <xdr:row>37</xdr:row>
                <xdr:rowOff>171450</xdr:rowOff>
              </to>
            </anchor>
          </controlPr>
        </control>
      </mc:Choice>
      <mc:Fallback>
        <control shapeId="18435" r:id="rId4" name="ToggleButton1"/>
      </mc:Fallback>
    </mc:AlternateContent>
    <mc:AlternateContent xmlns:mc="http://schemas.openxmlformats.org/markup-compatibility/2006">
      <mc:Choice Requires="x14">
        <control shapeId="18434" r:id="rId6" name="Button 2">
          <controlPr defaultSize="0" print="0" autoFill="0" autoPict="0" macro="[0]!Macro4">
            <anchor moveWithCells="1" sizeWithCells="1">
              <from>
                <xdr:col>18</xdr:col>
                <xdr:colOff>390525</xdr:colOff>
                <xdr:row>11</xdr:row>
                <xdr:rowOff>123825</xdr:rowOff>
              </from>
              <to>
                <xdr:col>18</xdr:col>
                <xdr:colOff>2466975</xdr:colOff>
                <xdr:row>20</xdr:row>
                <xdr:rowOff>38100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Listes</vt:lpstr>
      <vt:lpstr>Fournisseurs</vt:lpstr>
      <vt:lpstr>Salariés</vt:lpstr>
      <vt:lpstr>Mat°1°</vt:lpstr>
      <vt:lpstr>Prod°Finis</vt:lpstr>
      <vt:lpstr>Prix-Mat°Prem-Fourn</vt:lpstr>
      <vt:lpstr>Mat1°-Prod Finis</vt:lpstr>
      <vt:lpstr>Q12-Dates de 1er besoin</vt:lpstr>
      <vt:lpstr>Récep°Mat°1° (+analyse Pareto)</vt:lpstr>
      <vt:lpstr>MAJ011219-FA19-2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U9102711</cp:lastModifiedBy>
  <cp:lastPrinted>2018-01-19T14:05:15Z</cp:lastPrinted>
  <dcterms:created xsi:type="dcterms:W3CDTF">2014-03-25T08:16:15Z</dcterms:created>
  <dcterms:modified xsi:type="dcterms:W3CDTF">2020-02-19T09:58:48Z</dcterms:modified>
</cp:coreProperties>
</file>