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ap-sf-siege.wprod.ds.aphp.fr\home\4155321\Bureau\"/>
    </mc:Choice>
  </mc:AlternateContent>
  <bookViews>
    <workbookView xWindow="240" yWindow="105" windowWidth="14805" windowHeight="8010"/>
  </bookViews>
  <sheets>
    <sheet name="Semestre 1" sheetId="4" r:id="rId1"/>
    <sheet name="Données" sheetId="5" r:id="rId2"/>
    <sheet name="Extraction" sheetId="9" r:id="rId3"/>
  </sheets>
  <definedNames>
    <definedName name="_xlnm._FilterDatabase" localSheetId="0" hidden="1">'Semestre 1'!$A$7:$HY$7</definedName>
    <definedName name="eleves1">Données!$A$21:$C$252</definedName>
    <definedName name="eleves2">Données!#REF!</definedName>
    <definedName name="eleves3">Données!#REF!</definedName>
    <definedName name="semestre1UE">Données!$A$3:$C$16</definedName>
    <definedName name="semestre2UE">Données!#REF!</definedName>
    <definedName name="semestre3UE">Données!#REF!</definedName>
    <definedName name="semestre4UE">Données!#REF!</definedName>
    <definedName name="semestre5UE">Données!#REF!</definedName>
    <definedName name="semestre6UE">Données!#REF!</definedName>
    <definedName name="zone_notes_sem1">'Semestre 1'!$D$8:$G$129,'Semestre 1'!$I$8:$L$129,'Semestre 1'!$N$8:$Q$129,'Semestre 1'!$S$8:$V$129,'Semestre 1'!$X$8:$AA$129,'Semestre 1'!$AC$8:$AF$129,'Semestre 1'!$AH$8:$AK$129,'Semestre 1'!$AM$8:$AP$129,'Semestre 1'!$AR$8:$AU$129,'Semestre 1'!$AW$8:$AZ$129,'Semestre 1'!$BB$8:$BE$129,'Semestre 1'!$BG$8:$BJ$129</definedName>
    <definedName name="zone_notes_sem2">#REF!,#REF!,#REF!,#REF!,#REF!,#REF!,#REF!,#REF!,#REF!,#REF!,#REF!,#REF!</definedName>
    <definedName name="zone_notes_sem3">#REF!,#REF!,#REF!,#REF!,#REF!,#REF!,#REF!,#REF!,#REF!,#REF!</definedName>
    <definedName name="zone_notes_sem4">#REF!,#REF!,#REF!,#REF!,#REF!,#REF!,#REF!,#REF!,#REF!,#REF!</definedName>
    <definedName name="zone_notes_sem5">#REF!,#REF!,#REF!,#REF!,#REF!,#REF!,#REF!,#REF!,#REF!,#REF!</definedName>
    <definedName name="zone_notes_sem6">#REF!,#REF!,#REF!,#REF!,#REF!</definedName>
  </definedNames>
  <calcPr calcId="152511"/>
</workbook>
</file>

<file path=xl/calcChain.xml><?xml version="1.0" encoding="utf-8"?>
<calcChain xmlns="http://schemas.openxmlformats.org/spreadsheetml/2006/main">
  <c r="C129" i="4" l="1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K125" i="4" l="1"/>
  <c r="BK121" i="4"/>
  <c r="BK113" i="4"/>
  <c r="BK109" i="4"/>
  <c r="BK105" i="4"/>
  <c r="BK101" i="4"/>
  <c r="BK97" i="4"/>
  <c r="BK93" i="4"/>
  <c r="BK89" i="4"/>
  <c r="BK85" i="4"/>
  <c r="BK77" i="4"/>
  <c r="BK69" i="4"/>
  <c r="BK65" i="4"/>
  <c r="BK61" i="4"/>
  <c r="BK57" i="4"/>
  <c r="BK53" i="4"/>
  <c r="BK49" i="4"/>
  <c r="BK45" i="4"/>
  <c r="BK41" i="4"/>
  <c r="BK37" i="4"/>
  <c r="BK29" i="4"/>
  <c r="BK28" i="4"/>
  <c r="BK25" i="4"/>
  <c r="BK21" i="4"/>
  <c r="BK17" i="4"/>
  <c r="BK13" i="4"/>
  <c r="BK9" i="4"/>
  <c r="BF125" i="4"/>
  <c r="BF121" i="4"/>
  <c r="BF117" i="4"/>
  <c r="BF113" i="4"/>
  <c r="BF109" i="4"/>
  <c r="BF105" i="4"/>
  <c r="BF97" i="4"/>
  <c r="BF93" i="4"/>
  <c r="BF89" i="4"/>
  <c r="BF85" i="4"/>
  <c r="BF81" i="4"/>
  <c r="BF77" i="4"/>
  <c r="BF69" i="4"/>
  <c r="BF65" i="4"/>
  <c r="BF53" i="4"/>
  <c r="BF49" i="4"/>
  <c r="BF45" i="4"/>
  <c r="BF41" i="4"/>
  <c r="BF33" i="4"/>
  <c r="BF29" i="4"/>
  <c r="BF25" i="4"/>
  <c r="BF21" i="4"/>
  <c r="BF13" i="4"/>
  <c r="BF9" i="4"/>
  <c r="BF8" i="4"/>
  <c r="BA124" i="4"/>
  <c r="BA112" i="4"/>
  <c r="BA110" i="4"/>
  <c r="BA108" i="4"/>
  <c r="BA96" i="4"/>
  <c r="BA86" i="4"/>
  <c r="BA82" i="4"/>
  <c r="BA80" i="4"/>
  <c r="BA76" i="4"/>
  <c r="BA74" i="4"/>
  <c r="BA70" i="4"/>
  <c r="BA66" i="4"/>
  <c r="BA64" i="4"/>
  <c r="BA62" i="4"/>
  <c r="BA58" i="4"/>
  <c r="BA56" i="4"/>
  <c r="BA54" i="4"/>
  <c r="BA52" i="4"/>
  <c r="BA50" i="4"/>
  <c r="BA44" i="4"/>
  <c r="BA36" i="4"/>
  <c r="BA34" i="4"/>
  <c r="BA32" i="4"/>
  <c r="BA28" i="4"/>
  <c r="BA26" i="4"/>
  <c r="BA20" i="4"/>
  <c r="BA18" i="4"/>
  <c r="AV129" i="4"/>
  <c r="AV125" i="4"/>
  <c r="AV121" i="4"/>
  <c r="AV117" i="4"/>
  <c r="AV113" i="4"/>
  <c r="AV109" i="4"/>
  <c r="AV105" i="4"/>
  <c r="AV101" i="4"/>
  <c r="AV97" i="4"/>
  <c r="AV93" i="4"/>
  <c r="AV89" i="4"/>
  <c r="AV85" i="4"/>
  <c r="AV77" i="4"/>
  <c r="AV73" i="4"/>
  <c r="AV69" i="4"/>
  <c r="AV65" i="4"/>
  <c r="AV61" i="4"/>
  <c r="AV57" i="4"/>
  <c r="AV53" i="4"/>
  <c r="AV49" i="4"/>
  <c r="AV41" i="4"/>
  <c r="AV25" i="4"/>
  <c r="AV13" i="4"/>
  <c r="AR134" i="4"/>
  <c r="AQ126" i="4"/>
  <c r="AQ123" i="4"/>
  <c r="AQ122" i="4"/>
  <c r="AQ119" i="4"/>
  <c r="AQ118" i="4"/>
  <c r="AQ115" i="4"/>
  <c r="AQ114" i="4"/>
  <c r="AQ110" i="4"/>
  <c r="AQ107" i="4"/>
  <c r="AQ103" i="4"/>
  <c r="AQ102" i="4"/>
  <c r="AQ95" i="4"/>
  <c r="AQ90" i="4"/>
  <c r="AQ82" i="4"/>
  <c r="AQ79" i="4"/>
  <c r="AQ74" i="4"/>
  <c r="AQ67" i="4"/>
  <c r="AQ66" i="4"/>
  <c r="AQ62" i="4"/>
  <c r="AQ59" i="4"/>
  <c r="AQ58" i="4"/>
  <c r="AQ55" i="4"/>
  <c r="AQ54" i="4"/>
  <c r="AQ51" i="4"/>
  <c r="AQ50" i="4"/>
  <c r="AQ46" i="4"/>
  <c r="AQ43" i="4"/>
  <c r="AQ39" i="4"/>
  <c r="AQ38" i="4"/>
  <c r="AQ31" i="4"/>
  <c r="AQ27" i="4"/>
  <c r="AQ23" i="4"/>
  <c r="AQ22" i="4"/>
  <c r="AQ19" i="4"/>
  <c r="AQ18" i="4"/>
  <c r="AQ14" i="4"/>
  <c r="AQ10" i="4"/>
  <c r="AL129" i="4"/>
  <c r="AL125" i="4"/>
  <c r="AG122" i="4"/>
  <c r="AL121" i="4"/>
  <c r="AL118" i="4"/>
  <c r="AL117" i="4"/>
  <c r="AG114" i="4"/>
  <c r="AL113" i="4"/>
  <c r="AL110" i="4"/>
  <c r="AL109" i="4"/>
  <c r="AL106" i="4"/>
  <c r="AL102" i="4"/>
  <c r="AL101" i="4"/>
  <c r="AL98" i="4"/>
  <c r="AL97" i="4"/>
  <c r="AL93" i="4"/>
  <c r="AG90" i="4"/>
  <c r="AL89" i="4"/>
  <c r="AL86" i="4"/>
  <c r="AL85" i="4"/>
  <c r="AG82" i="4"/>
  <c r="AG81" i="4"/>
  <c r="AL78" i="4"/>
  <c r="AL77" i="4"/>
  <c r="AL74" i="4"/>
  <c r="AL70" i="4"/>
  <c r="AL69" i="4"/>
  <c r="AL66" i="4"/>
  <c r="AL65" i="4"/>
  <c r="AL61" i="4"/>
  <c r="AG58" i="4"/>
  <c r="AL57" i="4"/>
  <c r="AL54" i="4"/>
  <c r="AL53" i="4"/>
  <c r="AG50" i="4"/>
  <c r="AG49" i="4"/>
  <c r="AL46" i="4"/>
  <c r="AL45" i="4"/>
  <c r="AL42" i="4"/>
  <c r="AL38" i="4"/>
  <c r="AL37" i="4"/>
  <c r="AL34" i="4"/>
  <c r="AL33" i="4"/>
  <c r="AL29" i="4"/>
  <c r="AG25" i="4"/>
  <c r="AG21" i="4"/>
  <c r="AL17" i="4"/>
  <c r="AG14" i="4"/>
  <c r="AL13" i="4"/>
  <c r="AL10" i="4"/>
  <c r="AG121" i="4"/>
  <c r="AL105" i="4"/>
  <c r="AG89" i="4"/>
  <c r="AL73" i="4"/>
  <c r="AG57" i="4"/>
  <c r="AL41" i="4"/>
  <c r="AL25" i="4"/>
  <c r="AL9" i="4"/>
  <c r="AB128" i="4"/>
  <c r="AB124" i="4"/>
  <c r="AB120" i="4"/>
  <c r="AB117" i="4"/>
  <c r="AB116" i="4"/>
  <c r="AB113" i="4"/>
  <c r="AB112" i="4"/>
  <c r="AB109" i="4"/>
  <c r="AB108" i="4"/>
  <c r="AB105" i="4"/>
  <c r="AB104" i="4"/>
  <c r="AB102" i="4"/>
  <c r="AB96" i="4"/>
  <c r="AB92" i="4"/>
  <c r="AB88" i="4"/>
  <c r="AB85" i="4"/>
  <c r="AB84" i="4"/>
  <c r="AB81" i="4"/>
  <c r="AB80" i="4"/>
  <c r="AB77" i="4"/>
  <c r="AB76" i="4"/>
  <c r="AB73" i="4"/>
  <c r="AB72" i="4"/>
  <c r="AB70" i="4"/>
  <c r="AB64" i="4"/>
  <c r="AB60" i="4"/>
  <c r="AB56" i="4"/>
  <c r="AB53" i="4"/>
  <c r="AB52" i="4"/>
  <c r="AB49" i="4"/>
  <c r="AB48" i="4"/>
  <c r="AB45" i="4"/>
  <c r="AB44" i="4"/>
  <c r="AB41" i="4"/>
  <c r="AB40" i="4"/>
  <c r="AB38" i="4"/>
  <c r="AB32" i="4"/>
  <c r="AB28" i="4"/>
  <c r="AB25" i="4"/>
  <c r="AB24" i="4"/>
  <c r="AB21" i="4"/>
  <c r="AB20" i="4"/>
  <c r="AB18" i="4"/>
  <c r="AB12" i="4"/>
  <c r="W128" i="4"/>
  <c r="W126" i="4"/>
  <c r="W124" i="4"/>
  <c r="W122" i="4"/>
  <c r="W120" i="4"/>
  <c r="R118" i="4"/>
  <c r="R116" i="4"/>
  <c r="W114" i="4"/>
  <c r="W112" i="4"/>
  <c r="W110" i="4"/>
  <c r="W108" i="4"/>
  <c r="W106" i="4"/>
  <c r="W104" i="4"/>
  <c r="R102" i="4"/>
  <c r="R100" i="4"/>
  <c r="W98" i="4"/>
  <c r="W96" i="4"/>
  <c r="W94" i="4"/>
  <c r="W92" i="4"/>
  <c r="W90" i="4"/>
  <c r="W88" i="4"/>
  <c r="R86" i="4"/>
  <c r="R84" i="4"/>
  <c r="W82" i="4"/>
  <c r="W80" i="4"/>
  <c r="W78" i="4"/>
  <c r="W76" i="4"/>
  <c r="W74" i="4"/>
  <c r="W72" i="4"/>
  <c r="R70" i="4"/>
  <c r="R68" i="4"/>
  <c r="W66" i="4"/>
  <c r="W64" i="4"/>
  <c r="W62" i="4"/>
  <c r="W60" i="4"/>
  <c r="W58" i="4"/>
  <c r="W56" i="4"/>
  <c r="R54" i="4"/>
  <c r="R52" i="4"/>
  <c r="W50" i="4"/>
  <c r="W48" i="4"/>
  <c r="W46" i="4"/>
  <c r="W44" i="4"/>
  <c r="W42" i="4"/>
  <c r="W40" i="4"/>
  <c r="R38" i="4"/>
  <c r="R36" i="4"/>
  <c r="W34" i="4"/>
  <c r="W32" i="4"/>
  <c r="W30" i="4"/>
  <c r="W28" i="4"/>
  <c r="W26" i="4"/>
  <c r="W24" i="4"/>
  <c r="R22" i="4"/>
  <c r="R20" i="4"/>
  <c r="W18" i="4"/>
  <c r="W16" i="4"/>
  <c r="W14" i="4"/>
  <c r="W12" i="4"/>
  <c r="W10" i="4"/>
  <c r="R127" i="4"/>
  <c r="W123" i="4"/>
  <c r="W119" i="4"/>
  <c r="R115" i="4"/>
  <c r="R111" i="4"/>
  <c r="W107" i="4"/>
  <c r="W103" i="4"/>
  <c r="R99" i="4"/>
  <c r="R95" i="4"/>
  <c r="W91" i="4"/>
  <c r="W87" i="4"/>
  <c r="R83" i="4"/>
  <c r="R79" i="4"/>
  <c r="W75" i="4"/>
  <c r="W71" i="4"/>
  <c r="R67" i="4"/>
  <c r="R63" i="4"/>
  <c r="W59" i="4"/>
  <c r="W55" i="4"/>
  <c r="R51" i="4"/>
  <c r="R47" i="4"/>
  <c r="W43" i="4"/>
  <c r="W39" i="4"/>
  <c r="R35" i="4"/>
  <c r="R31" i="4"/>
  <c r="W27" i="4"/>
  <c r="W23" i="4"/>
  <c r="R19" i="4"/>
  <c r="R15" i="4"/>
  <c r="W11" i="4"/>
  <c r="BK129" i="4"/>
  <c r="BF129" i="4"/>
  <c r="BA129" i="4"/>
  <c r="AQ129" i="4"/>
  <c r="AB129" i="4"/>
  <c r="W129" i="4"/>
  <c r="R129" i="4"/>
  <c r="BK128" i="4"/>
  <c r="BF128" i="4"/>
  <c r="BA128" i="4"/>
  <c r="AV128" i="4"/>
  <c r="AQ128" i="4"/>
  <c r="AL128" i="4"/>
  <c r="AG128" i="4"/>
  <c r="R128" i="4"/>
  <c r="BK127" i="4"/>
  <c r="BF127" i="4"/>
  <c r="BA127" i="4"/>
  <c r="AV127" i="4"/>
  <c r="AQ127" i="4"/>
  <c r="AL127" i="4"/>
  <c r="AG127" i="4"/>
  <c r="AB127" i="4"/>
  <c r="W127" i="4"/>
  <c r="BK126" i="4"/>
  <c r="BF126" i="4"/>
  <c r="BA126" i="4"/>
  <c r="AV126" i="4"/>
  <c r="AL126" i="4"/>
  <c r="AG126" i="4"/>
  <c r="AB126" i="4"/>
  <c r="R126" i="4"/>
  <c r="BA125" i="4"/>
  <c r="AQ125" i="4"/>
  <c r="AB125" i="4"/>
  <c r="W125" i="4"/>
  <c r="R125" i="4"/>
  <c r="BK124" i="4"/>
  <c r="BF124" i="4"/>
  <c r="AV124" i="4"/>
  <c r="AQ124" i="4"/>
  <c r="AL124" i="4"/>
  <c r="AG124" i="4"/>
  <c r="R124" i="4"/>
  <c r="BK123" i="4"/>
  <c r="BF123" i="4"/>
  <c r="BA123" i="4"/>
  <c r="AV123" i="4"/>
  <c r="AL123" i="4"/>
  <c r="AG123" i="4"/>
  <c r="AB123" i="4"/>
  <c r="R123" i="4"/>
  <c r="BK122" i="4"/>
  <c r="BF122" i="4"/>
  <c r="BA122" i="4"/>
  <c r="AV122" i="4"/>
  <c r="AL122" i="4"/>
  <c r="AB122" i="4"/>
  <c r="R122" i="4"/>
  <c r="BA121" i="4"/>
  <c r="AQ121" i="4"/>
  <c r="AB121" i="4"/>
  <c r="W121" i="4"/>
  <c r="R121" i="4"/>
  <c r="BK120" i="4"/>
  <c r="BF120" i="4"/>
  <c r="BA120" i="4"/>
  <c r="AV120" i="4"/>
  <c r="AQ120" i="4"/>
  <c r="AL120" i="4"/>
  <c r="AG120" i="4"/>
  <c r="R120" i="4"/>
  <c r="BK119" i="4"/>
  <c r="BF119" i="4"/>
  <c r="BA119" i="4"/>
  <c r="AV119" i="4"/>
  <c r="AL119" i="4"/>
  <c r="AG119" i="4"/>
  <c r="AB119" i="4"/>
  <c r="BK118" i="4"/>
  <c r="BF118" i="4"/>
  <c r="BA118" i="4"/>
  <c r="AV118" i="4"/>
  <c r="AB118" i="4"/>
  <c r="W118" i="4"/>
  <c r="BK117" i="4"/>
  <c r="BA117" i="4"/>
  <c r="AQ117" i="4"/>
  <c r="W117" i="4"/>
  <c r="R117" i="4"/>
  <c r="BK116" i="4"/>
  <c r="BF116" i="4"/>
  <c r="BA116" i="4"/>
  <c r="AV116" i="4"/>
  <c r="AQ116" i="4"/>
  <c r="AL116" i="4"/>
  <c r="AG116" i="4"/>
  <c r="W116" i="4"/>
  <c r="BK115" i="4"/>
  <c r="BF115" i="4"/>
  <c r="BA115" i="4"/>
  <c r="AV115" i="4"/>
  <c r="AL115" i="4"/>
  <c r="AG115" i="4"/>
  <c r="AB115" i="4"/>
  <c r="BK114" i="4"/>
  <c r="BF114" i="4"/>
  <c r="BA114" i="4"/>
  <c r="AV114" i="4"/>
  <c r="AL114" i="4"/>
  <c r="AB114" i="4"/>
  <c r="R114" i="4"/>
  <c r="BA113" i="4"/>
  <c r="AQ113" i="4"/>
  <c r="W113" i="4"/>
  <c r="R113" i="4"/>
  <c r="BK112" i="4"/>
  <c r="BF112" i="4"/>
  <c r="AV112" i="4"/>
  <c r="AQ112" i="4"/>
  <c r="AL112" i="4"/>
  <c r="AG112" i="4"/>
  <c r="R112" i="4"/>
  <c r="BK111" i="4"/>
  <c r="BF111" i="4"/>
  <c r="BA111" i="4"/>
  <c r="AV111" i="4"/>
  <c r="AQ111" i="4"/>
  <c r="AL111" i="4"/>
  <c r="AG111" i="4"/>
  <c r="AB111" i="4"/>
  <c r="W111" i="4"/>
  <c r="BK110" i="4"/>
  <c r="BF110" i="4"/>
  <c r="AV110" i="4"/>
  <c r="AB110" i="4"/>
  <c r="R110" i="4"/>
  <c r="BA109" i="4"/>
  <c r="AQ109" i="4"/>
  <c r="W109" i="4"/>
  <c r="R109" i="4"/>
  <c r="BK108" i="4"/>
  <c r="BF108" i="4"/>
  <c r="AV108" i="4"/>
  <c r="AQ108" i="4"/>
  <c r="AL108" i="4"/>
  <c r="AG108" i="4"/>
  <c r="R108" i="4"/>
  <c r="BK107" i="4"/>
  <c r="BF107" i="4"/>
  <c r="BA107" i="4"/>
  <c r="AV107" i="4"/>
  <c r="AL107" i="4"/>
  <c r="AG107" i="4"/>
  <c r="AB107" i="4"/>
  <c r="R107" i="4"/>
  <c r="BK106" i="4"/>
  <c r="BF106" i="4"/>
  <c r="BA106" i="4"/>
  <c r="AV106" i="4"/>
  <c r="AQ106" i="4"/>
  <c r="AB106" i="4"/>
  <c r="R106" i="4"/>
  <c r="BA105" i="4"/>
  <c r="AQ105" i="4"/>
  <c r="AG105" i="4"/>
  <c r="W105" i="4"/>
  <c r="R105" i="4"/>
  <c r="BK104" i="4"/>
  <c r="BF104" i="4"/>
  <c r="BA104" i="4"/>
  <c r="AV104" i="4"/>
  <c r="AQ104" i="4"/>
  <c r="AL104" i="4"/>
  <c r="AG104" i="4"/>
  <c r="R104" i="4"/>
  <c r="BK103" i="4"/>
  <c r="BF103" i="4"/>
  <c r="BA103" i="4"/>
  <c r="AV103" i="4"/>
  <c r="AL103" i="4"/>
  <c r="AG103" i="4"/>
  <c r="AB103" i="4"/>
  <c r="BK102" i="4"/>
  <c r="BF102" i="4"/>
  <c r="BA102" i="4"/>
  <c r="AV102" i="4"/>
  <c r="W102" i="4"/>
  <c r="BF101" i="4"/>
  <c r="BA101" i="4"/>
  <c r="AQ101" i="4"/>
  <c r="AB101" i="4"/>
  <c r="W101" i="4"/>
  <c r="R101" i="4"/>
  <c r="BK100" i="4"/>
  <c r="BF100" i="4"/>
  <c r="BA100" i="4"/>
  <c r="AV100" i="4"/>
  <c r="AQ100" i="4"/>
  <c r="AL100" i="4"/>
  <c r="AG100" i="4"/>
  <c r="AB100" i="4"/>
  <c r="W100" i="4"/>
  <c r="BK99" i="4"/>
  <c r="BF99" i="4"/>
  <c r="BA99" i="4"/>
  <c r="AV99" i="4"/>
  <c r="AQ99" i="4"/>
  <c r="AL99" i="4"/>
  <c r="AG99" i="4"/>
  <c r="AB99" i="4"/>
  <c r="BK98" i="4"/>
  <c r="BF98" i="4"/>
  <c r="BA98" i="4"/>
  <c r="AV98" i="4"/>
  <c r="AQ98" i="4"/>
  <c r="AG98" i="4"/>
  <c r="AB98" i="4"/>
  <c r="R98" i="4"/>
  <c r="BA97" i="4"/>
  <c r="AQ97" i="4"/>
  <c r="AB97" i="4"/>
  <c r="W97" i="4"/>
  <c r="R97" i="4"/>
  <c r="BK96" i="4"/>
  <c r="BF96" i="4"/>
  <c r="AV96" i="4"/>
  <c r="AQ96" i="4"/>
  <c r="AL96" i="4"/>
  <c r="AG96" i="4"/>
  <c r="R96" i="4"/>
  <c r="BK95" i="4"/>
  <c r="BF95" i="4"/>
  <c r="BA95" i="4"/>
  <c r="AV95" i="4"/>
  <c r="AL95" i="4"/>
  <c r="AG95" i="4"/>
  <c r="AB95" i="4"/>
  <c r="W95" i="4"/>
  <c r="BK94" i="4"/>
  <c r="BF94" i="4"/>
  <c r="BA94" i="4"/>
  <c r="AV94" i="4"/>
  <c r="AQ94" i="4"/>
  <c r="AL94" i="4"/>
  <c r="AG94" i="4"/>
  <c r="AB94" i="4"/>
  <c r="R94" i="4"/>
  <c r="BA93" i="4"/>
  <c r="AQ93" i="4"/>
  <c r="AB93" i="4"/>
  <c r="W93" i="4"/>
  <c r="R93" i="4"/>
  <c r="BK92" i="4"/>
  <c r="BF92" i="4"/>
  <c r="BA92" i="4"/>
  <c r="AV92" i="4"/>
  <c r="AQ92" i="4"/>
  <c r="AL92" i="4"/>
  <c r="AG92" i="4"/>
  <c r="R92" i="4"/>
  <c r="BK91" i="4"/>
  <c r="BF91" i="4"/>
  <c r="BA91" i="4"/>
  <c r="AV91" i="4"/>
  <c r="AQ91" i="4"/>
  <c r="AL91" i="4"/>
  <c r="AG91" i="4"/>
  <c r="AB91" i="4"/>
  <c r="R91" i="4"/>
  <c r="BK90" i="4"/>
  <c r="BF90" i="4"/>
  <c r="BA90" i="4"/>
  <c r="AV90" i="4"/>
  <c r="AL90" i="4"/>
  <c r="AB90" i="4"/>
  <c r="R90" i="4"/>
  <c r="BA89" i="4"/>
  <c r="AQ89" i="4"/>
  <c r="AB89" i="4"/>
  <c r="W89" i="4"/>
  <c r="R89" i="4"/>
  <c r="BK88" i="4"/>
  <c r="BF88" i="4"/>
  <c r="BA88" i="4"/>
  <c r="AV88" i="4"/>
  <c r="AQ88" i="4"/>
  <c r="AL88" i="4"/>
  <c r="AG88" i="4"/>
  <c r="R88" i="4"/>
  <c r="BK87" i="4"/>
  <c r="BF87" i="4"/>
  <c r="BA87" i="4"/>
  <c r="AV87" i="4"/>
  <c r="AQ87" i="4"/>
  <c r="AL87" i="4"/>
  <c r="AG87" i="4"/>
  <c r="AB87" i="4"/>
  <c r="BK86" i="4"/>
  <c r="BF86" i="4"/>
  <c r="AV86" i="4"/>
  <c r="AQ86" i="4"/>
  <c r="AB86" i="4"/>
  <c r="W86" i="4"/>
  <c r="BA85" i="4"/>
  <c r="AQ85" i="4"/>
  <c r="W85" i="4"/>
  <c r="R85" i="4"/>
  <c r="BK84" i="4"/>
  <c r="BF84" i="4"/>
  <c r="BA84" i="4"/>
  <c r="AV84" i="4"/>
  <c r="AQ84" i="4"/>
  <c r="AL84" i="4"/>
  <c r="AG84" i="4"/>
  <c r="W84" i="4"/>
  <c r="BK83" i="4"/>
  <c r="BF83" i="4"/>
  <c r="BA83" i="4"/>
  <c r="AV83" i="4"/>
  <c r="AQ83" i="4"/>
  <c r="AL83" i="4"/>
  <c r="AG83" i="4"/>
  <c r="AB83" i="4"/>
  <c r="BK82" i="4"/>
  <c r="BF82" i="4"/>
  <c r="AV82" i="4"/>
  <c r="AL82" i="4"/>
  <c r="AB82" i="4"/>
  <c r="R82" i="4"/>
  <c r="BK81" i="4"/>
  <c r="BA81" i="4"/>
  <c r="AV81" i="4"/>
  <c r="AQ81" i="4"/>
  <c r="W81" i="4"/>
  <c r="R81" i="4"/>
  <c r="BK80" i="4"/>
  <c r="BF80" i="4"/>
  <c r="AV80" i="4"/>
  <c r="AQ80" i="4"/>
  <c r="AL80" i="4"/>
  <c r="AG80" i="4"/>
  <c r="R80" i="4"/>
  <c r="BK79" i="4"/>
  <c r="BF79" i="4"/>
  <c r="BA79" i="4"/>
  <c r="AV79" i="4"/>
  <c r="AL79" i="4"/>
  <c r="AG79" i="4"/>
  <c r="AB79" i="4"/>
  <c r="W79" i="4"/>
  <c r="BK78" i="4"/>
  <c r="BF78" i="4"/>
  <c r="BA78" i="4"/>
  <c r="AV78" i="4"/>
  <c r="AQ78" i="4"/>
  <c r="AB78" i="4"/>
  <c r="R78" i="4"/>
  <c r="BA77" i="4"/>
  <c r="AQ77" i="4"/>
  <c r="W77" i="4"/>
  <c r="R77" i="4"/>
  <c r="BK76" i="4"/>
  <c r="BF76" i="4"/>
  <c r="AV76" i="4"/>
  <c r="AQ76" i="4"/>
  <c r="AL76" i="4"/>
  <c r="AG76" i="4"/>
  <c r="R76" i="4"/>
  <c r="BK75" i="4"/>
  <c r="BF75" i="4"/>
  <c r="BA75" i="4"/>
  <c r="AV75" i="4"/>
  <c r="AQ75" i="4"/>
  <c r="AL75" i="4"/>
  <c r="AG75" i="4"/>
  <c r="AB75" i="4"/>
  <c r="R75" i="4"/>
  <c r="BK74" i="4"/>
  <c r="BF74" i="4"/>
  <c r="AV74" i="4"/>
  <c r="AB74" i="4"/>
  <c r="R74" i="4"/>
  <c r="BK73" i="4"/>
  <c r="BF73" i="4"/>
  <c r="BA73" i="4"/>
  <c r="AQ73" i="4"/>
  <c r="AG73" i="4"/>
  <c r="W73" i="4"/>
  <c r="R73" i="4"/>
  <c r="BK72" i="4"/>
  <c r="BF72" i="4"/>
  <c r="BA72" i="4"/>
  <c r="AV72" i="4"/>
  <c r="AQ72" i="4"/>
  <c r="AL72" i="4"/>
  <c r="AG72" i="4"/>
  <c r="R72" i="4"/>
  <c r="BK71" i="4"/>
  <c r="BF71" i="4"/>
  <c r="BA71" i="4"/>
  <c r="AV71" i="4"/>
  <c r="AQ71" i="4"/>
  <c r="AL71" i="4"/>
  <c r="AG71" i="4"/>
  <c r="AB71" i="4"/>
  <c r="BK70" i="4"/>
  <c r="BF70" i="4"/>
  <c r="AV70" i="4"/>
  <c r="AQ70" i="4"/>
  <c r="W70" i="4"/>
  <c r="BA69" i="4"/>
  <c r="AQ69" i="4"/>
  <c r="AB69" i="4"/>
  <c r="W69" i="4"/>
  <c r="R69" i="4"/>
  <c r="BK68" i="4"/>
  <c r="BF68" i="4"/>
  <c r="BA68" i="4"/>
  <c r="AV68" i="4"/>
  <c r="AQ68" i="4"/>
  <c r="AL68" i="4"/>
  <c r="AG68" i="4"/>
  <c r="AB68" i="4"/>
  <c r="W68" i="4"/>
  <c r="BK67" i="4"/>
  <c r="BF67" i="4"/>
  <c r="BA67" i="4"/>
  <c r="AV67" i="4"/>
  <c r="AL67" i="4"/>
  <c r="AG67" i="4"/>
  <c r="AB67" i="4"/>
  <c r="BK66" i="4"/>
  <c r="BF66" i="4"/>
  <c r="AV66" i="4"/>
  <c r="AG66" i="4"/>
  <c r="AB66" i="4"/>
  <c r="R66" i="4"/>
  <c r="BA65" i="4"/>
  <c r="AQ65" i="4"/>
  <c r="AB65" i="4"/>
  <c r="W65" i="4"/>
  <c r="R65" i="4"/>
  <c r="BK64" i="4"/>
  <c r="BF64" i="4"/>
  <c r="AV64" i="4"/>
  <c r="AQ64" i="4"/>
  <c r="AL64" i="4"/>
  <c r="AG64" i="4"/>
  <c r="R64" i="4"/>
  <c r="BK63" i="4"/>
  <c r="BF63" i="4"/>
  <c r="BA63" i="4"/>
  <c r="AV63" i="4"/>
  <c r="AQ63" i="4"/>
  <c r="AL63" i="4"/>
  <c r="AG63" i="4"/>
  <c r="AB63" i="4"/>
  <c r="W63" i="4"/>
  <c r="BK62" i="4"/>
  <c r="BF62" i="4"/>
  <c r="AV62" i="4"/>
  <c r="AL62" i="4"/>
  <c r="AG62" i="4"/>
  <c r="AB62" i="4"/>
  <c r="R62" i="4"/>
  <c r="BF61" i="4"/>
  <c r="BA61" i="4"/>
  <c r="AQ61" i="4"/>
  <c r="AB61" i="4"/>
  <c r="W61" i="4"/>
  <c r="R61" i="4"/>
  <c r="BK60" i="4"/>
  <c r="BF60" i="4"/>
  <c r="BA60" i="4"/>
  <c r="AV60" i="4"/>
  <c r="AQ60" i="4"/>
  <c r="AL60" i="4"/>
  <c r="AG60" i="4"/>
  <c r="R60" i="4"/>
  <c r="BK59" i="4"/>
  <c r="BF59" i="4"/>
  <c r="BA59" i="4"/>
  <c r="AV59" i="4"/>
  <c r="AL59" i="4"/>
  <c r="AG59" i="4"/>
  <c r="AB59" i="4"/>
  <c r="R59" i="4"/>
  <c r="BK58" i="4"/>
  <c r="BF58" i="4"/>
  <c r="AV58" i="4"/>
  <c r="AL58" i="4"/>
  <c r="AB58" i="4"/>
  <c r="R58" i="4"/>
  <c r="BF57" i="4"/>
  <c r="BA57" i="4"/>
  <c r="AQ57" i="4"/>
  <c r="AB57" i="4"/>
  <c r="W57" i="4"/>
  <c r="R57" i="4"/>
  <c r="BK56" i="4"/>
  <c r="BF56" i="4"/>
  <c r="AV56" i="4"/>
  <c r="AQ56" i="4"/>
  <c r="AL56" i="4"/>
  <c r="AG56" i="4"/>
  <c r="R56" i="4"/>
  <c r="BK55" i="4"/>
  <c r="BF55" i="4"/>
  <c r="BA55" i="4"/>
  <c r="AV55" i="4"/>
  <c r="AL55" i="4"/>
  <c r="AG55" i="4"/>
  <c r="AB55" i="4"/>
  <c r="BK54" i="4"/>
  <c r="BF54" i="4"/>
  <c r="AV54" i="4"/>
  <c r="AB54" i="4"/>
  <c r="W54" i="4"/>
  <c r="BA53" i="4"/>
  <c r="AQ53" i="4"/>
  <c r="W53" i="4"/>
  <c r="R53" i="4"/>
  <c r="BK52" i="4"/>
  <c r="BF52" i="4"/>
  <c r="AV52" i="4"/>
  <c r="AQ52" i="4"/>
  <c r="AL52" i="4"/>
  <c r="AG52" i="4"/>
  <c r="W52" i="4"/>
  <c r="BK51" i="4"/>
  <c r="BF51" i="4"/>
  <c r="BA51" i="4"/>
  <c r="AV51" i="4"/>
  <c r="AL51" i="4"/>
  <c r="AG51" i="4"/>
  <c r="AB51" i="4"/>
  <c r="BK50" i="4"/>
  <c r="BF50" i="4"/>
  <c r="AV50" i="4"/>
  <c r="AL50" i="4"/>
  <c r="AB50" i="4"/>
  <c r="R50" i="4"/>
  <c r="BA49" i="4"/>
  <c r="AQ49" i="4"/>
  <c r="W49" i="4"/>
  <c r="R49" i="4"/>
  <c r="BK48" i="4"/>
  <c r="BF48" i="4"/>
  <c r="BA48" i="4"/>
  <c r="AV48" i="4"/>
  <c r="AQ48" i="4"/>
  <c r="AL48" i="4"/>
  <c r="AG48" i="4"/>
  <c r="R48" i="4"/>
  <c r="BK47" i="4"/>
  <c r="BF47" i="4"/>
  <c r="BA47" i="4"/>
  <c r="AV47" i="4"/>
  <c r="AQ47" i="4"/>
  <c r="AL47" i="4"/>
  <c r="AG47" i="4"/>
  <c r="AB47" i="4"/>
  <c r="W47" i="4"/>
  <c r="BK46" i="4"/>
  <c r="BF46" i="4"/>
  <c r="BA46" i="4"/>
  <c r="AV46" i="4"/>
  <c r="AB46" i="4"/>
  <c r="R46" i="4"/>
  <c r="BA45" i="4"/>
  <c r="AV45" i="4"/>
  <c r="AQ45" i="4"/>
  <c r="W45" i="4"/>
  <c r="R45" i="4"/>
  <c r="BK44" i="4"/>
  <c r="BF44" i="4"/>
  <c r="AV44" i="4"/>
  <c r="AQ44" i="4"/>
  <c r="AL44" i="4"/>
  <c r="AG44" i="4"/>
  <c r="R44" i="4"/>
  <c r="BK43" i="4"/>
  <c r="BF43" i="4"/>
  <c r="BA43" i="4"/>
  <c r="AV43" i="4"/>
  <c r="AL43" i="4"/>
  <c r="AG43" i="4"/>
  <c r="AB43" i="4"/>
  <c r="R43" i="4"/>
  <c r="BK42" i="4"/>
  <c r="BF42" i="4"/>
  <c r="BA42" i="4"/>
  <c r="AV42" i="4"/>
  <c r="AQ42" i="4"/>
  <c r="AB42" i="4"/>
  <c r="R42" i="4"/>
  <c r="BA41" i="4"/>
  <c r="AQ41" i="4"/>
  <c r="AG41" i="4"/>
  <c r="W41" i="4"/>
  <c r="R41" i="4"/>
  <c r="BK40" i="4"/>
  <c r="BF40" i="4"/>
  <c r="BA40" i="4"/>
  <c r="AV40" i="4"/>
  <c r="AQ40" i="4"/>
  <c r="AL40" i="4"/>
  <c r="AG40" i="4"/>
  <c r="R40" i="4"/>
  <c r="BK39" i="4"/>
  <c r="BF39" i="4"/>
  <c r="BA39" i="4"/>
  <c r="AV39" i="4"/>
  <c r="AL39" i="4"/>
  <c r="AG39" i="4"/>
  <c r="AB39" i="4"/>
  <c r="BK38" i="4"/>
  <c r="BF38" i="4"/>
  <c r="BA38" i="4"/>
  <c r="AV38" i="4"/>
  <c r="W38" i="4"/>
  <c r="BF37" i="4"/>
  <c r="BA37" i="4"/>
  <c r="AV37" i="4"/>
  <c r="AQ37" i="4"/>
  <c r="AB37" i="4"/>
  <c r="W37" i="4"/>
  <c r="R37" i="4"/>
  <c r="BK36" i="4"/>
  <c r="BF36" i="4"/>
  <c r="AV36" i="4"/>
  <c r="AQ36" i="4"/>
  <c r="AL36" i="4"/>
  <c r="AG36" i="4"/>
  <c r="AB36" i="4"/>
  <c r="W36" i="4"/>
  <c r="BK35" i="4"/>
  <c r="BF35" i="4"/>
  <c r="BA35" i="4"/>
  <c r="AV35" i="4"/>
  <c r="AQ35" i="4"/>
  <c r="AL35" i="4"/>
  <c r="AG35" i="4"/>
  <c r="AB35" i="4"/>
  <c r="BK34" i="4"/>
  <c r="BF34" i="4"/>
  <c r="AV34" i="4"/>
  <c r="AQ34" i="4"/>
  <c r="AG34" i="4"/>
  <c r="AB34" i="4"/>
  <c r="R34" i="4"/>
  <c r="BK33" i="4"/>
  <c r="BA33" i="4"/>
  <c r="AV33" i="4"/>
  <c r="AQ33" i="4"/>
  <c r="AB33" i="4"/>
  <c r="W33" i="4"/>
  <c r="R33" i="4"/>
  <c r="BK32" i="4"/>
  <c r="BF32" i="4"/>
  <c r="AV32" i="4"/>
  <c r="AQ32" i="4"/>
  <c r="AL32" i="4"/>
  <c r="AG32" i="4"/>
  <c r="R32" i="4"/>
  <c r="BK31" i="4"/>
  <c r="BF31" i="4"/>
  <c r="BA31" i="4"/>
  <c r="AV31" i="4"/>
  <c r="AL31" i="4"/>
  <c r="AG31" i="4"/>
  <c r="AB31" i="4"/>
  <c r="W31" i="4"/>
  <c r="BK30" i="4"/>
  <c r="BF30" i="4"/>
  <c r="BA30" i="4"/>
  <c r="AV30" i="4"/>
  <c r="AQ30" i="4"/>
  <c r="AL30" i="4"/>
  <c r="AG30" i="4"/>
  <c r="AB30" i="4"/>
  <c r="R30" i="4"/>
  <c r="BA29" i="4"/>
  <c r="AV29" i="4"/>
  <c r="AQ29" i="4"/>
  <c r="AB29" i="4"/>
  <c r="W29" i="4"/>
  <c r="R29" i="4"/>
  <c r="BF28" i="4"/>
  <c r="AV28" i="4"/>
  <c r="AQ28" i="4"/>
  <c r="AL28" i="4"/>
  <c r="AG28" i="4"/>
  <c r="BK27" i="4"/>
  <c r="BF27" i="4"/>
  <c r="BA27" i="4"/>
  <c r="AV27" i="4"/>
  <c r="AL27" i="4"/>
  <c r="AG27" i="4"/>
  <c r="AB27" i="4"/>
  <c r="R27" i="4"/>
  <c r="BK26" i="4"/>
  <c r="BF26" i="4"/>
  <c r="AV26" i="4"/>
  <c r="AQ26" i="4"/>
  <c r="AL26" i="4"/>
  <c r="AG26" i="4"/>
  <c r="AB26" i="4"/>
  <c r="R26" i="4"/>
  <c r="BA25" i="4"/>
  <c r="AQ25" i="4"/>
  <c r="W25" i="4"/>
  <c r="R25" i="4"/>
  <c r="BK24" i="4"/>
  <c r="BF24" i="4"/>
  <c r="BA24" i="4"/>
  <c r="AV24" i="4"/>
  <c r="AQ24" i="4"/>
  <c r="AL24" i="4"/>
  <c r="AG24" i="4"/>
  <c r="R24" i="4"/>
  <c r="BK23" i="4"/>
  <c r="BF23" i="4"/>
  <c r="BA23" i="4"/>
  <c r="AV23" i="4"/>
  <c r="AL23" i="4"/>
  <c r="AG23" i="4"/>
  <c r="AB23" i="4"/>
  <c r="BK22" i="4"/>
  <c r="BF22" i="4"/>
  <c r="BA22" i="4"/>
  <c r="AV22" i="4"/>
  <c r="AL22" i="4"/>
  <c r="AG22" i="4"/>
  <c r="AB22" i="4"/>
  <c r="W22" i="4"/>
  <c r="BA21" i="4"/>
  <c r="AV21" i="4"/>
  <c r="AQ21" i="4"/>
  <c r="W21" i="4"/>
  <c r="R21" i="4"/>
  <c r="BK20" i="4"/>
  <c r="BF20" i="4"/>
  <c r="AV20" i="4"/>
  <c r="AQ20" i="4"/>
  <c r="AL20" i="4"/>
  <c r="AG20" i="4"/>
  <c r="W20" i="4"/>
  <c r="BK19" i="4"/>
  <c r="BF19" i="4"/>
  <c r="BA19" i="4"/>
  <c r="AV19" i="4"/>
  <c r="AL19" i="4"/>
  <c r="AG19" i="4"/>
  <c r="AB19" i="4"/>
  <c r="BK18" i="4"/>
  <c r="BF18" i="4"/>
  <c r="AV18" i="4"/>
  <c r="AL18" i="4"/>
  <c r="AG18" i="4"/>
  <c r="R18" i="4"/>
  <c r="BF17" i="4"/>
  <c r="BA17" i="4"/>
  <c r="AV17" i="4"/>
  <c r="AQ17" i="4"/>
  <c r="AB17" i="4"/>
  <c r="W17" i="4"/>
  <c r="R17" i="4"/>
  <c r="BK16" i="4"/>
  <c r="BF16" i="4"/>
  <c r="BA16" i="4"/>
  <c r="AV16" i="4"/>
  <c r="AQ16" i="4"/>
  <c r="AL16" i="4"/>
  <c r="AG16" i="4"/>
  <c r="AB16" i="4"/>
  <c r="BK15" i="4"/>
  <c r="BF15" i="4"/>
  <c r="BA15" i="4"/>
  <c r="AV15" i="4"/>
  <c r="AQ15" i="4"/>
  <c r="AL15" i="4"/>
  <c r="AG15" i="4"/>
  <c r="AB15" i="4"/>
  <c r="W15" i="4"/>
  <c r="BK14" i="4"/>
  <c r="BF14" i="4"/>
  <c r="BA14" i="4"/>
  <c r="AV14" i="4"/>
  <c r="AL14" i="4"/>
  <c r="AB14" i="4"/>
  <c r="R14" i="4"/>
  <c r="BA13" i="4"/>
  <c r="AQ13" i="4"/>
  <c r="AB13" i="4"/>
  <c r="W13" i="4"/>
  <c r="R13" i="4"/>
  <c r="BK12" i="4"/>
  <c r="BF12" i="4"/>
  <c r="BA12" i="4"/>
  <c r="AV12" i="4"/>
  <c r="AQ12" i="4"/>
  <c r="AL12" i="4"/>
  <c r="AG12" i="4"/>
  <c r="R12" i="4"/>
  <c r="BK11" i="4"/>
  <c r="BF11" i="4"/>
  <c r="BA11" i="4"/>
  <c r="AV11" i="4"/>
  <c r="AQ11" i="4"/>
  <c r="AL11" i="4"/>
  <c r="AG11" i="4"/>
  <c r="AB11" i="4"/>
  <c r="R11" i="4"/>
  <c r="BK10" i="4"/>
  <c r="BF10" i="4"/>
  <c r="BA10" i="4"/>
  <c r="AV10" i="4"/>
  <c r="AG10" i="4"/>
  <c r="AB10" i="4"/>
  <c r="R10" i="4"/>
  <c r="BA9" i="4"/>
  <c r="AQ9" i="4"/>
  <c r="AB9" i="4"/>
  <c r="W9" i="4"/>
  <c r="R9" i="4"/>
  <c r="BK8" i="4"/>
  <c r="AW136" i="4"/>
  <c r="AH136" i="4"/>
  <c r="BJ136" i="4"/>
  <c r="BI136" i="4"/>
  <c r="BH136" i="4"/>
  <c r="BG136" i="4"/>
  <c r="BJ135" i="4"/>
  <c r="BI135" i="4"/>
  <c r="BH135" i="4"/>
  <c r="BG135" i="4"/>
  <c r="BJ134" i="4"/>
  <c r="BI134" i="4"/>
  <c r="BH134" i="4"/>
  <c r="BG134" i="4"/>
  <c r="BJ133" i="4"/>
  <c r="BI133" i="4"/>
  <c r="BH133" i="4"/>
  <c r="BG133" i="4"/>
  <c r="BJ132" i="4"/>
  <c r="BI132" i="4"/>
  <c r="BH132" i="4"/>
  <c r="BG132" i="4"/>
  <c r="BJ131" i="4"/>
  <c r="BI131" i="4"/>
  <c r="BH131" i="4"/>
  <c r="BG131" i="4"/>
  <c r="BJ130" i="4"/>
  <c r="BI130" i="4"/>
  <c r="BH130" i="4"/>
  <c r="BG130" i="4"/>
  <c r="BE136" i="4"/>
  <c r="BD136" i="4"/>
  <c r="BC136" i="4"/>
  <c r="BE135" i="4"/>
  <c r="BD135" i="4"/>
  <c r="BC135" i="4"/>
  <c r="BE134" i="4"/>
  <c r="BD134" i="4"/>
  <c r="BC134" i="4"/>
  <c r="BE133" i="4"/>
  <c r="BD133" i="4"/>
  <c r="BC133" i="4"/>
  <c r="BE132" i="4"/>
  <c r="BD132" i="4"/>
  <c r="BC132" i="4"/>
  <c r="BE131" i="4"/>
  <c r="BD131" i="4"/>
  <c r="BC131" i="4"/>
  <c r="BE130" i="4"/>
  <c r="BD130" i="4"/>
  <c r="BC130" i="4"/>
  <c r="AZ136" i="4"/>
  <c r="AY136" i="4"/>
  <c r="AX136" i="4"/>
  <c r="AZ135" i="4"/>
  <c r="AY135" i="4"/>
  <c r="AX135" i="4"/>
  <c r="AZ134" i="4"/>
  <c r="AY134" i="4"/>
  <c r="AX134" i="4"/>
  <c r="AZ133" i="4"/>
  <c r="AY133" i="4"/>
  <c r="AX133" i="4"/>
  <c r="AZ132" i="4"/>
  <c r="AY132" i="4"/>
  <c r="AX132" i="4"/>
  <c r="AZ131" i="4"/>
  <c r="AY131" i="4"/>
  <c r="AX131" i="4"/>
  <c r="AZ130" i="4"/>
  <c r="AY130" i="4"/>
  <c r="AX130" i="4"/>
  <c r="AU136" i="4"/>
  <c r="AT136" i="4"/>
  <c r="AS136" i="4"/>
  <c r="AU135" i="4"/>
  <c r="AT135" i="4"/>
  <c r="AS135" i="4"/>
  <c r="AU134" i="4"/>
  <c r="AT134" i="4"/>
  <c r="AS134" i="4"/>
  <c r="AU133" i="4"/>
  <c r="AT133" i="4"/>
  <c r="AS133" i="4"/>
  <c r="AU132" i="4"/>
  <c r="AT132" i="4"/>
  <c r="AS132" i="4"/>
  <c r="AU131" i="4"/>
  <c r="AT131" i="4"/>
  <c r="AS131" i="4"/>
  <c r="AU130" i="4"/>
  <c r="AT130" i="4"/>
  <c r="AS130" i="4"/>
  <c r="AP136" i="4"/>
  <c r="AO136" i="4"/>
  <c r="AN136" i="4"/>
  <c r="AP135" i="4"/>
  <c r="AO135" i="4"/>
  <c r="AN135" i="4"/>
  <c r="AP134" i="4"/>
  <c r="AO134" i="4"/>
  <c r="AN134" i="4"/>
  <c r="AP133" i="4"/>
  <c r="AO133" i="4"/>
  <c r="AN133" i="4"/>
  <c r="AP132" i="4"/>
  <c r="AO132" i="4"/>
  <c r="AN132" i="4"/>
  <c r="AP131" i="4"/>
  <c r="AO131" i="4"/>
  <c r="AN131" i="4"/>
  <c r="AP130" i="4"/>
  <c r="AO130" i="4"/>
  <c r="AN130" i="4"/>
  <c r="AK136" i="4"/>
  <c r="AJ136" i="4"/>
  <c r="AI136" i="4"/>
  <c r="AK135" i="4"/>
  <c r="AJ135" i="4"/>
  <c r="AI135" i="4"/>
  <c r="AK134" i="4"/>
  <c r="AJ134" i="4"/>
  <c r="AI134" i="4"/>
  <c r="AK133" i="4"/>
  <c r="AJ133" i="4"/>
  <c r="AI133" i="4"/>
  <c r="AK132" i="4"/>
  <c r="AJ132" i="4"/>
  <c r="AI132" i="4"/>
  <c r="AK131" i="4"/>
  <c r="AJ131" i="4"/>
  <c r="AI131" i="4"/>
  <c r="AK130" i="4"/>
  <c r="AJ130" i="4"/>
  <c r="AI130" i="4"/>
  <c r="AF136" i="4"/>
  <c r="AE136" i="4"/>
  <c r="AD136" i="4"/>
  <c r="AF135" i="4"/>
  <c r="AE135" i="4"/>
  <c r="AD135" i="4"/>
  <c r="AF134" i="4"/>
  <c r="AE134" i="4"/>
  <c r="AD134" i="4"/>
  <c r="AF133" i="4"/>
  <c r="AE133" i="4"/>
  <c r="AD133" i="4"/>
  <c r="AF132" i="4"/>
  <c r="AE132" i="4"/>
  <c r="AD132" i="4"/>
  <c r="AF131" i="4"/>
  <c r="AE131" i="4"/>
  <c r="AD131" i="4"/>
  <c r="AF130" i="4"/>
  <c r="AE130" i="4"/>
  <c r="AD130" i="4"/>
  <c r="AA136" i="4"/>
  <c r="Z136" i="4"/>
  <c r="Y136" i="4"/>
  <c r="AA135" i="4"/>
  <c r="Z135" i="4"/>
  <c r="Y135" i="4"/>
  <c r="AA134" i="4"/>
  <c r="Z134" i="4"/>
  <c r="Y134" i="4"/>
  <c r="AA133" i="4"/>
  <c r="Z133" i="4"/>
  <c r="Y133" i="4"/>
  <c r="AA132" i="4"/>
  <c r="Z132" i="4"/>
  <c r="Y132" i="4"/>
  <c r="AA131" i="4"/>
  <c r="Z131" i="4"/>
  <c r="Y131" i="4"/>
  <c r="AA130" i="4"/>
  <c r="Z130" i="4"/>
  <c r="Y130" i="4"/>
  <c r="V136" i="4"/>
  <c r="U136" i="4"/>
  <c r="T136" i="4"/>
  <c r="V135" i="4"/>
  <c r="U135" i="4"/>
  <c r="T135" i="4"/>
  <c r="V134" i="4"/>
  <c r="U134" i="4"/>
  <c r="T134" i="4"/>
  <c r="V133" i="4"/>
  <c r="U133" i="4"/>
  <c r="T133" i="4"/>
  <c r="V132" i="4"/>
  <c r="U132" i="4"/>
  <c r="T132" i="4"/>
  <c r="V131" i="4"/>
  <c r="U131" i="4"/>
  <c r="T131" i="4"/>
  <c r="V130" i="4"/>
  <c r="U130" i="4"/>
  <c r="T130" i="4"/>
  <c r="Q136" i="4"/>
  <c r="P136" i="4"/>
  <c r="O136" i="4"/>
  <c r="Q135" i="4"/>
  <c r="P135" i="4"/>
  <c r="O135" i="4"/>
  <c r="Q134" i="4"/>
  <c r="P134" i="4"/>
  <c r="O134" i="4"/>
  <c r="Q133" i="4"/>
  <c r="P133" i="4"/>
  <c r="O133" i="4"/>
  <c r="Q132" i="4"/>
  <c r="P132" i="4"/>
  <c r="O132" i="4"/>
  <c r="Q131" i="4"/>
  <c r="P131" i="4"/>
  <c r="O131" i="4"/>
  <c r="Q130" i="4"/>
  <c r="P130" i="4"/>
  <c r="O130" i="4"/>
  <c r="L136" i="4"/>
  <c r="K136" i="4"/>
  <c r="J136" i="4"/>
  <c r="L135" i="4"/>
  <c r="K135" i="4"/>
  <c r="J135" i="4"/>
  <c r="L134" i="4"/>
  <c r="K134" i="4"/>
  <c r="J134" i="4"/>
  <c r="L133" i="4"/>
  <c r="K133" i="4"/>
  <c r="J133" i="4"/>
  <c r="L132" i="4"/>
  <c r="K132" i="4"/>
  <c r="J132" i="4"/>
  <c r="L131" i="4"/>
  <c r="K131" i="4"/>
  <c r="J131" i="4"/>
  <c r="L130" i="4"/>
  <c r="K130" i="4"/>
  <c r="J130" i="4"/>
  <c r="G130" i="4"/>
  <c r="F130" i="4"/>
  <c r="E130" i="4"/>
  <c r="L137" i="4" l="1"/>
  <c r="P137" i="4"/>
  <c r="T137" i="4"/>
  <c r="AF137" i="4"/>
  <c r="AJ137" i="4"/>
  <c r="AN137" i="4"/>
  <c r="Q137" i="4"/>
  <c r="U137" i="4"/>
  <c r="Y137" i="4"/>
  <c r="AK137" i="4"/>
  <c r="AO137" i="4"/>
  <c r="BE137" i="4"/>
  <c r="AX137" i="4"/>
  <c r="BB136" i="4"/>
  <c r="AR130" i="4"/>
  <c r="AR131" i="4"/>
  <c r="AR132" i="4"/>
  <c r="AR133" i="4"/>
  <c r="AR136" i="4"/>
  <c r="AR135" i="4"/>
  <c r="AV9" i="4"/>
  <c r="AM135" i="4"/>
  <c r="AG13" i="4"/>
  <c r="AG101" i="4"/>
  <c r="AG113" i="4"/>
  <c r="AL21" i="4"/>
  <c r="AG38" i="4"/>
  <c r="AG42" i="4"/>
  <c r="AG46" i="4"/>
  <c r="AG54" i="4"/>
  <c r="AG70" i="4"/>
  <c r="AG74" i="4"/>
  <c r="AG78" i="4"/>
  <c r="AG86" i="4"/>
  <c r="AG102" i="4"/>
  <c r="AG106" i="4"/>
  <c r="AG110" i="4"/>
  <c r="AG118" i="4"/>
  <c r="AG17" i="4"/>
  <c r="AL49" i="4"/>
  <c r="AL81" i="4"/>
  <c r="AG37" i="4"/>
  <c r="AG69" i="4"/>
  <c r="AG9" i="4"/>
  <c r="AG33" i="4"/>
  <c r="AG53" i="4"/>
  <c r="AG65" i="4"/>
  <c r="AG85" i="4"/>
  <c r="AG97" i="4"/>
  <c r="AG117" i="4"/>
  <c r="AG129" i="4"/>
  <c r="AG29" i="4"/>
  <c r="AG45" i="4"/>
  <c r="AG61" i="4"/>
  <c r="AG77" i="4"/>
  <c r="AG93" i="4"/>
  <c r="AG109" i="4"/>
  <c r="AG125" i="4"/>
  <c r="X136" i="4"/>
  <c r="R28" i="4"/>
  <c r="R16" i="4"/>
  <c r="W19" i="4"/>
  <c r="W35" i="4"/>
  <c r="W51" i="4"/>
  <c r="W67" i="4"/>
  <c r="W83" i="4"/>
  <c r="W99" i="4"/>
  <c r="W115" i="4"/>
  <c r="R23" i="4"/>
  <c r="R39" i="4"/>
  <c r="R55" i="4"/>
  <c r="R71" i="4"/>
  <c r="R87" i="4"/>
  <c r="R103" i="4"/>
  <c r="R119" i="4"/>
  <c r="AT137" i="4"/>
  <c r="K137" i="4"/>
  <c r="O137" i="4"/>
  <c r="AA137" i="4"/>
  <c r="AE137" i="4"/>
  <c r="AI137" i="4"/>
  <c r="AS137" i="4"/>
  <c r="AZ137" i="4"/>
  <c r="BD137" i="4"/>
  <c r="BJ137" i="4"/>
  <c r="AU137" i="4"/>
  <c r="BH137" i="4"/>
  <c r="J137" i="4"/>
  <c r="V137" i="4"/>
  <c r="Z137" i="4"/>
  <c r="AD137" i="4"/>
  <c r="AP137" i="4"/>
  <c r="AY137" i="4"/>
  <c r="BC137" i="4"/>
  <c r="BI137" i="4"/>
  <c r="BG137" i="4"/>
  <c r="BB130" i="4"/>
  <c r="BB131" i="4"/>
  <c r="BB132" i="4"/>
  <c r="BB133" i="4"/>
  <c r="BB134" i="4"/>
  <c r="BB135" i="4"/>
  <c r="AW130" i="4"/>
  <c r="AW131" i="4"/>
  <c r="AW132" i="4"/>
  <c r="AW133" i="4"/>
  <c r="AW134" i="4"/>
  <c r="AW135" i="4"/>
  <c r="AM130" i="4"/>
  <c r="AM131" i="4"/>
  <c r="AM133" i="4"/>
  <c r="AM134" i="4"/>
  <c r="AM136" i="4"/>
  <c r="AM132" i="4"/>
  <c r="AH130" i="4"/>
  <c r="AH133" i="4"/>
  <c r="AH135" i="4"/>
  <c r="AH131" i="4"/>
  <c r="AH134" i="4"/>
  <c r="AH132" i="4"/>
  <c r="AC135" i="4"/>
  <c r="AC134" i="4"/>
  <c r="AC136" i="4"/>
  <c r="AC130" i="4"/>
  <c r="AC131" i="4"/>
  <c r="AC132" i="4"/>
  <c r="AC133" i="4"/>
  <c r="X131" i="4"/>
  <c r="X132" i="4"/>
  <c r="X133" i="4"/>
  <c r="X135" i="4"/>
  <c r="X130" i="4"/>
  <c r="X134" i="4"/>
  <c r="S136" i="4"/>
  <c r="S130" i="4"/>
  <c r="S131" i="4"/>
  <c r="S132" i="4"/>
  <c r="S133" i="4"/>
  <c r="S134" i="4"/>
  <c r="S135" i="4"/>
  <c r="N136" i="4"/>
  <c r="N130" i="4"/>
  <c r="N131" i="4"/>
  <c r="N132" i="4"/>
  <c r="N133" i="4"/>
  <c r="N134" i="4"/>
  <c r="N135" i="4"/>
  <c r="I136" i="4"/>
  <c r="I130" i="4"/>
  <c r="I131" i="4"/>
  <c r="I132" i="4"/>
  <c r="I133" i="4"/>
  <c r="I134" i="4"/>
  <c r="I135" i="4"/>
  <c r="D130" i="4"/>
  <c r="AR137" i="4" l="1"/>
  <c r="BB137" i="4"/>
  <c r="AW137" i="4"/>
  <c r="AM137" i="4"/>
  <c r="AH137" i="4"/>
  <c r="AC137" i="4"/>
  <c r="X137" i="4"/>
  <c r="S137" i="4"/>
  <c r="N137" i="4"/>
  <c r="I137" i="4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2" i="9"/>
  <c r="AL8" i="4" l="1"/>
  <c r="AG8" i="4"/>
  <c r="R8" i="4"/>
  <c r="W8" i="4"/>
  <c r="BL3" i="4" l="1"/>
  <c r="BG3" i="4"/>
  <c r="BB3" i="4"/>
  <c r="AW3" i="4"/>
  <c r="AR3" i="4"/>
  <c r="AM3" i="4"/>
  <c r="AH3" i="4"/>
  <c r="AC3" i="4"/>
  <c r="X3" i="4"/>
  <c r="S3" i="4"/>
  <c r="N3" i="4"/>
  <c r="I3" i="4"/>
  <c r="D3" i="4"/>
  <c r="B1" i="4"/>
  <c r="A80" i="4" l="1"/>
  <c r="A82" i="4"/>
  <c r="A84" i="4"/>
  <c r="A86" i="4"/>
  <c r="A88" i="4"/>
  <c r="A90" i="4"/>
  <c r="A92" i="4"/>
  <c r="A94" i="4"/>
  <c r="A96" i="4"/>
  <c r="A98" i="4"/>
  <c r="A100" i="4"/>
  <c r="A102" i="4"/>
  <c r="A104" i="4"/>
  <c r="A106" i="4"/>
  <c r="A108" i="4"/>
  <c r="A110" i="4"/>
  <c r="A112" i="4"/>
  <c r="A114" i="4"/>
  <c r="A116" i="4"/>
  <c r="A118" i="4"/>
  <c r="A120" i="4"/>
  <c r="A122" i="4"/>
  <c r="A124" i="4"/>
  <c r="A126" i="4"/>
  <c r="A128" i="4"/>
  <c r="A81" i="4"/>
  <c r="A83" i="4"/>
  <c r="A85" i="4"/>
  <c r="A87" i="4"/>
  <c r="A89" i="4"/>
  <c r="A91" i="4"/>
  <c r="A93" i="4"/>
  <c r="A95" i="4"/>
  <c r="A97" i="4"/>
  <c r="A99" i="4"/>
  <c r="A101" i="4"/>
  <c r="A103" i="4"/>
  <c r="A105" i="4"/>
  <c r="A107" i="4"/>
  <c r="A109" i="4"/>
  <c r="A111" i="4"/>
  <c r="A113" i="4"/>
  <c r="A115" i="4"/>
  <c r="A117" i="4"/>
  <c r="A119" i="4"/>
  <c r="A121" i="4"/>
  <c r="A123" i="4"/>
  <c r="A125" i="4"/>
  <c r="A127" i="4"/>
  <c r="A129" i="4"/>
  <c r="A8" i="4"/>
  <c r="A10" i="4"/>
  <c r="A12" i="4"/>
  <c r="A14" i="4"/>
  <c r="A16" i="4"/>
  <c r="A18" i="4"/>
  <c r="A20" i="4"/>
  <c r="A22" i="4"/>
  <c r="A24" i="4"/>
  <c r="A26" i="4"/>
  <c r="A28" i="4"/>
  <c r="A30" i="4"/>
  <c r="A32" i="4"/>
  <c r="A34" i="4"/>
  <c r="A36" i="4"/>
  <c r="A38" i="4"/>
  <c r="A40" i="4"/>
  <c r="A42" i="4"/>
  <c r="A44" i="4"/>
  <c r="A46" i="4"/>
  <c r="A48" i="4"/>
  <c r="A50" i="4"/>
  <c r="A52" i="4"/>
  <c r="A54" i="4"/>
  <c r="A56" i="4"/>
  <c r="A58" i="4"/>
  <c r="A60" i="4"/>
  <c r="A62" i="4"/>
  <c r="A64" i="4"/>
  <c r="A66" i="4"/>
  <c r="A68" i="4"/>
  <c r="A70" i="4"/>
  <c r="A72" i="4"/>
  <c r="A74" i="4"/>
  <c r="A76" i="4"/>
  <c r="A78" i="4"/>
  <c r="A9" i="4"/>
  <c r="A11" i="4"/>
  <c r="A13" i="4"/>
  <c r="A15" i="4"/>
  <c r="A17" i="4"/>
  <c r="A19" i="4"/>
  <c r="A21" i="4"/>
  <c r="A23" i="4"/>
  <c r="A25" i="4"/>
  <c r="A27" i="4"/>
  <c r="A29" i="4"/>
  <c r="A31" i="4"/>
  <c r="A33" i="4"/>
  <c r="A35" i="4"/>
  <c r="A37" i="4"/>
  <c r="A39" i="4"/>
  <c r="A41" i="4"/>
  <c r="A43" i="4"/>
  <c r="A45" i="4"/>
  <c r="A47" i="4"/>
  <c r="A49" i="4"/>
  <c r="A51" i="4"/>
  <c r="A53" i="4"/>
  <c r="A55" i="4"/>
  <c r="A57" i="4"/>
  <c r="A59" i="4"/>
  <c r="A61" i="4"/>
  <c r="A63" i="4"/>
  <c r="A65" i="4"/>
  <c r="A67" i="4"/>
  <c r="A69" i="4"/>
  <c r="A71" i="4"/>
  <c r="A73" i="4"/>
  <c r="A75" i="4"/>
  <c r="A77" i="4"/>
  <c r="A79" i="4"/>
  <c r="I4" i="4"/>
  <c r="M8" i="4" s="1"/>
  <c r="I5" i="4"/>
  <c r="AC4" i="4"/>
  <c r="AC5" i="4"/>
  <c r="AW4" i="4"/>
  <c r="AW5" i="4"/>
  <c r="D4" i="4"/>
  <c r="D5" i="4"/>
  <c r="X4" i="4"/>
  <c r="X5" i="4"/>
  <c r="BL4" i="4"/>
  <c r="BL5" i="4"/>
  <c r="N4" i="4"/>
  <c r="N5" i="4"/>
  <c r="AH4" i="4"/>
  <c r="AH5" i="4"/>
  <c r="BB4" i="4"/>
  <c r="BB5" i="4"/>
  <c r="AR4" i="4"/>
  <c r="AR5" i="4"/>
  <c r="S4" i="4"/>
  <c r="S5" i="4"/>
  <c r="AM4" i="4"/>
  <c r="AM5" i="4"/>
  <c r="BG4" i="4"/>
  <c r="BG5" i="4"/>
  <c r="G136" i="4"/>
  <c r="F136" i="4"/>
  <c r="E136" i="4"/>
  <c r="D136" i="4"/>
  <c r="G135" i="4"/>
  <c r="F135" i="4"/>
  <c r="E135" i="4"/>
  <c r="D135" i="4"/>
  <c r="G134" i="4"/>
  <c r="F134" i="4"/>
  <c r="E134" i="4"/>
  <c r="D134" i="4"/>
  <c r="G133" i="4"/>
  <c r="F133" i="4"/>
  <c r="E133" i="4"/>
  <c r="D133" i="4"/>
  <c r="G132" i="4"/>
  <c r="F132" i="4"/>
  <c r="E132" i="4"/>
  <c r="D132" i="4"/>
  <c r="G131" i="4"/>
  <c r="F131" i="4"/>
  <c r="E131" i="4"/>
  <c r="D131" i="4"/>
  <c r="BA8" i="4"/>
  <c r="AV8" i="4"/>
  <c r="AQ8" i="4"/>
  <c r="AB8" i="4"/>
  <c r="H106" i="4" l="1"/>
  <c r="H84" i="4"/>
  <c r="H78" i="4"/>
  <c r="H55" i="4"/>
  <c r="H44" i="4"/>
  <c r="H16" i="4"/>
  <c r="H123" i="4"/>
  <c r="H63" i="4"/>
  <c r="H129" i="4"/>
  <c r="H125" i="4"/>
  <c r="H118" i="4"/>
  <c r="H113" i="4"/>
  <c r="H108" i="4"/>
  <c r="H105" i="4"/>
  <c r="H92" i="4"/>
  <c r="H85" i="4"/>
  <c r="H82" i="4"/>
  <c r="H81" i="4"/>
  <c r="H76" i="4"/>
  <c r="H73" i="4"/>
  <c r="H69" i="4"/>
  <c r="H66" i="4"/>
  <c r="H61" i="4"/>
  <c r="H54" i="4"/>
  <c r="H38" i="4"/>
  <c r="H34" i="4"/>
  <c r="H102" i="4"/>
  <c r="H127" i="4"/>
  <c r="H96" i="4"/>
  <c r="H94" i="4"/>
  <c r="H88" i="4"/>
  <c r="H48" i="4"/>
  <c r="H14" i="4"/>
  <c r="H122" i="4"/>
  <c r="H115" i="4"/>
  <c r="H83" i="4"/>
  <c r="H67" i="4"/>
  <c r="H62" i="4"/>
  <c r="H51" i="4"/>
  <c r="H28" i="4"/>
  <c r="H12" i="4"/>
  <c r="H111" i="4"/>
  <c r="H47" i="4"/>
  <c r="H126" i="4"/>
  <c r="H124" i="4"/>
  <c r="H121" i="4"/>
  <c r="H116" i="4"/>
  <c r="H112" i="4"/>
  <c r="H110" i="4"/>
  <c r="H104" i="4"/>
  <c r="H100" i="4"/>
  <c r="H89" i="4"/>
  <c r="H80" i="4"/>
  <c r="H70" i="4"/>
  <c r="H49" i="4"/>
  <c r="H41" i="4"/>
  <c r="H37" i="4"/>
  <c r="H33" i="4"/>
  <c r="H32" i="4"/>
  <c r="H25" i="4"/>
  <c r="H21" i="4"/>
  <c r="H20" i="4"/>
  <c r="H9" i="4"/>
  <c r="H13" i="4"/>
  <c r="H10" i="4"/>
  <c r="H119" i="4"/>
  <c r="H86" i="4"/>
  <c r="H71" i="4"/>
  <c r="H56" i="4"/>
  <c r="H39" i="4"/>
  <c r="H23" i="4"/>
  <c r="H15" i="4"/>
  <c r="H109" i="4"/>
  <c r="H64" i="4"/>
  <c r="H52" i="4"/>
  <c r="H50" i="4"/>
  <c r="H29" i="4"/>
  <c r="H24" i="4"/>
  <c r="H17" i="4"/>
  <c r="H103" i="4"/>
  <c r="H87" i="4"/>
  <c r="H74" i="4"/>
  <c r="H59" i="4"/>
  <c r="H35" i="4"/>
  <c r="H19" i="4"/>
  <c r="H11" i="4"/>
  <c r="H95" i="4"/>
  <c r="H31" i="4"/>
  <c r="H128" i="4"/>
  <c r="H120" i="4"/>
  <c r="H114" i="4"/>
  <c r="H101" i="4"/>
  <c r="H97" i="4"/>
  <c r="H93" i="4"/>
  <c r="H90" i="4"/>
  <c r="H72" i="4"/>
  <c r="H68" i="4"/>
  <c r="H60" i="4"/>
  <c r="H58" i="4"/>
  <c r="H57" i="4"/>
  <c r="H53" i="4"/>
  <c r="H45" i="4"/>
  <c r="H42" i="4"/>
  <c r="H36" i="4"/>
  <c r="H107" i="4"/>
  <c r="H46" i="4"/>
  <c r="H79" i="4"/>
  <c r="H117" i="4"/>
  <c r="H98" i="4"/>
  <c r="H77" i="4"/>
  <c r="H65" i="4"/>
  <c r="H40" i="4"/>
  <c r="H26" i="4"/>
  <c r="H43" i="4"/>
  <c r="H75" i="4"/>
  <c r="H22" i="4"/>
  <c r="H91" i="4"/>
  <c r="H30" i="4"/>
  <c r="H27" i="4"/>
  <c r="H18" i="4"/>
  <c r="H99" i="4"/>
  <c r="H8" i="4"/>
  <c r="BM8" i="4" s="1"/>
  <c r="M127" i="4"/>
  <c r="M118" i="4"/>
  <c r="M99" i="4"/>
  <c r="M68" i="4"/>
  <c r="M63" i="4"/>
  <c r="M38" i="4"/>
  <c r="M30" i="4"/>
  <c r="M22" i="4"/>
  <c r="M126" i="4"/>
  <c r="M124" i="4"/>
  <c r="M121" i="4"/>
  <c r="M116" i="4"/>
  <c r="M112" i="4"/>
  <c r="M110" i="4"/>
  <c r="M100" i="4"/>
  <c r="M95" i="4"/>
  <c r="M89" i="4"/>
  <c r="M80" i="4"/>
  <c r="M70" i="4"/>
  <c r="M62" i="4"/>
  <c r="BM62" i="4" s="1"/>
  <c r="M49" i="4"/>
  <c r="BM49" i="4" s="1"/>
  <c r="M41" i="4"/>
  <c r="BM41" i="4" s="1"/>
  <c r="M37" i="4"/>
  <c r="BM37" i="4" s="1"/>
  <c r="M33" i="4"/>
  <c r="BM33" i="4" s="1"/>
  <c r="M25" i="4"/>
  <c r="M21" i="4"/>
  <c r="M16" i="4"/>
  <c r="M9" i="4"/>
  <c r="M108" i="4"/>
  <c r="M76" i="4"/>
  <c r="M73" i="4"/>
  <c r="M46" i="4"/>
  <c r="BM46" i="4" s="1"/>
  <c r="M104" i="4"/>
  <c r="M91" i="4"/>
  <c r="M75" i="4"/>
  <c r="M43" i="4"/>
  <c r="BM43" i="4" s="1"/>
  <c r="M36" i="4"/>
  <c r="M20" i="4"/>
  <c r="M128" i="4"/>
  <c r="BM128" i="4" s="1"/>
  <c r="M115" i="4"/>
  <c r="M114" i="4"/>
  <c r="BM114" i="4" s="1"/>
  <c r="M107" i="4"/>
  <c r="M106" i="4"/>
  <c r="BM106" i="4" s="1"/>
  <c r="M101" i="4"/>
  <c r="M97" i="4"/>
  <c r="M93" i="4"/>
  <c r="M90" i="4"/>
  <c r="M84" i="4"/>
  <c r="BM84" i="4" s="1"/>
  <c r="M78" i="4"/>
  <c r="BM78" i="4" s="1"/>
  <c r="M72" i="4"/>
  <c r="BM72" i="4" s="1"/>
  <c r="M60" i="4"/>
  <c r="M58" i="4"/>
  <c r="M57" i="4"/>
  <c r="M53" i="4"/>
  <c r="M45" i="4"/>
  <c r="M28" i="4"/>
  <c r="M13" i="4"/>
  <c r="M11" i="4"/>
  <c r="M10" i="4"/>
  <c r="BM10" i="4" s="1"/>
  <c r="M85" i="4"/>
  <c r="M81" i="4"/>
  <c r="M61" i="4"/>
  <c r="M34" i="4"/>
  <c r="M120" i="4"/>
  <c r="BM120" i="4" s="1"/>
  <c r="M111" i="4"/>
  <c r="M82" i="4"/>
  <c r="M66" i="4"/>
  <c r="M47" i="4"/>
  <c r="M42" i="4"/>
  <c r="BM42" i="4" s="1"/>
  <c r="M27" i="4"/>
  <c r="M123" i="4"/>
  <c r="M122" i="4"/>
  <c r="BM122" i="4" s="1"/>
  <c r="M117" i="4"/>
  <c r="M109" i="4"/>
  <c r="M102" i="4"/>
  <c r="M98" i="4"/>
  <c r="M96" i="4"/>
  <c r="M94" i="4"/>
  <c r="M88" i="4"/>
  <c r="M86" i="4"/>
  <c r="M77" i="4"/>
  <c r="M65" i="4"/>
  <c r="M56" i="4"/>
  <c r="BM56" i="4" s="1"/>
  <c r="M52" i="4"/>
  <c r="M50" i="4"/>
  <c r="M48" i="4"/>
  <c r="BM48" i="4" s="1"/>
  <c r="M44" i="4"/>
  <c r="BM44" i="4" s="1"/>
  <c r="M40" i="4"/>
  <c r="M31" i="4"/>
  <c r="M29" i="4"/>
  <c r="M26" i="4"/>
  <c r="BM26" i="4" s="1"/>
  <c r="M24" i="4"/>
  <c r="BM24" i="4" s="1"/>
  <c r="M17" i="4"/>
  <c r="BM17" i="4" s="1"/>
  <c r="M15" i="4"/>
  <c r="M14" i="4"/>
  <c r="BM14" i="4" s="1"/>
  <c r="M79" i="4"/>
  <c r="M64" i="4"/>
  <c r="M32" i="4"/>
  <c r="M18" i="4"/>
  <c r="M129" i="4"/>
  <c r="M125" i="4"/>
  <c r="M113" i="4"/>
  <c r="BM113" i="4" s="1"/>
  <c r="M105" i="4"/>
  <c r="M92" i="4"/>
  <c r="M74" i="4"/>
  <c r="M69" i="4"/>
  <c r="M54" i="4"/>
  <c r="M51" i="4"/>
  <c r="M35" i="4"/>
  <c r="M12" i="4"/>
  <c r="M23" i="4"/>
  <c r="M19" i="4"/>
  <c r="M83" i="4"/>
  <c r="M55" i="4"/>
  <c r="BM55" i="4" s="1"/>
  <c r="M39" i="4"/>
  <c r="M103" i="4"/>
  <c r="M71" i="4"/>
  <c r="M59" i="4"/>
  <c r="M119" i="4"/>
  <c r="M87" i="4"/>
  <c r="M67" i="4"/>
  <c r="E137" i="4"/>
  <c r="F137" i="4"/>
  <c r="G137" i="4"/>
  <c r="D137" i="4"/>
  <c r="BM15" i="4"/>
  <c r="BM99" i="4"/>
  <c r="BM87" i="4" l="1"/>
  <c r="BM19" i="4"/>
  <c r="BM129" i="4"/>
  <c r="BM98" i="4"/>
  <c r="BM68" i="4"/>
  <c r="BM12" i="4"/>
  <c r="BM109" i="4"/>
  <c r="BM82" i="4"/>
  <c r="BM53" i="4"/>
  <c r="BM107" i="4"/>
  <c r="BM21" i="4"/>
  <c r="BM80" i="4"/>
  <c r="BM110" i="4"/>
  <c r="BM124" i="4"/>
  <c r="BM69" i="4"/>
  <c r="BM29" i="4"/>
  <c r="BM67" i="4"/>
  <c r="BM96" i="4"/>
  <c r="BM97" i="4"/>
  <c r="BM108" i="4"/>
  <c r="BM20" i="4"/>
  <c r="BM38" i="4"/>
  <c r="BM91" i="4"/>
  <c r="BM30" i="4"/>
  <c r="BM47" i="4"/>
  <c r="BM104" i="4"/>
  <c r="BM66" i="4"/>
  <c r="BM74" i="4"/>
  <c r="BM125" i="4"/>
  <c r="BM64" i="4"/>
  <c r="BM77" i="4"/>
  <c r="BM111" i="4"/>
  <c r="BM81" i="4"/>
  <c r="BM18" i="4"/>
  <c r="BM22" i="4"/>
  <c r="BM101" i="4"/>
  <c r="BM89" i="4"/>
  <c r="BM73" i="4"/>
  <c r="BM51" i="4"/>
  <c r="BM35" i="4"/>
  <c r="BM31" i="4"/>
  <c r="BM50" i="4"/>
  <c r="BM117" i="4"/>
  <c r="BM13" i="4"/>
  <c r="BM57" i="4"/>
  <c r="BM36" i="4"/>
  <c r="BM25" i="4"/>
  <c r="BM112" i="4"/>
  <c r="BM126" i="4"/>
  <c r="BM63" i="4"/>
  <c r="BM127" i="4"/>
  <c r="BM75" i="4"/>
  <c r="BM83" i="4"/>
  <c r="BM103" i="4"/>
  <c r="BM40" i="4"/>
  <c r="BM85" i="4"/>
  <c r="BM28" i="4"/>
  <c r="BM71" i="4"/>
  <c r="BM54" i="4"/>
  <c r="BM58" i="4"/>
  <c r="BM90" i="4"/>
  <c r="BM95" i="4"/>
  <c r="BM59" i="4"/>
  <c r="BM9" i="4"/>
  <c r="BM32" i="4"/>
  <c r="BM100" i="4"/>
  <c r="BM88" i="4"/>
  <c r="BM61" i="4"/>
  <c r="BM76" i="4"/>
  <c r="BM92" i="4"/>
  <c r="BM118" i="4"/>
  <c r="BM123" i="4"/>
  <c r="BM45" i="4"/>
  <c r="BM11" i="4"/>
  <c r="BM70" i="4"/>
  <c r="BM79" i="4"/>
  <c r="BM52" i="4"/>
  <c r="BM116" i="4"/>
  <c r="BM121" i="4"/>
  <c r="BM34" i="4"/>
  <c r="BM105" i="4"/>
  <c r="BM16" i="4"/>
  <c r="BM86" i="4"/>
  <c r="BM115" i="4"/>
  <c r="BM65" i="4"/>
  <c r="BM94" i="4"/>
  <c r="BM27" i="4"/>
  <c r="BM93" i="4"/>
  <c r="BM119" i="4"/>
  <c r="BM39" i="4"/>
  <c r="BM23" i="4"/>
  <c r="BM102" i="4"/>
  <c r="BM60" i="4"/>
</calcChain>
</file>

<file path=xl/sharedStrings.xml><?xml version="1.0" encoding="utf-8"?>
<sst xmlns="http://schemas.openxmlformats.org/spreadsheetml/2006/main" count="637" uniqueCount="134">
  <si>
    <t>NOM</t>
  </si>
  <si>
    <t>PRENOM</t>
  </si>
  <si>
    <t>sess1</t>
  </si>
  <si>
    <t>sess2</t>
  </si>
  <si>
    <t>sess3</t>
  </si>
  <si>
    <t>sess4</t>
  </si>
  <si>
    <t>Ects</t>
  </si>
  <si>
    <t>Moyenne :</t>
  </si>
  <si>
    <t>Nbre de rattrapages :</t>
  </si>
  <si>
    <t>Note la plus haute :</t>
  </si>
  <si>
    <t>Note la plus basse :</t>
  </si>
  <si>
    <t>Note inférieur à 9 :</t>
  </si>
  <si>
    <t>Note entre 9 et 9,99 :</t>
  </si>
  <si>
    <t>Supérieure ou égale à 10 :</t>
  </si>
  <si>
    <t>Réussite :</t>
  </si>
  <si>
    <t>Promotion</t>
  </si>
  <si>
    <t>Semestre 1</t>
  </si>
  <si>
    <t>Nb. ECTS</t>
  </si>
  <si>
    <t>2019-2022</t>
  </si>
  <si>
    <t>Désignation</t>
  </si>
  <si>
    <t>TOTAL ECTS S1</t>
  </si>
  <si>
    <t>Evaluation clôturée</t>
  </si>
  <si>
    <t>Numéro d'étudiant</t>
  </si>
  <si>
    <t>Numéro du réessai</t>
  </si>
  <si>
    <t>Nom</t>
  </si>
  <si>
    <t>Prénom</t>
  </si>
  <si>
    <t>Symbole note</t>
  </si>
  <si>
    <t>Echelle universitaire (dés.)</t>
  </si>
  <si>
    <t>Date d'évaluation</t>
  </si>
  <si>
    <t>Pondération</t>
  </si>
  <si>
    <t>Remarque éval.(dés.)</t>
  </si>
  <si>
    <t>Crédits notés</t>
  </si>
  <si>
    <t>Crédits acquis</t>
  </si>
  <si>
    <t>Crédits enregistrés</t>
  </si>
  <si>
    <t>Clôturé</t>
  </si>
  <si>
    <t>0</t>
  </si>
  <si>
    <t>0-20 0-20</t>
  </si>
  <si>
    <t/>
  </si>
  <si>
    <t>0100042535</t>
  </si>
  <si>
    <t>0100042542</t>
  </si>
  <si>
    <t>0100042563</t>
  </si>
  <si>
    <t>0100042580</t>
  </si>
  <si>
    <t>0100042429</t>
  </si>
  <si>
    <t>0100042587</t>
  </si>
  <si>
    <t>0100042616</t>
  </si>
  <si>
    <t>0100042628</t>
  </si>
  <si>
    <t>0100042640</t>
  </si>
  <si>
    <t>0100042663</t>
  </si>
  <si>
    <t>0100042710</t>
  </si>
  <si>
    <t>0100042736</t>
  </si>
  <si>
    <t>0100044001</t>
  </si>
  <si>
    <t>0100042768</t>
  </si>
  <si>
    <t>0100042769</t>
  </si>
  <si>
    <t>0100042772</t>
  </si>
  <si>
    <t>0100042791</t>
  </si>
  <si>
    <t>0100042794</t>
  </si>
  <si>
    <t>0100042808</t>
  </si>
  <si>
    <t>0100039885</t>
  </si>
  <si>
    <t>0100042813</t>
  </si>
  <si>
    <t>0100042838</t>
  </si>
  <si>
    <t>0100042820</t>
  </si>
  <si>
    <t>0100042829</t>
  </si>
  <si>
    <t>0100042833</t>
  </si>
  <si>
    <t>0100042851</t>
  </si>
  <si>
    <t>0100042887</t>
  </si>
  <si>
    <t>0100042911</t>
  </si>
  <si>
    <t>0100042913</t>
  </si>
  <si>
    <t>0100042929</t>
  </si>
  <si>
    <t>0100042943</t>
  </si>
  <si>
    <t>0100042968</t>
  </si>
  <si>
    <t>0100040042</t>
  </si>
  <si>
    <t>0100043038</t>
  </si>
  <si>
    <t>0100043058</t>
  </si>
  <si>
    <t>0100043067</t>
  </si>
  <si>
    <t>0100043081</t>
  </si>
  <si>
    <t>0100043082</t>
  </si>
  <si>
    <t>0100043104</t>
  </si>
  <si>
    <t>0100043143</t>
  </si>
  <si>
    <t>0100043352</t>
  </si>
  <si>
    <t xml:space="preserve"> </t>
  </si>
  <si>
    <t>Dubois</t>
  </si>
  <si>
    <t>Martin</t>
  </si>
  <si>
    <t>Bernard</t>
  </si>
  <si>
    <t>Thomas</t>
  </si>
  <si>
    <t>Petit</t>
  </si>
  <si>
    <t>Robert</t>
  </si>
  <si>
    <t>Richard</t>
  </si>
  <si>
    <t>Durand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</si>
  <si>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</si>
  <si>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</si>
  <si>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</si>
  <si>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</si>
  <si>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</si>
  <si>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</si>
  <si>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</si>
  <si>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</si>
  <si>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</si>
  <si>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</si>
  <si>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</si>
  <si>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</si>
  <si>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</si>
  <si>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</si>
  <si>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</si>
  <si>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</si>
  <si>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</si>
  <si>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</si>
  <si>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</si>
  <si>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</si>
  <si>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</si>
  <si>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</si>
  <si>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</si>
  <si>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</si>
  <si>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</si>
  <si>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</si>
  <si>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</si>
  <si>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</si>
  <si>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</si>
  <si>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</si>
  <si>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</si>
  <si>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</si>
  <si>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</si>
  <si>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Math</t>
  </si>
  <si>
    <t>Français</t>
  </si>
  <si>
    <t>Histoire</t>
  </si>
  <si>
    <t>Geo</t>
  </si>
  <si>
    <t>Anglais</t>
  </si>
  <si>
    <t xml:space="preserve">Dessin </t>
  </si>
  <si>
    <t>EPS</t>
  </si>
  <si>
    <t>Espagnole</t>
  </si>
  <si>
    <t>Science</t>
  </si>
  <si>
    <t>Anatomie</t>
  </si>
  <si>
    <t>Techno</t>
  </si>
  <si>
    <t>Rudby</t>
  </si>
  <si>
    <t>Aqua poney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</si>
</sst>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color indexed="4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5733"/>
        <bgColor indexed="64"/>
      </patternFill>
    </fill>
    <fill>
      <patternFill patternType="solid">
        <fgColor rgb="FFDF21BB"/>
        <bgColor indexed="64"/>
      </patternFill>
    </fill>
    <fill>
      <patternFill patternType="solid">
        <fgColor rgb="FF7E6FF1"/>
        <bgColor indexed="64"/>
      </patternFill>
    </fill>
    <fill>
      <patternFill patternType="solid">
        <fgColor rgb="FF577CF3"/>
        <bgColor indexed="64"/>
      </patternFill>
    </fill>
    <fill>
      <patternFill patternType="solid">
        <fgColor rgb="FF74F9FC"/>
        <bgColor indexed="64"/>
      </patternFill>
    </fill>
    <fill>
      <patternFill patternType="solid">
        <fgColor rgb="FF3BFBA4"/>
        <bgColor indexed="64"/>
      </patternFill>
    </fill>
    <fill>
      <patternFill patternType="solid">
        <fgColor rgb="FFD3FA58"/>
        <bgColor indexed="64"/>
      </patternFill>
    </fill>
    <fill>
      <patternFill patternType="solid">
        <fgColor rgb="FFCA7256"/>
        <bgColor indexed="64"/>
      </patternFill>
    </fill>
    <fill>
      <patternFill patternType="solid">
        <fgColor rgb="FF7654B4"/>
        <bgColor indexed="64"/>
      </patternFill>
    </fill>
    <fill>
      <patternFill patternType="solid">
        <fgColor rgb="FF7FD78E"/>
        <bgColor indexed="64"/>
      </patternFill>
    </fill>
    <fill>
      <patternFill patternType="solid">
        <fgColor rgb="FFFF9FED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276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2" fontId="0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/>
    <xf numFmtId="0" fontId="4" fillId="0" borderId="14" xfId="0" applyFont="1" applyBorder="1" applyAlignment="1">
      <alignment horizontal="center" vertical="top" wrapText="1"/>
    </xf>
    <xf numFmtId="2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4" fillId="0" borderId="0" xfId="0" applyFont="1" applyBorder="1"/>
    <xf numFmtId="2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4" fillId="0" borderId="8" xfId="0" applyNumberFormat="1" applyFont="1" applyBorder="1" applyAlignment="1">
      <alignment horizontal="center"/>
    </xf>
    <xf numFmtId="2" fontId="4" fillId="0" borderId="9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10" xfId="0" applyNumberFormat="1" applyFont="1" applyBorder="1" applyAlignment="1">
      <alignment horizontal="center"/>
    </xf>
    <xf numFmtId="0" fontId="0" fillId="0" borderId="14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1" fontId="4" fillId="0" borderId="0" xfId="0" applyNumberFormat="1" applyFont="1"/>
    <xf numFmtId="2" fontId="4" fillId="0" borderId="0" xfId="0" applyNumberFormat="1" applyFont="1"/>
    <xf numFmtId="10" fontId="4" fillId="0" borderId="12" xfId="0" applyNumberFormat="1" applyFont="1" applyBorder="1" applyAlignment="1">
      <alignment horizontal="center"/>
    </xf>
    <xf numFmtId="10" fontId="4" fillId="0" borderId="13" xfId="0" applyNumberFormat="1" applyFont="1" applyBorder="1" applyAlignment="1">
      <alignment horizontal="center"/>
    </xf>
    <xf numFmtId="10" fontId="4" fillId="0" borderId="11" xfId="0" applyNumberFormat="1" applyFont="1" applyBorder="1" applyAlignment="1">
      <alignment horizont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 applyAlignment="1">
      <alignment horizontal="center"/>
    </xf>
    <xf numFmtId="0" fontId="3" fillId="0" borderId="6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center" vertical="top" wrapText="1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2" fontId="3" fillId="0" borderId="27" xfId="0" applyNumberFormat="1" applyFont="1" applyFill="1" applyBorder="1" applyAlignment="1">
      <alignment horizontal="center" vertical="center" wrapText="1"/>
    </xf>
    <xf numFmtId="2" fontId="3" fillId="0" borderId="29" xfId="0" applyNumberFormat="1" applyFont="1" applyFill="1" applyBorder="1" applyAlignment="1">
      <alignment horizontal="center" vertical="center" wrapText="1"/>
    </xf>
    <xf numFmtId="2" fontId="3" fillId="0" borderId="28" xfId="0" applyNumberFormat="1" applyFont="1" applyFill="1" applyBorder="1" applyAlignment="1">
      <alignment horizontal="center" vertical="center" wrapText="1"/>
    </xf>
    <xf numFmtId="0" fontId="3" fillId="0" borderId="18" xfId="0" applyNumberFormat="1" applyFont="1" applyFill="1" applyBorder="1" applyAlignment="1">
      <alignment horizontal="center" vertical="center" wrapText="1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27" xfId="0" applyNumberFormat="1" applyFont="1" applyFill="1" applyBorder="1" applyAlignment="1">
      <alignment horizontal="center" vertical="center" wrapText="1"/>
    </xf>
    <xf numFmtId="0" fontId="3" fillId="0" borderId="29" xfId="0" applyNumberFormat="1" applyFont="1" applyFill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27" xfId="0" applyNumberFormat="1" applyFont="1" applyFill="1" applyBorder="1" applyAlignment="1">
      <alignment horizontal="center" vertical="center"/>
    </xf>
    <xf numFmtId="2" fontId="3" fillId="0" borderId="29" xfId="0" applyNumberFormat="1" applyFont="1" applyFill="1" applyBorder="1" applyAlignment="1">
      <alignment horizontal="center" vertical="center"/>
    </xf>
    <xf numFmtId="2" fontId="3" fillId="0" borderId="28" xfId="0" applyNumberFormat="1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2" fontId="3" fillId="0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" fontId="4" fillId="0" borderId="8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2" fontId="4" fillId="0" borderId="23" xfId="0" quotePrefix="1" applyNumberFormat="1" applyFont="1" applyBorder="1" applyAlignment="1" applyProtection="1">
      <alignment horizontal="center"/>
      <protection locked="0"/>
    </xf>
    <xf numFmtId="2" fontId="0" fillId="0" borderId="25" xfId="0" applyNumberFormat="1" applyFont="1" applyBorder="1" applyAlignment="1" applyProtection="1">
      <alignment horizontal="center"/>
      <protection locked="0"/>
    </xf>
    <xf numFmtId="2" fontId="4" fillId="0" borderId="25" xfId="0" applyNumberFormat="1" applyFont="1" applyFill="1" applyBorder="1" applyAlignment="1" applyProtection="1">
      <alignment horizontal="center"/>
      <protection locked="0"/>
    </xf>
    <xf numFmtId="2" fontId="4" fillId="0" borderId="24" xfId="0" applyNumberFormat="1" applyFont="1" applyFill="1" applyBorder="1" applyAlignment="1" applyProtection="1">
      <alignment horizontal="center"/>
      <protection locked="0"/>
    </xf>
    <xf numFmtId="2" fontId="4" fillId="0" borderId="23" xfId="0" applyNumberFormat="1" applyFont="1" applyBorder="1" applyAlignment="1" applyProtection="1">
      <alignment horizontal="center"/>
      <protection locked="0"/>
    </xf>
    <xf numFmtId="2" fontId="0" fillId="0" borderId="8" xfId="0" applyNumberFormat="1" applyFont="1" applyBorder="1" applyAlignment="1" applyProtection="1">
      <alignment horizontal="center"/>
      <protection locked="0"/>
    </xf>
    <xf numFmtId="2" fontId="4" fillId="0" borderId="8" xfId="0" applyNumberFormat="1" applyFont="1" applyFill="1" applyBorder="1" applyAlignment="1" applyProtection="1">
      <alignment horizontal="center"/>
      <protection locked="0"/>
    </xf>
    <xf numFmtId="2" fontId="4" fillId="0" borderId="9" xfId="0" applyNumberFormat="1" applyFont="1" applyFill="1" applyBorder="1" applyAlignment="1" applyProtection="1">
      <alignment horizontal="center"/>
      <protection locked="0"/>
    </xf>
    <xf numFmtId="2" fontId="4" fillId="0" borderId="23" xfId="0" applyNumberFormat="1" applyFont="1" applyBorder="1" applyAlignment="1" applyProtection="1">
      <alignment horizontal="center" vertical="top" wrapText="1"/>
      <protection locked="0"/>
    </xf>
    <xf numFmtId="2" fontId="0" fillId="0" borderId="17" xfId="0" applyNumberFormat="1" applyFont="1" applyBorder="1" applyAlignment="1" applyProtection="1">
      <alignment horizontal="center"/>
      <protection locked="0"/>
    </xf>
    <xf numFmtId="2" fontId="4" fillId="0" borderId="17" xfId="0" applyNumberFormat="1" applyFont="1" applyFill="1" applyBorder="1" applyAlignment="1" applyProtection="1">
      <alignment horizontal="center"/>
      <protection locked="0"/>
    </xf>
    <xf numFmtId="2" fontId="4" fillId="0" borderId="16" xfId="0" applyNumberFormat="1" applyFont="1" applyFill="1" applyBorder="1" applyAlignment="1" applyProtection="1">
      <alignment horizontal="center"/>
      <protection locked="0"/>
    </xf>
    <xf numFmtId="2" fontId="4" fillId="0" borderId="23" xfId="0" applyNumberFormat="1" applyFont="1" applyFill="1" applyBorder="1" applyAlignment="1" applyProtection="1">
      <alignment horizontal="center"/>
      <protection locked="0"/>
    </xf>
    <xf numFmtId="2" fontId="4" fillId="0" borderId="25" xfId="0" applyNumberFormat="1" applyFont="1" applyBorder="1" applyAlignment="1" applyProtection="1">
      <alignment horizontal="center"/>
      <protection locked="0"/>
    </xf>
    <xf numFmtId="2" fontId="4" fillId="0" borderId="24" xfId="0" applyNumberFormat="1" applyFont="1" applyBorder="1" applyAlignment="1" applyProtection="1">
      <alignment horizontal="center"/>
      <protection locked="0"/>
    </xf>
    <xf numFmtId="2" fontId="4" fillId="0" borderId="8" xfId="0" applyNumberFormat="1" applyFont="1" applyBorder="1" applyAlignment="1" applyProtection="1">
      <alignment horizontal="center"/>
      <protection locked="0"/>
    </xf>
    <xf numFmtId="2" fontId="4" fillId="0" borderId="9" xfId="0" applyNumberFormat="1" applyFont="1" applyBorder="1" applyAlignment="1" applyProtection="1">
      <alignment horizontal="center"/>
      <protection locked="0"/>
    </xf>
    <xf numFmtId="2" fontId="4" fillId="0" borderId="7" xfId="0" applyNumberFormat="1" applyFont="1" applyFill="1" applyBorder="1" applyAlignment="1" applyProtection="1">
      <alignment horizontal="center"/>
      <protection locked="0"/>
    </xf>
    <xf numFmtId="2" fontId="4" fillId="0" borderId="15" xfId="0" applyNumberFormat="1" applyFont="1" applyFill="1" applyBorder="1" applyAlignment="1" applyProtection="1">
      <alignment horizontal="center"/>
      <protection locked="0"/>
    </xf>
    <xf numFmtId="2" fontId="4" fillId="0" borderId="17" xfId="0" applyNumberFormat="1" applyFont="1" applyBorder="1" applyAlignment="1" applyProtection="1">
      <alignment horizontal="center"/>
      <protection locked="0"/>
    </xf>
    <xf numFmtId="2" fontId="4" fillId="0" borderId="16" xfId="0" applyNumberFormat="1" applyFont="1" applyBorder="1" applyAlignment="1" applyProtection="1">
      <alignment horizontal="center"/>
      <protection locked="0"/>
    </xf>
    <xf numFmtId="2" fontId="0" fillId="0" borderId="23" xfId="0" applyNumberFormat="1" applyFont="1" applyBorder="1" applyAlignment="1" applyProtection="1">
      <alignment horizontal="center"/>
      <protection locked="0"/>
    </xf>
    <xf numFmtId="2" fontId="0" fillId="0" borderId="7" xfId="0" applyNumberFormat="1" applyFont="1" applyBorder="1" applyAlignment="1" applyProtection="1">
      <alignment horizontal="center"/>
      <protection locked="0"/>
    </xf>
    <xf numFmtId="2" fontId="0" fillId="0" borderId="15" xfId="0" applyNumberFormat="1" applyFont="1" applyBorder="1" applyAlignment="1" applyProtection="1">
      <alignment horizontal="center"/>
      <protection locked="0"/>
    </xf>
    <xf numFmtId="0" fontId="0" fillId="0" borderId="26" xfId="0" applyFont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11" fillId="0" borderId="0" xfId="2" applyAlignment="1" applyProtection="1">
      <alignment vertical="top"/>
      <protection locked="0"/>
    </xf>
    <xf numFmtId="0" fontId="0" fillId="0" borderId="0" xfId="0" applyAlignment="1" applyProtection="1">
      <alignment horizontal="center"/>
      <protection locked="0"/>
    </xf>
    <xf numFmtId="0" fontId="11" fillId="3" borderId="8" xfId="2" applyFill="1" applyBorder="1" applyAlignment="1" applyProtection="1">
      <alignment vertical="top" wrapText="1"/>
      <protection locked="0"/>
    </xf>
    <xf numFmtId="0" fontId="11" fillId="3" borderId="8" xfId="2" applyFill="1" applyBorder="1" applyAlignment="1" applyProtection="1">
      <alignment vertical="top"/>
      <protection locked="0"/>
    </xf>
    <xf numFmtId="2" fontId="11" fillId="0" borderId="0" xfId="2" applyNumberFormat="1" applyAlignment="1" applyProtection="1">
      <alignment vertical="top"/>
      <protection locked="0"/>
    </xf>
    <xf numFmtId="14" fontId="11" fillId="0" borderId="0" xfId="2" applyNumberFormat="1" applyAlignment="1" applyProtection="1">
      <alignment horizontal="right" vertical="top"/>
      <protection locked="0"/>
    </xf>
    <xf numFmtId="4" fontId="11" fillId="0" borderId="0" xfId="2" applyNumberFormat="1" applyAlignment="1" applyProtection="1">
      <alignment horizontal="right" vertical="top"/>
      <protection locked="0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4" fillId="0" borderId="3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9" borderId="32" xfId="0" applyFont="1" applyFill="1" applyBorder="1" applyAlignment="1">
      <alignment horizontal="center" vertical="center" wrapText="1"/>
    </xf>
    <xf numFmtId="0" fontId="4" fillId="9" borderId="31" xfId="0" applyFont="1" applyFill="1" applyBorder="1" applyAlignment="1">
      <alignment horizontal="center" vertical="center" wrapText="1"/>
    </xf>
    <xf numFmtId="0" fontId="4" fillId="9" borderId="30" xfId="0" applyFont="1" applyFill="1" applyBorder="1" applyAlignment="1">
      <alignment horizontal="center" vertical="center" wrapText="1"/>
    </xf>
    <xf numFmtId="0" fontId="4" fillId="10" borderId="32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 wrapText="1"/>
    </xf>
    <xf numFmtId="0" fontId="4" fillId="10" borderId="30" xfId="0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0" fontId="4" fillId="11" borderId="31" xfId="0" applyFont="1" applyFill="1" applyBorder="1" applyAlignment="1">
      <alignment horizontal="center" vertical="center" wrapText="1"/>
    </xf>
    <xf numFmtId="0" fontId="4" fillId="11" borderId="30" xfId="0" applyFont="1" applyFill="1" applyBorder="1" applyAlignment="1">
      <alignment horizontal="center" vertical="center" wrapText="1"/>
    </xf>
    <xf numFmtId="0" fontId="4" fillId="15" borderId="32" xfId="0" applyFont="1" applyFill="1" applyBorder="1" applyAlignment="1">
      <alignment horizontal="center" vertical="center" wrapText="1"/>
    </xf>
    <xf numFmtId="0" fontId="4" fillId="15" borderId="31" xfId="0" applyFont="1" applyFill="1" applyBorder="1" applyAlignment="1">
      <alignment horizontal="center" vertical="center" wrapText="1"/>
    </xf>
    <xf numFmtId="0" fontId="4" fillId="15" borderId="30" xfId="0" applyFont="1" applyFill="1" applyBorder="1" applyAlignment="1">
      <alignment horizontal="center" vertical="center" wrapText="1"/>
    </xf>
    <xf numFmtId="0" fontId="6" fillId="15" borderId="11" xfId="0" applyFont="1" applyFill="1" applyBorder="1" applyAlignment="1">
      <alignment horizontal="center" vertical="center" wrapText="1"/>
    </xf>
    <xf numFmtId="0" fontId="6" fillId="15" borderId="12" xfId="0" applyFont="1" applyFill="1" applyBorder="1" applyAlignment="1">
      <alignment horizontal="center" vertical="center" wrapText="1"/>
    </xf>
    <xf numFmtId="0" fontId="6" fillId="15" borderId="13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horizontal="center" vertical="center" wrapText="1"/>
    </xf>
    <xf numFmtId="0" fontId="6" fillId="15" borderId="21" xfId="0" applyFont="1" applyFill="1" applyBorder="1" applyAlignment="1">
      <alignment horizontal="center" vertical="center" wrapText="1"/>
    </xf>
    <xf numFmtId="0" fontId="4" fillId="14" borderId="32" xfId="0" applyFont="1" applyFill="1" applyBorder="1" applyAlignment="1">
      <alignment horizontal="center" vertical="center" wrapText="1"/>
    </xf>
    <xf numFmtId="0" fontId="4" fillId="14" borderId="31" xfId="0" applyFont="1" applyFill="1" applyBorder="1" applyAlignment="1">
      <alignment horizontal="center" vertical="center" wrapText="1"/>
    </xf>
    <xf numFmtId="0" fontId="4" fillId="14" borderId="3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14" borderId="21" xfId="0" applyFont="1" applyFill="1" applyBorder="1" applyAlignment="1">
      <alignment horizontal="center" vertical="center" wrapText="1"/>
    </xf>
    <xf numFmtId="0" fontId="4" fillId="12" borderId="32" xfId="0" applyFont="1" applyFill="1" applyBorder="1" applyAlignment="1">
      <alignment horizontal="center" vertical="center" wrapText="1"/>
    </xf>
    <xf numFmtId="0" fontId="4" fillId="12" borderId="31" xfId="0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0" fontId="4" fillId="13" borderId="32" xfId="0" applyFont="1" applyFill="1" applyBorder="1" applyAlignment="1">
      <alignment horizontal="center" vertical="center" wrapText="1"/>
    </xf>
    <xf numFmtId="0" fontId="4" fillId="13" borderId="31" xfId="0" applyFont="1" applyFill="1" applyBorder="1" applyAlignment="1">
      <alignment horizontal="center" vertical="center" wrapText="1"/>
    </xf>
    <xf numFmtId="0" fontId="4" fillId="13" borderId="30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6" fillId="13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6" fillId="10" borderId="13" xfId="0" applyFont="1" applyFill="1" applyBorder="1" applyAlignment="1">
      <alignment horizontal="center" vertical="center" wrapText="1"/>
    </xf>
    <xf numFmtId="0" fontId="6" fillId="11" borderId="11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2" borderId="11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 wrapText="1"/>
    </xf>
    <xf numFmtId="0" fontId="6" fillId="12" borderId="13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5" fillId="3" borderId="11" xfId="0" applyFont="1" applyFill="1" applyBorder="1" applyAlignment="1">
      <alignment horizontal="right"/>
    </xf>
    <xf numFmtId="0" fontId="5" fillId="3" borderId="13" xfId="0" applyFont="1" applyFill="1" applyBorder="1" applyAlignment="1">
      <alignment horizontal="right"/>
    </xf>
    <xf numFmtId="0" fontId="6" fillId="12" borderId="1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2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right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Feuil1" xfId="2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</dxfs>
  <tableStyles count="0" defaultTableStyle="TableStyleMedium2" defaultPivotStyle="PivotStyleMedium9"/>
  <colors>
    <mruColors>
      <color rgb="FFFFFF00"/>
      <color rgb="FFFF9FED"/>
      <color rgb="FF7FD78E"/>
      <color rgb="FF50C864"/>
      <color rgb="FF7654B4"/>
      <color rgb="FF64459D"/>
      <color rgb="FFCA7256"/>
      <color rgb="FFD3FA58"/>
      <color rgb="FF3BFBA4"/>
      <color rgb="FF74F9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0</xdr:rowOff>
        </xdr:from>
        <xdr:to>
          <xdr:col>1</xdr:col>
          <xdr:colOff>762000</xdr:colOff>
          <xdr:row>2</xdr:row>
          <xdr:rowOff>104775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</xdr:row>
          <xdr:rowOff>171450</xdr:rowOff>
        </xdr:from>
        <xdr:to>
          <xdr:col>1</xdr:col>
          <xdr:colOff>762000</xdr:colOff>
          <xdr:row>4</xdr:row>
          <xdr:rowOff>28575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4</xdr:row>
          <xdr:rowOff>114300</xdr:rowOff>
        </xdr:from>
        <xdr:to>
          <xdr:col>1</xdr:col>
          <xdr:colOff>762000</xdr:colOff>
          <xdr:row>4</xdr:row>
          <xdr:rowOff>371475</xdr:rowOff>
        </xdr:to>
        <xdr:sp macro="" textlink="">
          <xdr:nvSpPr>
            <xdr:cNvPr id="5123" name="CommandButton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5</xdr:row>
          <xdr:rowOff>0</xdr:rowOff>
        </xdr:from>
        <xdr:to>
          <xdr:col>1</xdr:col>
          <xdr:colOff>762000</xdr:colOff>
          <xdr:row>5</xdr:row>
          <xdr:rowOff>257175</xdr:rowOff>
        </xdr:to>
        <xdr:sp macro="" textlink="">
          <xdr:nvSpPr>
            <xdr:cNvPr id="5124" name="CommandButton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1133475</xdr:colOff>
          <xdr:row>1</xdr:row>
          <xdr:rowOff>0</xdr:rowOff>
        </xdr:from>
        <xdr:to>
          <xdr:col>2</xdr:col>
          <xdr:colOff>361950</xdr:colOff>
          <xdr:row>2</xdr:row>
          <xdr:rowOff>104775</xdr:rowOff>
        </xdr:to>
        <xdr:sp macro="" textlink="">
          <xdr:nvSpPr>
            <xdr:cNvPr id="5125" name="CommandButton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1133475</xdr:colOff>
          <xdr:row>2</xdr:row>
          <xdr:rowOff>171450</xdr:rowOff>
        </xdr:from>
        <xdr:to>
          <xdr:col>2</xdr:col>
          <xdr:colOff>361950</xdr:colOff>
          <xdr:row>4</xdr:row>
          <xdr:rowOff>28575</xdr:rowOff>
        </xdr:to>
        <xdr:sp macro="" textlink="">
          <xdr:nvSpPr>
            <xdr:cNvPr id="5126" name="CommandButton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1133475</xdr:colOff>
          <xdr:row>4</xdr:row>
          <xdr:rowOff>114300</xdr:rowOff>
        </xdr:from>
        <xdr:to>
          <xdr:col>2</xdr:col>
          <xdr:colOff>361950</xdr:colOff>
          <xdr:row>4</xdr:row>
          <xdr:rowOff>371475</xdr:rowOff>
        </xdr:to>
        <xdr:sp macro="" textlink="">
          <xdr:nvSpPr>
            <xdr:cNvPr id="5127" name="CommandButton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1133475</xdr:colOff>
          <xdr:row>5</xdr:row>
          <xdr:rowOff>0</xdr:rowOff>
        </xdr:from>
        <xdr:to>
          <xdr:col>2</xdr:col>
          <xdr:colOff>361950</xdr:colOff>
          <xdr:row>5</xdr:row>
          <xdr:rowOff>257175</xdr:rowOff>
        </xdr:to>
        <xdr:sp macro="" textlink="">
          <xdr:nvSpPr>
            <xdr:cNvPr id="5128" name="CommandButton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1</xdr:row>
          <xdr:rowOff>0</xdr:rowOff>
        </xdr:from>
        <xdr:to>
          <xdr:col>2</xdr:col>
          <xdr:colOff>1390650</xdr:colOff>
          <xdr:row>2</xdr:row>
          <xdr:rowOff>104775</xdr:rowOff>
        </xdr:to>
        <xdr:sp macro="" textlink="">
          <xdr:nvSpPr>
            <xdr:cNvPr id="5129" name="CommandButton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4</xdr:row>
          <xdr:rowOff>114300</xdr:rowOff>
        </xdr:from>
        <xdr:to>
          <xdr:col>2</xdr:col>
          <xdr:colOff>1390650</xdr:colOff>
          <xdr:row>4</xdr:row>
          <xdr:rowOff>371475</xdr:rowOff>
        </xdr:to>
        <xdr:sp macro="" textlink="">
          <xdr:nvSpPr>
            <xdr:cNvPr id="5130" name="CommandButton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5</xdr:row>
          <xdr:rowOff>0</xdr:rowOff>
        </xdr:from>
        <xdr:to>
          <xdr:col>2</xdr:col>
          <xdr:colOff>1390650</xdr:colOff>
          <xdr:row>5</xdr:row>
          <xdr:rowOff>257175</xdr:rowOff>
        </xdr:to>
        <xdr:sp macro="" textlink="">
          <xdr:nvSpPr>
            <xdr:cNvPr id="5131" name="CommandButton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695325</xdr:colOff>
          <xdr:row>2</xdr:row>
          <xdr:rowOff>171450</xdr:rowOff>
        </xdr:from>
        <xdr:to>
          <xdr:col>2</xdr:col>
          <xdr:colOff>1390650</xdr:colOff>
          <xdr:row>4</xdr:row>
          <xdr:rowOff>28575</xdr:rowOff>
        </xdr:to>
        <xdr:sp macro="" textlink="">
          <xdr:nvSpPr>
            <xdr:cNvPr id="5136" name="CommandButton12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C1059"/>
  <sheetViews>
    <sheetView tabSelected="1" workbookViewId="0">
      <pane xSplit="3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I8" sqref="I8"/>
    </sheetView>
  </sheetViews>
  <sheetFormatPr baseColWidth="10" defaultColWidth="0" defaultRowHeight="15" outlineLevelCol="1" x14ac:dyDescent="0.25"/>
  <cols>
    <col min="1" max="1" width="0.140625" style="1" customWidth="1"/>
    <col min="2" max="2" width="22" style="17" bestFit="1" customWidth="1"/>
    <col min="3" max="3" width="23.7109375" style="17" customWidth="1"/>
    <col min="4" max="4" width="8.140625" style="2" customWidth="1" outlineLevel="1"/>
    <col min="5" max="6" width="7.7109375" style="2" customWidth="1" outlineLevel="1"/>
    <col min="7" max="7" width="10" style="2" customWidth="1" outlineLevel="1"/>
    <col min="8" max="8" width="13.28515625" style="1" customWidth="1"/>
    <col min="9" max="9" width="8.140625" style="2" customWidth="1" outlineLevel="1"/>
    <col min="10" max="12" width="7.7109375" style="2" customWidth="1" outlineLevel="1"/>
    <col min="13" max="13" width="13.28515625" style="2" customWidth="1"/>
    <col min="14" max="14" width="8.140625" style="2" hidden="1" customWidth="1" outlineLevel="1"/>
    <col min="15" max="15" width="7.7109375" style="2" hidden="1" customWidth="1" outlineLevel="1"/>
    <col min="16" max="17" width="7.7109375" style="7" hidden="1" customWidth="1" outlineLevel="1"/>
    <col min="18" max="18" width="13.28515625" style="2" customWidth="1" collapsed="1"/>
    <col min="19" max="22" width="7.7109375" style="2" hidden="1" customWidth="1" outlineLevel="1"/>
    <col min="23" max="23" width="13.28515625" style="2" customWidth="1" collapsed="1"/>
    <col min="24" max="27" width="7.7109375" style="2" hidden="1" customWidth="1" outlineLevel="1"/>
    <col min="28" max="28" width="13.28515625" style="2" customWidth="1" collapsed="1"/>
    <col min="29" max="32" width="7.7109375" style="2" hidden="1" customWidth="1" outlineLevel="1"/>
    <col min="33" max="33" width="13.28515625" style="2" customWidth="1" collapsed="1"/>
    <col min="34" max="36" width="7.7109375" style="7" hidden="1" customWidth="1" outlineLevel="1"/>
    <col min="37" max="37" width="7.7109375" style="2" hidden="1" customWidth="1" outlineLevel="1"/>
    <col min="38" max="38" width="13.28515625" style="2" customWidth="1" collapsed="1"/>
    <col min="39" max="42" width="7.7109375" style="2" hidden="1" customWidth="1" outlineLevel="1"/>
    <col min="43" max="43" width="13.28515625" style="2" customWidth="1" collapsed="1"/>
    <col min="44" max="44" width="7.7109375" style="7" hidden="1" customWidth="1" outlineLevel="1"/>
    <col min="45" max="47" width="7.7109375" style="2" hidden="1" customWidth="1" outlineLevel="1"/>
    <col min="48" max="48" width="13.28515625" style="2" customWidth="1" collapsed="1"/>
    <col min="49" max="52" width="7.7109375" style="7" hidden="1" customWidth="1" outlineLevel="1"/>
    <col min="53" max="53" width="13.28515625" style="7" customWidth="1" collapsed="1"/>
    <col min="54" max="57" width="7.7109375" style="7" hidden="1" customWidth="1" outlineLevel="1"/>
    <col min="58" max="58" width="13.28515625" style="7" customWidth="1" collapsed="1"/>
    <col min="59" max="62" width="7.7109375" style="7" hidden="1" customWidth="1" outlineLevel="1"/>
    <col min="63" max="63" width="13.28515625" style="7" customWidth="1" collapsed="1"/>
    <col min="64" max="64" width="13.28515625" style="1" customWidth="1"/>
    <col min="65" max="65" width="11.140625" style="2" bestFit="1" customWidth="1"/>
    <col min="66" max="66" width="11.42578125" style="2" customWidth="1"/>
    <col min="67" max="67" width="16.140625" style="2" bestFit="1" customWidth="1"/>
    <col min="68" max="110" width="11.42578125" style="2" customWidth="1"/>
    <col min="111" max="111" width="10.85546875" style="2" customWidth="1"/>
    <col min="112" max="112" width="10" style="2" customWidth="1"/>
    <col min="113" max="113" width="6.5703125" style="2" bestFit="1" customWidth="1"/>
    <col min="114" max="114" width="5.28515625" style="2" hidden="1" customWidth="1"/>
    <col min="115" max="117" width="0" style="2" hidden="1" customWidth="1"/>
    <col min="118" max="128" width="5.28515625" style="2" hidden="1" customWidth="1"/>
    <col min="129" max="129" width="4.85546875" style="2" customWidth="1"/>
    <col min="130" max="130" width="5.28515625" style="2" customWidth="1"/>
    <col min="131" max="142" width="5.28515625" style="2" hidden="1" customWidth="1"/>
    <col min="143" max="143" width="0" style="2" hidden="1" customWidth="1"/>
    <col min="144" max="145" width="5.28515625" style="2" hidden="1" customWidth="1"/>
    <col min="146" max="146" width="4.85546875" style="2" customWidth="1"/>
    <col min="147" max="147" width="6.5703125" style="2" bestFit="1" customWidth="1"/>
    <col min="148" max="162" width="5.28515625" style="2" hidden="1" customWidth="1"/>
    <col min="163" max="163" width="4.85546875" style="2" customWidth="1"/>
    <col min="164" max="164" width="5.28515625" style="2" customWidth="1"/>
    <col min="165" max="179" width="5.28515625" style="2" hidden="1" customWidth="1"/>
    <col min="180" max="180" width="4.85546875" style="2" customWidth="1"/>
    <col min="181" max="181" width="6.5703125" style="2" bestFit="1" customWidth="1"/>
    <col min="182" max="196" width="5.28515625" style="2" hidden="1" customWidth="1"/>
    <col min="197" max="197" width="4.85546875" style="2" customWidth="1"/>
    <col min="198" max="198" width="5.28515625" style="2" customWidth="1"/>
    <col min="199" max="213" width="5.28515625" style="2" hidden="1" customWidth="1"/>
    <col min="214" max="214" width="4.85546875" style="2" customWidth="1"/>
    <col min="215" max="215" width="6.140625" style="2" customWidth="1"/>
    <col min="216" max="230" width="5.28515625" style="2" hidden="1" customWidth="1"/>
    <col min="231" max="231" width="6.7109375" style="2" customWidth="1"/>
    <col min="232" max="232" width="6.140625" style="2" customWidth="1"/>
    <col min="233" max="237" width="5.28515625" style="2" hidden="1" customWidth="1"/>
    <col min="238" max="247" width="0" style="2" hidden="1" customWidth="1"/>
    <col min="248" max="248" width="6.7109375" style="2" customWidth="1"/>
    <col min="249" max="249" width="6.140625" style="2" customWidth="1"/>
    <col min="250" max="266" width="0" style="2" hidden="1"/>
    <col min="267" max="267" width="0" style="2" hidden="1" customWidth="1"/>
    <col min="268" max="268" width="25.28515625" style="2" bestFit="1" customWidth="1"/>
    <col min="269" max="269" width="12.5703125" style="2" customWidth="1"/>
    <col min="270" max="270" width="10" style="2" customWidth="1"/>
    <col min="271" max="272" width="9.85546875" style="2" customWidth="1"/>
    <col min="273" max="273" width="12.42578125" style="2" customWidth="1"/>
    <col min="274" max="274" width="19.7109375" style="2" customWidth="1"/>
    <col min="275" max="275" width="10.85546875" style="2" customWidth="1"/>
    <col min="276" max="276" width="9" style="2" customWidth="1"/>
    <col min="277" max="277" width="8.7109375" style="2" customWidth="1"/>
    <col min="278" max="278" width="6.5703125" style="2" customWidth="1"/>
    <col min="279" max="279" width="8.7109375" style="2" bestFit="1" customWidth="1"/>
    <col min="280" max="283" width="9.85546875" style="2" customWidth="1"/>
    <col min="284" max="284" width="8.5703125" style="2" bestFit="1" customWidth="1"/>
    <col min="285" max="288" width="9.85546875" style="2" customWidth="1"/>
    <col min="289" max="289" width="8.5703125" style="2" bestFit="1" customWidth="1"/>
    <col min="290" max="293" width="9.85546875" style="2" customWidth="1"/>
    <col min="294" max="294" width="8.5703125" style="2" bestFit="1" customWidth="1"/>
    <col min="295" max="298" width="9.85546875" style="2" customWidth="1"/>
    <col min="299" max="299" width="8.5703125" style="2" bestFit="1" customWidth="1"/>
    <col min="300" max="303" width="9.85546875" style="2" customWidth="1"/>
    <col min="304" max="304" width="8.5703125" style="2" bestFit="1" customWidth="1"/>
    <col min="305" max="308" width="9.85546875" style="2" customWidth="1"/>
    <col min="309" max="309" width="8.5703125" style="2" bestFit="1" customWidth="1"/>
    <col min="310" max="313" width="9.85546875" style="2" customWidth="1"/>
    <col min="314" max="314" width="8.5703125" style="2" bestFit="1" customWidth="1"/>
    <col min="315" max="318" width="9.85546875" style="2" customWidth="1"/>
    <col min="319" max="319" width="6.42578125" style="2" customWidth="1"/>
    <col min="320" max="320" width="14" style="2" customWidth="1"/>
    <col min="321" max="322" width="11.42578125" style="2" customWidth="1"/>
    <col min="323" max="323" width="16.140625" style="2" bestFit="1" customWidth="1"/>
    <col min="324" max="366" width="11.42578125" style="2" customWidth="1"/>
    <col min="367" max="367" width="10.85546875" style="2" customWidth="1"/>
    <col min="368" max="368" width="10" style="2" customWidth="1"/>
    <col min="369" max="369" width="6.5703125" style="2" bestFit="1" customWidth="1"/>
    <col min="370" max="384" width="0" style="2" hidden="1" customWidth="1"/>
    <col min="385" max="385" width="4.85546875" style="2" customWidth="1"/>
    <col min="386" max="386" width="5.28515625" style="2" customWidth="1"/>
    <col min="387" max="401" width="0" style="2" hidden="1" customWidth="1"/>
    <col min="402" max="402" width="4.85546875" style="2" customWidth="1"/>
    <col min="403" max="403" width="6.5703125" style="2" bestFit="1" customWidth="1"/>
    <col min="404" max="418" width="0" style="2" hidden="1" customWidth="1"/>
    <col min="419" max="419" width="4.85546875" style="2" customWidth="1"/>
    <col min="420" max="420" width="5.28515625" style="2" customWidth="1"/>
    <col min="421" max="435" width="0" style="2" hidden="1" customWidth="1"/>
    <col min="436" max="436" width="4.85546875" style="2" customWidth="1"/>
    <col min="437" max="437" width="6.5703125" style="2" bestFit="1" customWidth="1"/>
    <col min="438" max="452" width="0" style="2" hidden="1" customWidth="1"/>
    <col min="453" max="453" width="4.85546875" style="2" customWidth="1"/>
    <col min="454" max="454" width="5.28515625" style="2" customWidth="1"/>
    <col min="455" max="469" width="0" style="2" hidden="1" customWidth="1"/>
    <col min="470" max="470" width="4.85546875" style="2" customWidth="1"/>
    <col min="471" max="471" width="6.140625" style="2" customWidth="1"/>
    <col min="472" max="486" width="0" style="2" hidden="1" customWidth="1"/>
    <col min="487" max="487" width="6.7109375" style="2" customWidth="1"/>
    <col min="488" max="488" width="6.140625" style="2" customWidth="1"/>
    <col min="489" max="503" width="0" style="2" hidden="1" customWidth="1"/>
    <col min="504" max="504" width="6.7109375" style="2" customWidth="1"/>
    <col min="505" max="505" width="6.140625" style="2" customWidth="1"/>
    <col min="506" max="522" width="0" style="2" hidden="1"/>
    <col min="523" max="523" width="0" style="2" hidden="1" customWidth="1"/>
    <col min="524" max="524" width="25.28515625" style="2" bestFit="1" customWidth="1"/>
    <col min="525" max="525" width="12.5703125" style="2" customWidth="1"/>
    <col min="526" max="526" width="10" style="2" customWidth="1"/>
    <col min="527" max="528" width="9.85546875" style="2" customWidth="1"/>
    <col min="529" max="529" width="12.42578125" style="2" customWidth="1"/>
    <col min="530" max="530" width="19.7109375" style="2" customWidth="1"/>
    <col min="531" max="531" width="10.85546875" style="2" customWidth="1"/>
    <col min="532" max="532" width="9" style="2" customWidth="1"/>
    <col min="533" max="533" width="8.7109375" style="2" customWidth="1"/>
    <col min="534" max="534" width="6.5703125" style="2" customWidth="1"/>
    <col min="535" max="535" width="8.7109375" style="2" bestFit="1" customWidth="1"/>
    <col min="536" max="539" width="9.85546875" style="2" customWidth="1"/>
    <col min="540" max="540" width="8.5703125" style="2" bestFit="1" customWidth="1"/>
    <col min="541" max="544" width="9.85546875" style="2" customWidth="1"/>
    <col min="545" max="545" width="8.5703125" style="2" bestFit="1" customWidth="1"/>
    <col min="546" max="549" width="9.85546875" style="2" customWidth="1"/>
    <col min="550" max="550" width="8.5703125" style="2" bestFit="1" customWidth="1"/>
    <col min="551" max="554" width="9.85546875" style="2" customWidth="1"/>
    <col min="555" max="555" width="8.5703125" style="2" bestFit="1" customWidth="1"/>
    <col min="556" max="559" width="9.85546875" style="2" customWidth="1"/>
    <col min="560" max="560" width="8.5703125" style="2" bestFit="1" customWidth="1"/>
    <col min="561" max="564" width="9.85546875" style="2" customWidth="1"/>
    <col min="565" max="565" width="8.5703125" style="2" bestFit="1" customWidth="1"/>
    <col min="566" max="569" width="9.85546875" style="2" customWidth="1"/>
    <col min="570" max="570" width="8.5703125" style="2" bestFit="1" customWidth="1"/>
    <col min="571" max="574" width="9.85546875" style="2" customWidth="1"/>
    <col min="575" max="575" width="6.42578125" style="2" customWidth="1"/>
    <col min="576" max="576" width="14" style="2" customWidth="1"/>
    <col min="577" max="578" width="11.42578125" style="2" customWidth="1"/>
    <col min="579" max="579" width="16.140625" style="2" bestFit="1" customWidth="1"/>
    <col min="580" max="622" width="11.42578125" style="2" customWidth="1"/>
    <col min="623" max="623" width="10.85546875" style="2" customWidth="1"/>
    <col min="624" max="624" width="10" style="2" customWidth="1"/>
    <col min="625" max="625" width="6.5703125" style="2" bestFit="1" customWidth="1"/>
    <col min="626" max="640" width="0" style="2" hidden="1" customWidth="1"/>
    <col min="641" max="641" width="4.85546875" style="2" customWidth="1"/>
    <col min="642" max="642" width="5.28515625" style="2" customWidth="1"/>
    <col min="643" max="657" width="0" style="2" hidden="1" customWidth="1"/>
    <col min="658" max="658" width="4.85546875" style="2" customWidth="1"/>
    <col min="659" max="659" width="6.5703125" style="2" bestFit="1" customWidth="1"/>
    <col min="660" max="674" width="0" style="2" hidden="1" customWidth="1"/>
    <col min="675" max="675" width="4.85546875" style="2" customWidth="1"/>
    <col min="676" max="676" width="5.28515625" style="2" customWidth="1"/>
    <col min="677" max="691" width="0" style="2" hidden="1" customWidth="1"/>
    <col min="692" max="692" width="4.85546875" style="2" customWidth="1"/>
    <col min="693" max="693" width="6.5703125" style="2" bestFit="1" customWidth="1"/>
    <col min="694" max="708" width="0" style="2" hidden="1" customWidth="1"/>
    <col min="709" max="709" width="4.85546875" style="2" customWidth="1"/>
    <col min="710" max="710" width="5.28515625" style="2" customWidth="1"/>
    <col min="711" max="725" width="0" style="2" hidden="1" customWidth="1"/>
    <col min="726" max="726" width="4.85546875" style="2" customWidth="1"/>
    <col min="727" max="727" width="6.140625" style="2" customWidth="1"/>
    <col min="728" max="742" width="0" style="2" hidden="1" customWidth="1"/>
    <col min="743" max="743" width="6.7109375" style="2" customWidth="1"/>
    <col min="744" max="744" width="6.140625" style="2" customWidth="1"/>
    <col min="745" max="759" width="0" style="2" hidden="1" customWidth="1"/>
    <col min="760" max="760" width="6.7109375" style="2" customWidth="1"/>
    <col min="761" max="761" width="6.140625" style="2" customWidth="1"/>
    <col min="762" max="778" width="0" style="2" hidden="1"/>
    <col min="779" max="779" width="0" style="2" hidden="1" customWidth="1"/>
    <col min="780" max="780" width="25.28515625" style="2" bestFit="1" customWidth="1"/>
    <col min="781" max="781" width="12.5703125" style="2" customWidth="1"/>
    <col min="782" max="782" width="10" style="2" customWidth="1"/>
    <col min="783" max="784" width="9.85546875" style="2" customWidth="1"/>
    <col min="785" max="785" width="12.42578125" style="2" customWidth="1"/>
    <col min="786" max="786" width="19.7109375" style="2" customWidth="1"/>
    <col min="787" max="787" width="10.85546875" style="2" customWidth="1"/>
    <col min="788" max="788" width="9" style="2" customWidth="1"/>
    <col min="789" max="789" width="8.7109375" style="2" customWidth="1"/>
    <col min="790" max="790" width="6.5703125" style="2" customWidth="1"/>
    <col min="791" max="791" width="8.7109375" style="2" bestFit="1" customWidth="1"/>
    <col min="792" max="795" width="9.85546875" style="2" customWidth="1"/>
    <col min="796" max="796" width="8.5703125" style="2" bestFit="1" customWidth="1"/>
    <col min="797" max="800" width="9.85546875" style="2" customWidth="1"/>
    <col min="801" max="801" width="8.5703125" style="2" bestFit="1" customWidth="1"/>
    <col min="802" max="805" width="9.85546875" style="2" customWidth="1"/>
    <col min="806" max="806" width="8.5703125" style="2" bestFit="1" customWidth="1"/>
    <col min="807" max="810" width="9.85546875" style="2" customWidth="1"/>
    <col min="811" max="811" width="8.5703125" style="2" bestFit="1" customWidth="1"/>
    <col min="812" max="815" width="9.85546875" style="2" customWidth="1"/>
    <col min="816" max="816" width="8.5703125" style="2" bestFit="1" customWidth="1"/>
    <col min="817" max="820" width="9.85546875" style="2" customWidth="1"/>
    <col min="821" max="821" width="8.5703125" style="2" bestFit="1" customWidth="1"/>
    <col min="822" max="825" width="9.85546875" style="2" customWidth="1"/>
    <col min="826" max="826" width="8.5703125" style="2" bestFit="1" customWidth="1"/>
    <col min="827" max="830" width="9.85546875" style="2" customWidth="1"/>
    <col min="831" max="831" width="6.42578125" style="2" customWidth="1"/>
    <col min="832" max="832" width="14" style="2" customWidth="1"/>
    <col min="833" max="834" width="11.42578125" style="2" customWidth="1"/>
    <col min="835" max="835" width="16.140625" style="2" bestFit="1" customWidth="1"/>
    <col min="836" max="878" width="11.42578125" style="2" customWidth="1"/>
    <col min="879" max="879" width="10.85546875" style="2" customWidth="1"/>
    <col min="880" max="880" width="10" style="2" customWidth="1"/>
    <col min="881" max="881" width="6.5703125" style="2" bestFit="1" customWidth="1"/>
    <col min="882" max="896" width="0" style="2" hidden="1" customWidth="1"/>
    <col min="897" max="897" width="4.85546875" style="2" customWidth="1"/>
    <col min="898" max="898" width="5.28515625" style="2" customWidth="1"/>
    <col min="899" max="913" width="0" style="2" hidden="1" customWidth="1"/>
    <col min="914" max="914" width="4.85546875" style="2" customWidth="1"/>
    <col min="915" max="915" width="6.5703125" style="2" bestFit="1" customWidth="1"/>
    <col min="916" max="930" width="0" style="2" hidden="1" customWidth="1"/>
    <col min="931" max="931" width="4.85546875" style="2" customWidth="1"/>
    <col min="932" max="932" width="5.28515625" style="2" customWidth="1"/>
    <col min="933" max="947" width="0" style="2" hidden="1" customWidth="1"/>
    <col min="948" max="948" width="4.85546875" style="2" customWidth="1"/>
    <col min="949" max="949" width="6.5703125" style="2" bestFit="1" customWidth="1"/>
    <col min="950" max="964" width="0" style="2" hidden="1" customWidth="1"/>
    <col min="965" max="965" width="4.85546875" style="2" customWidth="1"/>
    <col min="966" max="966" width="5.28515625" style="2" customWidth="1"/>
    <col min="967" max="981" width="0" style="2" hidden="1" customWidth="1"/>
    <col min="982" max="982" width="4.85546875" style="2" customWidth="1"/>
    <col min="983" max="983" width="6.140625" style="2" customWidth="1"/>
    <col min="984" max="998" width="0" style="2" hidden="1" customWidth="1"/>
    <col min="999" max="999" width="6.7109375" style="2" customWidth="1"/>
    <col min="1000" max="1000" width="6.140625" style="2" customWidth="1"/>
    <col min="1001" max="1015" width="0" style="2" hidden="1" customWidth="1"/>
    <col min="1016" max="1016" width="6.7109375" style="2" customWidth="1"/>
    <col min="1017" max="1017" width="6.140625" style="2" customWidth="1"/>
    <col min="1018" max="1034" width="0" style="2" hidden="1"/>
    <col min="1035" max="1035" width="0" style="2" hidden="1" customWidth="1"/>
    <col min="1036" max="1036" width="25.28515625" style="2" bestFit="1" customWidth="1"/>
    <col min="1037" max="1037" width="12.5703125" style="2" customWidth="1"/>
    <col min="1038" max="1038" width="10" style="2" customWidth="1"/>
    <col min="1039" max="1040" width="9.85546875" style="2" customWidth="1"/>
    <col min="1041" max="1041" width="12.42578125" style="2" customWidth="1"/>
    <col min="1042" max="1042" width="19.7109375" style="2" customWidth="1"/>
    <col min="1043" max="1043" width="10.85546875" style="2" customWidth="1"/>
    <col min="1044" max="1044" width="9" style="2" customWidth="1"/>
    <col min="1045" max="1045" width="8.7109375" style="2" customWidth="1"/>
    <col min="1046" max="1046" width="6.5703125" style="2" customWidth="1"/>
    <col min="1047" max="1047" width="8.7109375" style="2" bestFit="1" customWidth="1"/>
    <col min="1048" max="1051" width="9.85546875" style="2" customWidth="1"/>
    <col min="1052" max="1052" width="8.5703125" style="2" bestFit="1" customWidth="1"/>
    <col min="1053" max="1056" width="9.85546875" style="2" customWidth="1"/>
    <col min="1057" max="1057" width="8.5703125" style="2" bestFit="1" customWidth="1"/>
    <col min="1058" max="1061" width="9.85546875" style="2" customWidth="1"/>
    <col min="1062" max="1062" width="8.5703125" style="2" bestFit="1" customWidth="1"/>
    <col min="1063" max="1066" width="9.85546875" style="2" customWidth="1"/>
    <col min="1067" max="1067" width="8.5703125" style="2" bestFit="1" customWidth="1"/>
    <col min="1068" max="1071" width="9.85546875" style="2" customWidth="1"/>
    <col min="1072" max="1072" width="8.5703125" style="2" bestFit="1" customWidth="1"/>
    <col min="1073" max="1076" width="9.85546875" style="2" customWidth="1"/>
    <col min="1077" max="1077" width="8.5703125" style="2" bestFit="1" customWidth="1"/>
    <col min="1078" max="1081" width="9.85546875" style="2" customWidth="1"/>
    <col min="1082" max="1082" width="8.5703125" style="2" bestFit="1" customWidth="1"/>
    <col min="1083" max="1086" width="9.85546875" style="2" customWidth="1"/>
    <col min="1087" max="1087" width="6.42578125" style="2" customWidth="1"/>
    <col min="1088" max="1088" width="14" style="2" customWidth="1"/>
    <col min="1089" max="1090" width="11.42578125" style="2" customWidth="1"/>
    <col min="1091" max="1091" width="16.140625" style="2" bestFit="1" customWidth="1"/>
    <col min="1092" max="1134" width="11.42578125" style="2" customWidth="1"/>
    <col min="1135" max="1135" width="10.85546875" style="2" customWidth="1"/>
    <col min="1136" max="1136" width="10" style="2" customWidth="1"/>
    <col min="1137" max="1137" width="6.5703125" style="2" bestFit="1" customWidth="1"/>
    <col min="1138" max="1152" width="0" style="2" hidden="1" customWidth="1"/>
    <col min="1153" max="1153" width="4.85546875" style="2" customWidth="1"/>
    <col min="1154" max="1154" width="5.28515625" style="2" customWidth="1"/>
    <col min="1155" max="1169" width="0" style="2" hidden="1" customWidth="1"/>
    <col min="1170" max="1170" width="4.85546875" style="2" customWidth="1"/>
    <col min="1171" max="1171" width="6.5703125" style="2" bestFit="1" customWidth="1"/>
    <col min="1172" max="1186" width="0" style="2" hidden="1" customWidth="1"/>
    <col min="1187" max="1187" width="4.85546875" style="2" customWidth="1"/>
    <col min="1188" max="1188" width="5.28515625" style="2" customWidth="1"/>
    <col min="1189" max="1203" width="0" style="2" hidden="1" customWidth="1"/>
    <col min="1204" max="1204" width="4.85546875" style="2" customWidth="1"/>
    <col min="1205" max="1205" width="6.5703125" style="2" bestFit="1" customWidth="1"/>
    <col min="1206" max="1220" width="0" style="2" hidden="1" customWidth="1"/>
    <col min="1221" max="1221" width="4.85546875" style="2" customWidth="1"/>
    <col min="1222" max="1222" width="5.28515625" style="2" customWidth="1"/>
    <col min="1223" max="1237" width="0" style="2" hidden="1" customWidth="1"/>
    <col min="1238" max="1238" width="4.85546875" style="2" customWidth="1"/>
    <col min="1239" max="1239" width="6.140625" style="2" customWidth="1"/>
    <col min="1240" max="1254" width="0" style="2" hidden="1" customWidth="1"/>
    <col min="1255" max="1255" width="6.7109375" style="2" customWidth="1"/>
    <col min="1256" max="1256" width="6.140625" style="2" customWidth="1"/>
    <col min="1257" max="1271" width="0" style="2" hidden="1" customWidth="1"/>
    <col min="1272" max="1272" width="6.7109375" style="2" customWidth="1"/>
    <col min="1273" max="1273" width="6.140625" style="2" customWidth="1"/>
    <col min="1274" max="1290" width="0" style="2" hidden="1"/>
    <col min="1291" max="1291" width="0" style="2" hidden="1" customWidth="1"/>
    <col min="1292" max="1292" width="25.28515625" style="2" bestFit="1" customWidth="1"/>
    <col min="1293" max="1293" width="12.5703125" style="2" customWidth="1"/>
    <col min="1294" max="1294" width="10" style="2" customWidth="1"/>
    <col min="1295" max="1296" width="9.85546875" style="2" customWidth="1"/>
    <col min="1297" max="1297" width="12.42578125" style="2" customWidth="1"/>
    <col min="1298" max="1298" width="19.7109375" style="2" customWidth="1"/>
    <col min="1299" max="1299" width="10.85546875" style="2" customWidth="1"/>
    <col min="1300" max="1300" width="9" style="2" customWidth="1"/>
    <col min="1301" max="1301" width="8.7109375" style="2" customWidth="1"/>
    <col min="1302" max="1302" width="6.5703125" style="2" customWidth="1"/>
    <col min="1303" max="1303" width="8.7109375" style="2" bestFit="1" customWidth="1"/>
    <col min="1304" max="1307" width="9.85546875" style="2" customWidth="1"/>
    <col min="1308" max="1308" width="8.5703125" style="2" bestFit="1" customWidth="1"/>
    <col min="1309" max="1312" width="9.85546875" style="2" customWidth="1"/>
    <col min="1313" max="1313" width="8.5703125" style="2" bestFit="1" customWidth="1"/>
    <col min="1314" max="1317" width="9.85546875" style="2" customWidth="1"/>
    <col min="1318" max="1318" width="8.5703125" style="2" bestFit="1" customWidth="1"/>
    <col min="1319" max="1322" width="9.85546875" style="2" customWidth="1"/>
    <col min="1323" max="1323" width="8.5703125" style="2" bestFit="1" customWidth="1"/>
    <col min="1324" max="1327" width="9.85546875" style="2" customWidth="1"/>
    <col min="1328" max="1328" width="8.5703125" style="2" bestFit="1" customWidth="1"/>
    <col min="1329" max="1332" width="9.85546875" style="2" customWidth="1"/>
    <col min="1333" max="1333" width="8.5703125" style="2" bestFit="1" customWidth="1"/>
    <col min="1334" max="1337" width="9.85546875" style="2" customWidth="1"/>
    <col min="1338" max="1338" width="8.5703125" style="2" bestFit="1" customWidth="1"/>
    <col min="1339" max="1342" width="9.85546875" style="2" customWidth="1"/>
    <col min="1343" max="1343" width="6.42578125" style="2" customWidth="1"/>
    <col min="1344" max="1344" width="14" style="2" customWidth="1"/>
    <col min="1345" max="1346" width="11.42578125" style="2" customWidth="1"/>
    <col min="1347" max="1347" width="16.140625" style="2" bestFit="1" customWidth="1"/>
    <col min="1348" max="1390" width="11.42578125" style="2" customWidth="1"/>
    <col min="1391" max="1391" width="10.85546875" style="2" customWidth="1"/>
    <col min="1392" max="1392" width="10" style="2" customWidth="1"/>
    <col min="1393" max="1393" width="6.5703125" style="2" bestFit="1" customWidth="1"/>
    <col min="1394" max="1408" width="0" style="2" hidden="1" customWidth="1"/>
    <col min="1409" max="1409" width="4.85546875" style="2" customWidth="1"/>
    <col min="1410" max="1410" width="5.28515625" style="2" customWidth="1"/>
    <col min="1411" max="1425" width="0" style="2" hidden="1" customWidth="1"/>
    <col min="1426" max="1426" width="4.85546875" style="2" customWidth="1"/>
    <col min="1427" max="1427" width="6.5703125" style="2" bestFit="1" customWidth="1"/>
    <col min="1428" max="1442" width="0" style="2" hidden="1" customWidth="1"/>
    <col min="1443" max="1443" width="4.85546875" style="2" customWidth="1"/>
    <col min="1444" max="1444" width="5.28515625" style="2" customWidth="1"/>
    <col min="1445" max="1459" width="0" style="2" hidden="1" customWidth="1"/>
    <col min="1460" max="1460" width="4.85546875" style="2" customWidth="1"/>
    <col min="1461" max="1461" width="6.5703125" style="2" bestFit="1" customWidth="1"/>
    <col min="1462" max="1476" width="0" style="2" hidden="1" customWidth="1"/>
    <col min="1477" max="1477" width="4.85546875" style="2" customWidth="1"/>
    <col min="1478" max="1478" width="5.28515625" style="2" customWidth="1"/>
    <col min="1479" max="1493" width="0" style="2" hidden="1" customWidth="1"/>
    <col min="1494" max="1494" width="4.85546875" style="2" customWidth="1"/>
    <col min="1495" max="1495" width="6.140625" style="2" customWidth="1"/>
    <col min="1496" max="1510" width="0" style="2" hidden="1" customWidth="1"/>
    <col min="1511" max="1511" width="6.7109375" style="2" customWidth="1"/>
    <col min="1512" max="1512" width="6.140625" style="2" customWidth="1"/>
    <col min="1513" max="1527" width="0" style="2" hidden="1" customWidth="1"/>
    <col min="1528" max="1528" width="6.7109375" style="2" customWidth="1"/>
    <col min="1529" max="1529" width="6.140625" style="2" customWidth="1"/>
    <col min="1530" max="1546" width="0" style="2" hidden="1"/>
    <col min="1547" max="1547" width="0" style="2" hidden="1" customWidth="1"/>
    <col min="1548" max="1548" width="25.28515625" style="2" bestFit="1" customWidth="1"/>
    <col min="1549" max="1549" width="12.5703125" style="2" customWidth="1"/>
    <col min="1550" max="1550" width="10" style="2" customWidth="1"/>
    <col min="1551" max="1552" width="9.85546875" style="2" customWidth="1"/>
    <col min="1553" max="1553" width="12.42578125" style="2" customWidth="1"/>
    <col min="1554" max="1554" width="19.7109375" style="2" customWidth="1"/>
    <col min="1555" max="1555" width="10.85546875" style="2" customWidth="1"/>
    <col min="1556" max="1556" width="9" style="2" customWidth="1"/>
    <col min="1557" max="1557" width="8.7109375" style="2" customWidth="1"/>
    <col min="1558" max="1558" width="6.5703125" style="2" customWidth="1"/>
    <col min="1559" max="1559" width="8.7109375" style="2" bestFit="1" customWidth="1"/>
    <col min="1560" max="1563" width="9.85546875" style="2" customWidth="1"/>
    <col min="1564" max="1564" width="8.5703125" style="2" bestFit="1" customWidth="1"/>
    <col min="1565" max="1568" width="9.85546875" style="2" customWidth="1"/>
    <col min="1569" max="1569" width="8.5703125" style="2" bestFit="1" customWidth="1"/>
    <col min="1570" max="1573" width="9.85546875" style="2" customWidth="1"/>
    <col min="1574" max="1574" width="8.5703125" style="2" bestFit="1" customWidth="1"/>
    <col min="1575" max="1578" width="9.85546875" style="2" customWidth="1"/>
    <col min="1579" max="1579" width="8.5703125" style="2" bestFit="1" customWidth="1"/>
    <col min="1580" max="1583" width="9.85546875" style="2" customWidth="1"/>
    <col min="1584" max="1584" width="8.5703125" style="2" bestFit="1" customWidth="1"/>
    <col min="1585" max="1588" width="9.85546875" style="2" customWidth="1"/>
    <col min="1589" max="1589" width="8.5703125" style="2" bestFit="1" customWidth="1"/>
    <col min="1590" max="1593" width="9.85546875" style="2" customWidth="1"/>
    <col min="1594" max="1594" width="8.5703125" style="2" bestFit="1" customWidth="1"/>
    <col min="1595" max="1598" width="9.85546875" style="2" customWidth="1"/>
    <col min="1599" max="1599" width="6.42578125" style="2" customWidth="1"/>
    <col min="1600" max="1600" width="14" style="2" customWidth="1"/>
    <col min="1601" max="1602" width="11.42578125" style="2" customWidth="1"/>
    <col min="1603" max="1603" width="16.140625" style="2" bestFit="1" customWidth="1"/>
    <col min="1604" max="1646" width="11.42578125" style="2" customWidth="1"/>
    <col min="1647" max="1647" width="10.85546875" style="2" customWidth="1"/>
    <col min="1648" max="1648" width="10" style="2" customWidth="1"/>
    <col min="1649" max="1649" width="6.5703125" style="2" bestFit="1" customWidth="1"/>
    <col min="1650" max="1664" width="0" style="2" hidden="1" customWidth="1"/>
    <col min="1665" max="1665" width="4.85546875" style="2" customWidth="1"/>
    <col min="1666" max="1666" width="5.28515625" style="2" customWidth="1"/>
    <col min="1667" max="1681" width="0" style="2" hidden="1" customWidth="1"/>
    <col min="1682" max="1682" width="4.85546875" style="2" customWidth="1"/>
    <col min="1683" max="1683" width="6.5703125" style="2" bestFit="1" customWidth="1"/>
    <col min="1684" max="1698" width="0" style="2" hidden="1" customWidth="1"/>
    <col min="1699" max="1699" width="4.85546875" style="2" customWidth="1"/>
    <col min="1700" max="1700" width="5.28515625" style="2" customWidth="1"/>
    <col min="1701" max="1715" width="0" style="2" hidden="1" customWidth="1"/>
    <col min="1716" max="1716" width="4.85546875" style="2" customWidth="1"/>
    <col min="1717" max="1717" width="6.5703125" style="2" bestFit="1" customWidth="1"/>
    <col min="1718" max="1732" width="0" style="2" hidden="1" customWidth="1"/>
    <col min="1733" max="1733" width="4.85546875" style="2" customWidth="1"/>
    <col min="1734" max="1734" width="5.28515625" style="2" customWidth="1"/>
    <col min="1735" max="1749" width="0" style="2" hidden="1" customWidth="1"/>
    <col min="1750" max="1750" width="4.85546875" style="2" customWidth="1"/>
    <col min="1751" max="1751" width="6.140625" style="2" customWidth="1"/>
    <col min="1752" max="1766" width="0" style="2" hidden="1" customWidth="1"/>
    <col min="1767" max="1767" width="6.7109375" style="2" customWidth="1"/>
    <col min="1768" max="1768" width="6.140625" style="2" customWidth="1"/>
    <col min="1769" max="1783" width="0" style="2" hidden="1" customWidth="1"/>
    <col min="1784" max="1784" width="6.7109375" style="2" customWidth="1"/>
    <col min="1785" max="1785" width="6.140625" style="2" customWidth="1"/>
    <col min="1786" max="1802" width="0" style="2" hidden="1"/>
    <col min="1803" max="1803" width="0" style="2" hidden="1" customWidth="1"/>
    <col min="1804" max="1804" width="25.28515625" style="2" bestFit="1" customWidth="1"/>
    <col min="1805" max="1805" width="12.5703125" style="2" customWidth="1"/>
    <col min="1806" max="1806" width="10" style="2" customWidth="1"/>
    <col min="1807" max="1808" width="9.85546875" style="2" customWidth="1"/>
    <col min="1809" max="1809" width="12.42578125" style="2" customWidth="1"/>
    <col min="1810" max="1810" width="19.7109375" style="2" customWidth="1"/>
    <col min="1811" max="1811" width="10.85546875" style="2" customWidth="1"/>
    <col min="1812" max="1812" width="9" style="2" customWidth="1"/>
    <col min="1813" max="1813" width="8.7109375" style="2" customWidth="1"/>
    <col min="1814" max="1814" width="6.5703125" style="2" customWidth="1"/>
    <col min="1815" max="1815" width="8.7109375" style="2" bestFit="1" customWidth="1"/>
    <col min="1816" max="1819" width="9.85546875" style="2" customWidth="1"/>
    <col min="1820" max="1820" width="8.5703125" style="2" bestFit="1" customWidth="1"/>
    <col min="1821" max="1824" width="9.85546875" style="2" customWidth="1"/>
    <col min="1825" max="1825" width="8.5703125" style="2" bestFit="1" customWidth="1"/>
    <col min="1826" max="1829" width="9.85546875" style="2" customWidth="1"/>
    <col min="1830" max="1830" width="8.5703125" style="2" bestFit="1" customWidth="1"/>
    <col min="1831" max="1834" width="9.85546875" style="2" customWidth="1"/>
    <col min="1835" max="1835" width="8.5703125" style="2" bestFit="1" customWidth="1"/>
    <col min="1836" max="1839" width="9.85546875" style="2" customWidth="1"/>
    <col min="1840" max="1840" width="8.5703125" style="2" bestFit="1" customWidth="1"/>
    <col min="1841" max="1844" width="9.85546875" style="2" customWidth="1"/>
    <col min="1845" max="1845" width="8.5703125" style="2" bestFit="1" customWidth="1"/>
    <col min="1846" max="1849" width="9.85546875" style="2" customWidth="1"/>
    <col min="1850" max="1850" width="8.5703125" style="2" bestFit="1" customWidth="1"/>
    <col min="1851" max="1854" width="9.85546875" style="2" customWidth="1"/>
    <col min="1855" max="1855" width="6.42578125" style="2" customWidth="1"/>
    <col min="1856" max="1856" width="14" style="2" customWidth="1"/>
    <col min="1857" max="1858" width="11.42578125" style="2" customWidth="1"/>
    <col min="1859" max="1859" width="16.140625" style="2" bestFit="1" customWidth="1"/>
    <col min="1860" max="1902" width="11.42578125" style="2" customWidth="1"/>
    <col min="1903" max="1903" width="10.85546875" style="2" customWidth="1"/>
    <col min="1904" max="1904" width="10" style="2" customWidth="1"/>
    <col min="1905" max="1905" width="6.5703125" style="2" bestFit="1" customWidth="1"/>
    <col min="1906" max="1920" width="0" style="2" hidden="1" customWidth="1"/>
    <col min="1921" max="1921" width="4.85546875" style="2" customWidth="1"/>
    <col min="1922" max="1922" width="5.28515625" style="2" customWidth="1"/>
    <col min="1923" max="1937" width="0" style="2" hidden="1" customWidth="1"/>
    <col min="1938" max="1938" width="4.85546875" style="2" customWidth="1"/>
    <col min="1939" max="1939" width="6.5703125" style="2" bestFit="1" customWidth="1"/>
    <col min="1940" max="1954" width="0" style="2" hidden="1" customWidth="1"/>
    <col min="1955" max="1955" width="4.85546875" style="2" customWidth="1"/>
    <col min="1956" max="1956" width="5.28515625" style="2" customWidth="1"/>
    <col min="1957" max="1971" width="0" style="2" hidden="1" customWidth="1"/>
    <col min="1972" max="1972" width="4.85546875" style="2" customWidth="1"/>
    <col min="1973" max="1973" width="6.5703125" style="2" bestFit="1" customWidth="1"/>
    <col min="1974" max="1988" width="0" style="2" hidden="1" customWidth="1"/>
    <col min="1989" max="1989" width="4.85546875" style="2" customWidth="1"/>
    <col min="1990" max="1990" width="5.28515625" style="2" customWidth="1"/>
    <col min="1991" max="2005" width="0" style="2" hidden="1" customWidth="1"/>
    <col min="2006" max="2006" width="4.85546875" style="2" customWidth="1"/>
    <col min="2007" max="2007" width="6.140625" style="2" customWidth="1"/>
    <col min="2008" max="2022" width="0" style="2" hidden="1" customWidth="1"/>
    <col min="2023" max="2023" width="6.7109375" style="2" customWidth="1"/>
    <col min="2024" max="2024" width="6.140625" style="2" customWidth="1"/>
    <col min="2025" max="2039" width="0" style="2" hidden="1" customWidth="1"/>
    <col min="2040" max="2040" width="6.7109375" style="2" customWidth="1"/>
    <col min="2041" max="2041" width="6.140625" style="2" customWidth="1"/>
    <col min="2042" max="2058" width="0" style="2" hidden="1"/>
    <col min="2059" max="2059" width="0" style="2" hidden="1" customWidth="1"/>
    <col min="2060" max="2060" width="25.28515625" style="2" bestFit="1" customWidth="1"/>
    <col min="2061" max="2061" width="12.5703125" style="2" customWidth="1"/>
    <col min="2062" max="2062" width="10" style="2" customWidth="1"/>
    <col min="2063" max="2064" width="9.85546875" style="2" customWidth="1"/>
    <col min="2065" max="2065" width="12.42578125" style="2" customWidth="1"/>
    <col min="2066" max="2066" width="19.7109375" style="2" customWidth="1"/>
    <col min="2067" max="2067" width="10.85546875" style="2" customWidth="1"/>
    <col min="2068" max="2068" width="9" style="2" customWidth="1"/>
    <col min="2069" max="2069" width="8.7109375" style="2" customWidth="1"/>
    <col min="2070" max="2070" width="6.5703125" style="2" customWidth="1"/>
    <col min="2071" max="2071" width="8.7109375" style="2" bestFit="1" customWidth="1"/>
    <col min="2072" max="2075" width="9.85546875" style="2" customWidth="1"/>
    <col min="2076" max="2076" width="8.5703125" style="2" bestFit="1" customWidth="1"/>
    <col min="2077" max="2080" width="9.85546875" style="2" customWidth="1"/>
    <col min="2081" max="2081" width="8.5703125" style="2" bestFit="1" customWidth="1"/>
    <col min="2082" max="2085" width="9.85546875" style="2" customWidth="1"/>
    <col min="2086" max="2086" width="8.5703125" style="2" bestFit="1" customWidth="1"/>
    <col min="2087" max="2090" width="9.85546875" style="2" customWidth="1"/>
    <col min="2091" max="2091" width="8.5703125" style="2" bestFit="1" customWidth="1"/>
    <col min="2092" max="2095" width="9.85546875" style="2" customWidth="1"/>
    <col min="2096" max="2096" width="8.5703125" style="2" bestFit="1" customWidth="1"/>
    <col min="2097" max="2100" width="9.85546875" style="2" customWidth="1"/>
    <col min="2101" max="2101" width="8.5703125" style="2" bestFit="1" customWidth="1"/>
    <col min="2102" max="2105" width="9.85546875" style="2" customWidth="1"/>
    <col min="2106" max="2106" width="8.5703125" style="2" bestFit="1" customWidth="1"/>
    <col min="2107" max="2110" width="9.85546875" style="2" customWidth="1"/>
    <col min="2111" max="2111" width="6.42578125" style="2" customWidth="1"/>
    <col min="2112" max="2112" width="14" style="2" customWidth="1"/>
    <col min="2113" max="2114" width="11.42578125" style="2" customWidth="1"/>
    <col min="2115" max="2115" width="16.140625" style="2" bestFit="1" customWidth="1"/>
    <col min="2116" max="2158" width="11.42578125" style="2" customWidth="1"/>
    <col min="2159" max="2159" width="10.85546875" style="2" customWidth="1"/>
    <col min="2160" max="2160" width="10" style="2" customWidth="1"/>
    <col min="2161" max="2161" width="6.5703125" style="2" bestFit="1" customWidth="1"/>
    <col min="2162" max="2176" width="0" style="2" hidden="1" customWidth="1"/>
    <col min="2177" max="2177" width="4.85546875" style="2" customWidth="1"/>
    <col min="2178" max="2178" width="5.28515625" style="2" customWidth="1"/>
    <col min="2179" max="2193" width="0" style="2" hidden="1" customWidth="1"/>
    <col min="2194" max="2194" width="4.85546875" style="2" customWidth="1"/>
    <col min="2195" max="2195" width="6.5703125" style="2" bestFit="1" customWidth="1"/>
    <col min="2196" max="2210" width="0" style="2" hidden="1" customWidth="1"/>
    <col min="2211" max="2211" width="4.85546875" style="2" customWidth="1"/>
    <col min="2212" max="2212" width="5.28515625" style="2" customWidth="1"/>
    <col min="2213" max="2227" width="0" style="2" hidden="1" customWidth="1"/>
    <col min="2228" max="2228" width="4.85546875" style="2" customWidth="1"/>
    <col min="2229" max="2229" width="6.5703125" style="2" bestFit="1" customWidth="1"/>
    <col min="2230" max="2244" width="0" style="2" hidden="1" customWidth="1"/>
    <col min="2245" max="2245" width="4.85546875" style="2" customWidth="1"/>
    <col min="2246" max="2246" width="5.28515625" style="2" customWidth="1"/>
    <col min="2247" max="2261" width="0" style="2" hidden="1" customWidth="1"/>
    <col min="2262" max="2262" width="4.85546875" style="2" customWidth="1"/>
    <col min="2263" max="2263" width="6.140625" style="2" customWidth="1"/>
    <col min="2264" max="2278" width="0" style="2" hidden="1" customWidth="1"/>
    <col min="2279" max="2279" width="6.7109375" style="2" customWidth="1"/>
    <col min="2280" max="2280" width="6.140625" style="2" customWidth="1"/>
    <col min="2281" max="2295" width="0" style="2" hidden="1" customWidth="1"/>
    <col min="2296" max="2296" width="6.7109375" style="2" customWidth="1"/>
    <col min="2297" max="2297" width="6.140625" style="2" customWidth="1"/>
    <col min="2298" max="2314" width="0" style="2" hidden="1"/>
    <col min="2315" max="2315" width="0" style="2" hidden="1" customWidth="1"/>
    <col min="2316" max="2316" width="25.28515625" style="2" bestFit="1" customWidth="1"/>
    <col min="2317" max="2317" width="12.5703125" style="2" customWidth="1"/>
    <col min="2318" max="2318" width="10" style="2" customWidth="1"/>
    <col min="2319" max="2320" width="9.85546875" style="2" customWidth="1"/>
    <col min="2321" max="2321" width="12.42578125" style="2" customWidth="1"/>
    <col min="2322" max="2322" width="19.7109375" style="2" customWidth="1"/>
    <col min="2323" max="2323" width="10.85546875" style="2" customWidth="1"/>
    <col min="2324" max="2324" width="9" style="2" customWidth="1"/>
    <col min="2325" max="2325" width="8.7109375" style="2" customWidth="1"/>
    <col min="2326" max="2326" width="6.5703125" style="2" customWidth="1"/>
    <col min="2327" max="2327" width="8.7109375" style="2" bestFit="1" customWidth="1"/>
    <col min="2328" max="2331" width="9.85546875" style="2" customWidth="1"/>
    <col min="2332" max="2332" width="8.5703125" style="2" bestFit="1" customWidth="1"/>
    <col min="2333" max="2336" width="9.85546875" style="2" customWidth="1"/>
    <col min="2337" max="2337" width="8.5703125" style="2" bestFit="1" customWidth="1"/>
    <col min="2338" max="2341" width="9.85546875" style="2" customWidth="1"/>
    <col min="2342" max="2342" width="8.5703125" style="2" bestFit="1" customWidth="1"/>
    <col min="2343" max="2346" width="9.85546875" style="2" customWidth="1"/>
    <col min="2347" max="2347" width="8.5703125" style="2" bestFit="1" customWidth="1"/>
    <col min="2348" max="2351" width="9.85546875" style="2" customWidth="1"/>
    <col min="2352" max="2352" width="8.5703125" style="2" bestFit="1" customWidth="1"/>
    <col min="2353" max="2356" width="9.85546875" style="2" customWidth="1"/>
    <col min="2357" max="2357" width="8.5703125" style="2" bestFit="1" customWidth="1"/>
    <col min="2358" max="2361" width="9.85546875" style="2" customWidth="1"/>
    <col min="2362" max="2362" width="8.5703125" style="2" bestFit="1" customWidth="1"/>
    <col min="2363" max="2366" width="9.85546875" style="2" customWidth="1"/>
    <col min="2367" max="2367" width="6.42578125" style="2" customWidth="1"/>
    <col min="2368" max="2368" width="14" style="2" customWidth="1"/>
    <col min="2369" max="2370" width="11.42578125" style="2" customWidth="1"/>
    <col min="2371" max="2371" width="16.140625" style="2" bestFit="1" customWidth="1"/>
    <col min="2372" max="2414" width="11.42578125" style="2" customWidth="1"/>
    <col min="2415" max="2415" width="10.85546875" style="2" customWidth="1"/>
    <col min="2416" max="2416" width="10" style="2" customWidth="1"/>
    <col min="2417" max="2417" width="6.5703125" style="2" bestFit="1" customWidth="1"/>
    <col min="2418" max="2432" width="0" style="2" hidden="1" customWidth="1"/>
    <col min="2433" max="2433" width="4.85546875" style="2" customWidth="1"/>
    <col min="2434" max="2434" width="5.28515625" style="2" customWidth="1"/>
    <col min="2435" max="2449" width="0" style="2" hidden="1" customWidth="1"/>
    <col min="2450" max="2450" width="4.85546875" style="2" customWidth="1"/>
    <col min="2451" max="2451" width="6.5703125" style="2" bestFit="1" customWidth="1"/>
    <col min="2452" max="2466" width="0" style="2" hidden="1" customWidth="1"/>
    <col min="2467" max="2467" width="4.85546875" style="2" customWidth="1"/>
    <col min="2468" max="2468" width="5.28515625" style="2" customWidth="1"/>
    <col min="2469" max="2483" width="0" style="2" hidden="1" customWidth="1"/>
    <col min="2484" max="2484" width="4.85546875" style="2" customWidth="1"/>
    <col min="2485" max="2485" width="6.5703125" style="2" bestFit="1" customWidth="1"/>
    <col min="2486" max="2500" width="0" style="2" hidden="1" customWidth="1"/>
    <col min="2501" max="2501" width="4.85546875" style="2" customWidth="1"/>
    <col min="2502" max="2502" width="5.28515625" style="2" customWidth="1"/>
    <col min="2503" max="2517" width="0" style="2" hidden="1" customWidth="1"/>
    <col min="2518" max="2518" width="4.85546875" style="2" customWidth="1"/>
    <col min="2519" max="2519" width="6.140625" style="2" customWidth="1"/>
    <col min="2520" max="2534" width="0" style="2" hidden="1" customWidth="1"/>
    <col min="2535" max="2535" width="6.7109375" style="2" customWidth="1"/>
    <col min="2536" max="2536" width="6.140625" style="2" customWidth="1"/>
    <col min="2537" max="2551" width="0" style="2" hidden="1" customWidth="1"/>
    <col min="2552" max="2552" width="6.7109375" style="2" customWidth="1"/>
    <col min="2553" max="2553" width="6.140625" style="2" customWidth="1"/>
    <col min="2554" max="2570" width="0" style="2" hidden="1"/>
    <col min="2571" max="2571" width="0" style="2" hidden="1" customWidth="1"/>
    <col min="2572" max="2572" width="25.28515625" style="2" bestFit="1" customWidth="1"/>
    <col min="2573" max="2573" width="12.5703125" style="2" customWidth="1"/>
    <col min="2574" max="2574" width="10" style="2" customWidth="1"/>
    <col min="2575" max="2576" width="9.85546875" style="2" customWidth="1"/>
    <col min="2577" max="2577" width="12.42578125" style="2" customWidth="1"/>
    <col min="2578" max="2578" width="19.7109375" style="2" customWidth="1"/>
    <col min="2579" max="2579" width="10.85546875" style="2" customWidth="1"/>
    <col min="2580" max="2580" width="9" style="2" customWidth="1"/>
    <col min="2581" max="2581" width="8.7109375" style="2" customWidth="1"/>
    <col min="2582" max="2582" width="6.5703125" style="2" customWidth="1"/>
    <col min="2583" max="2583" width="8.7109375" style="2" bestFit="1" customWidth="1"/>
    <col min="2584" max="2587" width="9.85546875" style="2" customWidth="1"/>
    <col min="2588" max="2588" width="8.5703125" style="2" bestFit="1" customWidth="1"/>
    <col min="2589" max="2592" width="9.85546875" style="2" customWidth="1"/>
    <col min="2593" max="2593" width="8.5703125" style="2" bestFit="1" customWidth="1"/>
    <col min="2594" max="2597" width="9.85546875" style="2" customWidth="1"/>
    <col min="2598" max="2598" width="8.5703125" style="2" bestFit="1" customWidth="1"/>
    <col min="2599" max="2602" width="9.85546875" style="2" customWidth="1"/>
    <col min="2603" max="2603" width="8.5703125" style="2" bestFit="1" customWidth="1"/>
    <col min="2604" max="2607" width="9.85546875" style="2" customWidth="1"/>
    <col min="2608" max="2608" width="8.5703125" style="2" bestFit="1" customWidth="1"/>
    <col min="2609" max="2612" width="9.85546875" style="2" customWidth="1"/>
    <col min="2613" max="2613" width="8.5703125" style="2" bestFit="1" customWidth="1"/>
    <col min="2614" max="2617" width="9.85546875" style="2" customWidth="1"/>
    <col min="2618" max="2618" width="8.5703125" style="2" bestFit="1" customWidth="1"/>
    <col min="2619" max="2622" width="9.85546875" style="2" customWidth="1"/>
    <col min="2623" max="2623" width="6.42578125" style="2" customWidth="1"/>
    <col min="2624" max="2624" width="14" style="2" customWidth="1"/>
    <col min="2625" max="2626" width="11.42578125" style="2" customWidth="1"/>
    <col min="2627" max="2627" width="16.140625" style="2" bestFit="1" customWidth="1"/>
    <col min="2628" max="2670" width="11.42578125" style="2" customWidth="1"/>
    <col min="2671" max="2671" width="10.85546875" style="2" customWidth="1"/>
    <col min="2672" max="2672" width="10" style="2" customWidth="1"/>
    <col min="2673" max="2673" width="6.5703125" style="2" bestFit="1" customWidth="1"/>
    <col min="2674" max="2688" width="0" style="2" hidden="1" customWidth="1"/>
    <col min="2689" max="2689" width="4.85546875" style="2" customWidth="1"/>
    <col min="2690" max="2690" width="5.28515625" style="2" customWidth="1"/>
    <col min="2691" max="2705" width="0" style="2" hidden="1" customWidth="1"/>
    <col min="2706" max="2706" width="4.85546875" style="2" customWidth="1"/>
    <col min="2707" max="2707" width="6.5703125" style="2" bestFit="1" customWidth="1"/>
    <col min="2708" max="2722" width="0" style="2" hidden="1" customWidth="1"/>
    <col min="2723" max="2723" width="4.85546875" style="2" customWidth="1"/>
    <col min="2724" max="2724" width="5.28515625" style="2" customWidth="1"/>
    <col min="2725" max="2739" width="0" style="2" hidden="1" customWidth="1"/>
    <col min="2740" max="2740" width="4.85546875" style="2" customWidth="1"/>
    <col min="2741" max="2741" width="6.5703125" style="2" bestFit="1" customWidth="1"/>
    <col min="2742" max="2756" width="0" style="2" hidden="1" customWidth="1"/>
    <col min="2757" max="2757" width="4.85546875" style="2" customWidth="1"/>
    <col min="2758" max="2758" width="5.28515625" style="2" customWidth="1"/>
    <col min="2759" max="2773" width="0" style="2" hidden="1" customWidth="1"/>
    <col min="2774" max="2774" width="4.85546875" style="2" customWidth="1"/>
    <col min="2775" max="2775" width="6.140625" style="2" customWidth="1"/>
    <col min="2776" max="2790" width="0" style="2" hidden="1" customWidth="1"/>
    <col min="2791" max="2791" width="6.7109375" style="2" customWidth="1"/>
    <col min="2792" max="2792" width="6.140625" style="2" customWidth="1"/>
    <col min="2793" max="2807" width="0" style="2" hidden="1" customWidth="1"/>
    <col min="2808" max="2808" width="6.7109375" style="2" customWidth="1"/>
    <col min="2809" max="2809" width="6.140625" style="2" customWidth="1"/>
    <col min="2810" max="2826" width="0" style="2" hidden="1"/>
    <col min="2827" max="2827" width="0" style="2" hidden="1" customWidth="1"/>
    <col min="2828" max="2828" width="25.28515625" style="2" bestFit="1" customWidth="1"/>
    <col min="2829" max="2829" width="12.5703125" style="2" customWidth="1"/>
    <col min="2830" max="2830" width="10" style="2" customWidth="1"/>
    <col min="2831" max="2832" width="9.85546875" style="2" customWidth="1"/>
    <col min="2833" max="2833" width="12.42578125" style="2" customWidth="1"/>
    <col min="2834" max="2834" width="19.7109375" style="2" customWidth="1"/>
    <col min="2835" max="2835" width="10.85546875" style="2" customWidth="1"/>
    <col min="2836" max="2836" width="9" style="2" customWidth="1"/>
    <col min="2837" max="2837" width="8.7109375" style="2" customWidth="1"/>
    <col min="2838" max="2838" width="6.5703125" style="2" customWidth="1"/>
    <col min="2839" max="2839" width="8.7109375" style="2" bestFit="1" customWidth="1"/>
    <col min="2840" max="2843" width="9.85546875" style="2" customWidth="1"/>
    <col min="2844" max="2844" width="8.5703125" style="2" bestFit="1" customWidth="1"/>
    <col min="2845" max="2848" width="9.85546875" style="2" customWidth="1"/>
    <col min="2849" max="2849" width="8.5703125" style="2" bestFit="1" customWidth="1"/>
    <col min="2850" max="2853" width="9.85546875" style="2" customWidth="1"/>
    <col min="2854" max="2854" width="8.5703125" style="2" bestFit="1" customWidth="1"/>
    <col min="2855" max="2858" width="9.85546875" style="2" customWidth="1"/>
    <col min="2859" max="2859" width="8.5703125" style="2" bestFit="1" customWidth="1"/>
    <col min="2860" max="2863" width="9.85546875" style="2" customWidth="1"/>
    <col min="2864" max="2864" width="8.5703125" style="2" bestFit="1" customWidth="1"/>
    <col min="2865" max="2868" width="9.85546875" style="2" customWidth="1"/>
    <col min="2869" max="2869" width="8.5703125" style="2" bestFit="1" customWidth="1"/>
    <col min="2870" max="2873" width="9.85546875" style="2" customWidth="1"/>
    <col min="2874" max="2874" width="8.5703125" style="2" bestFit="1" customWidth="1"/>
    <col min="2875" max="2878" width="9.85546875" style="2" customWidth="1"/>
    <col min="2879" max="2879" width="6.42578125" style="2" customWidth="1"/>
    <col min="2880" max="2880" width="14" style="2" customWidth="1"/>
    <col min="2881" max="2882" width="11.42578125" style="2" customWidth="1"/>
    <col min="2883" max="2883" width="16.140625" style="2" bestFit="1" customWidth="1"/>
    <col min="2884" max="2926" width="11.42578125" style="2" customWidth="1"/>
    <col min="2927" max="2927" width="10.85546875" style="2" customWidth="1"/>
    <col min="2928" max="2928" width="10" style="2" customWidth="1"/>
    <col min="2929" max="2929" width="6.5703125" style="2" bestFit="1" customWidth="1"/>
    <col min="2930" max="2944" width="0" style="2" hidden="1" customWidth="1"/>
    <col min="2945" max="2945" width="4.85546875" style="2" customWidth="1"/>
    <col min="2946" max="2946" width="5.28515625" style="2" customWidth="1"/>
    <col min="2947" max="2961" width="0" style="2" hidden="1" customWidth="1"/>
    <col min="2962" max="2962" width="4.85546875" style="2" customWidth="1"/>
    <col min="2963" max="2963" width="6.5703125" style="2" bestFit="1" customWidth="1"/>
    <col min="2964" max="2978" width="0" style="2" hidden="1" customWidth="1"/>
    <col min="2979" max="2979" width="4.85546875" style="2" customWidth="1"/>
    <col min="2980" max="2980" width="5.28515625" style="2" customWidth="1"/>
    <col min="2981" max="2995" width="0" style="2" hidden="1" customWidth="1"/>
    <col min="2996" max="2996" width="4.85546875" style="2" customWidth="1"/>
    <col min="2997" max="2997" width="6.5703125" style="2" bestFit="1" customWidth="1"/>
    <col min="2998" max="3012" width="0" style="2" hidden="1" customWidth="1"/>
    <col min="3013" max="3013" width="4.85546875" style="2" customWidth="1"/>
    <col min="3014" max="3014" width="5.28515625" style="2" customWidth="1"/>
    <col min="3015" max="3029" width="0" style="2" hidden="1" customWidth="1"/>
    <col min="3030" max="3030" width="4.85546875" style="2" customWidth="1"/>
    <col min="3031" max="3031" width="6.140625" style="2" customWidth="1"/>
    <col min="3032" max="3046" width="0" style="2" hidden="1" customWidth="1"/>
    <col min="3047" max="3047" width="6.7109375" style="2" customWidth="1"/>
    <col min="3048" max="3048" width="6.140625" style="2" customWidth="1"/>
    <col min="3049" max="3063" width="0" style="2" hidden="1" customWidth="1"/>
    <col min="3064" max="3064" width="6.7109375" style="2" customWidth="1"/>
    <col min="3065" max="3065" width="6.140625" style="2" customWidth="1"/>
    <col min="3066" max="3082" width="0" style="2" hidden="1"/>
    <col min="3083" max="3083" width="0" style="2" hidden="1" customWidth="1"/>
    <col min="3084" max="3084" width="25.28515625" style="2" bestFit="1" customWidth="1"/>
    <col min="3085" max="3085" width="12.5703125" style="2" customWidth="1"/>
    <col min="3086" max="3086" width="10" style="2" customWidth="1"/>
    <col min="3087" max="3088" width="9.85546875" style="2" customWidth="1"/>
    <col min="3089" max="3089" width="12.42578125" style="2" customWidth="1"/>
    <col min="3090" max="3090" width="19.7109375" style="2" customWidth="1"/>
    <col min="3091" max="3091" width="10.85546875" style="2" customWidth="1"/>
    <col min="3092" max="3092" width="9" style="2" customWidth="1"/>
    <col min="3093" max="3093" width="8.7109375" style="2" customWidth="1"/>
    <col min="3094" max="3094" width="6.5703125" style="2" customWidth="1"/>
    <col min="3095" max="3095" width="8.7109375" style="2" bestFit="1" customWidth="1"/>
    <col min="3096" max="3099" width="9.85546875" style="2" customWidth="1"/>
    <col min="3100" max="3100" width="8.5703125" style="2" bestFit="1" customWidth="1"/>
    <col min="3101" max="3104" width="9.85546875" style="2" customWidth="1"/>
    <col min="3105" max="3105" width="8.5703125" style="2" bestFit="1" customWidth="1"/>
    <col min="3106" max="3109" width="9.85546875" style="2" customWidth="1"/>
    <col min="3110" max="3110" width="8.5703125" style="2" bestFit="1" customWidth="1"/>
    <col min="3111" max="3114" width="9.85546875" style="2" customWidth="1"/>
    <col min="3115" max="3115" width="8.5703125" style="2" bestFit="1" customWidth="1"/>
    <col min="3116" max="3119" width="9.85546875" style="2" customWidth="1"/>
    <col min="3120" max="3120" width="8.5703125" style="2" bestFit="1" customWidth="1"/>
    <col min="3121" max="3124" width="9.85546875" style="2" customWidth="1"/>
    <col min="3125" max="3125" width="8.5703125" style="2" bestFit="1" customWidth="1"/>
    <col min="3126" max="3129" width="9.85546875" style="2" customWidth="1"/>
    <col min="3130" max="3130" width="8.5703125" style="2" bestFit="1" customWidth="1"/>
    <col min="3131" max="3134" width="9.85546875" style="2" customWidth="1"/>
    <col min="3135" max="3135" width="6.42578125" style="2" customWidth="1"/>
    <col min="3136" max="3136" width="14" style="2" customWidth="1"/>
    <col min="3137" max="3138" width="11.42578125" style="2" customWidth="1"/>
    <col min="3139" max="3139" width="16.140625" style="2" bestFit="1" customWidth="1"/>
    <col min="3140" max="3182" width="11.42578125" style="2" customWidth="1"/>
    <col min="3183" max="3183" width="10.85546875" style="2" customWidth="1"/>
    <col min="3184" max="3184" width="10" style="2" customWidth="1"/>
    <col min="3185" max="3185" width="6.5703125" style="2" bestFit="1" customWidth="1"/>
    <col min="3186" max="3200" width="0" style="2" hidden="1" customWidth="1"/>
    <col min="3201" max="3201" width="4.85546875" style="2" customWidth="1"/>
    <col min="3202" max="3202" width="5.28515625" style="2" customWidth="1"/>
    <col min="3203" max="3217" width="0" style="2" hidden="1" customWidth="1"/>
    <col min="3218" max="3218" width="4.85546875" style="2" customWidth="1"/>
    <col min="3219" max="3219" width="6.5703125" style="2" bestFit="1" customWidth="1"/>
    <col min="3220" max="3234" width="0" style="2" hidden="1" customWidth="1"/>
    <col min="3235" max="3235" width="4.85546875" style="2" customWidth="1"/>
    <col min="3236" max="3236" width="5.28515625" style="2" customWidth="1"/>
    <col min="3237" max="3251" width="0" style="2" hidden="1" customWidth="1"/>
    <col min="3252" max="3252" width="4.85546875" style="2" customWidth="1"/>
    <col min="3253" max="3253" width="6.5703125" style="2" bestFit="1" customWidth="1"/>
    <col min="3254" max="3268" width="0" style="2" hidden="1" customWidth="1"/>
    <col min="3269" max="3269" width="4.85546875" style="2" customWidth="1"/>
    <col min="3270" max="3270" width="5.28515625" style="2" customWidth="1"/>
    <col min="3271" max="3285" width="0" style="2" hidden="1" customWidth="1"/>
    <col min="3286" max="3286" width="4.85546875" style="2" customWidth="1"/>
    <col min="3287" max="3287" width="6.140625" style="2" customWidth="1"/>
    <col min="3288" max="3302" width="0" style="2" hidden="1" customWidth="1"/>
    <col min="3303" max="3303" width="6.7109375" style="2" customWidth="1"/>
    <col min="3304" max="3304" width="6.140625" style="2" customWidth="1"/>
    <col min="3305" max="3319" width="0" style="2" hidden="1" customWidth="1"/>
    <col min="3320" max="3320" width="6.7109375" style="2" customWidth="1"/>
    <col min="3321" max="3321" width="6.140625" style="2" customWidth="1"/>
    <col min="3322" max="3338" width="0" style="2" hidden="1"/>
    <col min="3339" max="3339" width="0" style="2" hidden="1" customWidth="1"/>
    <col min="3340" max="3340" width="25.28515625" style="2" bestFit="1" customWidth="1"/>
    <col min="3341" max="3341" width="12.5703125" style="2" customWidth="1"/>
    <col min="3342" max="3342" width="10" style="2" customWidth="1"/>
    <col min="3343" max="3344" width="9.85546875" style="2" customWidth="1"/>
    <col min="3345" max="3345" width="12.42578125" style="2" customWidth="1"/>
    <col min="3346" max="3346" width="19.7109375" style="2" customWidth="1"/>
    <col min="3347" max="3347" width="10.85546875" style="2" customWidth="1"/>
    <col min="3348" max="3348" width="9" style="2" customWidth="1"/>
    <col min="3349" max="3349" width="8.7109375" style="2" customWidth="1"/>
    <col min="3350" max="3350" width="6.5703125" style="2" customWidth="1"/>
    <col min="3351" max="3351" width="8.7109375" style="2" bestFit="1" customWidth="1"/>
    <col min="3352" max="3355" width="9.85546875" style="2" customWidth="1"/>
    <col min="3356" max="3356" width="8.5703125" style="2" bestFit="1" customWidth="1"/>
    <col min="3357" max="3360" width="9.85546875" style="2" customWidth="1"/>
    <col min="3361" max="3361" width="8.5703125" style="2" bestFit="1" customWidth="1"/>
    <col min="3362" max="3365" width="9.85546875" style="2" customWidth="1"/>
    <col min="3366" max="3366" width="8.5703125" style="2" bestFit="1" customWidth="1"/>
    <col min="3367" max="3370" width="9.85546875" style="2" customWidth="1"/>
    <col min="3371" max="3371" width="8.5703125" style="2" bestFit="1" customWidth="1"/>
    <col min="3372" max="3375" width="9.85546875" style="2" customWidth="1"/>
    <col min="3376" max="3376" width="8.5703125" style="2" bestFit="1" customWidth="1"/>
    <col min="3377" max="3380" width="9.85546875" style="2" customWidth="1"/>
    <col min="3381" max="3381" width="8.5703125" style="2" bestFit="1" customWidth="1"/>
    <col min="3382" max="3385" width="9.85546875" style="2" customWidth="1"/>
    <col min="3386" max="3386" width="8.5703125" style="2" bestFit="1" customWidth="1"/>
    <col min="3387" max="3390" width="9.85546875" style="2" customWidth="1"/>
    <col min="3391" max="3391" width="6.42578125" style="2" customWidth="1"/>
    <col min="3392" max="3392" width="14" style="2" customWidth="1"/>
    <col min="3393" max="3394" width="11.42578125" style="2" customWidth="1"/>
    <col min="3395" max="3395" width="16.140625" style="2" bestFit="1" customWidth="1"/>
    <col min="3396" max="3438" width="11.42578125" style="2" customWidth="1"/>
    <col min="3439" max="3439" width="10.85546875" style="2" customWidth="1"/>
    <col min="3440" max="3440" width="10" style="2" customWidth="1"/>
    <col min="3441" max="3441" width="6.5703125" style="2" bestFit="1" customWidth="1"/>
    <col min="3442" max="3456" width="0" style="2" hidden="1" customWidth="1"/>
    <col min="3457" max="3457" width="4.85546875" style="2" customWidth="1"/>
    <col min="3458" max="3458" width="5.28515625" style="2" customWidth="1"/>
    <col min="3459" max="3473" width="0" style="2" hidden="1" customWidth="1"/>
    <col min="3474" max="3474" width="4.85546875" style="2" customWidth="1"/>
    <col min="3475" max="3475" width="6.5703125" style="2" bestFit="1" customWidth="1"/>
    <col min="3476" max="3490" width="0" style="2" hidden="1" customWidth="1"/>
    <col min="3491" max="3491" width="4.85546875" style="2" customWidth="1"/>
    <col min="3492" max="3492" width="5.28515625" style="2" customWidth="1"/>
    <col min="3493" max="3507" width="0" style="2" hidden="1" customWidth="1"/>
    <col min="3508" max="3508" width="4.85546875" style="2" customWidth="1"/>
    <col min="3509" max="3509" width="6.5703125" style="2" bestFit="1" customWidth="1"/>
    <col min="3510" max="3524" width="0" style="2" hidden="1" customWidth="1"/>
    <col min="3525" max="3525" width="4.85546875" style="2" customWidth="1"/>
    <col min="3526" max="3526" width="5.28515625" style="2" customWidth="1"/>
    <col min="3527" max="3541" width="0" style="2" hidden="1" customWidth="1"/>
    <col min="3542" max="3542" width="4.85546875" style="2" customWidth="1"/>
    <col min="3543" max="3543" width="6.140625" style="2" customWidth="1"/>
    <col min="3544" max="3558" width="0" style="2" hidden="1" customWidth="1"/>
    <col min="3559" max="3559" width="6.7109375" style="2" customWidth="1"/>
    <col min="3560" max="3560" width="6.140625" style="2" customWidth="1"/>
    <col min="3561" max="3575" width="0" style="2" hidden="1" customWidth="1"/>
    <col min="3576" max="3576" width="6.7109375" style="2" customWidth="1"/>
    <col min="3577" max="3577" width="6.140625" style="2" customWidth="1"/>
    <col min="3578" max="3594" width="0" style="2" hidden="1"/>
    <col min="3595" max="3595" width="0" style="2" hidden="1" customWidth="1"/>
    <col min="3596" max="3596" width="25.28515625" style="2" bestFit="1" customWidth="1"/>
    <col min="3597" max="3597" width="12.5703125" style="2" customWidth="1"/>
    <col min="3598" max="3598" width="10" style="2" customWidth="1"/>
    <col min="3599" max="3600" width="9.85546875" style="2" customWidth="1"/>
    <col min="3601" max="3601" width="12.42578125" style="2" customWidth="1"/>
    <col min="3602" max="3602" width="19.7109375" style="2" customWidth="1"/>
    <col min="3603" max="3603" width="10.85546875" style="2" customWidth="1"/>
    <col min="3604" max="3604" width="9" style="2" customWidth="1"/>
    <col min="3605" max="3605" width="8.7109375" style="2" customWidth="1"/>
    <col min="3606" max="3606" width="6.5703125" style="2" customWidth="1"/>
    <col min="3607" max="3607" width="8.7109375" style="2" bestFit="1" customWidth="1"/>
    <col min="3608" max="3611" width="9.85546875" style="2" customWidth="1"/>
    <col min="3612" max="3612" width="8.5703125" style="2" bestFit="1" customWidth="1"/>
    <col min="3613" max="3616" width="9.85546875" style="2" customWidth="1"/>
    <col min="3617" max="3617" width="8.5703125" style="2" bestFit="1" customWidth="1"/>
    <col min="3618" max="3621" width="9.85546875" style="2" customWidth="1"/>
    <col min="3622" max="3622" width="8.5703125" style="2" bestFit="1" customWidth="1"/>
    <col min="3623" max="3626" width="9.85546875" style="2" customWidth="1"/>
    <col min="3627" max="3627" width="8.5703125" style="2" bestFit="1" customWidth="1"/>
    <col min="3628" max="3631" width="9.85546875" style="2" customWidth="1"/>
    <col min="3632" max="3632" width="8.5703125" style="2" bestFit="1" customWidth="1"/>
    <col min="3633" max="3636" width="9.85546875" style="2" customWidth="1"/>
    <col min="3637" max="3637" width="8.5703125" style="2" bestFit="1" customWidth="1"/>
    <col min="3638" max="3641" width="9.85546875" style="2" customWidth="1"/>
    <col min="3642" max="3642" width="8.5703125" style="2" bestFit="1" customWidth="1"/>
    <col min="3643" max="3646" width="9.85546875" style="2" customWidth="1"/>
    <col min="3647" max="3647" width="6.42578125" style="2" customWidth="1"/>
    <col min="3648" max="3648" width="14" style="2" customWidth="1"/>
    <col min="3649" max="3650" width="11.42578125" style="2" customWidth="1"/>
    <col min="3651" max="3651" width="16.140625" style="2" bestFit="1" customWidth="1"/>
    <col min="3652" max="3694" width="11.42578125" style="2" customWidth="1"/>
    <col min="3695" max="3695" width="10.85546875" style="2" customWidth="1"/>
    <col min="3696" max="3696" width="10" style="2" customWidth="1"/>
    <col min="3697" max="3697" width="6.5703125" style="2" bestFit="1" customWidth="1"/>
    <col min="3698" max="3712" width="0" style="2" hidden="1" customWidth="1"/>
    <col min="3713" max="3713" width="4.85546875" style="2" customWidth="1"/>
    <col min="3714" max="3714" width="5.28515625" style="2" customWidth="1"/>
    <col min="3715" max="3729" width="0" style="2" hidden="1" customWidth="1"/>
    <col min="3730" max="3730" width="4.85546875" style="2" customWidth="1"/>
    <col min="3731" max="3731" width="6.5703125" style="2" bestFit="1" customWidth="1"/>
    <col min="3732" max="3746" width="0" style="2" hidden="1" customWidth="1"/>
    <col min="3747" max="3747" width="4.85546875" style="2" customWidth="1"/>
    <col min="3748" max="3748" width="5.28515625" style="2" customWidth="1"/>
    <col min="3749" max="3763" width="0" style="2" hidden="1" customWidth="1"/>
    <col min="3764" max="3764" width="4.85546875" style="2" customWidth="1"/>
    <col min="3765" max="3765" width="6.5703125" style="2" bestFit="1" customWidth="1"/>
    <col min="3766" max="3780" width="0" style="2" hidden="1" customWidth="1"/>
    <col min="3781" max="3781" width="4.85546875" style="2" customWidth="1"/>
    <col min="3782" max="3782" width="5.28515625" style="2" customWidth="1"/>
    <col min="3783" max="3797" width="0" style="2" hidden="1" customWidth="1"/>
    <col min="3798" max="3798" width="4.85546875" style="2" customWidth="1"/>
    <col min="3799" max="3799" width="6.140625" style="2" customWidth="1"/>
    <col min="3800" max="3814" width="0" style="2" hidden="1" customWidth="1"/>
    <col min="3815" max="3815" width="6.7109375" style="2" customWidth="1"/>
    <col min="3816" max="3816" width="6.140625" style="2" customWidth="1"/>
    <col min="3817" max="3831" width="0" style="2" hidden="1" customWidth="1"/>
    <col min="3832" max="3832" width="6.7109375" style="2" customWidth="1"/>
    <col min="3833" max="3833" width="6.140625" style="2" customWidth="1"/>
    <col min="3834" max="3850" width="0" style="2" hidden="1"/>
    <col min="3851" max="3851" width="0" style="2" hidden="1" customWidth="1"/>
    <col min="3852" max="3852" width="25.28515625" style="2" bestFit="1" customWidth="1"/>
    <col min="3853" max="3853" width="12.5703125" style="2" customWidth="1"/>
    <col min="3854" max="3854" width="10" style="2" customWidth="1"/>
    <col min="3855" max="3856" width="9.85546875" style="2" customWidth="1"/>
    <col min="3857" max="3857" width="12.42578125" style="2" customWidth="1"/>
    <col min="3858" max="3858" width="19.7109375" style="2" customWidth="1"/>
    <col min="3859" max="3859" width="10.85546875" style="2" customWidth="1"/>
    <col min="3860" max="3860" width="9" style="2" customWidth="1"/>
    <col min="3861" max="3861" width="8.7109375" style="2" customWidth="1"/>
    <col min="3862" max="3862" width="6.5703125" style="2" customWidth="1"/>
    <col min="3863" max="3863" width="8.7109375" style="2" bestFit="1" customWidth="1"/>
    <col min="3864" max="3867" width="9.85546875" style="2" customWidth="1"/>
    <col min="3868" max="3868" width="8.5703125" style="2" bestFit="1" customWidth="1"/>
    <col min="3869" max="3872" width="9.85546875" style="2" customWidth="1"/>
    <col min="3873" max="3873" width="8.5703125" style="2" bestFit="1" customWidth="1"/>
    <col min="3874" max="3877" width="9.85546875" style="2" customWidth="1"/>
    <col min="3878" max="3878" width="8.5703125" style="2" bestFit="1" customWidth="1"/>
    <col min="3879" max="3882" width="9.85546875" style="2" customWidth="1"/>
    <col min="3883" max="3883" width="8.5703125" style="2" bestFit="1" customWidth="1"/>
    <col min="3884" max="3887" width="9.85546875" style="2" customWidth="1"/>
    <col min="3888" max="3888" width="8.5703125" style="2" bestFit="1" customWidth="1"/>
    <col min="3889" max="3892" width="9.85546875" style="2" customWidth="1"/>
    <col min="3893" max="3893" width="8.5703125" style="2" bestFit="1" customWidth="1"/>
    <col min="3894" max="3897" width="9.85546875" style="2" customWidth="1"/>
    <col min="3898" max="3898" width="8.5703125" style="2" bestFit="1" customWidth="1"/>
    <col min="3899" max="3902" width="9.85546875" style="2" customWidth="1"/>
    <col min="3903" max="3903" width="6.42578125" style="2" customWidth="1"/>
    <col min="3904" max="3904" width="14" style="2" customWidth="1"/>
    <col min="3905" max="3906" width="11.42578125" style="2" customWidth="1"/>
    <col min="3907" max="3907" width="16.140625" style="2" bestFit="1" customWidth="1"/>
    <col min="3908" max="3950" width="11.42578125" style="2" customWidth="1"/>
    <col min="3951" max="3951" width="10.85546875" style="2" customWidth="1"/>
    <col min="3952" max="3952" width="10" style="2" customWidth="1"/>
    <col min="3953" max="3953" width="6.5703125" style="2" bestFit="1" customWidth="1"/>
    <col min="3954" max="3968" width="0" style="2" hidden="1" customWidth="1"/>
    <col min="3969" max="3969" width="4.85546875" style="2" customWidth="1"/>
    <col min="3970" max="3970" width="5.28515625" style="2" customWidth="1"/>
    <col min="3971" max="3985" width="0" style="2" hidden="1" customWidth="1"/>
    <col min="3986" max="3986" width="4.85546875" style="2" customWidth="1"/>
    <col min="3987" max="3987" width="6.5703125" style="2" bestFit="1" customWidth="1"/>
    <col min="3988" max="4002" width="0" style="2" hidden="1" customWidth="1"/>
    <col min="4003" max="4003" width="4.85546875" style="2" customWidth="1"/>
    <col min="4004" max="4004" width="5.28515625" style="2" customWidth="1"/>
    <col min="4005" max="4019" width="0" style="2" hidden="1" customWidth="1"/>
    <col min="4020" max="4020" width="4.85546875" style="2" customWidth="1"/>
    <col min="4021" max="4021" width="6.5703125" style="2" bestFit="1" customWidth="1"/>
    <col min="4022" max="4036" width="0" style="2" hidden="1" customWidth="1"/>
    <col min="4037" max="4037" width="4.85546875" style="2" customWidth="1"/>
    <col min="4038" max="4038" width="5.28515625" style="2" customWidth="1"/>
    <col min="4039" max="4053" width="0" style="2" hidden="1" customWidth="1"/>
    <col min="4054" max="4054" width="4.85546875" style="2" customWidth="1"/>
    <col min="4055" max="4055" width="6.140625" style="2" customWidth="1"/>
    <col min="4056" max="4070" width="0" style="2" hidden="1" customWidth="1"/>
    <col min="4071" max="4071" width="6.7109375" style="2" customWidth="1"/>
    <col min="4072" max="4072" width="6.140625" style="2" customWidth="1"/>
    <col min="4073" max="4087" width="0" style="2" hidden="1" customWidth="1"/>
    <col min="4088" max="4088" width="6.7109375" style="2" customWidth="1"/>
    <col min="4089" max="4089" width="6.140625" style="2" customWidth="1"/>
    <col min="4090" max="4106" width="0" style="2" hidden="1"/>
    <col min="4107" max="4107" width="0" style="2" hidden="1" customWidth="1"/>
    <col min="4108" max="4108" width="25.28515625" style="2" bestFit="1" customWidth="1"/>
    <col min="4109" max="4109" width="12.5703125" style="2" customWidth="1"/>
    <col min="4110" max="4110" width="10" style="2" customWidth="1"/>
    <col min="4111" max="4112" width="9.85546875" style="2" customWidth="1"/>
    <col min="4113" max="4113" width="12.42578125" style="2" customWidth="1"/>
    <col min="4114" max="4114" width="19.7109375" style="2" customWidth="1"/>
    <col min="4115" max="4115" width="10.85546875" style="2" customWidth="1"/>
    <col min="4116" max="4116" width="9" style="2" customWidth="1"/>
    <col min="4117" max="4117" width="8.7109375" style="2" customWidth="1"/>
    <col min="4118" max="4118" width="6.5703125" style="2" customWidth="1"/>
    <col min="4119" max="4119" width="8.7109375" style="2" bestFit="1" customWidth="1"/>
    <col min="4120" max="4123" width="9.85546875" style="2" customWidth="1"/>
    <col min="4124" max="4124" width="8.5703125" style="2" bestFit="1" customWidth="1"/>
    <col min="4125" max="4128" width="9.85546875" style="2" customWidth="1"/>
    <col min="4129" max="4129" width="8.5703125" style="2" bestFit="1" customWidth="1"/>
    <col min="4130" max="4133" width="9.85546875" style="2" customWidth="1"/>
    <col min="4134" max="4134" width="8.5703125" style="2" bestFit="1" customWidth="1"/>
    <col min="4135" max="4138" width="9.85546875" style="2" customWidth="1"/>
    <col min="4139" max="4139" width="8.5703125" style="2" bestFit="1" customWidth="1"/>
    <col min="4140" max="4143" width="9.85546875" style="2" customWidth="1"/>
    <col min="4144" max="4144" width="8.5703125" style="2" bestFit="1" customWidth="1"/>
    <col min="4145" max="4148" width="9.85546875" style="2" customWidth="1"/>
    <col min="4149" max="4149" width="8.5703125" style="2" bestFit="1" customWidth="1"/>
    <col min="4150" max="4153" width="9.85546875" style="2" customWidth="1"/>
    <col min="4154" max="4154" width="8.5703125" style="2" bestFit="1" customWidth="1"/>
    <col min="4155" max="4158" width="9.85546875" style="2" customWidth="1"/>
    <col min="4159" max="4159" width="6.42578125" style="2" customWidth="1"/>
    <col min="4160" max="4160" width="14" style="2" customWidth="1"/>
    <col min="4161" max="4162" width="11.42578125" style="2" customWidth="1"/>
    <col min="4163" max="4163" width="16.140625" style="2" bestFit="1" customWidth="1"/>
    <col min="4164" max="4206" width="11.42578125" style="2" customWidth="1"/>
    <col min="4207" max="4207" width="10.85546875" style="2" customWidth="1"/>
    <col min="4208" max="4208" width="10" style="2" customWidth="1"/>
    <col min="4209" max="4209" width="6.5703125" style="2" bestFit="1" customWidth="1"/>
    <col min="4210" max="4224" width="0" style="2" hidden="1" customWidth="1"/>
    <col min="4225" max="4225" width="4.85546875" style="2" customWidth="1"/>
    <col min="4226" max="4226" width="5.28515625" style="2" customWidth="1"/>
    <col min="4227" max="4241" width="0" style="2" hidden="1" customWidth="1"/>
    <col min="4242" max="4242" width="4.85546875" style="2" customWidth="1"/>
    <col min="4243" max="4243" width="6.5703125" style="2" bestFit="1" customWidth="1"/>
    <col min="4244" max="4258" width="0" style="2" hidden="1" customWidth="1"/>
    <col min="4259" max="4259" width="4.85546875" style="2" customWidth="1"/>
    <col min="4260" max="4260" width="5.28515625" style="2" customWidth="1"/>
    <col min="4261" max="4275" width="0" style="2" hidden="1" customWidth="1"/>
    <col min="4276" max="4276" width="4.85546875" style="2" customWidth="1"/>
    <col min="4277" max="4277" width="6.5703125" style="2" bestFit="1" customWidth="1"/>
    <col min="4278" max="4292" width="0" style="2" hidden="1" customWidth="1"/>
    <col min="4293" max="4293" width="4.85546875" style="2" customWidth="1"/>
    <col min="4294" max="4294" width="5.28515625" style="2" customWidth="1"/>
    <col min="4295" max="4309" width="0" style="2" hidden="1" customWidth="1"/>
    <col min="4310" max="4310" width="4.85546875" style="2" customWidth="1"/>
    <col min="4311" max="4311" width="6.140625" style="2" customWidth="1"/>
    <col min="4312" max="4326" width="0" style="2" hidden="1" customWidth="1"/>
    <col min="4327" max="4327" width="6.7109375" style="2" customWidth="1"/>
    <col min="4328" max="4328" width="6.140625" style="2" customWidth="1"/>
    <col min="4329" max="4343" width="0" style="2" hidden="1" customWidth="1"/>
    <col min="4344" max="4344" width="6.7109375" style="2" customWidth="1"/>
    <col min="4345" max="4345" width="6.140625" style="2" customWidth="1"/>
    <col min="4346" max="4362" width="0" style="2" hidden="1"/>
    <col min="4363" max="4363" width="0" style="2" hidden="1" customWidth="1"/>
    <col min="4364" max="4364" width="25.28515625" style="2" bestFit="1" customWidth="1"/>
    <col min="4365" max="4365" width="12.5703125" style="2" customWidth="1"/>
    <col min="4366" max="4366" width="10" style="2" customWidth="1"/>
    <col min="4367" max="4368" width="9.85546875" style="2" customWidth="1"/>
    <col min="4369" max="4369" width="12.42578125" style="2" customWidth="1"/>
    <col min="4370" max="4370" width="19.7109375" style="2" customWidth="1"/>
    <col min="4371" max="4371" width="10.85546875" style="2" customWidth="1"/>
    <col min="4372" max="4372" width="9" style="2" customWidth="1"/>
    <col min="4373" max="4373" width="8.7109375" style="2" customWidth="1"/>
    <col min="4374" max="4374" width="6.5703125" style="2" customWidth="1"/>
    <col min="4375" max="4375" width="8.7109375" style="2" bestFit="1" customWidth="1"/>
    <col min="4376" max="4379" width="9.85546875" style="2" customWidth="1"/>
    <col min="4380" max="4380" width="8.5703125" style="2" bestFit="1" customWidth="1"/>
    <col min="4381" max="4384" width="9.85546875" style="2" customWidth="1"/>
    <col min="4385" max="4385" width="8.5703125" style="2" bestFit="1" customWidth="1"/>
    <col min="4386" max="4389" width="9.85546875" style="2" customWidth="1"/>
    <col min="4390" max="4390" width="8.5703125" style="2" bestFit="1" customWidth="1"/>
    <col min="4391" max="4394" width="9.85546875" style="2" customWidth="1"/>
    <col min="4395" max="4395" width="8.5703125" style="2" bestFit="1" customWidth="1"/>
    <col min="4396" max="4399" width="9.85546875" style="2" customWidth="1"/>
    <col min="4400" max="4400" width="8.5703125" style="2" bestFit="1" customWidth="1"/>
    <col min="4401" max="4404" width="9.85546875" style="2" customWidth="1"/>
    <col min="4405" max="4405" width="8.5703125" style="2" bestFit="1" customWidth="1"/>
    <col min="4406" max="4409" width="9.85546875" style="2" customWidth="1"/>
    <col min="4410" max="4410" width="8.5703125" style="2" bestFit="1" customWidth="1"/>
    <col min="4411" max="4414" width="9.85546875" style="2" customWidth="1"/>
    <col min="4415" max="4415" width="6.42578125" style="2" customWidth="1"/>
    <col min="4416" max="4416" width="14" style="2" customWidth="1"/>
    <col min="4417" max="4418" width="11.42578125" style="2" customWidth="1"/>
    <col min="4419" max="4419" width="16.140625" style="2" bestFit="1" customWidth="1"/>
    <col min="4420" max="4462" width="11.42578125" style="2" customWidth="1"/>
    <col min="4463" max="4463" width="10.85546875" style="2" customWidth="1"/>
    <col min="4464" max="4464" width="10" style="2" customWidth="1"/>
    <col min="4465" max="4465" width="6.5703125" style="2" bestFit="1" customWidth="1"/>
    <col min="4466" max="4480" width="0" style="2" hidden="1" customWidth="1"/>
    <col min="4481" max="4481" width="4.85546875" style="2" customWidth="1"/>
    <col min="4482" max="4482" width="5.28515625" style="2" customWidth="1"/>
    <col min="4483" max="4497" width="0" style="2" hidden="1" customWidth="1"/>
    <col min="4498" max="4498" width="4.85546875" style="2" customWidth="1"/>
    <col min="4499" max="4499" width="6.5703125" style="2" bestFit="1" customWidth="1"/>
    <col min="4500" max="4514" width="0" style="2" hidden="1" customWidth="1"/>
    <col min="4515" max="4515" width="4.85546875" style="2" customWidth="1"/>
    <col min="4516" max="4516" width="5.28515625" style="2" customWidth="1"/>
    <col min="4517" max="4531" width="0" style="2" hidden="1" customWidth="1"/>
    <col min="4532" max="4532" width="4.85546875" style="2" customWidth="1"/>
    <col min="4533" max="4533" width="6.5703125" style="2" bestFit="1" customWidth="1"/>
    <col min="4534" max="4548" width="0" style="2" hidden="1" customWidth="1"/>
    <col min="4549" max="4549" width="4.85546875" style="2" customWidth="1"/>
    <col min="4550" max="4550" width="5.28515625" style="2" customWidth="1"/>
    <col min="4551" max="4565" width="0" style="2" hidden="1" customWidth="1"/>
    <col min="4566" max="4566" width="4.85546875" style="2" customWidth="1"/>
    <col min="4567" max="4567" width="6.140625" style="2" customWidth="1"/>
    <col min="4568" max="4582" width="0" style="2" hidden="1" customWidth="1"/>
    <col min="4583" max="4583" width="6.7109375" style="2" customWidth="1"/>
    <col min="4584" max="4584" width="6.140625" style="2" customWidth="1"/>
    <col min="4585" max="4599" width="0" style="2" hidden="1" customWidth="1"/>
    <col min="4600" max="4600" width="6.7109375" style="2" customWidth="1"/>
    <col min="4601" max="4601" width="6.140625" style="2" customWidth="1"/>
    <col min="4602" max="4618" width="0" style="2" hidden="1"/>
    <col min="4619" max="4619" width="0" style="2" hidden="1" customWidth="1"/>
    <col min="4620" max="4620" width="25.28515625" style="2" bestFit="1" customWidth="1"/>
    <col min="4621" max="4621" width="12.5703125" style="2" customWidth="1"/>
    <col min="4622" max="4622" width="10" style="2" customWidth="1"/>
    <col min="4623" max="4624" width="9.85546875" style="2" customWidth="1"/>
    <col min="4625" max="4625" width="12.42578125" style="2" customWidth="1"/>
    <col min="4626" max="4626" width="19.7109375" style="2" customWidth="1"/>
    <col min="4627" max="4627" width="10.85546875" style="2" customWidth="1"/>
    <col min="4628" max="4628" width="9" style="2" customWidth="1"/>
    <col min="4629" max="4629" width="8.7109375" style="2" customWidth="1"/>
    <col min="4630" max="4630" width="6.5703125" style="2" customWidth="1"/>
    <col min="4631" max="4631" width="8.7109375" style="2" bestFit="1" customWidth="1"/>
    <col min="4632" max="4635" width="9.85546875" style="2" customWidth="1"/>
    <col min="4636" max="4636" width="8.5703125" style="2" bestFit="1" customWidth="1"/>
    <col min="4637" max="4640" width="9.85546875" style="2" customWidth="1"/>
    <col min="4641" max="4641" width="8.5703125" style="2" bestFit="1" customWidth="1"/>
    <col min="4642" max="4645" width="9.85546875" style="2" customWidth="1"/>
    <col min="4646" max="4646" width="8.5703125" style="2" bestFit="1" customWidth="1"/>
    <col min="4647" max="4650" width="9.85546875" style="2" customWidth="1"/>
    <col min="4651" max="4651" width="8.5703125" style="2" bestFit="1" customWidth="1"/>
    <col min="4652" max="4655" width="9.85546875" style="2" customWidth="1"/>
    <col min="4656" max="4656" width="8.5703125" style="2" bestFit="1" customWidth="1"/>
    <col min="4657" max="4660" width="9.85546875" style="2" customWidth="1"/>
    <col min="4661" max="4661" width="8.5703125" style="2" bestFit="1" customWidth="1"/>
    <col min="4662" max="4665" width="9.85546875" style="2" customWidth="1"/>
    <col min="4666" max="4666" width="8.5703125" style="2" bestFit="1" customWidth="1"/>
    <col min="4667" max="4670" width="9.85546875" style="2" customWidth="1"/>
    <col min="4671" max="4671" width="6.42578125" style="2" customWidth="1"/>
    <col min="4672" max="4672" width="14" style="2" customWidth="1"/>
    <col min="4673" max="4674" width="11.42578125" style="2" customWidth="1"/>
    <col min="4675" max="4675" width="16.140625" style="2" bestFit="1" customWidth="1"/>
    <col min="4676" max="4718" width="11.42578125" style="2" customWidth="1"/>
    <col min="4719" max="4719" width="10.85546875" style="2" customWidth="1"/>
    <col min="4720" max="4720" width="10" style="2" customWidth="1"/>
    <col min="4721" max="4721" width="6.5703125" style="2" bestFit="1" customWidth="1"/>
    <col min="4722" max="4736" width="0" style="2" hidden="1" customWidth="1"/>
    <col min="4737" max="4737" width="4.85546875" style="2" customWidth="1"/>
    <col min="4738" max="4738" width="5.28515625" style="2" customWidth="1"/>
    <col min="4739" max="4753" width="0" style="2" hidden="1" customWidth="1"/>
    <col min="4754" max="4754" width="4.85546875" style="2" customWidth="1"/>
    <col min="4755" max="4755" width="6.5703125" style="2" bestFit="1" customWidth="1"/>
    <col min="4756" max="4770" width="0" style="2" hidden="1" customWidth="1"/>
    <col min="4771" max="4771" width="4.85546875" style="2" customWidth="1"/>
    <col min="4772" max="4772" width="5.28515625" style="2" customWidth="1"/>
    <col min="4773" max="4787" width="0" style="2" hidden="1" customWidth="1"/>
    <col min="4788" max="4788" width="4.85546875" style="2" customWidth="1"/>
    <col min="4789" max="4789" width="6.5703125" style="2" bestFit="1" customWidth="1"/>
    <col min="4790" max="4804" width="0" style="2" hidden="1" customWidth="1"/>
    <col min="4805" max="4805" width="4.85546875" style="2" customWidth="1"/>
    <col min="4806" max="4806" width="5.28515625" style="2" customWidth="1"/>
    <col min="4807" max="4821" width="0" style="2" hidden="1" customWidth="1"/>
    <col min="4822" max="4822" width="4.85546875" style="2" customWidth="1"/>
    <col min="4823" max="4823" width="6.140625" style="2" customWidth="1"/>
    <col min="4824" max="4838" width="0" style="2" hidden="1" customWidth="1"/>
    <col min="4839" max="4839" width="6.7109375" style="2" customWidth="1"/>
    <col min="4840" max="4840" width="6.140625" style="2" customWidth="1"/>
    <col min="4841" max="4855" width="0" style="2" hidden="1" customWidth="1"/>
    <col min="4856" max="4856" width="6.7109375" style="2" customWidth="1"/>
    <col min="4857" max="4857" width="6.140625" style="2" customWidth="1"/>
    <col min="4858" max="4874" width="0" style="2" hidden="1"/>
    <col min="4875" max="4875" width="0" style="2" hidden="1" customWidth="1"/>
    <col min="4876" max="4876" width="25.28515625" style="2" bestFit="1" customWidth="1"/>
    <col min="4877" max="4877" width="12.5703125" style="2" customWidth="1"/>
    <col min="4878" max="4878" width="10" style="2" customWidth="1"/>
    <col min="4879" max="4880" width="9.85546875" style="2" customWidth="1"/>
    <col min="4881" max="4881" width="12.42578125" style="2" customWidth="1"/>
    <col min="4882" max="4882" width="19.7109375" style="2" customWidth="1"/>
    <col min="4883" max="4883" width="10.85546875" style="2" customWidth="1"/>
    <col min="4884" max="4884" width="9" style="2" customWidth="1"/>
    <col min="4885" max="4885" width="8.7109375" style="2" customWidth="1"/>
    <col min="4886" max="4886" width="6.5703125" style="2" customWidth="1"/>
    <col min="4887" max="4887" width="8.7109375" style="2" bestFit="1" customWidth="1"/>
    <col min="4888" max="4891" width="9.85546875" style="2" customWidth="1"/>
    <col min="4892" max="4892" width="8.5703125" style="2" bestFit="1" customWidth="1"/>
    <col min="4893" max="4896" width="9.85546875" style="2" customWidth="1"/>
    <col min="4897" max="4897" width="8.5703125" style="2" bestFit="1" customWidth="1"/>
    <col min="4898" max="4901" width="9.85546875" style="2" customWidth="1"/>
    <col min="4902" max="4902" width="8.5703125" style="2" bestFit="1" customWidth="1"/>
    <col min="4903" max="4906" width="9.85546875" style="2" customWidth="1"/>
    <col min="4907" max="4907" width="8.5703125" style="2" bestFit="1" customWidth="1"/>
    <col min="4908" max="4911" width="9.85546875" style="2" customWidth="1"/>
    <col min="4912" max="4912" width="8.5703125" style="2" bestFit="1" customWidth="1"/>
    <col min="4913" max="4916" width="9.85546875" style="2" customWidth="1"/>
    <col min="4917" max="4917" width="8.5703125" style="2" bestFit="1" customWidth="1"/>
    <col min="4918" max="4921" width="9.85546875" style="2" customWidth="1"/>
    <col min="4922" max="4922" width="8.5703125" style="2" bestFit="1" customWidth="1"/>
    <col min="4923" max="4926" width="9.85546875" style="2" customWidth="1"/>
    <col min="4927" max="4927" width="6.42578125" style="2" customWidth="1"/>
    <col min="4928" max="4928" width="14" style="2" customWidth="1"/>
    <col min="4929" max="4930" width="11.42578125" style="2" customWidth="1"/>
    <col min="4931" max="4931" width="16.140625" style="2" bestFit="1" customWidth="1"/>
    <col min="4932" max="4974" width="11.42578125" style="2" customWidth="1"/>
    <col min="4975" max="4975" width="10.85546875" style="2" customWidth="1"/>
    <col min="4976" max="4976" width="10" style="2" customWidth="1"/>
    <col min="4977" max="4977" width="6.5703125" style="2" bestFit="1" customWidth="1"/>
    <col min="4978" max="4992" width="0" style="2" hidden="1" customWidth="1"/>
    <col min="4993" max="4993" width="4.85546875" style="2" customWidth="1"/>
    <col min="4994" max="4994" width="5.28515625" style="2" customWidth="1"/>
    <col min="4995" max="5009" width="0" style="2" hidden="1" customWidth="1"/>
    <col min="5010" max="5010" width="4.85546875" style="2" customWidth="1"/>
    <col min="5011" max="5011" width="6.5703125" style="2" bestFit="1" customWidth="1"/>
    <col min="5012" max="5026" width="0" style="2" hidden="1" customWidth="1"/>
    <col min="5027" max="5027" width="4.85546875" style="2" customWidth="1"/>
    <col min="5028" max="5028" width="5.28515625" style="2" customWidth="1"/>
    <col min="5029" max="5043" width="0" style="2" hidden="1" customWidth="1"/>
    <col min="5044" max="5044" width="4.85546875" style="2" customWidth="1"/>
    <col min="5045" max="5045" width="6.5703125" style="2" bestFit="1" customWidth="1"/>
    <col min="5046" max="5060" width="0" style="2" hidden="1" customWidth="1"/>
    <col min="5061" max="5061" width="4.85546875" style="2" customWidth="1"/>
    <col min="5062" max="5062" width="5.28515625" style="2" customWidth="1"/>
    <col min="5063" max="5077" width="0" style="2" hidden="1" customWidth="1"/>
    <col min="5078" max="5078" width="4.85546875" style="2" customWidth="1"/>
    <col min="5079" max="5079" width="6.140625" style="2" customWidth="1"/>
    <col min="5080" max="5094" width="0" style="2" hidden="1" customWidth="1"/>
    <col min="5095" max="5095" width="6.7109375" style="2" customWidth="1"/>
    <col min="5096" max="5096" width="6.140625" style="2" customWidth="1"/>
    <col min="5097" max="5111" width="0" style="2" hidden="1" customWidth="1"/>
    <col min="5112" max="5112" width="6.7109375" style="2" customWidth="1"/>
    <col min="5113" max="5113" width="6.140625" style="2" customWidth="1"/>
    <col min="5114" max="5130" width="0" style="2" hidden="1"/>
    <col min="5131" max="5131" width="0" style="2" hidden="1" customWidth="1"/>
    <col min="5132" max="5132" width="25.28515625" style="2" bestFit="1" customWidth="1"/>
    <col min="5133" max="5133" width="12.5703125" style="2" customWidth="1"/>
    <col min="5134" max="5134" width="10" style="2" customWidth="1"/>
    <col min="5135" max="5136" width="9.85546875" style="2" customWidth="1"/>
    <col min="5137" max="5137" width="12.42578125" style="2" customWidth="1"/>
    <col min="5138" max="5138" width="19.7109375" style="2" customWidth="1"/>
    <col min="5139" max="5139" width="10.85546875" style="2" customWidth="1"/>
    <col min="5140" max="5140" width="9" style="2" customWidth="1"/>
    <col min="5141" max="5141" width="8.7109375" style="2" customWidth="1"/>
    <col min="5142" max="5142" width="6.5703125" style="2" customWidth="1"/>
    <col min="5143" max="5143" width="8.7109375" style="2" bestFit="1" customWidth="1"/>
    <col min="5144" max="5147" width="9.85546875" style="2" customWidth="1"/>
    <col min="5148" max="5148" width="8.5703125" style="2" bestFit="1" customWidth="1"/>
    <col min="5149" max="5152" width="9.85546875" style="2" customWidth="1"/>
    <col min="5153" max="5153" width="8.5703125" style="2" bestFit="1" customWidth="1"/>
    <col min="5154" max="5157" width="9.85546875" style="2" customWidth="1"/>
    <col min="5158" max="5158" width="8.5703125" style="2" bestFit="1" customWidth="1"/>
    <col min="5159" max="5162" width="9.85546875" style="2" customWidth="1"/>
    <col min="5163" max="5163" width="8.5703125" style="2" bestFit="1" customWidth="1"/>
    <col min="5164" max="5167" width="9.85546875" style="2" customWidth="1"/>
    <col min="5168" max="5168" width="8.5703125" style="2" bestFit="1" customWidth="1"/>
    <col min="5169" max="5172" width="9.85546875" style="2" customWidth="1"/>
    <col min="5173" max="5173" width="8.5703125" style="2" bestFit="1" customWidth="1"/>
    <col min="5174" max="5177" width="9.85546875" style="2" customWidth="1"/>
    <col min="5178" max="5178" width="8.5703125" style="2" bestFit="1" customWidth="1"/>
    <col min="5179" max="5182" width="9.85546875" style="2" customWidth="1"/>
    <col min="5183" max="5183" width="6.42578125" style="2" customWidth="1"/>
    <col min="5184" max="5184" width="14" style="2" customWidth="1"/>
    <col min="5185" max="5186" width="11.42578125" style="2" customWidth="1"/>
    <col min="5187" max="5187" width="16.140625" style="2" bestFit="1" customWidth="1"/>
    <col min="5188" max="5230" width="11.42578125" style="2" customWidth="1"/>
    <col min="5231" max="5231" width="10.85546875" style="2" customWidth="1"/>
    <col min="5232" max="5232" width="10" style="2" customWidth="1"/>
    <col min="5233" max="5233" width="6.5703125" style="2" bestFit="1" customWidth="1"/>
    <col min="5234" max="5248" width="0" style="2" hidden="1" customWidth="1"/>
    <col min="5249" max="5249" width="4.85546875" style="2" customWidth="1"/>
    <col min="5250" max="5250" width="5.28515625" style="2" customWidth="1"/>
    <col min="5251" max="5265" width="0" style="2" hidden="1" customWidth="1"/>
    <col min="5266" max="5266" width="4.85546875" style="2" customWidth="1"/>
    <col min="5267" max="5267" width="6.5703125" style="2" bestFit="1" customWidth="1"/>
    <col min="5268" max="5282" width="0" style="2" hidden="1" customWidth="1"/>
    <col min="5283" max="5283" width="4.85546875" style="2" customWidth="1"/>
    <col min="5284" max="5284" width="5.28515625" style="2" customWidth="1"/>
    <col min="5285" max="5299" width="0" style="2" hidden="1" customWidth="1"/>
    <col min="5300" max="5300" width="4.85546875" style="2" customWidth="1"/>
    <col min="5301" max="5301" width="6.5703125" style="2" bestFit="1" customWidth="1"/>
    <col min="5302" max="5316" width="0" style="2" hidden="1" customWidth="1"/>
    <col min="5317" max="5317" width="4.85546875" style="2" customWidth="1"/>
    <col min="5318" max="5318" width="5.28515625" style="2" customWidth="1"/>
    <col min="5319" max="5333" width="0" style="2" hidden="1" customWidth="1"/>
    <col min="5334" max="5334" width="4.85546875" style="2" customWidth="1"/>
    <col min="5335" max="5335" width="6.140625" style="2" customWidth="1"/>
    <col min="5336" max="5350" width="0" style="2" hidden="1" customWidth="1"/>
    <col min="5351" max="5351" width="6.7109375" style="2" customWidth="1"/>
    <col min="5352" max="5352" width="6.140625" style="2" customWidth="1"/>
    <col min="5353" max="5367" width="0" style="2" hidden="1" customWidth="1"/>
    <col min="5368" max="5368" width="6.7109375" style="2" customWidth="1"/>
    <col min="5369" max="5369" width="6.140625" style="2" customWidth="1"/>
    <col min="5370" max="5386" width="0" style="2" hidden="1"/>
    <col min="5387" max="5387" width="0" style="2" hidden="1" customWidth="1"/>
    <col min="5388" max="5388" width="25.28515625" style="2" bestFit="1" customWidth="1"/>
    <col min="5389" max="5389" width="12.5703125" style="2" customWidth="1"/>
    <col min="5390" max="5390" width="10" style="2" customWidth="1"/>
    <col min="5391" max="5392" width="9.85546875" style="2" customWidth="1"/>
    <col min="5393" max="5393" width="12.42578125" style="2" customWidth="1"/>
    <col min="5394" max="5394" width="19.7109375" style="2" customWidth="1"/>
    <col min="5395" max="5395" width="10.85546875" style="2" customWidth="1"/>
    <col min="5396" max="5396" width="9" style="2" customWidth="1"/>
    <col min="5397" max="5397" width="8.7109375" style="2" customWidth="1"/>
    <col min="5398" max="5398" width="6.5703125" style="2" customWidth="1"/>
    <col min="5399" max="5399" width="8.7109375" style="2" bestFit="1" customWidth="1"/>
    <col min="5400" max="5403" width="9.85546875" style="2" customWidth="1"/>
    <col min="5404" max="5404" width="8.5703125" style="2" bestFit="1" customWidth="1"/>
    <col min="5405" max="5408" width="9.85546875" style="2" customWidth="1"/>
    <col min="5409" max="5409" width="8.5703125" style="2" bestFit="1" customWidth="1"/>
    <col min="5410" max="5413" width="9.85546875" style="2" customWidth="1"/>
    <col min="5414" max="5414" width="8.5703125" style="2" bestFit="1" customWidth="1"/>
    <col min="5415" max="5418" width="9.85546875" style="2" customWidth="1"/>
    <col min="5419" max="5419" width="8.5703125" style="2" bestFit="1" customWidth="1"/>
    <col min="5420" max="5423" width="9.85546875" style="2" customWidth="1"/>
    <col min="5424" max="5424" width="8.5703125" style="2" bestFit="1" customWidth="1"/>
    <col min="5425" max="5428" width="9.85546875" style="2" customWidth="1"/>
    <col min="5429" max="5429" width="8.5703125" style="2" bestFit="1" customWidth="1"/>
    <col min="5430" max="5433" width="9.85546875" style="2" customWidth="1"/>
    <col min="5434" max="5434" width="8.5703125" style="2" bestFit="1" customWidth="1"/>
    <col min="5435" max="5438" width="9.85546875" style="2" customWidth="1"/>
    <col min="5439" max="5439" width="6.42578125" style="2" customWidth="1"/>
    <col min="5440" max="5440" width="14" style="2" customWidth="1"/>
    <col min="5441" max="5442" width="11.42578125" style="2" customWidth="1"/>
    <col min="5443" max="5443" width="16.140625" style="2" bestFit="1" customWidth="1"/>
    <col min="5444" max="5486" width="11.42578125" style="2" customWidth="1"/>
    <col min="5487" max="5487" width="10.85546875" style="2" customWidth="1"/>
    <col min="5488" max="5488" width="10" style="2" customWidth="1"/>
    <col min="5489" max="5489" width="6.5703125" style="2" bestFit="1" customWidth="1"/>
    <col min="5490" max="5504" width="0" style="2" hidden="1" customWidth="1"/>
    <col min="5505" max="5505" width="4.85546875" style="2" customWidth="1"/>
    <col min="5506" max="5506" width="5.28515625" style="2" customWidth="1"/>
    <col min="5507" max="5521" width="0" style="2" hidden="1" customWidth="1"/>
    <col min="5522" max="5522" width="4.85546875" style="2" customWidth="1"/>
    <col min="5523" max="5523" width="6.5703125" style="2" bestFit="1" customWidth="1"/>
    <col min="5524" max="5538" width="0" style="2" hidden="1" customWidth="1"/>
    <col min="5539" max="5539" width="4.85546875" style="2" customWidth="1"/>
    <col min="5540" max="5540" width="5.28515625" style="2" customWidth="1"/>
    <col min="5541" max="5555" width="0" style="2" hidden="1" customWidth="1"/>
    <col min="5556" max="5556" width="4.85546875" style="2" customWidth="1"/>
    <col min="5557" max="5557" width="6.5703125" style="2" bestFit="1" customWidth="1"/>
    <col min="5558" max="5572" width="0" style="2" hidden="1" customWidth="1"/>
    <col min="5573" max="5573" width="4.85546875" style="2" customWidth="1"/>
    <col min="5574" max="5574" width="5.28515625" style="2" customWidth="1"/>
    <col min="5575" max="5589" width="0" style="2" hidden="1" customWidth="1"/>
    <col min="5590" max="5590" width="4.85546875" style="2" customWidth="1"/>
    <col min="5591" max="5591" width="6.140625" style="2" customWidth="1"/>
    <col min="5592" max="5606" width="0" style="2" hidden="1" customWidth="1"/>
    <col min="5607" max="5607" width="6.7109375" style="2" customWidth="1"/>
    <col min="5608" max="5608" width="6.140625" style="2" customWidth="1"/>
    <col min="5609" max="5623" width="0" style="2" hidden="1" customWidth="1"/>
    <col min="5624" max="5624" width="6.7109375" style="2" customWidth="1"/>
    <col min="5625" max="5625" width="6.140625" style="2" customWidth="1"/>
    <col min="5626" max="5642" width="0" style="2" hidden="1"/>
    <col min="5643" max="5643" width="0" style="2" hidden="1" customWidth="1"/>
    <col min="5644" max="5644" width="25.28515625" style="2" bestFit="1" customWidth="1"/>
    <col min="5645" max="5645" width="12.5703125" style="2" customWidth="1"/>
    <col min="5646" max="5646" width="10" style="2" customWidth="1"/>
    <col min="5647" max="5648" width="9.85546875" style="2" customWidth="1"/>
    <col min="5649" max="5649" width="12.42578125" style="2" customWidth="1"/>
    <col min="5650" max="5650" width="19.7109375" style="2" customWidth="1"/>
    <col min="5651" max="5651" width="10.85546875" style="2" customWidth="1"/>
    <col min="5652" max="5652" width="9" style="2" customWidth="1"/>
    <col min="5653" max="5653" width="8.7109375" style="2" customWidth="1"/>
    <col min="5654" max="5654" width="6.5703125" style="2" customWidth="1"/>
    <col min="5655" max="5655" width="8.7109375" style="2" bestFit="1" customWidth="1"/>
    <col min="5656" max="5659" width="9.85546875" style="2" customWidth="1"/>
    <col min="5660" max="5660" width="8.5703125" style="2" bestFit="1" customWidth="1"/>
    <col min="5661" max="5664" width="9.85546875" style="2" customWidth="1"/>
    <col min="5665" max="5665" width="8.5703125" style="2" bestFit="1" customWidth="1"/>
    <col min="5666" max="5669" width="9.85546875" style="2" customWidth="1"/>
    <col min="5670" max="5670" width="8.5703125" style="2" bestFit="1" customWidth="1"/>
    <col min="5671" max="5674" width="9.85546875" style="2" customWidth="1"/>
    <col min="5675" max="5675" width="8.5703125" style="2" bestFit="1" customWidth="1"/>
    <col min="5676" max="5679" width="9.85546875" style="2" customWidth="1"/>
    <col min="5680" max="5680" width="8.5703125" style="2" bestFit="1" customWidth="1"/>
    <col min="5681" max="5684" width="9.85546875" style="2" customWidth="1"/>
    <col min="5685" max="5685" width="8.5703125" style="2" bestFit="1" customWidth="1"/>
    <col min="5686" max="5689" width="9.85546875" style="2" customWidth="1"/>
    <col min="5690" max="5690" width="8.5703125" style="2" bestFit="1" customWidth="1"/>
    <col min="5691" max="5694" width="9.85546875" style="2" customWidth="1"/>
    <col min="5695" max="5695" width="6.42578125" style="2" customWidth="1"/>
    <col min="5696" max="5696" width="14" style="2" customWidth="1"/>
    <col min="5697" max="5698" width="11.42578125" style="2" customWidth="1"/>
    <col min="5699" max="5699" width="16.140625" style="2" bestFit="1" customWidth="1"/>
    <col min="5700" max="5742" width="11.42578125" style="2" customWidth="1"/>
    <col min="5743" max="5743" width="10.85546875" style="2" customWidth="1"/>
    <col min="5744" max="5744" width="10" style="2" customWidth="1"/>
    <col min="5745" max="5745" width="6.5703125" style="2" bestFit="1" customWidth="1"/>
    <col min="5746" max="5760" width="0" style="2" hidden="1" customWidth="1"/>
    <col min="5761" max="5761" width="4.85546875" style="2" customWidth="1"/>
    <col min="5762" max="5762" width="5.28515625" style="2" customWidth="1"/>
    <col min="5763" max="5777" width="0" style="2" hidden="1" customWidth="1"/>
    <col min="5778" max="5778" width="4.85546875" style="2" customWidth="1"/>
    <col min="5779" max="5779" width="6.5703125" style="2" bestFit="1" customWidth="1"/>
    <col min="5780" max="5794" width="0" style="2" hidden="1" customWidth="1"/>
    <col min="5795" max="5795" width="4.85546875" style="2" customWidth="1"/>
    <col min="5796" max="5796" width="5.28515625" style="2" customWidth="1"/>
    <col min="5797" max="5811" width="0" style="2" hidden="1" customWidth="1"/>
    <col min="5812" max="5812" width="4.85546875" style="2" customWidth="1"/>
    <col min="5813" max="5813" width="6.5703125" style="2" bestFit="1" customWidth="1"/>
    <col min="5814" max="5828" width="0" style="2" hidden="1" customWidth="1"/>
    <col min="5829" max="5829" width="4.85546875" style="2" customWidth="1"/>
    <col min="5830" max="5830" width="5.28515625" style="2" customWidth="1"/>
    <col min="5831" max="5845" width="0" style="2" hidden="1" customWidth="1"/>
    <col min="5846" max="5846" width="4.85546875" style="2" customWidth="1"/>
    <col min="5847" max="5847" width="6.140625" style="2" customWidth="1"/>
    <col min="5848" max="5862" width="0" style="2" hidden="1" customWidth="1"/>
    <col min="5863" max="5863" width="6.7109375" style="2" customWidth="1"/>
    <col min="5864" max="5864" width="6.140625" style="2" customWidth="1"/>
    <col min="5865" max="5879" width="0" style="2" hidden="1" customWidth="1"/>
    <col min="5880" max="5880" width="6.7109375" style="2" customWidth="1"/>
    <col min="5881" max="5881" width="6.140625" style="2" customWidth="1"/>
    <col min="5882" max="5898" width="0" style="2" hidden="1"/>
    <col min="5899" max="5899" width="0" style="2" hidden="1" customWidth="1"/>
    <col min="5900" max="5900" width="25.28515625" style="2" bestFit="1" customWidth="1"/>
    <col min="5901" max="5901" width="12.5703125" style="2" customWidth="1"/>
    <col min="5902" max="5902" width="10" style="2" customWidth="1"/>
    <col min="5903" max="5904" width="9.85546875" style="2" customWidth="1"/>
    <col min="5905" max="5905" width="12.42578125" style="2" customWidth="1"/>
    <col min="5906" max="5906" width="19.7109375" style="2" customWidth="1"/>
    <col min="5907" max="5907" width="10.85546875" style="2" customWidth="1"/>
    <col min="5908" max="5908" width="9" style="2" customWidth="1"/>
    <col min="5909" max="5909" width="8.7109375" style="2" customWidth="1"/>
    <col min="5910" max="5910" width="6.5703125" style="2" customWidth="1"/>
    <col min="5911" max="5911" width="8.7109375" style="2" bestFit="1" customWidth="1"/>
    <col min="5912" max="5915" width="9.85546875" style="2" customWidth="1"/>
    <col min="5916" max="5916" width="8.5703125" style="2" bestFit="1" customWidth="1"/>
    <col min="5917" max="5920" width="9.85546875" style="2" customWidth="1"/>
    <col min="5921" max="5921" width="8.5703125" style="2" bestFit="1" customWidth="1"/>
    <col min="5922" max="5925" width="9.85546875" style="2" customWidth="1"/>
    <col min="5926" max="5926" width="8.5703125" style="2" bestFit="1" customWidth="1"/>
    <col min="5927" max="5930" width="9.85546875" style="2" customWidth="1"/>
    <col min="5931" max="5931" width="8.5703125" style="2" bestFit="1" customWidth="1"/>
    <col min="5932" max="5935" width="9.85546875" style="2" customWidth="1"/>
    <col min="5936" max="5936" width="8.5703125" style="2" bestFit="1" customWidth="1"/>
    <col min="5937" max="5940" width="9.85546875" style="2" customWidth="1"/>
    <col min="5941" max="5941" width="8.5703125" style="2" bestFit="1" customWidth="1"/>
    <col min="5942" max="5945" width="9.85546875" style="2" customWidth="1"/>
    <col min="5946" max="5946" width="8.5703125" style="2" bestFit="1" customWidth="1"/>
    <col min="5947" max="5950" width="9.85546875" style="2" customWidth="1"/>
    <col min="5951" max="5951" width="6.42578125" style="2" customWidth="1"/>
    <col min="5952" max="5952" width="14" style="2" customWidth="1"/>
    <col min="5953" max="5954" width="11.42578125" style="2" customWidth="1"/>
    <col min="5955" max="5955" width="16.140625" style="2" bestFit="1" customWidth="1"/>
    <col min="5956" max="5998" width="11.42578125" style="2" customWidth="1"/>
    <col min="5999" max="5999" width="10.85546875" style="2" customWidth="1"/>
    <col min="6000" max="6000" width="10" style="2" customWidth="1"/>
    <col min="6001" max="6001" width="6.5703125" style="2" bestFit="1" customWidth="1"/>
    <col min="6002" max="6016" width="0" style="2" hidden="1" customWidth="1"/>
    <col min="6017" max="6017" width="4.85546875" style="2" customWidth="1"/>
    <col min="6018" max="6018" width="5.28515625" style="2" customWidth="1"/>
    <col min="6019" max="6033" width="0" style="2" hidden="1" customWidth="1"/>
    <col min="6034" max="6034" width="4.85546875" style="2" customWidth="1"/>
    <col min="6035" max="6035" width="6.5703125" style="2" bestFit="1" customWidth="1"/>
    <col min="6036" max="6050" width="0" style="2" hidden="1" customWidth="1"/>
    <col min="6051" max="6051" width="4.85546875" style="2" customWidth="1"/>
    <col min="6052" max="6052" width="5.28515625" style="2" customWidth="1"/>
    <col min="6053" max="6067" width="0" style="2" hidden="1" customWidth="1"/>
    <col min="6068" max="6068" width="4.85546875" style="2" customWidth="1"/>
    <col min="6069" max="6069" width="6.5703125" style="2" bestFit="1" customWidth="1"/>
    <col min="6070" max="6084" width="0" style="2" hidden="1" customWidth="1"/>
    <col min="6085" max="6085" width="4.85546875" style="2" customWidth="1"/>
    <col min="6086" max="6086" width="5.28515625" style="2" customWidth="1"/>
    <col min="6087" max="6101" width="0" style="2" hidden="1" customWidth="1"/>
    <col min="6102" max="6102" width="4.85546875" style="2" customWidth="1"/>
    <col min="6103" max="6103" width="6.140625" style="2" customWidth="1"/>
    <col min="6104" max="6118" width="0" style="2" hidden="1" customWidth="1"/>
    <col min="6119" max="6119" width="6.7109375" style="2" customWidth="1"/>
    <col min="6120" max="6120" width="6.140625" style="2" customWidth="1"/>
    <col min="6121" max="6135" width="0" style="2" hidden="1" customWidth="1"/>
    <col min="6136" max="6136" width="6.7109375" style="2" customWidth="1"/>
    <col min="6137" max="6137" width="6.140625" style="2" customWidth="1"/>
    <col min="6138" max="6154" width="0" style="2" hidden="1"/>
    <col min="6155" max="6155" width="0" style="2" hidden="1" customWidth="1"/>
    <col min="6156" max="6156" width="25.28515625" style="2" bestFit="1" customWidth="1"/>
    <col min="6157" max="6157" width="12.5703125" style="2" customWidth="1"/>
    <col min="6158" max="6158" width="10" style="2" customWidth="1"/>
    <col min="6159" max="6160" width="9.85546875" style="2" customWidth="1"/>
    <col min="6161" max="6161" width="12.42578125" style="2" customWidth="1"/>
    <col min="6162" max="6162" width="19.7109375" style="2" customWidth="1"/>
    <col min="6163" max="6163" width="10.85546875" style="2" customWidth="1"/>
    <col min="6164" max="6164" width="9" style="2" customWidth="1"/>
    <col min="6165" max="6165" width="8.7109375" style="2" customWidth="1"/>
    <col min="6166" max="6166" width="6.5703125" style="2" customWidth="1"/>
    <col min="6167" max="6167" width="8.7109375" style="2" bestFit="1" customWidth="1"/>
    <col min="6168" max="6171" width="9.85546875" style="2" customWidth="1"/>
    <col min="6172" max="6172" width="8.5703125" style="2" bestFit="1" customWidth="1"/>
    <col min="6173" max="6176" width="9.85546875" style="2" customWidth="1"/>
    <col min="6177" max="6177" width="8.5703125" style="2" bestFit="1" customWidth="1"/>
    <col min="6178" max="6181" width="9.85546875" style="2" customWidth="1"/>
    <col min="6182" max="6182" width="8.5703125" style="2" bestFit="1" customWidth="1"/>
    <col min="6183" max="6186" width="9.85546875" style="2" customWidth="1"/>
    <col min="6187" max="6187" width="8.5703125" style="2" bestFit="1" customWidth="1"/>
    <col min="6188" max="6191" width="9.85546875" style="2" customWidth="1"/>
    <col min="6192" max="6192" width="8.5703125" style="2" bestFit="1" customWidth="1"/>
    <col min="6193" max="6196" width="9.85546875" style="2" customWidth="1"/>
    <col min="6197" max="6197" width="8.5703125" style="2" bestFit="1" customWidth="1"/>
    <col min="6198" max="6201" width="9.85546875" style="2" customWidth="1"/>
    <col min="6202" max="6202" width="8.5703125" style="2" bestFit="1" customWidth="1"/>
    <col min="6203" max="6206" width="9.85546875" style="2" customWidth="1"/>
    <col min="6207" max="6207" width="6.42578125" style="2" customWidth="1"/>
    <col min="6208" max="6208" width="14" style="2" customWidth="1"/>
    <col min="6209" max="6210" width="11.42578125" style="2" customWidth="1"/>
    <col min="6211" max="6211" width="16.140625" style="2" bestFit="1" customWidth="1"/>
    <col min="6212" max="6254" width="11.42578125" style="2" customWidth="1"/>
    <col min="6255" max="6255" width="10.85546875" style="2" customWidth="1"/>
    <col min="6256" max="6256" width="10" style="2" customWidth="1"/>
    <col min="6257" max="6257" width="6.5703125" style="2" bestFit="1" customWidth="1"/>
    <col min="6258" max="6272" width="0" style="2" hidden="1" customWidth="1"/>
    <col min="6273" max="6273" width="4.85546875" style="2" customWidth="1"/>
    <col min="6274" max="6274" width="5.28515625" style="2" customWidth="1"/>
    <col min="6275" max="6289" width="0" style="2" hidden="1" customWidth="1"/>
    <col min="6290" max="6290" width="4.85546875" style="2" customWidth="1"/>
    <col min="6291" max="6291" width="6.5703125" style="2" bestFit="1" customWidth="1"/>
    <col min="6292" max="6306" width="0" style="2" hidden="1" customWidth="1"/>
    <col min="6307" max="6307" width="4.85546875" style="2" customWidth="1"/>
    <col min="6308" max="6308" width="5.28515625" style="2" customWidth="1"/>
    <col min="6309" max="6323" width="0" style="2" hidden="1" customWidth="1"/>
    <col min="6324" max="6324" width="4.85546875" style="2" customWidth="1"/>
    <col min="6325" max="6325" width="6.5703125" style="2" bestFit="1" customWidth="1"/>
    <col min="6326" max="6340" width="0" style="2" hidden="1" customWidth="1"/>
    <col min="6341" max="6341" width="4.85546875" style="2" customWidth="1"/>
    <col min="6342" max="6342" width="5.28515625" style="2" customWidth="1"/>
    <col min="6343" max="6357" width="0" style="2" hidden="1" customWidth="1"/>
    <col min="6358" max="6358" width="4.85546875" style="2" customWidth="1"/>
    <col min="6359" max="6359" width="6.140625" style="2" customWidth="1"/>
    <col min="6360" max="6374" width="0" style="2" hidden="1" customWidth="1"/>
    <col min="6375" max="6375" width="6.7109375" style="2" customWidth="1"/>
    <col min="6376" max="6376" width="6.140625" style="2" customWidth="1"/>
    <col min="6377" max="6391" width="0" style="2" hidden="1" customWidth="1"/>
    <col min="6392" max="6392" width="6.7109375" style="2" customWidth="1"/>
    <col min="6393" max="6393" width="6.140625" style="2" customWidth="1"/>
    <col min="6394" max="6410" width="0" style="2" hidden="1"/>
    <col min="6411" max="6411" width="0" style="2" hidden="1" customWidth="1"/>
    <col min="6412" max="6412" width="25.28515625" style="2" bestFit="1" customWidth="1"/>
    <col min="6413" max="6413" width="12.5703125" style="2" customWidth="1"/>
    <col min="6414" max="6414" width="10" style="2" customWidth="1"/>
    <col min="6415" max="6416" width="9.85546875" style="2" customWidth="1"/>
    <col min="6417" max="6417" width="12.42578125" style="2" customWidth="1"/>
    <col min="6418" max="6418" width="19.7109375" style="2" customWidth="1"/>
    <col min="6419" max="6419" width="10.85546875" style="2" customWidth="1"/>
    <col min="6420" max="6420" width="9" style="2" customWidth="1"/>
    <col min="6421" max="6421" width="8.7109375" style="2" customWidth="1"/>
    <col min="6422" max="6422" width="6.5703125" style="2" customWidth="1"/>
    <col min="6423" max="6423" width="8.7109375" style="2" bestFit="1" customWidth="1"/>
    <col min="6424" max="6427" width="9.85546875" style="2" customWidth="1"/>
    <col min="6428" max="6428" width="8.5703125" style="2" bestFit="1" customWidth="1"/>
    <col min="6429" max="6432" width="9.85546875" style="2" customWidth="1"/>
    <col min="6433" max="6433" width="8.5703125" style="2" bestFit="1" customWidth="1"/>
    <col min="6434" max="6437" width="9.85546875" style="2" customWidth="1"/>
    <col min="6438" max="6438" width="8.5703125" style="2" bestFit="1" customWidth="1"/>
    <col min="6439" max="6442" width="9.85546875" style="2" customWidth="1"/>
    <col min="6443" max="6443" width="8.5703125" style="2" bestFit="1" customWidth="1"/>
    <col min="6444" max="6447" width="9.85546875" style="2" customWidth="1"/>
    <col min="6448" max="6448" width="8.5703125" style="2" bestFit="1" customWidth="1"/>
    <col min="6449" max="6452" width="9.85546875" style="2" customWidth="1"/>
    <col min="6453" max="6453" width="8.5703125" style="2" bestFit="1" customWidth="1"/>
    <col min="6454" max="6457" width="9.85546875" style="2" customWidth="1"/>
    <col min="6458" max="6458" width="8.5703125" style="2" bestFit="1" customWidth="1"/>
    <col min="6459" max="6462" width="9.85546875" style="2" customWidth="1"/>
    <col min="6463" max="6463" width="6.42578125" style="2" customWidth="1"/>
    <col min="6464" max="6464" width="14" style="2" customWidth="1"/>
    <col min="6465" max="6466" width="11.42578125" style="2" customWidth="1"/>
    <col min="6467" max="6467" width="16.140625" style="2" bestFit="1" customWidth="1"/>
    <col min="6468" max="6510" width="11.42578125" style="2" customWidth="1"/>
    <col min="6511" max="6511" width="10.85546875" style="2" customWidth="1"/>
    <col min="6512" max="6512" width="10" style="2" customWidth="1"/>
    <col min="6513" max="6513" width="6.5703125" style="2" bestFit="1" customWidth="1"/>
    <col min="6514" max="6528" width="0" style="2" hidden="1" customWidth="1"/>
    <col min="6529" max="6529" width="4.85546875" style="2" customWidth="1"/>
    <col min="6530" max="6530" width="5.28515625" style="2" customWidth="1"/>
    <col min="6531" max="6545" width="0" style="2" hidden="1" customWidth="1"/>
    <col min="6546" max="6546" width="4.85546875" style="2" customWidth="1"/>
    <col min="6547" max="6547" width="6.5703125" style="2" bestFit="1" customWidth="1"/>
    <col min="6548" max="6562" width="0" style="2" hidden="1" customWidth="1"/>
    <col min="6563" max="6563" width="4.85546875" style="2" customWidth="1"/>
    <col min="6564" max="6564" width="5.28515625" style="2" customWidth="1"/>
    <col min="6565" max="6579" width="0" style="2" hidden="1" customWidth="1"/>
    <col min="6580" max="6580" width="4.85546875" style="2" customWidth="1"/>
    <col min="6581" max="6581" width="6.5703125" style="2" bestFit="1" customWidth="1"/>
    <col min="6582" max="6596" width="0" style="2" hidden="1" customWidth="1"/>
    <col min="6597" max="6597" width="4.85546875" style="2" customWidth="1"/>
    <col min="6598" max="6598" width="5.28515625" style="2" customWidth="1"/>
    <col min="6599" max="6613" width="0" style="2" hidden="1" customWidth="1"/>
    <col min="6614" max="6614" width="4.85546875" style="2" customWidth="1"/>
    <col min="6615" max="6615" width="6.140625" style="2" customWidth="1"/>
    <col min="6616" max="6630" width="0" style="2" hidden="1" customWidth="1"/>
    <col min="6631" max="6631" width="6.7109375" style="2" customWidth="1"/>
    <col min="6632" max="6632" width="6.140625" style="2" customWidth="1"/>
    <col min="6633" max="6647" width="0" style="2" hidden="1" customWidth="1"/>
    <col min="6648" max="6648" width="6.7109375" style="2" customWidth="1"/>
    <col min="6649" max="6649" width="6.140625" style="2" customWidth="1"/>
    <col min="6650" max="6666" width="0" style="2" hidden="1"/>
    <col min="6667" max="6667" width="0" style="2" hidden="1" customWidth="1"/>
    <col min="6668" max="6668" width="25.28515625" style="2" bestFit="1" customWidth="1"/>
    <col min="6669" max="6669" width="12.5703125" style="2" customWidth="1"/>
    <col min="6670" max="6670" width="10" style="2" customWidth="1"/>
    <col min="6671" max="6672" width="9.85546875" style="2" customWidth="1"/>
    <col min="6673" max="6673" width="12.42578125" style="2" customWidth="1"/>
    <col min="6674" max="6674" width="19.7109375" style="2" customWidth="1"/>
    <col min="6675" max="6675" width="10.85546875" style="2" customWidth="1"/>
    <col min="6676" max="6676" width="9" style="2" customWidth="1"/>
    <col min="6677" max="6677" width="8.7109375" style="2" customWidth="1"/>
    <col min="6678" max="6678" width="6.5703125" style="2" customWidth="1"/>
    <col min="6679" max="6679" width="8.7109375" style="2" bestFit="1" customWidth="1"/>
    <col min="6680" max="6683" width="9.85546875" style="2" customWidth="1"/>
    <col min="6684" max="6684" width="8.5703125" style="2" bestFit="1" customWidth="1"/>
    <col min="6685" max="6688" width="9.85546875" style="2" customWidth="1"/>
    <col min="6689" max="6689" width="8.5703125" style="2" bestFit="1" customWidth="1"/>
    <col min="6690" max="6693" width="9.85546875" style="2" customWidth="1"/>
    <col min="6694" max="6694" width="8.5703125" style="2" bestFit="1" customWidth="1"/>
    <col min="6695" max="6698" width="9.85546875" style="2" customWidth="1"/>
    <col min="6699" max="6699" width="8.5703125" style="2" bestFit="1" customWidth="1"/>
    <col min="6700" max="6703" width="9.85546875" style="2" customWidth="1"/>
    <col min="6704" max="6704" width="8.5703125" style="2" bestFit="1" customWidth="1"/>
    <col min="6705" max="6708" width="9.85546875" style="2" customWidth="1"/>
    <col min="6709" max="6709" width="8.5703125" style="2" bestFit="1" customWidth="1"/>
    <col min="6710" max="6713" width="9.85546875" style="2" customWidth="1"/>
    <col min="6714" max="6714" width="8.5703125" style="2" bestFit="1" customWidth="1"/>
    <col min="6715" max="6718" width="9.85546875" style="2" customWidth="1"/>
    <col min="6719" max="6719" width="6.42578125" style="2" customWidth="1"/>
    <col min="6720" max="6720" width="14" style="2" customWidth="1"/>
    <col min="6721" max="6722" width="11.42578125" style="2" customWidth="1"/>
    <col min="6723" max="6723" width="16.140625" style="2" bestFit="1" customWidth="1"/>
    <col min="6724" max="6766" width="11.42578125" style="2" customWidth="1"/>
    <col min="6767" max="6767" width="10.85546875" style="2" customWidth="1"/>
    <col min="6768" max="6768" width="10" style="2" customWidth="1"/>
    <col min="6769" max="6769" width="6.5703125" style="2" bestFit="1" customWidth="1"/>
    <col min="6770" max="6784" width="0" style="2" hidden="1" customWidth="1"/>
    <col min="6785" max="6785" width="4.85546875" style="2" customWidth="1"/>
    <col min="6786" max="6786" width="5.28515625" style="2" customWidth="1"/>
    <col min="6787" max="6801" width="0" style="2" hidden="1" customWidth="1"/>
    <col min="6802" max="6802" width="4.85546875" style="2" customWidth="1"/>
    <col min="6803" max="6803" width="6.5703125" style="2" bestFit="1" customWidth="1"/>
    <col min="6804" max="6818" width="0" style="2" hidden="1" customWidth="1"/>
    <col min="6819" max="6819" width="4.85546875" style="2" customWidth="1"/>
    <col min="6820" max="6820" width="5.28515625" style="2" customWidth="1"/>
    <col min="6821" max="6835" width="0" style="2" hidden="1" customWidth="1"/>
    <col min="6836" max="6836" width="4.85546875" style="2" customWidth="1"/>
    <col min="6837" max="6837" width="6.5703125" style="2" bestFit="1" customWidth="1"/>
    <col min="6838" max="6852" width="0" style="2" hidden="1" customWidth="1"/>
    <col min="6853" max="6853" width="4.85546875" style="2" customWidth="1"/>
    <col min="6854" max="6854" width="5.28515625" style="2" customWidth="1"/>
    <col min="6855" max="6869" width="0" style="2" hidden="1" customWidth="1"/>
    <col min="6870" max="6870" width="4.85546875" style="2" customWidth="1"/>
    <col min="6871" max="6871" width="6.140625" style="2" customWidth="1"/>
    <col min="6872" max="6886" width="0" style="2" hidden="1" customWidth="1"/>
    <col min="6887" max="6887" width="6.7109375" style="2" customWidth="1"/>
    <col min="6888" max="6888" width="6.140625" style="2" customWidth="1"/>
    <col min="6889" max="6903" width="0" style="2" hidden="1" customWidth="1"/>
    <col min="6904" max="6904" width="6.7109375" style="2" customWidth="1"/>
    <col min="6905" max="6905" width="6.140625" style="2" customWidth="1"/>
    <col min="6906" max="6922" width="0" style="2" hidden="1"/>
    <col min="6923" max="6923" width="0" style="2" hidden="1" customWidth="1"/>
    <col min="6924" max="6924" width="25.28515625" style="2" bestFit="1" customWidth="1"/>
    <col min="6925" max="6925" width="12.5703125" style="2" customWidth="1"/>
    <col min="6926" max="6926" width="10" style="2" customWidth="1"/>
    <col min="6927" max="6928" width="9.85546875" style="2" customWidth="1"/>
    <col min="6929" max="6929" width="12.42578125" style="2" customWidth="1"/>
    <col min="6930" max="6930" width="19.7109375" style="2" customWidth="1"/>
    <col min="6931" max="6931" width="10.85546875" style="2" customWidth="1"/>
    <col min="6932" max="6932" width="9" style="2" customWidth="1"/>
    <col min="6933" max="6933" width="8.7109375" style="2" customWidth="1"/>
    <col min="6934" max="6934" width="6.5703125" style="2" customWidth="1"/>
    <col min="6935" max="6935" width="8.7109375" style="2" bestFit="1" customWidth="1"/>
    <col min="6936" max="6939" width="9.85546875" style="2" customWidth="1"/>
    <col min="6940" max="6940" width="8.5703125" style="2" bestFit="1" customWidth="1"/>
    <col min="6941" max="6944" width="9.85546875" style="2" customWidth="1"/>
    <col min="6945" max="6945" width="8.5703125" style="2" bestFit="1" customWidth="1"/>
    <col min="6946" max="6949" width="9.85546875" style="2" customWidth="1"/>
    <col min="6950" max="6950" width="8.5703125" style="2" bestFit="1" customWidth="1"/>
    <col min="6951" max="6954" width="9.85546875" style="2" customWidth="1"/>
    <col min="6955" max="6955" width="8.5703125" style="2" bestFit="1" customWidth="1"/>
    <col min="6956" max="6959" width="9.85546875" style="2" customWidth="1"/>
    <col min="6960" max="6960" width="8.5703125" style="2" bestFit="1" customWidth="1"/>
    <col min="6961" max="6964" width="9.85546875" style="2" customWidth="1"/>
    <col min="6965" max="6965" width="8.5703125" style="2" bestFit="1" customWidth="1"/>
    <col min="6966" max="6969" width="9.85546875" style="2" customWidth="1"/>
    <col min="6970" max="6970" width="8.5703125" style="2" bestFit="1" customWidth="1"/>
    <col min="6971" max="6974" width="9.85546875" style="2" customWidth="1"/>
    <col min="6975" max="6975" width="6.42578125" style="2" customWidth="1"/>
    <col min="6976" max="6976" width="14" style="2" customWidth="1"/>
    <col min="6977" max="6978" width="11.42578125" style="2" customWidth="1"/>
    <col min="6979" max="6979" width="16.140625" style="2" bestFit="1" customWidth="1"/>
    <col min="6980" max="7022" width="11.42578125" style="2" customWidth="1"/>
    <col min="7023" max="7023" width="10.85546875" style="2" customWidth="1"/>
    <col min="7024" max="7024" width="10" style="2" customWidth="1"/>
    <col min="7025" max="7025" width="6.5703125" style="2" bestFit="1" customWidth="1"/>
    <col min="7026" max="7040" width="0" style="2" hidden="1" customWidth="1"/>
    <col min="7041" max="7041" width="4.85546875" style="2" customWidth="1"/>
    <col min="7042" max="7042" width="5.28515625" style="2" customWidth="1"/>
    <col min="7043" max="7057" width="0" style="2" hidden="1" customWidth="1"/>
    <col min="7058" max="7058" width="4.85546875" style="2" customWidth="1"/>
    <col min="7059" max="7059" width="6.5703125" style="2" bestFit="1" customWidth="1"/>
    <col min="7060" max="7074" width="0" style="2" hidden="1" customWidth="1"/>
    <col min="7075" max="7075" width="4.85546875" style="2" customWidth="1"/>
    <col min="7076" max="7076" width="5.28515625" style="2" customWidth="1"/>
    <col min="7077" max="7091" width="0" style="2" hidden="1" customWidth="1"/>
    <col min="7092" max="7092" width="4.85546875" style="2" customWidth="1"/>
    <col min="7093" max="7093" width="6.5703125" style="2" bestFit="1" customWidth="1"/>
    <col min="7094" max="7108" width="0" style="2" hidden="1" customWidth="1"/>
    <col min="7109" max="7109" width="4.85546875" style="2" customWidth="1"/>
    <col min="7110" max="7110" width="5.28515625" style="2" customWidth="1"/>
    <col min="7111" max="7125" width="0" style="2" hidden="1" customWidth="1"/>
    <col min="7126" max="7126" width="4.85546875" style="2" customWidth="1"/>
    <col min="7127" max="7127" width="6.140625" style="2" customWidth="1"/>
    <col min="7128" max="7142" width="0" style="2" hidden="1" customWidth="1"/>
    <col min="7143" max="7143" width="6.7109375" style="2" customWidth="1"/>
    <col min="7144" max="7144" width="6.140625" style="2" customWidth="1"/>
    <col min="7145" max="7159" width="0" style="2" hidden="1" customWidth="1"/>
    <col min="7160" max="7160" width="6.7109375" style="2" customWidth="1"/>
    <col min="7161" max="7161" width="6.140625" style="2" customWidth="1"/>
    <col min="7162" max="7178" width="0" style="2" hidden="1"/>
    <col min="7179" max="7179" width="0" style="2" hidden="1" customWidth="1"/>
    <col min="7180" max="7180" width="25.28515625" style="2" bestFit="1" customWidth="1"/>
    <col min="7181" max="7181" width="12.5703125" style="2" customWidth="1"/>
    <col min="7182" max="7182" width="10" style="2" customWidth="1"/>
    <col min="7183" max="7184" width="9.85546875" style="2" customWidth="1"/>
    <col min="7185" max="7185" width="12.42578125" style="2" customWidth="1"/>
    <col min="7186" max="7186" width="19.7109375" style="2" customWidth="1"/>
    <col min="7187" max="7187" width="10.85546875" style="2" customWidth="1"/>
    <col min="7188" max="7188" width="9" style="2" customWidth="1"/>
    <col min="7189" max="7189" width="8.7109375" style="2" customWidth="1"/>
    <col min="7190" max="7190" width="6.5703125" style="2" customWidth="1"/>
    <col min="7191" max="7191" width="8.7109375" style="2" bestFit="1" customWidth="1"/>
    <col min="7192" max="7195" width="9.85546875" style="2" customWidth="1"/>
    <col min="7196" max="7196" width="8.5703125" style="2" bestFit="1" customWidth="1"/>
    <col min="7197" max="7200" width="9.85546875" style="2" customWidth="1"/>
    <col min="7201" max="7201" width="8.5703125" style="2" bestFit="1" customWidth="1"/>
    <col min="7202" max="7205" width="9.85546875" style="2" customWidth="1"/>
    <col min="7206" max="7206" width="8.5703125" style="2" bestFit="1" customWidth="1"/>
    <col min="7207" max="7210" width="9.85546875" style="2" customWidth="1"/>
    <col min="7211" max="7211" width="8.5703125" style="2" bestFit="1" customWidth="1"/>
    <col min="7212" max="7215" width="9.85546875" style="2" customWidth="1"/>
    <col min="7216" max="7216" width="8.5703125" style="2" bestFit="1" customWidth="1"/>
    <col min="7217" max="7220" width="9.85546875" style="2" customWidth="1"/>
    <col min="7221" max="7221" width="8.5703125" style="2" bestFit="1" customWidth="1"/>
    <col min="7222" max="7225" width="9.85546875" style="2" customWidth="1"/>
    <col min="7226" max="7226" width="8.5703125" style="2" bestFit="1" customWidth="1"/>
    <col min="7227" max="7230" width="9.85546875" style="2" customWidth="1"/>
    <col min="7231" max="7231" width="6.42578125" style="2" customWidth="1"/>
    <col min="7232" max="7232" width="14" style="2" customWidth="1"/>
    <col min="7233" max="7234" width="11.42578125" style="2" customWidth="1"/>
    <col min="7235" max="7235" width="16.140625" style="2" bestFit="1" customWidth="1"/>
    <col min="7236" max="7278" width="11.42578125" style="2" customWidth="1"/>
    <col min="7279" max="7279" width="10.85546875" style="2" customWidth="1"/>
    <col min="7280" max="7280" width="10" style="2" customWidth="1"/>
    <col min="7281" max="7281" width="6.5703125" style="2" bestFit="1" customWidth="1"/>
    <col min="7282" max="7296" width="0" style="2" hidden="1" customWidth="1"/>
    <col min="7297" max="7297" width="4.85546875" style="2" customWidth="1"/>
    <col min="7298" max="7298" width="5.28515625" style="2" customWidth="1"/>
    <col min="7299" max="7313" width="0" style="2" hidden="1" customWidth="1"/>
    <col min="7314" max="7314" width="4.85546875" style="2" customWidth="1"/>
    <col min="7315" max="7315" width="6.5703125" style="2" bestFit="1" customWidth="1"/>
    <col min="7316" max="7330" width="0" style="2" hidden="1" customWidth="1"/>
    <col min="7331" max="7331" width="4.85546875" style="2" customWidth="1"/>
    <col min="7332" max="7332" width="5.28515625" style="2" customWidth="1"/>
    <col min="7333" max="7347" width="0" style="2" hidden="1" customWidth="1"/>
    <col min="7348" max="7348" width="4.85546875" style="2" customWidth="1"/>
    <col min="7349" max="7349" width="6.5703125" style="2" bestFit="1" customWidth="1"/>
    <col min="7350" max="7364" width="0" style="2" hidden="1" customWidth="1"/>
    <col min="7365" max="7365" width="4.85546875" style="2" customWidth="1"/>
    <col min="7366" max="7366" width="5.28515625" style="2" customWidth="1"/>
    <col min="7367" max="7381" width="0" style="2" hidden="1" customWidth="1"/>
    <col min="7382" max="7382" width="4.85546875" style="2" customWidth="1"/>
    <col min="7383" max="7383" width="6.140625" style="2" customWidth="1"/>
    <col min="7384" max="7398" width="0" style="2" hidden="1" customWidth="1"/>
    <col min="7399" max="7399" width="6.7109375" style="2" customWidth="1"/>
    <col min="7400" max="7400" width="6.140625" style="2" customWidth="1"/>
    <col min="7401" max="7415" width="0" style="2" hidden="1" customWidth="1"/>
    <col min="7416" max="7416" width="6.7109375" style="2" customWidth="1"/>
    <col min="7417" max="7417" width="6.140625" style="2" customWidth="1"/>
    <col min="7418" max="7434" width="0" style="2" hidden="1"/>
    <col min="7435" max="7435" width="0" style="2" hidden="1" customWidth="1"/>
    <col min="7436" max="7436" width="25.28515625" style="2" bestFit="1" customWidth="1"/>
    <col min="7437" max="7437" width="12.5703125" style="2" customWidth="1"/>
    <col min="7438" max="7438" width="10" style="2" customWidth="1"/>
    <col min="7439" max="7440" width="9.85546875" style="2" customWidth="1"/>
    <col min="7441" max="7441" width="12.42578125" style="2" customWidth="1"/>
    <col min="7442" max="7442" width="19.7109375" style="2" customWidth="1"/>
    <col min="7443" max="7443" width="10.85546875" style="2" customWidth="1"/>
    <col min="7444" max="7444" width="9" style="2" customWidth="1"/>
    <col min="7445" max="7445" width="8.7109375" style="2" customWidth="1"/>
    <col min="7446" max="7446" width="6.5703125" style="2" customWidth="1"/>
    <col min="7447" max="7447" width="8.7109375" style="2" bestFit="1" customWidth="1"/>
    <col min="7448" max="7451" width="9.85546875" style="2" customWidth="1"/>
    <col min="7452" max="7452" width="8.5703125" style="2" bestFit="1" customWidth="1"/>
    <col min="7453" max="7456" width="9.85546875" style="2" customWidth="1"/>
    <col min="7457" max="7457" width="8.5703125" style="2" bestFit="1" customWidth="1"/>
    <col min="7458" max="7461" width="9.85546875" style="2" customWidth="1"/>
    <col min="7462" max="7462" width="8.5703125" style="2" bestFit="1" customWidth="1"/>
    <col min="7463" max="7466" width="9.85546875" style="2" customWidth="1"/>
    <col min="7467" max="7467" width="8.5703125" style="2" bestFit="1" customWidth="1"/>
    <col min="7468" max="7471" width="9.85546875" style="2" customWidth="1"/>
    <col min="7472" max="7472" width="8.5703125" style="2" bestFit="1" customWidth="1"/>
    <col min="7473" max="7476" width="9.85546875" style="2" customWidth="1"/>
    <col min="7477" max="7477" width="8.5703125" style="2" bestFit="1" customWidth="1"/>
    <col min="7478" max="7481" width="9.85546875" style="2" customWidth="1"/>
    <col min="7482" max="7482" width="8.5703125" style="2" bestFit="1" customWidth="1"/>
    <col min="7483" max="7486" width="9.85546875" style="2" customWidth="1"/>
    <col min="7487" max="7487" width="6.42578125" style="2" customWidth="1"/>
    <col min="7488" max="7488" width="14" style="2" customWidth="1"/>
    <col min="7489" max="7490" width="11.42578125" style="2" customWidth="1"/>
    <col min="7491" max="7491" width="16.140625" style="2" bestFit="1" customWidth="1"/>
    <col min="7492" max="7534" width="11.42578125" style="2" customWidth="1"/>
    <col min="7535" max="7535" width="10.85546875" style="2" customWidth="1"/>
    <col min="7536" max="7536" width="10" style="2" customWidth="1"/>
    <col min="7537" max="7537" width="6.5703125" style="2" bestFit="1" customWidth="1"/>
    <col min="7538" max="7552" width="0" style="2" hidden="1" customWidth="1"/>
    <col min="7553" max="7553" width="4.85546875" style="2" customWidth="1"/>
    <col min="7554" max="7554" width="5.28515625" style="2" customWidth="1"/>
    <col min="7555" max="7569" width="0" style="2" hidden="1" customWidth="1"/>
    <col min="7570" max="7570" width="4.85546875" style="2" customWidth="1"/>
    <col min="7571" max="7571" width="6.5703125" style="2" bestFit="1" customWidth="1"/>
    <col min="7572" max="7586" width="0" style="2" hidden="1" customWidth="1"/>
    <col min="7587" max="7587" width="4.85546875" style="2" customWidth="1"/>
    <col min="7588" max="7588" width="5.28515625" style="2" customWidth="1"/>
    <col min="7589" max="7603" width="0" style="2" hidden="1" customWidth="1"/>
    <col min="7604" max="7604" width="4.85546875" style="2" customWidth="1"/>
    <col min="7605" max="7605" width="6.5703125" style="2" bestFit="1" customWidth="1"/>
    <col min="7606" max="7620" width="0" style="2" hidden="1" customWidth="1"/>
    <col min="7621" max="7621" width="4.85546875" style="2" customWidth="1"/>
    <col min="7622" max="7622" width="5.28515625" style="2" customWidth="1"/>
    <col min="7623" max="7637" width="0" style="2" hidden="1" customWidth="1"/>
    <col min="7638" max="7638" width="4.85546875" style="2" customWidth="1"/>
    <col min="7639" max="7639" width="6.140625" style="2" customWidth="1"/>
    <col min="7640" max="7654" width="0" style="2" hidden="1" customWidth="1"/>
    <col min="7655" max="7655" width="6.7109375" style="2" customWidth="1"/>
    <col min="7656" max="7656" width="6.140625" style="2" customWidth="1"/>
    <col min="7657" max="7671" width="0" style="2" hidden="1" customWidth="1"/>
    <col min="7672" max="7672" width="6.7109375" style="2" customWidth="1"/>
    <col min="7673" max="7673" width="6.140625" style="2" customWidth="1"/>
    <col min="7674" max="7690" width="0" style="2" hidden="1"/>
    <col min="7691" max="7691" width="0" style="2" hidden="1" customWidth="1"/>
    <col min="7692" max="7692" width="25.28515625" style="2" bestFit="1" customWidth="1"/>
    <col min="7693" max="7693" width="12.5703125" style="2" customWidth="1"/>
    <col min="7694" max="7694" width="10" style="2" customWidth="1"/>
    <col min="7695" max="7696" width="9.85546875" style="2" customWidth="1"/>
    <col min="7697" max="7697" width="12.42578125" style="2" customWidth="1"/>
    <col min="7698" max="7698" width="19.7109375" style="2" customWidth="1"/>
    <col min="7699" max="7699" width="10.85546875" style="2" customWidth="1"/>
    <col min="7700" max="7700" width="9" style="2" customWidth="1"/>
    <col min="7701" max="7701" width="8.7109375" style="2" customWidth="1"/>
    <col min="7702" max="7702" width="6.5703125" style="2" customWidth="1"/>
    <col min="7703" max="7703" width="8.7109375" style="2" bestFit="1" customWidth="1"/>
    <col min="7704" max="7707" width="9.85546875" style="2" customWidth="1"/>
    <col min="7708" max="7708" width="8.5703125" style="2" bestFit="1" customWidth="1"/>
    <col min="7709" max="7712" width="9.85546875" style="2" customWidth="1"/>
    <col min="7713" max="7713" width="8.5703125" style="2" bestFit="1" customWidth="1"/>
    <col min="7714" max="7717" width="9.85546875" style="2" customWidth="1"/>
    <col min="7718" max="7718" width="8.5703125" style="2" bestFit="1" customWidth="1"/>
    <col min="7719" max="7722" width="9.85546875" style="2" customWidth="1"/>
    <col min="7723" max="7723" width="8.5703125" style="2" bestFit="1" customWidth="1"/>
    <col min="7724" max="7727" width="9.85546875" style="2" customWidth="1"/>
    <col min="7728" max="7728" width="8.5703125" style="2" bestFit="1" customWidth="1"/>
    <col min="7729" max="7732" width="9.85546875" style="2" customWidth="1"/>
    <col min="7733" max="7733" width="8.5703125" style="2" bestFit="1" customWidth="1"/>
    <col min="7734" max="7737" width="9.85546875" style="2" customWidth="1"/>
    <col min="7738" max="7738" width="8.5703125" style="2" bestFit="1" customWidth="1"/>
    <col min="7739" max="7742" width="9.85546875" style="2" customWidth="1"/>
    <col min="7743" max="7743" width="6.42578125" style="2" customWidth="1"/>
    <col min="7744" max="7744" width="14" style="2" customWidth="1"/>
    <col min="7745" max="7746" width="11.42578125" style="2" customWidth="1"/>
    <col min="7747" max="7747" width="16.140625" style="2" bestFit="1" customWidth="1"/>
    <col min="7748" max="7790" width="11.42578125" style="2" customWidth="1"/>
    <col min="7791" max="7791" width="10.85546875" style="2" customWidth="1"/>
    <col min="7792" max="7792" width="10" style="2" customWidth="1"/>
    <col min="7793" max="7793" width="6.5703125" style="2" bestFit="1" customWidth="1"/>
    <col min="7794" max="7808" width="0" style="2" hidden="1" customWidth="1"/>
    <col min="7809" max="7809" width="4.85546875" style="2" customWidth="1"/>
    <col min="7810" max="7810" width="5.28515625" style="2" customWidth="1"/>
    <col min="7811" max="7825" width="0" style="2" hidden="1" customWidth="1"/>
    <col min="7826" max="7826" width="4.85546875" style="2" customWidth="1"/>
    <col min="7827" max="7827" width="6.5703125" style="2" bestFit="1" customWidth="1"/>
    <col min="7828" max="7842" width="0" style="2" hidden="1" customWidth="1"/>
    <col min="7843" max="7843" width="4.85546875" style="2" customWidth="1"/>
    <col min="7844" max="7844" width="5.28515625" style="2" customWidth="1"/>
    <col min="7845" max="7859" width="0" style="2" hidden="1" customWidth="1"/>
    <col min="7860" max="7860" width="4.85546875" style="2" customWidth="1"/>
    <col min="7861" max="7861" width="6.5703125" style="2" bestFit="1" customWidth="1"/>
    <col min="7862" max="7876" width="0" style="2" hidden="1" customWidth="1"/>
    <col min="7877" max="7877" width="4.85546875" style="2" customWidth="1"/>
    <col min="7878" max="7878" width="5.28515625" style="2" customWidth="1"/>
    <col min="7879" max="7893" width="0" style="2" hidden="1" customWidth="1"/>
    <col min="7894" max="7894" width="4.85546875" style="2" customWidth="1"/>
    <col min="7895" max="7895" width="6.140625" style="2" customWidth="1"/>
    <col min="7896" max="7910" width="0" style="2" hidden="1" customWidth="1"/>
    <col min="7911" max="7911" width="6.7109375" style="2" customWidth="1"/>
    <col min="7912" max="7912" width="6.140625" style="2" customWidth="1"/>
    <col min="7913" max="7927" width="0" style="2" hidden="1" customWidth="1"/>
    <col min="7928" max="7928" width="6.7109375" style="2" customWidth="1"/>
    <col min="7929" max="7929" width="6.140625" style="2" customWidth="1"/>
    <col min="7930" max="7946" width="0" style="2" hidden="1"/>
    <col min="7947" max="7947" width="0" style="2" hidden="1" customWidth="1"/>
    <col min="7948" max="7948" width="25.28515625" style="2" bestFit="1" customWidth="1"/>
    <col min="7949" max="7949" width="12.5703125" style="2" customWidth="1"/>
    <col min="7950" max="7950" width="10" style="2" customWidth="1"/>
    <col min="7951" max="7952" width="9.85546875" style="2" customWidth="1"/>
    <col min="7953" max="7953" width="12.42578125" style="2" customWidth="1"/>
    <col min="7954" max="7954" width="19.7109375" style="2" customWidth="1"/>
    <col min="7955" max="7955" width="10.85546875" style="2" customWidth="1"/>
    <col min="7956" max="7956" width="9" style="2" customWidth="1"/>
    <col min="7957" max="7957" width="8.7109375" style="2" customWidth="1"/>
    <col min="7958" max="7958" width="6.5703125" style="2" customWidth="1"/>
    <col min="7959" max="7959" width="8.7109375" style="2" bestFit="1" customWidth="1"/>
    <col min="7960" max="7963" width="9.85546875" style="2" customWidth="1"/>
    <col min="7964" max="7964" width="8.5703125" style="2" bestFit="1" customWidth="1"/>
    <col min="7965" max="7968" width="9.85546875" style="2" customWidth="1"/>
    <col min="7969" max="7969" width="8.5703125" style="2" bestFit="1" customWidth="1"/>
    <col min="7970" max="7973" width="9.85546875" style="2" customWidth="1"/>
    <col min="7974" max="7974" width="8.5703125" style="2" bestFit="1" customWidth="1"/>
    <col min="7975" max="7978" width="9.85546875" style="2" customWidth="1"/>
    <col min="7979" max="7979" width="8.5703125" style="2" bestFit="1" customWidth="1"/>
    <col min="7980" max="7983" width="9.85546875" style="2" customWidth="1"/>
    <col min="7984" max="7984" width="8.5703125" style="2" bestFit="1" customWidth="1"/>
    <col min="7985" max="7988" width="9.85546875" style="2" customWidth="1"/>
    <col min="7989" max="7989" width="8.5703125" style="2" bestFit="1" customWidth="1"/>
    <col min="7990" max="7993" width="9.85546875" style="2" customWidth="1"/>
    <col min="7994" max="7994" width="8.5703125" style="2" bestFit="1" customWidth="1"/>
    <col min="7995" max="7998" width="9.85546875" style="2" customWidth="1"/>
    <col min="7999" max="7999" width="6.42578125" style="2" customWidth="1"/>
    <col min="8000" max="8000" width="14" style="2" customWidth="1"/>
    <col min="8001" max="8002" width="11.42578125" style="2" customWidth="1"/>
    <col min="8003" max="8003" width="16.140625" style="2" bestFit="1" customWidth="1"/>
    <col min="8004" max="8046" width="11.42578125" style="2" customWidth="1"/>
    <col min="8047" max="8047" width="10.85546875" style="2" customWidth="1"/>
    <col min="8048" max="8048" width="10" style="2" customWidth="1"/>
    <col min="8049" max="8049" width="6.5703125" style="2" bestFit="1" customWidth="1"/>
    <col min="8050" max="8064" width="0" style="2" hidden="1" customWidth="1"/>
    <col min="8065" max="8065" width="4.85546875" style="2" customWidth="1"/>
    <col min="8066" max="8066" width="5.28515625" style="2" customWidth="1"/>
    <col min="8067" max="8081" width="0" style="2" hidden="1" customWidth="1"/>
    <col min="8082" max="8082" width="4.85546875" style="2" customWidth="1"/>
    <col min="8083" max="8083" width="6.5703125" style="2" bestFit="1" customWidth="1"/>
    <col min="8084" max="8098" width="0" style="2" hidden="1" customWidth="1"/>
    <col min="8099" max="8099" width="4.85546875" style="2" customWidth="1"/>
    <col min="8100" max="8100" width="5.28515625" style="2" customWidth="1"/>
    <col min="8101" max="8115" width="0" style="2" hidden="1" customWidth="1"/>
    <col min="8116" max="8116" width="4.85546875" style="2" customWidth="1"/>
    <col min="8117" max="8117" width="6.5703125" style="2" bestFit="1" customWidth="1"/>
    <col min="8118" max="8132" width="0" style="2" hidden="1" customWidth="1"/>
    <col min="8133" max="8133" width="4.85546875" style="2" customWidth="1"/>
    <col min="8134" max="8134" width="5.28515625" style="2" customWidth="1"/>
    <col min="8135" max="8149" width="0" style="2" hidden="1" customWidth="1"/>
    <col min="8150" max="8150" width="4.85546875" style="2" customWidth="1"/>
    <col min="8151" max="8151" width="6.140625" style="2" customWidth="1"/>
    <col min="8152" max="8166" width="0" style="2" hidden="1" customWidth="1"/>
    <col min="8167" max="8167" width="6.7109375" style="2" customWidth="1"/>
    <col min="8168" max="8168" width="6.140625" style="2" customWidth="1"/>
    <col min="8169" max="8183" width="0" style="2" hidden="1" customWidth="1"/>
    <col min="8184" max="8184" width="6.7109375" style="2" customWidth="1"/>
    <col min="8185" max="8185" width="6.140625" style="2" customWidth="1"/>
    <col min="8186" max="8202" width="0" style="2" hidden="1"/>
    <col min="8203" max="8203" width="0" style="2" hidden="1" customWidth="1"/>
    <col min="8204" max="8204" width="25.28515625" style="2" bestFit="1" customWidth="1"/>
    <col min="8205" max="8205" width="12.5703125" style="2" customWidth="1"/>
    <col min="8206" max="8206" width="10" style="2" customWidth="1"/>
    <col min="8207" max="8208" width="9.85546875" style="2" customWidth="1"/>
    <col min="8209" max="8209" width="12.42578125" style="2" customWidth="1"/>
    <col min="8210" max="8210" width="19.7109375" style="2" customWidth="1"/>
    <col min="8211" max="8211" width="10.85546875" style="2" customWidth="1"/>
    <col min="8212" max="8212" width="9" style="2" customWidth="1"/>
    <col min="8213" max="8213" width="8.7109375" style="2" customWidth="1"/>
    <col min="8214" max="8214" width="6.5703125" style="2" customWidth="1"/>
    <col min="8215" max="8215" width="8.7109375" style="2" bestFit="1" customWidth="1"/>
    <col min="8216" max="8219" width="9.85546875" style="2" customWidth="1"/>
    <col min="8220" max="8220" width="8.5703125" style="2" bestFit="1" customWidth="1"/>
    <col min="8221" max="8224" width="9.85546875" style="2" customWidth="1"/>
    <col min="8225" max="8225" width="8.5703125" style="2" bestFit="1" customWidth="1"/>
    <col min="8226" max="8229" width="9.85546875" style="2" customWidth="1"/>
    <col min="8230" max="8230" width="8.5703125" style="2" bestFit="1" customWidth="1"/>
    <col min="8231" max="8234" width="9.85546875" style="2" customWidth="1"/>
    <col min="8235" max="8235" width="8.5703125" style="2" bestFit="1" customWidth="1"/>
    <col min="8236" max="8239" width="9.85546875" style="2" customWidth="1"/>
    <col min="8240" max="8240" width="8.5703125" style="2" bestFit="1" customWidth="1"/>
    <col min="8241" max="8244" width="9.85546875" style="2" customWidth="1"/>
    <col min="8245" max="8245" width="8.5703125" style="2" bestFit="1" customWidth="1"/>
    <col min="8246" max="8249" width="9.85546875" style="2" customWidth="1"/>
    <col min="8250" max="8250" width="8.5703125" style="2" bestFit="1" customWidth="1"/>
    <col min="8251" max="8254" width="9.85546875" style="2" customWidth="1"/>
    <col min="8255" max="8255" width="6.42578125" style="2" customWidth="1"/>
    <col min="8256" max="8256" width="14" style="2" customWidth="1"/>
    <col min="8257" max="8258" width="11.42578125" style="2" customWidth="1"/>
    <col min="8259" max="8259" width="16.140625" style="2" bestFit="1" customWidth="1"/>
    <col min="8260" max="8302" width="11.42578125" style="2" customWidth="1"/>
    <col min="8303" max="8303" width="10.85546875" style="2" customWidth="1"/>
    <col min="8304" max="8304" width="10" style="2" customWidth="1"/>
    <col min="8305" max="8305" width="6.5703125" style="2" bestFit="1" customWidth="1"/>
    <col min="8306" max="8320" width="0" style="2" hidden="1" customWidth="1"/>
    <col min="8321" max="8321" width="4.85546875" style="2" customWidth="1"/>
    <col min="8322" max="8322" width="5.28515625" style="2" customWidth="1"/>
    <col min="8323" max="8337" width="0" style="2" hidden="1" customWidth="1"/>
    <col min="8338" max="8338" width="4.85546875" style="2" customWidth="1"/>
    <col min="8339" max="8339" width="6.5703125" style="2" bestFit="1" customWidth="1"/>
    <col min="8340" max="8354" width="0" style="2" hidden="1" customWidth="1"/>
    <col min="8355" max="8355" width="4.85546875" style="2" customWidth="1"/>
    <col min="8356" max="8356" width="5.28515625" style="2" customWidth="1"/>
    <col min="8357" max="8371" width="0" style="2" hidden="1" customWidth="1"/>
    <col min="8372" max="8372" width="4.85546875" style="2" customWidth="1"/>
    <col min="8373" max="8373" width="6.5703125" style="2" bestFit="1" customWidth="1"/>
    <col min="8374" max="8388" width="0" style="2" hidden="1" customWidth="1"/>
    <col min="8389" max="8389" width="4.85546875" style="2" customWidth="1"/>
    <col min="8390" max="8390" width="5.28515625" style="2" customWidth="1"/>
    <col min="8391" max="8405" width="0" style="2" hidden="1" customWidth="1"/>
    <col min="8406" max="8406" width="4.85546875" style="2" customWidth="1"/>
    <col min="8407" max="8407" width="6.140625" style="2" customWidth="1"/>
    <col min="8408" max="8422" width="0" style="2" hidden="1" customWidth="1"/>
    <col min="8423" max="8423" width="6.7109375" style="2" customWidth="1"/>
    <col min="8424" max="8424" width="6.140625" style="2" customWidth="1"/>
    <col min="8425" max="8439" width="0" style="2" hidden="1" customWidth="1"/>
    <col min="8440" max="8440" width="6.7109375" style="2" customWidth="1"/>
    <col min="8441" max="8441" width="6.140625" style="2" customWidth="1"/>
    <col min="8442" max="8458" width="0" style="2" hidden="1"/>
    <col min="8459" max="8459" width="0" style="2" hidden="1" customWidth="1"/>
    <col min="8460" max="8460" width="25.28515625" style="2" bestFit="1" customWidth="1"/>
    <col min="8461" max="8461" width="12.5703125" style="2" customWidth="1"/>
    <col min="8462" max="8462" width="10" style="2" customWidth="1"/>
    <col min="8463" max="8464" width="9.85546875" style="2" customWidth="1"/>
    <col min="8465" max="8465" width="12.42578125" style="2" customWidth="1"/>
    <col min="8466" max="8466" width="19.7109375" style="2" customWidth="1"/>
    <col min="8467" max="8467" width="10.85546875" style="2" customWidth="1"/>
    <col min="8468" max="8468" width="9" style="2" customWidth="1"/>
    <col min="8469" max="8469" width="8.7109375" style="2" customWidth="1"/>
    <col min="8470" max="8470" width="6.5703125" style="2" customWidth="1"/>
    <col min="8471" max="8471" width="8.7109375" style="2" bestFit="1" customWidth="1"/>
    <col min="8472" max="8475" width="9.85546875" style="2" customWidth="1"/>
    <col min="8476" max="8476" width="8.5703125" style="2" bestFit="1" customWidth="1"/>
    <col min="8477" max="8480" width="9.85546875" style="2" customWidth="1"/>
    <col min="8481" max="8481" width="8.5703125" style="2" bestFit="1" customWidth="1"/>
    <col min="8482" max="8485" width="9.85546875" style="2" customWidth="1"/>
    <col min="8486" max="8486" width="8.5703125" style="2" bestFit="1" customWidth="1"/>
    <col min="8487" max="8490" width="9.85546875" style="2" customWidth="1"/>
    <col min="8491" max="8491" width="8.5703125" style="2" bestFit="1" customWidth="1"/>
    <col min="8492" max="8495" width="9.85546875" style="2" customWidth="1"/>
    <col min="8496" max="8496" width="8.5703125" style="2" bestFit="1" customWidth="1"/>
    <col min="8497" max="8500" width="9.85546875" style="2" customWidth="1"/>
    <col min="8501" max="8501" width="8.5703125" style="2" bestFit="1" customWidth="1"/>
    <col min="8502" max="8505" width="9.85546875" style="2" customWidth="1"/>
    <col min="8506" max="8506" width="8.5703125" style="2" bestFit="1" customWidth="1"/>
    <col min="8507" max="8510" width="9.85546875" style="2" customWidth="1"/>
    <col min="8511" max="8511" width="6.42578125" style="2" customWidth="1"/>
    <col min="8512" max="8512" width="14" style="2" customWidth="1"/>
    <col min="8513" max="8514" width="11.42578125" style="2" customWidth="1"/>
    <col min="8515" max="8515" width="16.140625" style="2" bestFit="1" customWidth="1"/>
    <col min="8516" max="8558" width="11.42578125" style="2" customWidth="1"/>
    <col min="8559" max="8559" width="10.85546875" style="2" customWidth="1"/>
    <col min="8560" max="8560" width="10" style="2" customWidth="1"/>
    <col min="8561" max="8561" width="6.5703125" style="2" bestFit="1" customWidth="1"/>
    <col min="8562" max="8576" width="0" style="2" hidden="1" customWidth="1"/>
    <col min="8577" max="8577" width="4.85546875" style="2" customWidth="1"/>
    <col min="8578" max="8578" width="5.28515625" style="2" customWidth="1"/>
    <col min="8579" max="8593" width="0" style="2" hidden="1" customWidth="1"/>
    <col min="8594" max="8594" width="4.85546875" style="2" customWidth="1"/>
    <col min="8595" max="8595" width="6.5703125" style="2" bestFit="1" customWidth="1"/>
    <col min="8596" max="8610" width="0" style="2" hidden="1" customWidth="1"/>
    <col min="8611" max="8611" width="4.85546875" style="2" customWidth="1"/>
    <col min="8612" max="8612" width="5.28515625" style="2" customWidth="1"/>
    <col min="8613" max="8627" width="0" style="2" hidden="1" customWidth="1"/>
    <col min="8628" max="8628" width="4.85546875" style="2" customWidth="1"/>
    <col min="8629" max="8629" width="6.5703125" style="2" bestFit="1" customWidth="1"/>
    <col min="8630" max="8644" width="0" style="2" hidden="1" customWidth="1"/>
    <col min="8645" max="8645" width="4.85546875" style="2" customWidth="1"/>
    <col min="8646" max="8646" width="5.28515625" style="2" customWidth="1"/>
    <col min="8647" max="8661" width="0" style="2" hidden="1" customWidth="1"/>
    <col min="8662" max="8662" width="4.85546875" style="2" customWidth="1"/>
    <col min="8663" max="8663" width="6.140625" style="2" customWidth="1"/>
    <col min="8664" max="8678" width="0" style="2" hidden="1" customWidth="1"/>
    <col min="8679" max="8679" width="6.7109375" style="2" customWidth="1"/>
    <col min="8680" max="8680" width="6.140625" style="2" customWidth="1"/>
    <col min="8681" max="8695" width="0" style="2" hidden="1" customWidth="1"/>
    <col min="8696" max="8696" width="6.7109375" style="2" customWidth="1"/>
    <col min="8697" max="8697" width="6.140625" style="2" customWidth="1"/>
    <col min="8698" max="8714" width="0" style="2" hidden="1"/>
    <col min="8715" max="8715" width="0" style="2" hidden="1" customWidth="1"/>
    <col min="8716" max="8716" width="25.28515625" style="2" bestFit="1" customWidth="1"/>
    <col min="8717" max="8717" width="12.5703125" style="2" customWidth="1"/>
    <col min="8718" max="8718" width="10" style="2" customWidth="1"/>
    <col min="8719" max="8720" width="9.85546875" style="2" customWidth="1"/>
    <col min="8721" max="8721" width="12.42578125" style="2" customWidth="1"/>
    <col min="8722" max="8722" width="19.7109375" style="2" customWidth="1"/>
    <col min="8723" max="8723" width="10.85546875" style="2" customWidth="1"/>
    <col min="8724" max="8724" width="9" style="2" customWidth="1"/>
    <col min="8725" max="8725" width="8.7109375" style="2" customWidth="1"/>
    <col min="8726" max="8726" width="6.5703125" style="2" customWidth="1"/>
    <col min="8727" max="8727" width="8.7109375" style="2" bestFit="1" customWidth="1"/>
    <col min="8728" max="8731" width="9.85546875" style="2" customWidth="1"/>
    <col min="8732" max="8732" width="8.5703125" style="2" bestFit="1" customWidth="1"/>
    <col min="8733" max="8736" width="9.85546875" style="2" customWidth="1"/>
    <col min="8737" max="8737" width="8.5703125" style="2" bestFit="1" customWidth="1"/>
    <col min="8738" max="8741" width="9.85546875" style="2" customWidth="1"/>
    <col min="8742" max="8742" width="8.5703125" style="2" bestFit="1" customWidth="1"/>
    <col min="8743" max="8746" width="9.85546875" style="2" customWidth="1"/>
    <col min="8747" max="8747" width="8.5703125" style="2" bestFit="1" customWidth="1"/>
    <col min="8748" max="8751" width="9.85546875" style="2" customWidth="1"/>
    <col min="8752" max="8752" width="8.5703125" style="2" bestFit="1" customWidth="1"/>
    <col min="8753" max="8756" width="9.85546875" style="2" customWidth="1"/>
    <col min="8757" max="8757" width="8.5703125" style="2" bestFit="1" customWidth="1"/>
    <col min="8758" max="8761" width="9.85546875" style="2" customWidth="1"/>
    <col min="8762" max="8762" width="8.5703125" style="2" bestFit="1" customWidth="1"/>
    <col min="8763" max="8766" width="9.85546875" style="2" customWidth="1"/>
    <col min="8767" max="8767" width="6.42578125" style="2" customWidth="1"/>
    <col min="8768" max="8768" width="14" style="2" customWidth="1"/>
    <col min="8769" max="8770" width="11.42578125" style="2" customWidth="1"/>
    <col min="8771" max="8771" width="16.140625" style="2" bestFit="1" customWidth="1"/>
    <col min="8772" max="8814" width="11.42578125" style="2" customWidth="1"/>
    <col min="8815" max="8815" width="10.85546875" style="2" customWidth="1"/>
    <col min="8816" max="8816" width="10" style="2" customWidth="1"/>
    <col min="8817" max="8817" width="6.5703125" style="2" bestFit="1" customWidth="1"/>
    <col min="8818" max="8832" width="0" style="2" hidden="1" customWidth="1"/>
    <col min="8833" max="8833" width="4.85546875" style="2" customWidth="1"/>
    <col min="8834" max="8834" width="5.28515625" style="2" customWidth="1"/>
    <col min="8835" max="8849" width="0" style="2" hidden="1" customWidth="1"/>
    <col min="8850" max="8850" width="4.85546875" style="2" customWidth="1"/>
    <col min="8851" max="8851" width="6.5703125" style="2" bestFit="1" customWidth="1"/>
    <col min="8852" max="8866" width="0" style="2" hidden="1" customWidth="1"/>
    <col min="8867" max="8867" width="4.85546875" style="2" customWidth="1"/>
    <col min="8868" max="8868" width="5.28515625" style="2" customWidth="1"/>
    <col min="8869" max="8883" width="0" style="2" hidden="1" customWidth="1"/>
    <col min="8884" max="8884" width="4.85546875" style="2" customWidth="1"/>
    <col min="8885" max="8885" width="6.5703125" style="2" bestFit="1" customWidth="1"/>
    <col min="8886" max="8900" width="0" style="2" hidden="1" customWidth="1"/>
    <col min="8901" max="8901" width="4.85546875" style="2" customWidth="1"/>
    <col min="8902" max="8902" width="5.28515625" style="2" customWidth="1"/>
    <col min="8903" max="8917" width="0" style="2" hidden="1" customWidth="1"/>
    <col min="8918" max="8918" width="4.85546875" style="2" customWidth="1"/>
    <col min="8919" max="8919" width="6.140625" style="2" customWidth="1"/>
    <col min="8920" max="8934" width="0" style="2" hidden="1" customWidth="1"/>
    <col min="8935" max="8935" width="6.7109375" style="2" customWidth="1"/>
    <col min="8936" max="8936" width="6.140625" style="2" customWidth="1"/>
    <col min="8937" max="8951" width="0" style="2" hidden="1" customWidth="1"/>
    <col min="8952" max="8952" width="6.7109375" style="2" customWidth="1"/>
    <col min="8953" max="8953" width="6.140625" style="2" customWidth="1"/>
    <col min="8954" max="8970" width="0" style="2" hidden="1"/>
    <col min="8971" max="8971" width="0" style="2" hidden="1" customWidth="1"/>
    <col min="8972" max="8972" width="25.28515625" style="2" bestFit="1" customWidth="1"/>
    <col min="8973" max="8973" width="12.5703125" style="2" customWidth="1"/>
    <col min="8974" max="8974" width="10" style="2" customWidth="1"/>
    <col min="8975" max="8976" width="9.85546875" style="2" customWidth="1"/>
    <col min="8977" max="8977" width="12.42578125" style="2" customWidth="1"/>
    <col min="8978" max="8978" width="19.7109375" style="2" customWidth="1"/>
    <col min="8979" max="8979" width="10.85546875" style="2" customWidth="1"/>
    <col min="8980" max="8980" width="9" style="2" customWidth="1"/>
    <col min="8981" max="8981" width="8.7109375" style="2" customWidth="1"/>
    <col min="8982" max="8982" width="6.5703125" style="2" customWidth="1"/>
    <col min="8983" max="8983" width="8.7109375" style="2" bestFit="1" customWidth="1"/>
    <col min="8984" max="8987" width="9.85546875" style="2" customWidth="1"/>
    <col min="8988" max="8988" width="8.5703125" style="2" bestFit="1" customWidth="1"/>
    <col min="8989" max="8992" width="9.85546875" style="2" customWidth="1"/>
    <col min="8993" max="8993" width="8.5703125" style="2" bestFit="1" customWidth="1"/>
    <col min="8994" max="8997" width="9.85546875" style="2" customWidth="1"/>
    <col min="8998" max="8998" width="8.5703125" style="2" bestFit="1" customWidth="1"/>
    <col min="8999" max="9002" width="9.85546875" style="2" customWidth="1"/>
    <col min="9003" max="9003" width="8.5703125" style="2" bestFit="1" customWidth="1"/>
    <col min="9004" max="9007" width="9.85546875" style="2" customWidth="1"/>
    <col min="9008" max="9008" width="8.5703125" style="2" bestFit="1" customWidth="1"/>
    <col min="9009" max="9012" width="9.85546875" style="2" customWidth="1"/>
    <col min="9013" max="9013" width="8.5703125" style="2" bestFit="1" customWidth="1"/>
    <col min="9014" max="9017" width="9.85546875" style="2" customWidth="1"/>
    <col min="9018" max="9018" width="8.5703125" style="2" bestFit="1" customWidth="1"/>
    <col min="9019" max="9022" width="9.85546875" style="2" customWidth="1"/>
    <col min="9023" max="9023" width="6.42578125" style="2" customWidth="1"/>
    <col min="9024" max="9024" width="14" style="2" customWidth="1"/>
    <col min="9025" max="9026" width="11.42578125" style="2" customWidth="1"/>
    <col min="9027" max="9027" width="16.140625" style="2" bestFit="1" customWidth="1"/>
    <col min="9028" max="9070" width="11.42578125" style="2" customWidth="1"/>
    <col min="9071" max="9071" width="10.85546875" style="2" customWidth="1"/>
    <col min="9072" max="9072" width="10" style="2" customWidth="1"/>
    <col min="9073" max="9073" width="6.5703125" style="2" bestFit="1" customWidth="1"/>
    <col min="9074" max="9088" width="0" style="2" hidden="1" customWidth="1"/>
    <col min="9089" max="9089" width="4.85546875" style="2" customWidth="1"/>
    <col min="9090" max="9090" width="5.28515625" style="2" customWidth="1"/>
    <col min="9091" max="9105" width="0" style="2" hidden="1" customWidth="1"/>
    <col min="9106" max="9106" width="4.85546875" style="2" customWidth="1"/>
    <col min="9107" max="9107" width="6.5703125" style="2" bestFit="1" customWidth="1"/>
    <col min="9108" max="9122" width="0" style="2" hidden="1" customWidth="1"/>
    <col min="9123" max="9123" width="4.85546875" style="2" customWidth="1"/>
    <col min="9124" max="9124" width="5.28515625" style="2" customWidth="1"/>
    <col min="9125" max="9139" width="0" style="2" hidden="1" customWidth="1"/>
    <col min="9140" max="9140" width="4.85546875" style="2" customWidth="1"/>
    <col min="9141" max="9141" width="6.5703125" style="2" bestFit="1" customWidth="1"/>
    <col min="9142" max="9156" width="0" style="2" hidden="1" customWidth="1"/>
    <col min="9157" max="9157" width="4.85546875" style="2" customWidth="1"/>
    <col min="9158" max="9158" width="5.28515625" style="2" customWidth="1"/>
    <col min="9159" max="9173" width="0" style="2" hidden="1" customWidth="1"/>
    <col min="9174" max="9174" width="4.85546875" style="2" customWidth="1"/>
    <col min="9175" max="9175" width="6.140625" style="2" customWidth="1"/>
    <col min="9176" max="9190" width="0" style="2" hidden="1" customWidth="1"/>
    <col min="9191" max="9191" width="6.7109375" style="2" customWidth="1"/>
    <col min="9192" max="9192" width="6.140625" style="2" customWidth="1"/>
    <col min="9193" max="9207" width="0" style="2" hidden="1" customWidth="1"/>
    <col min="9208" max="9208" width="6.7109375" style="2" customWidth="1"/>
    <col min="9209" max="9209" width="6.140625" style="2" customWidth="1"/>
    <col min="9210" max="9226" width="0" style="2" hidden="1"/>
    <col min="9227" max="9227" width="0" style="2" hidden="1" customWidth="1"/>
    <col min="9228" max="9228" width="25.28515625" style="2" bestFit="1" customWidth="1"/>
    <col min="9229" max="9229" width="12.5703125" style="2" customWidth="1"/>
    <col min="9230" max="9230" width="10" style="2" customWidth="1"/>
    <col min="9231" max="9232" width="9.85546875" style="2" customWidth="1"/>
    <col min="9233" max="9233" width="12.42578125" style="2" customWidth="1"/>
    <col min="9234" max="9234" width="19.7109375" style="2" customWidth="1"/>
    <col min="9235" max="9235" width="10.85546875" style="2" customWidth="1"/>
    <col min="9236" max="9236" width="9" style="2" customWidth="1"/>
    <col min="9237" max="9237" width="8.7109375" style="2" customWidth="1"/>
    <col min="9238" max="9238" width="6.5703125" style="2" customWidth="1"/>
    <col min="9239" max="9239" width="8.7109375" style="2" bestFit="1" customWidth="1"/>
    <col min="9240" max="9243" width="9.85546875" style="2" customWidth="1"/>
    <col min="9244" max="9244" width="8.5703125" style="2" bestFit="1" customWidth="1"/>
    <col min="9245" max="9248" width="9.85546875" style="2" customWidth="1"/>
    <col min="9249" max="9249" width="8.5703125" style="2" bestFit="1" customWidth="1"/>
    <col min="9250" max="9253" width="9.85546875" style="2" customWidth="1"/>
    <col min="9254" max="9254" width="8.5703125" style="2" bestFit="1" customWidth="1"/>
    <col min="9255" max="9258" width="9.85546875" style="2" customWidth="1"/>
    <col min="9259" max="9259" width="8.5703125" style="2" bestFit="1" customWidth="1"/>
    <col min="9260" max="9263" width="9.85546875" style="2" customWidth="1"/>
    <col min="9264" max="9264" width="8.5703125" style="2" bestFit="1" customWidth="1"/>
    <col min="9265" max="9268" width="9.85546875" style="2" customWidth="1"/>
    <col min="9269" max="9269" width="8.5703125" style="2" bestFit="1" customWidth="1"/>
    <col min="9270" max="9273" width="9.85546875" style="2" customWidth="1"/>
    <col min="9274" max="9274" width="8.5703125" style="2" bestFit="1" customWidth="1"/>
    <col min="9275" max="9278" width="9.85546875" style="2" customWidth="1"/>
    <col min="9279" max="9279" width="6.42578125" style="2" customWidth="1"/>
    <col min="9280" max="9280" width="14" style="2" customWidth="1"/>
    <col min="9281" max="9282" width="11.42578125" style="2" customWidth="1"/>
    <col min="9283" max="9283" width="16.140625" style="2" bestFit="1" customWidth="1"/>
    <col min="9284" max="9326" width="11.42578125" style="2" customWidth="1"/>
    <col min="9327" max="9327" width="10.85546875" style="2" customWidth="1"/>
    <col min="9328" max="9328" width="10" style="2" customWidth="1"/>
    <col min="9329" max="9329" width="6.5703125" style="2" bestFit="1" customWidth="1"/>
    <col min="9330" max="9344" width="0" style="2" hidden="1" customWidth="1"/>
    <col min="9345" max="9345" width="4.85546875" style="2" customWidth="1"/>
    <col min="9346" max="9346" width="5.28515625" style="2" customWidth="1"/>
    <col min="9347" max="9361" width="0" style="2" hidden="1" customWidth="1"/>
    <col min="9362" max="9362" width="4.85546875" style="2" customWidth="1"/>
    <col min="9363" max="9363" width="6.5703125" style="2" bestFit="1" customWidth="1"/>
    <col min="9364" max="9378" width="0" style="2" hidden="1" customWidth="1"/>
    <col min="9379" max="9379" width="4.85546875" style="2" customWidth="1"/>
    <col min="9380" max="9380" width="5.28515625" style="2" customWidth="1"/>
    <col min="9381" max="9395" width="0" style="2" hidden="1" customWidth="1"/>
    <col min="9396" max="9396" width="4.85546875" style="2" customWidth="1"/>
    <col min="9397" max="9397" width="6.5703125" style="2" bestFit="1" customWidth="1"/>
    <col min="9398" max="9412" width="0" style="2" hidden="1" customWidth="1"/>
    <col min="9413" max="9413" width="4.85546875" style="2" customWidth="1"/>
    <col min="9414" max="9414" width="5.28515625" style="2" customWidth="1"/>
    <col min="9415" max="9429" width="0" style="2" hidden="1" customWidth="1"/>
    <col min="9430" max="9430" width="4.85546875" style="2" customWidth="1"/>
    <col min="9431" max="9431" width="6.140625" style="2" customWidth="1"/>
    <col min="9432" max="9446" width="0" style="2" hidden="1" customWidth="1"/>
    <col min="9447" max="9447" width="6.7109375" style="2" customWidth="1"/>
    <col min="9448" max="9448" width="6.140625" style="2" customWidth="1"/>
    <col min="9449" max="9463" width="0" style="2" hidden="1" customWidth="1"/>
    <col min="9464" max="9464" width="6.7109375" style="2" customWidth="1"/>
    <col min="9465" max="9465" width="6.140625" style="2" customWidth="1"/>
    <col min="9466" max="9482" width="0" style="2" hidden="1"/>
    <col min="9483" max="9483" width="0" style="2" hidden="1" customWidth="1"/>
    <col min="9484" max="9484" width="25.28515625" style="2" bestFit="1" customWidth="1"/>
    <col min="9485" max="9485" width="12.5703125" style="2" customWidth="1"/>
    <col min="9486" max="9486" width="10" style="2" customWidth="1"/>
    <col min="9487" max="9488" width="9.85546875" style="2" customWidth="1"/>
    <col min="9489" max="9489" width="12.42578125" style="2" customWidth="1"/>
    <col min="9490" max="9490" width="19.7109375" style="2" customWidth="1"/>
    <col min="9491" max="9491" width="10.85546875" style="2" customWidth="1"/>
    <col min="9492" max="9492" width="9" style="2" customWidth="1"/>
    <col min="9493" max="9493" width="8.7109375" style="2" customWidth="1"/>
    <col min="9494" max="9494" width="6.5703125" style="2" customWidth="1"/>
    <col min="9495" max="9495" width="8.7109375" style="2" bestFit="1" customWidth="1"/>
    <col min="9496" max="9499" width="9.85546875" style="2" customWidth="1"/>
    <col min="9500" max="9500" width="8.5703125" style="2" bestFit="1" customWidth="1"/>
    <col min="9501" max="9504" width="9.85546875" style="2" customWidth="1"/>
    <col min="9505" max="9505" width="8.5703125" style="2" bestFit="1" customWidth="1"/>
    <col min="9506" max="9509" width="9.85546875" style="2" customWidth="1"/>
    <col min="9510" max="9510" width="8.5703125" style="2" bestFit="1" customWidth="1"/>
    <col min="9511" max="9514" width="9.85546875" style="2" customWidth="1"/>
    <col min="9515" max="9515" width="8.5703125" style="2" bestFit="1" customWidth="1"/>
    <col min="9516" max="9519" width="9.85546875" style="2" customWidth="1"/>
    <col min="9520" max="9520" width="8.5703125" style="2" bestFit="1" customWidth="1"/>
    <col min="9521" max="9524" width="9.85546875" style="2" customWidth="1"/>
    <col min="9525" max="9525" width="8.5703125" style="2" bestFit="1" customWidth="1"/>
    <col min="9526" max="9529" width="9.85546875" style="2" customWidth="1"/>
    <col min="9530" max="9530" width="8.5703125" style="2" bestFit="1" customWidth="1"/>
    <col min="9531" max="9534" width="9.85546875" style="2" customWidth="1"/>
    <col min="9535" max="9535" width="6.42578125" style="2" customWidth="1"/>
    <col min="9536" max="9536" width="14" style="2" customWidth="1"/>
    <col min="9537" max="9538" width="11.42578125" style="2" customWidth="1"/>
    <col min="9539" max="9539" width="16.140625" style="2" bestFit="1" customWidth="1"/>
    <col min="9540" max="9582" width="11.42578125" style="2" customWidth="1"/>
    <col min="9583" max="9583" width="10.85546875" style="2" customWidth="1"/>
    <col min="9584" max="9584" width="10" style="2" customWidth="1"/>
    <col min="9585" max="9585" width="6.5703125" style="2" bestFit="1" customWidth="1"/>
    <col min="9586" max="9600" width="0" style="2" hidden="1" customWidth="1"/>
    <col min="9601" max="9601" width="4.85546875" style="2" customWidth="1"/>
    <col min="9602" max="9602" width="5.28515625" style="2" customWidth="1"/>
    <col min="9603" max="9617" width="0" style="2" hidden="1" customWidth="1"/>
    <col min="9618" max="9618" width="4.85546875" style="2" customWidth="1"/>
    <col min="9619" max="9619" width="6.5703125" style="2" bestFit="1" customWidth="1"/>
    <col min="9620" max="9634" width="0" style="2" hidden="1" customWidth="1"/>
    <col min="9635" max="9635" width="4.85546875" style="2" customWidth="1"/>
    <col min="9636" max="9636" width="5.28515625" style="2" customWidth="1"/>
    <col min="9637" max="9651" width="0" style="2" hidden="1" customWidth="1"/>
    <col min="9652" max="9652" width="4.85546875" style="2" customWidth="1"/>
    <col min="9653" max="9653" width="6.5703125" style="2" bestFit="1" customWidth="1"/>
    <col min="9654" max="9668" width="0" style="2" hidden="1" customWidth="1"/>
    <col min="9669" max="9669" width="4.85546875" style="2" customWidth="1"/>
    <col min="9670" max="9670" width="5.28515625" style="2" customWidth="1"/>
    <col min="9671" max="9685" width="0" style="2" hidden="1" customWidth="1"/>
    <col min="9686" max="9686" width="4.85546875" style="2" customWidth="1"/>
    <col min="9687" max="9687" width="6.140625" style="2" customWidth="1"/>
    <col min="9688" max="9702" width="0" style="2" hidden="1" customWidth="1"/>
    <col min="9703" max="9703" width="6.7109375" style="2" customWidth="1"/>
    <col min="9704" max="9704" width="6.140625" style="2" customWidth="1"/>
    <col min="9705" max="9719" width="0" style="2" hidden="1" customWidth="1"/>
    <col min="9720" max="9720" width="6.7109375" style="2" customWidth="1"/>
    <col min="9721" max="9721" width="6.140625" style="2" customWidth="1"/>
    <col min="9722" max="9738" width="0" style="2" hidden="1"/>
    <col min="9739" max="9739" width="0" style="2" hidden="1" customWidth="1"/>
    <col min="9740" max="9740" width="25.28515625" style="2" bestFit="1" customWidth="1"/>
    <col min="9741" max="9741" width="12.5703125" style="2" customWidth="1"/>
    <col min="9742" max="9742" width="10" style="2" customWidth="1"/>
    <col min="9743" max="9744" width="9.85546875" style="2" customWidth="1"/>
    <col min="9745" max="9745" width="12.42578125" style="2" customWidth="1"/>
    <col min="9746" max="9746" width="19.7109375" style="2" customWidth="1"/>
    <col min="9747" max="9747" width="10.85546875" style="2" customWidth="1"/>
    <col min="9748" max="9748" width="9" style="2" customWidth="1"/>
    <col min="9749" max="9749" width="8.7109375" style="2" customWidth="1"/>
    <col min="9750" max="9750" width="6.5703125" style="2" customWidth="1"/>
    <col min="9751" max="9751" width="8.7109375" style="2" bestFit="1" customWidth="1"/>
    <col min="9752" max="9755" width="9.85546875" style="2" customWidth="1"/>
    <col min="9756" max="9756" width="8.5703125" style="2" bestFit="1" customWidth="1"/>
    <col min="9757" max="9760" width="9.85546875" style="2" customWidth="1"/>
    <col min="9761" max="9761" width="8.5703125" style="2" bestFit="1" customWidth="1"/>
    <col min="9762" max="9765" width="9.85546875" style="2" customWidth="1"/>
    <col min="9766" max="9766" width="8.5703125" style="2" bestFit="1" customWidth="1"/>
    <col min="9767" max="9770" width="9.85546875" style="2" customWidth="1"/>
    <col min="9771" max="9771" width="8.5703125" style="2" bestFit="1" customWidth="1"/>
    <col min="9772" max="9775" width="9.85546875" style="2" customWidth="1"/>
    <col min="9776" max="9776" width="8.5703125" style="2" bestFit="1" customWidth="1"/>
    <col min="9777" max="9780" width="9.85546875" style="2" customWidth="1"/>
    <col min="9781" max="9781" width="8.5703125" style="2" bestFit="1" customWidth="1"/>
    <col min="9782" max="9785" width="9.85546875" style="2" customWidth="1"/>
    <col min="9786" max="9786" width="8.5703125" style="2" bestFit="1" customWidth="1"/>
    <col min="9787" max="9790" width="9.85546875" style="2" customWidth="1"/>
    <col min="9791" max="9791" width="6.42578125" style="2" customWidth="1"/>
    <col min="9792" max="9792" width="14" style="2" customWidth="1"/>
    <col min="9793" max="9794" width="11.42578125" style="2" customWidth="1"/>
    <col min="9795" max="9795" width="16.140625" style="2" bestFit="1" customWidth="1"/>
    <col min="9796" max="9838" width="11.42578125" style="2" customWidth="1"/>
    <col min="9839" max="9839" width="10.85546875" style="2" customWidth="1"/>
    <col min="9840" max="9840" width="10" style="2" customWidth="1"/>
    <col min="9841" max="9841" width="6.5703125" style="2" bestFit="1" customWidth="1"/>
    <col min="9842" max="9856" width="0" style="2" hidden="1" customWidth="1"/>
    <col min="9857" max="9857" width="4.85546875" style="2" customWidth="1"/>
    <col min="9858" max="9858" width="5.28515625" style="2" customWidth="1"/>
    <col min="9859" max="9873" width="0" style="2" hidden="1" customWidth="1"/>
    <col min="9874" max="9874" width="4.85546875" style="2" customWidth="1"/>
    <col min="9875" max="9875" width="6.5703125" style="2" bestFit="1" customWidth="1"/>
    <col min="9876" max="9890" width="0" style="2" hidden="1" customWidth="1"/>
    <col min="9891" max="9891" width="4.85546875" style="2" customWidth="1"/>
    <col min="9892" max="9892" width="5.28515625" style="2" customWidth="1"/>
    <col min="9893" max="9907" width="0" style="2" hidden="1" customWidth="1"/>
    <col min="9908" max="9908" width="4.85546875" style="2" customWidth="1"/>
    <col min="9909" max="9909" width="6.5703125" style="2" bestFit="1" customWidth="1"/>
    <col min="9910" max="9924" width="0" style="2" hidden="1" customWidth="1"/>
    <col min="9925" max="9925" width="4.85546875" style="2" customWidth="1"/>
    <col min="9926" max="9926" width="5.28515625" style="2" customWidth="1"/>
    <col min="9927" max="9941" width="0" style="2" hidden="1" customWidth="1"/>
    <col min="9942" max="9942" width="4.85546875" style="2" customWidth="1"/>
    <col min="9943" max="9943" width="6.140625" style="2" customWidth="1"/>
    <col min="9944" max="9958" width="0" style="2" hidden="1" customWidth="1"/>
    <col min="9959" max="9959" width="6.7109375" style="2" customWidth="1"/>
    <col min="9960" max="9960" width="6.140625" style="2" customWidth="1"/>
    <col min="9961" max="9975" width="0" style="2" hidden="1" customWidth="1"/>
    <col min="9976" max="9976" width="6.7109375" style="2" customWidth="1"/>
    <col min="9977" max="9977" width="6.140625" style="2" customWidth="1"/>
    <col min="9978" max="9994" width="0" style="2" hidden="1"/>
    <col min="9995" max="9995" width="0" style="2" hidden="1" customWidth="1"/>
    <col min="9996" max="9996" width="25.28515625" style="2" bestFit="1" customWidth="1"/>
    <col min="9997" max="9997" width="12.5703125" style="2" customWidth="1"/>
    <col min="9998" max="9998" width="10" style="2" customWidth="1"/>
    <col min="9999" max="10000" width="9.85546875" style="2" customWidth="1"/>
    <col min="10001" max="10001" width="12.42578125" style="2" customWidth="1"/>
    <col min="10002" max="10002" width="19.7109375" style="2" customWidth="1"/>
    <col min="10003" max="10003" width="10.85546875" style="2" customWidth="1"/>
    <col min="10004" max="10004" width="9" style="2" customWidth="1"/>
    <col min="10005" max="10005" width="8.7109375" style="2" customWidth="1"/>
    <col min="10006" max="10006" width="6.5703125" style="2" customWidth="1"/>
    <col min="10007" max="10007" width="8.7109375" style="2" bestFit="1" customWidth="1"/>
    <col min="10008" max="10011" width="9.85546875" style="2" customWidth="1"/>
    <col min="10012" max="10012" width="8.5703125" style="2" bestFit="1" customWidth="1"/>
    <col min="10013" max="10016" width="9.85546875" style="2" customWidth="1"/>
    <col min="10017" max="10017" width="8.5703125" style="2" bestFit="1" customWidth="1"/>
    <col min="10018" max="10021" width="9.85546875" style="2" customWidth="1"/>
    <col min="10022" max="10022" width="8.5703125" style="2" bestFit="1" customWidth="1"/>
    <col min="10023" max="10026" width="9.85546875" style="2" customWidth="1"/>
    <col min="10027" max="10027" width="8.5703125" style="2" bestFit="1" customWidth="1"/>
    <col min="10028" max="10031" width="9.85546875" style="2" customWidth="1"/>
    <col min="10032" max="10032" width="8.5703125" style="2" bestFit="1" customWidth="1"/>
    <col min="10033" max="10036" width="9.85546875" style="2" customWidth="1"/>
    <col min="10037" max="10037" width="8.5703125" style="2" bestFit="1" customWidth="1"/>
    <col min="10038" max="10041" width="9.85546875" style="2" customWidth="1"/>
    <col min="10042" max="10042" width="8.5703125" style="2" bestFit="1" customWidth="1"/>
    <col min="10043" max="10046" width="9.85546875" style="2" customWidth="1"/>
    <col min="10047" max="10047" width="6.42578125" style="2" customWidth="1"/>
    <col min="10048" max="10048" width="14" style="2" customWidth="1"/>
    <col min="10049" max="10050" width="11.42578125" style="2" customWidth="1"/>
    <col min="10051" max="10051" width="16.140625" style="2" bestFit="1" customWidth="1"/>
    <col min="10052" max="10094" width="11.42578125" style="2" customWidth="1"/>
    <col min="10095" max="10095" width="10.85546875" style="2" customWidth="1"/>
    <col min="10096" max="10096" width="10" style="2" customWidth="1"/>
    <col min="10097" max="10097" width="6.5703125" style="2" bestFit="1" customWidth="1"/>
    <col min="10098" max="10112" width="0" style="2" hidden="1" customWidth="1"/>
    <col min="10113" max="10113" width="4.85546875" style="2" customWidth="1"/>
    <col min="10114" max="10114" width="5.28515625" style="2" customWidth="1"/>
    <col min="10115" max="10129" width="0" style="2" hidden="1" customWidth="1"/>
    <col min="10130" max="10130" width="4.85546875" style="2" customWidth="1"/>
    <col min="10131" max="10131" width="6.5703125" style="2" bestFit="1" customWidth="1"/>
    <col min="10132" max="10146" width="0" style="2" hidden="1" customWidth="1"/>
    <col min="10147" max="10147" width="4.85546875" style="2" customWidth="1"/>
    <col min="10148" max="10148" width="5.28515625" style="2" customWidth="1"/>
    <col min="10149" max="10163" width="0" style="2" hidden="1" customWidth="1"/>
    <col min="10164" max="10164" width="4.85546875" style="2" customWidth="1"/>
    <col min="10165" max="10165" width="6.5703125" style="2" bestFit="1" customWidth="1"/>
    <col min="10166" max="10180" width="0" style="2" hidden="1" customWidth="1"/>
    <col min="10181" max="10181" width="4.85546875" style="2" customWidth="1"/>
    <col min="10182" max="10182" width="5.28515625" style="2" customWidth="1"/>
    <col min="10183" max="10197" width="0" style="2" hidden="1" customWidth="1"/>
    <col min="10198" max="10198" width="4.85546875" style="2" customWidth="1"/>
    <col min="10199" max="10199" width="6.140625" style="2" customWidth="1"/>
    <col min="10200" max="10214" width="0" style="2" hidden="1" customWidth="1"/>
    <col min="10215" max="10215" width="6.7109375" style="2" customWidth="1"/>
    <col min="10216" max="10216" width="6.140625" style="2" customWidth="1"/>
    <col min="10217" max="10231" width="0" style="2" hidden="1" customWidth="1"/>
    <col min="10232" max="10232" width="6.7109375" style="2" customWidth="1"/>
    <col min="10233" max="10233" width="6.140625" style="2" customWidth="1"/>
    <col min="10234" max="10250" width="0" style="2" hidden="1"/>
    <col min="10251" max="10251" width="0" style="2" hidden="1" customWidth="1"/>
    <col min="10252" max="10252" width="25.28515625" style="2" bestFit="1" customWidth="1"/>
    <col min="10253" max="10253" width="12.5703125" style="2" customWidth="1"/>
    <col min="10254" max="10254" width="10" style="2" customWidth="1"/>
    <col min="10255" max="10256" width="9.85546875" style="2" customWidth="1"/>
    <col min="10257" max="10257" width="12.42578125" style="2" customWidth="1"/>
    <col min="10258" max="10258" width="19.7109375" style="2" customWidth="1"/>
    <col min="10259" max="10259" width="10.85546875" style="2" customWidth="1"/>
    <col min="10260" max="10260" width="9" style="2" customWidth="1"/>
    <col min="10261" max="10261" width="8.7109375" style="2" customWidth="1"/>
    <col min="10262" max="10262" width="6.5703125" style="2" customWidth="1"/>
    <col min="10263" max="10263" width="8.7109375" style="2" bestFit="1" customWidth="1"/>
    <col min="10264" max="10267" width="9.85546875" style="2" customWidth="1"/>
    <col min="10268" max="10268" width="8.5703125" style="2" bestFit="1" customWidth="1"/>
    <col min="10269" max="10272" width="9.85546875" style="2" customWidth="1"/>
    <col min="10273" max="10273" width="8.5703125" style="2" bestFit="1" customWidth="1"/>
    <col min="10274" max="10277" width="9.85546875" style="2" customWidth="1"/>
    <col min="10278" max="10278" width="8.5703125" style="2" bestFit="1" customWidth="1"/>
    <col min="10279" max="10282" width="9.85546875" style="2" customWidth="1"/>
    <col min="10283" max="10283" width="8.5703125" style="2" bestFit="1" customWidth="1"/>
    <col min="10284" max="10287" width="9.85546875" style="2" customWidth="1"/>
    <col min="10288" max="10288" width="8.5703125" style="2" bestFit="1" customWidth="1"/>
    <col min="10289" max="10292" width="9.85546875" style="2" customWidth="1"/>
    <col min="10293" max="10293" width="8.5703125" style="2" bestFit="1" customWidth="1"/>
    <col min="10294" max="10297" width="9.85546875" style="2" customWidth="1"/>
    <col min="10298" max="10298" width="8.5703125" style="2" bestFit="1" customWidth="1"/>
    <col min="10299" max="10302" width="9.85546875" style="2" customWidth="1"/>
    <col min="10303" max="10303" width="6.42578125" style="2" customWidth="1"/>
    <col min="10304" max="10304" width="14" style="2" customWidth="1"/>
    <col min="10305" max="10306" width="11.42578125" style="2" customWidth="1"/>
    <col min="10307" max="10307" width="16.140625" style="2" bestFit="1" customWidth="1"/>
    <col min="10308" max="10350" width="11.42578125" style="2" customWidth="1"/>
    <col min="10351" max="10351" width="10.85546875" style="2" customWidth="1"/>
    <col min="10352" max="10352" width="10" style="2" customWidth="1"/>
    <col min="10353" max="10353" width="6.5703125" style="2" bestFit="1" customWidth="1"/>
    <col min="10354" max="10368" width="0" style="2" hidden="1" customWidth="1"/>
    <col min="10369" max="10369" width="4.85546875" style="2" customWidth="1"/>
    <col min="10370" max="10370" width="5.28515625" style="2" customWidth="1"/>
    <col min="10371" max="10385" width="0" style="2" hidden="1" customWidth="1"/>
    <col min="10386" max="10386" width="4.85546875" style="2" customWidth="1"/>
    <col min="10387" max="10387" width="6.5703125" style="2" bestFit="1" customWidth="1"/>
    <col min="10388" max="10402" width="0" style="2" hidden="1" customWidth="1"/>
    <col min="10403" max="10403" width="4.85546875" style="2" customWidth="1"/>
    <col min="10404" max="10404" width="5.28515625" style="2" customWidth="1"/>
    <col min="10405" max="10419" width="0" style="2" hidden="1" customWidth="1"/>
    <col min="10420" max="10420" width="4.85546875" style="2" customWidth="1"/>
    <col min="10421" max="10421" width="6.5703125" style="2" bestFit="1" customWidth="1"/>
    <col min="10422" max="10436" width="0" style="2" hidden="1" customWidth="1"/>
    <col min="10437" max="10437" width="4.85546875" style="2" customWidth="1"/>
    <col min="10438" max="10438" width="5.28515625" style="2" customWidth="1"/>
    <col min="10439" max="10453" width="0" style="2" hidden="1" customWidth="1"/>
    <col min="10454" max="10454" width="4.85546875" style="2" customWidth="1"/>
    <col min="10455" max="10455" width="6.140625" style="2" customWidth="1"/>
    <col min="10456" max="10470" width="0" style="2" hidden="1" customWidth="1"/>
    <col min="10471" max="10471" width="6.7109375" style="2" customWidth="1"/>
    <col min="10472" max="10472" width="6.140625" style="2" customWidth="1"/>
    <col min="10473" max="10487" width="0" style="2" hidden="1" customWidth="1"/>
    <col min="10488" max="10488" width="6.7109375" style="2" customWidth="1"/>
    <col min="10489" max="10489" width="6.140625" style="2" customWidth="1"/>
    <col min="10490" max="10506" width="0" style="2" hidden="1"/>
    <col min="10507" max="10507" width="0" style="2" hidden="1" customWidth="1"/>
    <col min="10508" max="10508" width="25.28515625" style="2" bestFit="1" customWidth="1"/>
    <col min="10509" max="10509" width="12.5703125" style="2" customWidth="1"/>
    <col min="10510" max="10510" width="10" style="2" customWidth="1"/>
    <col min="10511" max="10512" width="9.85546875" style="2" customWidth="1"/>
    <col min="10513" max="10513" width="12.42578125" style="2" customWidth="1"/>
    <col min="10514" max="10514" width="19.7109375" style="2" customWidth="1"/>
    <col min="10515" max="10515" width="10.85546875" style="2" customWidth="1"/>
    <col min="10516" max="10516" width="9" style="2" customWidth="1"/>
    <col min="10517" max="10517" width="8.7109375" style="2" customWidth="1"/>
    <col min="10518" max="10518" width="6.5703125" style="2" customWidth="1"/>
    <col min="10519" max="10519" width="8.7109375" style="2" bestFit="1" customWidth="1"/>
    <col min="10520" max="10523" width="9.85546875" style="2" customWidth="1"/>
    <col min="10524" max="10524" width="8.5703125" style="2" bestFit="1" customWidth="1"/>
    <col min="10525" max="10528" width="9.85546875" style="2" customWidth="1"/>
    <col min="10529" max="10529" width="8.5703125" style="2" bestFit="1" customWidth="1"/>
    <col min="10530" max="10533" width="9.85546875" style="2" customWidth="1"/>
    <col min="10534" max="10534" width="8.5703125" style="2" bestFit="1" customWidth="1"/>
    <col min="10535" max="10538" width="9.85546875" style="2" customWidth="1"/>
    <col min="10539" max="10539" width="8.5703125" style="2" bestFit="1" customWidth="1"/>
    <col min="10540" max="10543" width="9.85546875" style="2" customWidth="1"/>
    <col min="10544" max="10544" width="8.5703125" style="2" bestFit="1" customWidth="1"/>
    <col min="10545" max="10548" width="9.85546875" style="2" customWidth="1"/>
    <col min="10549" max="10549" width="8.5703125" style="2" bestFit="1" customWidth="1"/>
    <col min="10550" max="10553" width="9.85546875" style="2" customWidth="1"/>
    <col min="10554" max="10554" width="8.5703125" style="2" bestFit="1" customWidth="1"/>
    <col min="10555" max="10558" width="9.85546875" style="2" customWidth="1"/>
    <col min="10559" max="10559" width="6.42578125" style="2" customWidth="1"/>
    <col min="10560" max="10560" width="14" style="2" customWidth="1"/>
    <col min="10561" max="10562" width="11.42578125" style="2" customWidth="1"/>
    <col min="10563" max="10563" width="16.140625" style="2" bestFit="1" customWidth="1"/>
    <col min="10564" max="10606" width="11.42578125" style="2" customWidth="1"/>
    <col min="10607" max="10607" width="10.85546875" style="2" customWidth="1"/>
    <col min="10608" max="10608" width="10" style="2" customWidth="1"/>
    <col min="10609" max="10609" width="6.5703125" style="2" bestFit="1" customWidth="1"/>
    <col min="10610" max="10624" width="0" style="2" hidden="1" customWidth="1"/>
    <col min="10625" max="10625" width="4.85546875" style="2" customWidth="1"/>
    <col min="10626" max="10626" width="5.28515625" style="2" customWidth="1"/>
    <col min="10627" max="10641" width="0" style="2" hidden="1" customWidth="1"/>
    <col min="10642" max="10642" width="4.85546875" style="2" customWidth="1"/>
    <col min="10643" max="10643" width="6.5703125" style="2" bestFit="1" customWidth="1"/>
    <col min="10644" max="10658" width="0" style="2" hidden="1" customWidth="1"/>
    <col min="10659" max="10659" width="4.85546875" style="2" customWidth="1"/>
    <col min="10660" max="10660" width="5.28515625" style="2" customWidth="1"/>
    <col min="10661" max="10675" width="0" style="2" hidden="1" customWidth="1"/>
    <col min="10676" max="10676" width="4.85546875" style="2" customWidth="1"/>
    <col min="10677" max="10677" width="6.5703125" style="2" bestFit="1" customWidth="1"/>
    <col min="10678" max="10692" width="0" style="2" hidden="1" customWidth="1"/>
    <col min="10693" max="10693" width="4.85546875" style="2" customWidth="1"/>
    <col min="10694" max="10694" width="5.28515625" style="2" customWidth="1"/>
    <col min="10695" max="10709" width="0" style="2" hidden="1" customWidth="1"/>
    <col min="10710" max="10710" width="4.85546875" style="2" customWidth="1"/>
    <col min="10711" max="10711" width="6.140625" style="2" customWidth="1"/>
    <col min="10712" max="10726" width="0" style="2" hidden="1" customWidth="1"/>
    <col min="10727" max="10727" width="6.7109375" style="2" customWidth="1"/>
    <col min="10728" max="10728" width="6.140625" style="2" customWidth="1"/>
    <col min="10729" max="10743" width="0" style="2" hidden="1" customWidth="1"/>
    <col min="10744" max="10744" width="6.7109375" style="2" customWidth="1"/>
    <col min="10745" max="10745" width="6.140625" style="2" customWidth="1"/>
    <col min="10746" max="10762" width="0" style="2" hidden="1"/>
    <col min="10763" max="10763" width="0" style="2" hidden="1" customWidth="1"/>
    <col min="10764" max="10764" width="25.28515625" style="2" bestFit="1" customWidth="1"/>
    <col min="10765" max="10765" width="12.5703125" style="2" customWidth="1"/>
    <col min="10766" max="10766" width="10" style="2" customWidth="1"/>
    <col min="10767" max="10768" width="9.85546875" style="2" customWidth="1"/>
    <col min="10769" max="10769" width="12.42578125" style="2" customWidth="1"/>
    <col min="10770" max="10770" width="19.7109375" style="2" customWidth="1"/>
    <col min="10771" max="10771" width="10.85546875" style="2" customWidth="1"/>
    <col min="10772" max="10772" width="9" style="2" customWidth="1"/>
    <col min="10773" max="10773" width="8.7109375" style="2" customWidth="1"/>
    <col min="10774" max="10774" width="6.5703125" style="2" customWidth="1"/>
    <col min="10775" max="10775" width="8.7109375" style="2" bestFit="1" customWidth="1"/>
    <col min="10776" max="10779" width="9.85546875" style="2" customWidth="1"/>
    <col min="10780" max="10780" width="8.5703125" style="2" bestFit="1" customWidth="1"/>
    <col min="10781" max="10784" width="9.85546875" style="2" customWidth="1"/>
    <col min="10785" max="10785" width="8.5703125" style="2" bestFit="1" customWidth="1"/>
    <col min="10786" max="10789" width="9.85546875" style="2" customWidth="1"/>
    <col min="10790" max="10790" width="8.5703125" style="2" bestFit="1" customWidth="1"/>
    <col min="10791" max="10794" width="9.85546875" style="2" customWidth="1"/>
    <col min="10795" max="10795" width="8.5703125" style="2" bestFit="1" customWidth="1"/>
    <col min="10796" max="10799" width="9.85546875" style="2" customWidth="1"/>
    <col min="10800" max="10800" width="8.5703125" style="2" bestFit="1" customWidth="1"/>
    <col min="10801" max="10804" width="9.85546875" style="2" customWidth="1"/>
    <col min="10805" max="10805" width="8.5703125" style="2" bestFit="1" customWidth="1"/>
    <col min="10806" max="10809" width="9.85546875" style="2" customWidth="1"/>
    <col min="10810" max="10810" width="8.5703125" style="2" bestFit="1" customWidth="1"/>
    <col min="10811" max="10814" width="9.85546875" style="2" customWidth="1"/>
    <col min="10815" max="10815" width="6.42578125" style="2" customWidth="1"/>
    <col min="10816" max="10816" width="14" style="2" customWidth="1"/>
    <col min="10817" max="10818" width="11.42578125" style="2" customWidth="1"/>
    <col min="10819" max="10819" width="16.140625" style="2" bestFit="1" customWidth="1"/>
    <col min="10820" max="10862" width="11.42578125" style="2" customWidth="1"/>
    <col min="10863" max="10863" width="10.85546875" style="2" customWidth="1"/>
    <col min="10864" max="10864" width="10" style="2" customWidth="1"/>
    <col min="10865" max="10865" width="6.5703125" style="2" bestFit="1" customWidth="1"/>
    <col min="10866" max="10880" width="0" style="2" hidden="1" customWidth="1"/>
    <col min="10881" max="10881" width="4.85546875" style="2" customWidth="1"/>
    <col min="10882" max="10882" width="5.28515625" style="2" customWidth="1"/>
    <col min="10883" max="10897" width="0" style="2" hidden="1" customWidth="1"/>
    <col min="10898" max="10898" width="4.85546875" style="2" customWidth="1"/>
    <col min="10899" max="10899" width="6.5703125" style="2" bestFit="1" customWidth="1"/>
    <col min="10900" max="10914" width="0" style="2" hidden="1" customWidth="1"/>
    <col min="10915" max="10915" width="4.85546875" style="2" customWidth="1"/>
    <col min="10916" max="10916" width="5.28515625" style="2" customWidth="1"/>
    <col min="10917" max="10931" width="0" style="2" hidden="1" customWidth="1"/>
    <col min="10932" max="10932" width="4.85546875" style="2" customWidth="1"/>
    <col min="10933" max="10933" width="6.5703125" style="2" bestFit="1" customWidth="1"/>
    <col min="10934" max="10948" width="0" style="2" hidden="1" customWidth="1"/>
    <col min="10949" max="10949" width="4.85546875" style="2" customWidth="1"/>
    <col min="10950" max="10950" width="5.28515625" style="2" customWidth="1"/>
    <col min="10951" max="10965" width="0" style="2" hidden="1" customWidth="1"/>
    <col min="10966" max="10966" width="4.85546875" style="2" customWidth="1"/>
    <col min="10967" max="10967" width="6.140625" style="2" customWidth="1"/>
    <col min="10968" max="10982" width="0" style="2" hidden="1" customWidth="1"/>
    <col min="10983" max="10983" width="6.7109375" style="2" customWidth="1"/>
    <col min="10984" max="10984" width="6.140625" style="2" customWidth="1"/>
    <col min="10985" max="10999" width="0" style="2" hidden="1" customWidth="1"/>
    <col min="11000" max="11000" width="6.7109375" style="2" customWidth="1"/>
    <col min="11001" max="11001" width="6.140625" style="2" customWidth="1"/>
    <col min="11002" max="11018" width="0" style="2" hidden="1"/>
    <col min="11019" max="11019" width="0" style="2" hidden="1" customWidth="1"/>
    <col min="11020" max="11020" width="25.28515625" style="2" bestFit="1" customWidth="1"/>
    <col min="11021" max="11021" width="12.5703125" style="2" customWidth="1"/>
    <col min="11022" max="11022" width="10" style="2" customWidth="1"/>
    <col min="11023" max="11024" width="9.85546875" style="2" customWidth="1"/>
    <col min="11025" max="11025" width="12.42578125" style="2" customWidth="1"/>
    <col min="11026" max="11026" width="19.7109375" style="2" customWidth="1"/>
    <col min="11027" max="11027" width="10.85546875" style="2" customWidth="1"/>
    <col min="11028" max="11028" width="9" style="2" customWidth="1"/>
    <col min="11029" max="11029" width="8.7109375" style="2" customWidth="1"/>
    <col min="11030" max="11030" width="6.5703125" style="2" customWidth="1"/>
    <col min="11031" max="11031" width="8.7109375" style="2" bestFit="1" customWidth="1"/>
    <col min="11032" max="11035" width="9.85546875" style="2" customWidth="1"/>
    <col min="11036" max="11036" width="8.5703125" style="2" bestFit="1" customWidth="1"/>
    <col min="11037" max="11040" width="9.85546875" style="2" customWidth="1"/>
    <col min="11041" max="11041" width="8.5703125" style="2" bestFit="1" customWidth="1"/>
    <col min="11042" max="11045" width="9.85546875" style="2" customWidth="1"/>
    <col min="11046" max="11046" width="8.5703125" style="2" bestFit="1" customWidth="1"/>
    <col min="11047" max="11050" width="9.85546875" style="2" customWidth="1"/>
    <col min="11051" max="11051" width="8.5703125" style="2" bestFit="1" customWidth="1"/>
    <col min="11052" max="11055" width="9.85546875" style="2" customWidth="1"/>
    <col min="11056" max="11056" width="8.5703125" style="2" bestFit="1" customWidth="1"/>
    <col min="11057" max="11060" width="9.85546875" style="2" customWidth="1"/>
    <col min="11061" max="11061" width="8.5703125" style="2" bestFit="1" customWidth="1"/>
    <col min="11062" max="11065" width="9.85546875" style="2" customWidth="1"/>
    <col min="11066" max="11066" width="8.5703125" style="2" bestFit="1" customWidth="1"/>
    <col min="11067" max="11070" width="9.85546875" style="2" customWidth="1"/>
    <col min="11071" max="11071" width="6.42578125" style="2" customWidth="1"/>
    <col min="11072" max="11072" width="14" style="2" customWidth="1"/>
    <col min="11073" max="11074" width="11.42578125" style="2" customWidth="1"/>
    <col min="11075" max="11075" width="16.140625" style="2" bestFit="1" customWidth="1"/>
    <col min="11076" max="11118" width="11.42578125" style="2" customWidth="1"/>
    <col min="11119" max="11119" width="10.85546875" style="2" customWidth="1"/>
    <col min="11120" max="11120" width="10" style="2" customWidth="1"/>
    <col min="11121" max="11121" width="6.5703125" style="2" bestFit="1" customWidth="1"/>
    <col min="11122" max="11136" width="0" style="2" hidden="1" customWidth="1"/>
    <col min="11137" max="11137" width="4.85546875" style="2" customWidth="1"/>
    <col min="11138" max="11138" width="5.28515625" style="2" customWidth="1"/>
    <col min="11139" max="11153" width="0" style="2" hidden="1" customWidth="1"/>
    <col min="11154" max="11154" width="4.85546875" style="2" customWidth="1"/>
    <col min="11155" max="11155" width="6.5703125" style="2" bestFit="1" customWidth="1"/>
    <col min="11156" max="11170" width="0" style="2" hidden="1" customWidth="1"/>
    <col min="11171" max="11171" width="4.85546875" style="2" customWidth="1"/>
    <col min="11172" max="11172" width="5.28515625" style="2" customWidth="1"/>
    <col min="11173" max="11187" width="0" style="2" hidden="1" customWidth="1"/>
    <col min="11188" max="11188" width="4.85546875" style="2" customWidth="1"/>
    <col min="11189" max="11189" width="6.5703125" style="2" bestFit="1" customWidth="1"/>
    <col min="11190" max="11204" width="0" style="2" hidden="1" customWidth="1"/>
    <col min="11205" max="11205" width="4.85546875" style="2" customWidth="1"/>
    <col min="11206" max="11206" width="5.28515625" style="2" customWidth="1"/>
    <col min="11207" max="11221" width="0" style="2" hidden="1" customWidth="1"/>
    <col min="11222" max="11222" width="4.85546875" style="2" customWidth="1"/>
    <col min="11223" max="11223" width="6.140625" style="2" customWidth="1"/>
    <col min="11224" max="11238" width="0" style="2" hidden="1" customWidth="1"/>
    <col min="11239" max="11239" width="6.7109375" style="2" customWidth="1"/>
    <col min="11240" max="11240" width="6.140625" style="2" customWidth="1"/>
    <col min="11241" max="11255" width="0" style="2" hidden="1" customWidth="1"/>
    <col min="11256" max="11256" width="6.7109375" style="2" customWidth="1"/>
    <col min="11257" max="11257" width="6.140625" style="2" customWidth="1"/>
    <col min="11258" max="11274" width="0" style="2" hidden="1"/>
    <col min="11275" max="11275" width="0" style="2" hidden="1" customWidth="1"/>
    <col min="11276" max="11276" width="25.28515625" style="2" bestFit="1" customWidth="1"/>
    <col min="11277" max="11277" width="12.5703125" style="2" customWidth="1"/>
    <col min="11278" max="11278" width="10" style="2" customWidth="1"/>
    <col min="11279" max="11280" width="9.85546875" style="2" customWidth="1"/>
    <col min="11281" max="11281" width="12.42578125" style="2" customWidth="1"/>
    <col min="11282" max="11282" width="19.7109375" style="2" customWidth="1"/>
    <col min="11283" max="11283" width="10.85546875" style="2" customWidth="1"/>
    <col min="11284" max="11284" width="9" style="2" customWidth="1"/>
    <col min="11285" max="11285" width="8.7109375" style="2" customWidth="1"/>
    <col min="11286" max="11286" width="6.5703125" style="2" customWidth="1"/>
    <col min="11287" max="11287" width="8.7109375" style="2" bestFit="1" customWidth="1"/>
    <col min="11288" max="11291" width="9.85546875" style="2" customWidth="1"/>
    <col min="11292" max="11292" width="8.5703125" style="2" bestFit="1" customWidth="1"/>
    <col min="11293" max="11296" width="9.85546875" style="2" customWidth="1"/>
    <col min="11297" max="11297" width="8.5703125" style="2" bestFit="1" customWidth="1"/>
    <col min="11298" max="11301" width="9.85546875" style="2" customWidth="1"/>
    <col min="11302" max="11302" width="8.5703125" style="2" bestFit="1" customWidth="1"/>
    <col min="11303" max="11306" width="9.85546875" style="2" customWidth="1"/>
    <col min="11307" max="11307" width="8.5703125" style="2" bestFit="1" customWidth="1"/>
    <col min="11308" max="11311" width="9.85546875" style="2" customWidth="1"/>
    <col min="11312" max="11312" width="8.5703125" style="2" bestFit="1" customWidth="1"/>
    <col min="11313" max="11316" width="9.85546875" style="2" customWidth="1"/>
    <col min="11317" max="11317" width="8.5703125" style="2" bestFit="1" customWidth="1"/>
    <col min="11318" max="11321" width="9.85546875" style="2" customWidth="1"/>
    <col min="11322" max="11322" width="8.5703125" style="2" bestFit="1" customWidth="1"/>
    <col min="11323" max="11326" width="9.85546875" style="2" customWidth="1"/>
    <col min="11327" max="11327" width="6.42578125" style="2" customWidth="1"/>
    <col min="11328" max="11328" width="14" style="2" customWidth="1"/>
    <col min="11329" max="11330" width="11.42578125" style="2" customWidth="1"/>
    <col min="11331" max="11331" width="16.140625" style="2" bestFit="1" customWidth="1"/>
    <col min="11332" max="11374" width="11.42578125" style="2" customWidth="1"/>
    <col min="11375" max="11375" width="10.85546875" style="2" customWidth="1"/>
    <col min="11376" max="11376" width="10" style="2" customWidth="1"/>
    <col min="11377" max="11377" width="6.5703125" style="2" bestFit="1" customWidth="1"/>
    <col min="11378" max="11392" width="0" style="2" hidden="1" customWidth="1"/>
    <col min="11393" max="11393" width="4.85546875" style="2" customWidth="1"/>
    <col min="11394" max="11394" width="5.28515625" style="2" customWidth="1"/>
    <col min="11395" max="11409" width="0" style="2" hidden="1" customWidth="1"/>
    <col min="11410" max="11410" width="4.85546875" style="2" customWidth="1"/>
    <col min="11411" max="11411" width="6.5703125" style="2" bestFit="1" customWidth="1"/>
    <col min="11412" max="11426" width="0" style="2" hidden="1" customWidth="1"/>
    <col min="11427" max="11427" width="4.85546875" style="2" customWidth="1"/>
    <col min="11428" max="11428" width="5.28515625" style="2" customWidth="1"/>
    <col min="11429" max="11443" width="0" style="2" hidden="1" customWidth="1"/>
    <col min="11444" max="11444" width="4.85546875" style="2" customWidth="1"/>
    <col min="11445" max="11445" width="6.5703125" style="2" bestFit="1" customWidth="1"/>
    <col min="11446" max="11460" width="0" style="2" hidden="1" customWidth="1"/>
    <col min="11461" max="11461" width="4.85546875" style="2" customWidth="1"/>
    <col min="11462" max="11462" width="5.28515625" style="2" customWidth="1"/>
    <col min="11463" max="11477" width="0" style="2" hidden="1" customWidth="1"/>
    <col min="11478" max="11478" width="4.85546875" style="2" customWidth="1"/>
    <col min="11479" max="11479" width="6.140625" style="2" customWidth="1"/>
    <col min="11480" max="11494" width="0" style="2" hidden="1" customWidth="1"/>
    <col min="11495" max="11495" width="6.7109375" style="2" customWidth="1"/>
    <col min="11496" max="11496" width="6.140625" style="2" customWidth="1"/>
    <col min="11497" max="11511" width="0" style="2" hidden="1" customWidth="1"/>
    <col min="11512" max="11512" width="6.7109375" style="2" customWidth="1"/>
    <col min="11513" max="11513" width="6.140625" style="2" customWidth="1"/>
    <col min="11514" max="11530" width="0" style="2" hidden="1"/>
    <col min="11531" max="11531" width="0" style="2" hidden="1" customWidth="1"/>
    <col min="11532" max="11532" width="25.28515625" style="2" bestFit="1" customWidth="1"/>
    <col min="11533" max="11533" width="12.5703125" style="2" customWidth="1"/>
    <col min="11534" max="11534" width="10" style="2" customWidth="1"/>
    <col min="11535" max="11536" width="9.85546875" style="2" customWidth="1"/>
    <col min="11537" max="11537" width="12.42578125" style="2" customWidth="1"/>
    <col min="11538" max="11538" width="19.7109375" style="2" customWidth="1"/>
    <col min="11539" max="11539" width="10.85546875" style="2" customWidth="1"/>
    <col min="11540" max="11540" width="9" style="2" customWidth="1"/>
    <col min="11541" max="11541" width="8.7109375" style="2" customWidth="1"/>
    <col min="11542" max="11542" width="6.5703125" style="2" customWidth="1"/>
    <col min="11543" max="11543" width="8.7109375" style="2" bestFit="1" customWidth="1"/>
    <col min="11544" max="11547" width="9.85546875" style="2" customWidth="1"/>
    <col min="11548" max="11548" width="8.5703125" style="2" bestFit="1" customWidth="1"/>
    <col min="11549" max="11552" width="9.85546875" style="2" customWidth="1"/>
    <col min="11553" max="11553" width="8.5703125" style="2" bestFit="1" customWidth="1"/>
    <col min="11554" max="11557" width="9.85546875" style="2" customWidth="1"/>
    <col min="11558" max="11558" width="8.5703125" style="2" bestFit="1" customWidth="1"/>
    <col min="11559" max="11562" width="9.85546875" style="2" customWidth="1"/>
    <col min="11563" max="11563" width="8.5703125" style="2" bestFit="1" customWidth="1"/>
    <col min="11564" max="11567" width="9.85546875" style="2" customWidth="1"/>
    <col min="11568" max="11568" width="8.5703125" style="2" bestFit="1" customWidth="1"/>
    <col min="11569" max="11572" width="9.85546875" style="2" customWidth="1"/>
    <col min="11573" max="11573" width="8.5703125" style="2" bestFit="1" customWidth="1"/>
    <col min="11574" max="11577" width="9.85546875" style="2" customWidth="1"/>
    <col min="11578" max="11578" width="8.5703125" style="2" bestFit="1" customWidth="1"/>
    <col min="11579" max="11582" width="9.85546875" style="2" customWidth="1"/>
    <col min="11583" max="11583" width="6.42578125" style="2" customWidth="1"/>
    <col min="11584" max="11584" width="14" style="2" customWidth="1"/>
    <col min="11585" max="11586" width="11.42578125" style="2" customWidth="1"/>
    <col min="11587" max="11587" width="16.140625" style="2" bestFit="1" customWidth="1"/>
    <col min="11588" max="11630" width="11.42578125" style="2" customWidth="1"/>
    <col min="11631" max="11631" width="10.85546875" style="2" customWidth="1"/>
    <col min="11632" max="11632" width="10" style="2" customWidth="1"/>
    <col min="11633" max="11633" width="6.5703125" style="2" bestFit="1" customWidth="1"/>
    <col min="11634" max="11648" width="0" style="2" hidden="1" customWidth="1"/>
    <col min="11649" max="11649" width="4.85546875" style="2" customWidth="1"/>
    <col min="11650" max="11650" width="5.28515625" style="2" customWidth="1"/>
    <col min="11651" max="11665" width="0" style="2" hidden="1" customWidth="1"/>
    <col min="11666" max="11666" width="4.85546875" style="2" customWidth="1"/>
    <col min="11667" max="11667" width="6.5703125" style="2" bestFit="1" customWidth="1"/>
    <col min="11668" max="11682" width="0" style="2" hidden="1" customWidth="1"/>
    <col min="11683" max="11683" width="4.85546875" style="2" customWidth="1"/>
    <col min="11684" max="11684" width="5.28515625" style="2" customWidth="1"/>
    <col min="11685" max="11699" width="0" style="2" hidden="1" customWidth="1"/>
    <col min="11700" max="11700" width="4.85546875" style="2" customWidth="1"/>
    <col min="11701" max="11701" width="6.5703125" style="2" bestFit="1" customWidth="1"/>
    <col min="11702" max="11716" width="0" style="2" hidden="1" customWidth="1"/>
    <col min="11717" max="11717" width="4.85546875" style="2" customWidth="1"/>
    <col min="11718" max="11718" width="5.28515625" style="2" customWidth="1"/>
    <col min="11719" max="11733" width="0" style="2" hidden="1" customWidth="1"/>
    <col min="11734" max="11734" width="4.85546875" style="2" customWidth="1"/>
    <col min="11735" max="11735" width="6.140625" style="2" customWidth="1"/>
    <col min="11736" max="11750" width="0" style="2" hidden="1" customWidth="1"/>
    <col min="11751" max="11751" width="6.7109375" style="2" customWidth="1"/>
    <col min="11752" max="11752" width="6.140625" style="2" customWidth="1"/>
    <col min="11753" max="11767" width="0" style="2" hidden="1" customWidth="1"/>
    <col min="11768" max="11768" width="6.7109375" style="2" customWidth="1"/>
    <col min="11769" max="11769" width="6.140625" style="2" customWidth="1"/>
    <col min="11770" max="11786" width="0" style="2" hidden="1"/>
    <col min="11787" max="11787" width="0" style="2" hidden="1" customWidth="1"/>
    <col min="11788" max="11788" width="25.28515625" style="2" bestFit="1" customWidth="1"/>
    <col min="11789" max="11789" width="12.5703125" style="2" customWidth="1"/>
    <col min="11790" max="11790" width="10" style="2" customWidth="1"/>
    <col min="11791" max="11792" width="9.85546875" style="2" customWidth="1"/>
    <col min="11793" max="11793" width="12.42578125" style="2" customWidth="1"/>
    <col min="11794" max="11794" width="19.7109375" style="2" customWidth="1"/>
    <col min="11795" max="11795" width="10.85546875" style="2" customWidth="1"/>
    <col min="11796" max="11796" width="9" style="2" customWidth="1"/>
    <col min="11797" max="11797" width="8.7109375" style="2" customWidth="1"/>
    <col min="11798" max="11798" width="6.5703125" style="2" customWidth="1"/>
    <col min="11799" max="11799" width="8.7109375" style="2" bestFit="1" customWidth="1"/>
    <col min="11800" max="11803" width="9.85546875" style="2" customWidth="1"/>
    <col min="11804" max="11804" width="8.5703125" style="2" bestFit="1" customWidth="1"/>
    <col min="11805" max="11808" width="9.85546875" style="2" customWidth="1"/>
    <col min="11809" max="11809" width="8.5703125" style="2" bestFit="1" customWidth="1"/>
    <col min="11810" max="11813" width="9.85546875" style="2" customWidth="1"/>
    <col min="11814" max="11814" width="8.5703125" style="2" bestFit="1" customWidth="1"/>
    <col min="11815" max="11818" width="9.85546875" style="2" customWidth="1"/>
    <col min="11819" max="11819" width="8.5703125" style="2" bestFit="1" customWidth="1"/>
    <col min="11820" max="11823" width="9.85546875" style="2" customWidth="1"/>
    <col min="11824" max="11824" width="8.5703125" style="2" bestFit="1" customWidth="1"/>
    <col min="11825" max="11828" width="9.85546875" style="2" customWidth="1"/>
    <col min="11829" max="11829" width="8.5703125" style="2" bestFit="1" customWidth="1"/>
    <col min="11830" max="11833" width="9.85546875" style="2" customWidth="1"/>
    <col min="11834" max="11834" width="8.5703125" style="2" bestFit="1" customWidth="1"/>
    <col min="11835" max="11838" width="9.85546875" style="2" customWidth="1"/>
    <col min="11839" max="11839" width="6.42578125" style="2" customWidth="1"/>
    <col min="11840" max="11840" width="14" style="2" customWidth="1"/>
    <col min="11841" max="11842" width="11.42578125" style="2" customWidth="1"/>
    <col min="11843" max="11843" width="16.140625" style="2" bestFit="1" customWidth="1"/>
    <col min="11844" max="11886" width="11.42578125" style="2" customWidth="1"/>
    <col min="11887" max="11887" width="10.85546875" style="2" customWidth="1"/>
    <col min="11888" max="11888" width="10" style="2" customWidth="1"/>
    <col min="11889" max="11889" width="6.5703125" style="2" bestFit="1" customWidth="1"/>
    <col min="11890" max="11904" width="0" style="2" hidden="1" customWidth="1"/>
    <col min="11905" max="11905" width="4.85546875" style="2" customWidth="1"/>
    <col min="11906" max="11906" width="5.28515625" style="2" customWidth="1"/>
    <col min="11907" max="11921" width="0" style="2" hidden="1" customWidth="1"/>
    <col min="11922" max="11922" width="4.85546875" style="2" customWidth="1"/>
    <col min="11923" max="11923" width="6.5703125" style="2" bestFit="1" customWidth="1"/>
    <col min="11924" max="11938" width="0" style="2" hidden="1" customWidth="1"/>
    <col min="11939" max="11939" width="4.85546875" style="2" customWidth="1"/>
    <col min="11940" max="11940" width="5.28515625" style="2" customWidth="1"/>
    <col min="11941" max="11955" width="0" style="2" hidden="1" customWidth="1"/>
    <col min="11956" max="11956" width="4.85546875" style="2" customWidth="1"/>
    <col min="11957" max="11957" width="6.5703125" style="2" bestFit="1" customWidth="1"/>
    <col min="11958" max="11972" width="0" style="2" hidden="1" customWidth="1"/>
    <col min="11973" max="11973" width="4.85546875" style="2" customWidth="1"/>
    <col min="11974" max="11974" width="5.28515625" style="2" customWidth="1"/>
    <col min="11975" max="11989" width="0" style="2" hidden="1" customWidth="1"/>
    <col min="11990" max="11990" width="4.85546875" style="2" customWidth="1"/>
    <col min="11991" max="11991" width="6.140625" style="2" customWidth="1"/>
    <col min="11992" max="12006" width="0" style="2" hidden="1" customWidth="1"/>
    <col min="12007" max="12007" width="6.7109375" style="2" customWidth="1"/>
    <col min="12008" max="12008" width="6.140625" style="2" customWidth="1"/>
    <col min="12009" max="12023" width="0" style="2" hidden="1" customWidth="1"/>
    <col min="12024" max="12024" width="6.7109375" style="2" customWidth="1"/>
    <col min="12025" max="12025" width="6.140625" style="2" customWidth="1"/>
    <col min="12026" max="12042" width="0" style="2" hidden="1"/>
    <col min="12043" max="12043" width="0" style="2" hidden="1" customWidth="1"/>
    <col min="12044" max="12044" width="25.28515625" style="2" bestFit="1" customWidth="1"/>
    <col min="12045" max="12045" width="12.5703125" style="2" customWidth="1"/>
    <col min="12046" max="12046" width="10" style="2" customWidth="1"/>
    <col min="12047" max="12048" width="9.85546875" style="2" customWidth="1"/>
    <col min="12049" max="12049" width="12.42578125" style="2" customWidth="1"/>
    <col min="12050" max="12050" width="19.7109375" style="2" customWidth="1"/>
    <col min="12051" max="12051" width="10.85546875" style="2" customWidth="1"/>
    <col min="12052" max="12052" width="9" style="2" customWidth="1"/>
    <col min="12053" max="12053" width="8.7109375" style="2" customWidth="1"/>
    <col min="12054" max="12054" width="6.5703125" style="2" customWidth="1"/>
    <col min="12055" max="12055" width="8.7109375" style="2" bestFit="1" customWidth="1"/>
    <col min="12056" max="12059" width="9.85546875" style="2" customWidth="1"/>
    <col min="12060" max="12060" width="8.5703125" style="2" bestFit="1" customWidth="1"/>
    <col min="12061" max="12064" width="9.85546875" style="2" customWidth="1"/>
    <col min="12065" max="12065" width="8.5703125" style="2" bestFit="1" customWidth="1"/>
    <col min="12066" max="12069" width="9.85546875" style="2" customWidth="1"/>
    <col min="12070" max="12070" width="8.5703125" style="2" bestFit="1" customWidth="1"/>
    <col min="12071" max="12074" width="9.85546875" style="2" customWidth="1"/>
    <col min="12075" max="12075" width="8.5703125" style="2" bestFit="1" customWidth="1"/>
    <col min="12076" max="12079" width="9.85546875" style="2" customWidth="1"/>
    <col min="12080" max="12080" width="8.5703125" style="2" bestFit="1" customWidth="1"/>
    <col min="12081" max="12084" width="9.85546875" style="2" customWidth="1"/>
    <col min="12085" max="12085" width="8.5703125" style="2" bestFit="1" customWidth="1"/>
    <col min="12086" max="12089" width="9.85546875" style="2" customWidth="1"/>
    <col min="12090" max="12090" width="8.5703125" style="2" bestFit="1" customWidth="1"/>
    <col min="12091" max="12094" width="9.85546875" style="2" customWidth="1"/>
    <col min="12095" max="12095" width="6.42578125" style="2" customWidth="1"/>
    <col min="12096" max="12096" width="14" style="2" customWidth="1"/>
    <col min="12097" max="12098" width="11.42578125" style="2" customWidth="1"/>
    <col min="12099" max="12099" width="16.140625" style="2" bestFit="1" customWidth="1"/>
    <col min="12100" max="12142" width="11.42578125" style="2" customWidth="1"/>
    <col min="12143" max="12143" width="10.85546875" style="2" customWidth="1"/>
    <col min="12144" max="12144" width="10" style="2" customWidth="1"/>
    <col min="12145" max="12145" width="6.5703125" style="2" bestFit="1" customWidth="1"/>
    <col min="12146" max="12160" width="0" style="2" hidden="1" customWidth="1"/>
    <col min="12161" max="12161" width="4.85546875" style="2" customWidth="1"/>
    <col min="12162" max="12162" width="5.28515625" style="2" customWidth="1"/>
    <col min="12163" max="12177" width="0" style="2" hidden="1" customWidth="1"/>
    <col min="12178" max="12178" width="4.85546875" style="2" customWidth="1"/>
    <col min="12179" max="12179" width="6.5703125" style="2" bestFit="1" customWidth="1"/>
    <col min="12180" max="12194" width="0" style="2" hidden="1" customWidth="1"/>
    <col min="12195" max="12195" width="4.85546875" style="2" customWidth="1"/>
    <col min="12196" max="12196" width="5.28515625" style="2" customWidth="1"/>
    <col min="12197" max="12211" width="0" style="2" hidden="1" customWidth="1"/>
    <col min="12212" max="12212" width="4.85546875" style="2" customWidth="1"/>
    <col min="12213" max="12213" width="6.5703125" style="2" bestFit="1" customWidth="1"/>
    <col min="12214" max="12228" width="0" style="2" hidden="1" customWidth="1"/>
    <col min="12229" max="12229" width="4.85546875" style="2" customWidth="1"/>
    <col min="12230" max="12230" width="5.28515625" style="2" customWidth="1"/>
    <col min="12231" max="12245" width="0" style="2" hidden="1" customWidth="1"/>
    <col min="12246" max="12246" width="4.85546875" style="2" customWidth="1"/>
    <col min="12247" max="12247" width="6.140625" style="2" customWidth="1"/>
    <col min="12248" max="12262" width="0" style="2" hidden="1" customWidth="1"/>
    <col min="12263" max="12263" width="6.7109375" style="2" customWidth="1"/>
    <col min="12264" max="12264" width="6.140625" style="2" customWidth="1"/>
    <col min="12265" max="12279" width="0" style="2" hidden="1" customWidth="1"/>
    <col min="12280" max="12280" width="6.7109375" style="2" customWidth="1"/>
    <col min="12281" max="12281" width="6.140625" style="2" customWidth="1"/>
    <col min="12282" max="12298" width="0" style="2" hidden="1"/>
    <col min="12299" max="12299" width="0" style="2" hidden="1" customWidth="1"/>
    <col min="12300" max="12300" width="25.28515625" style="2" bestFit="1" customWidth="1"/>
    <col min="12301" max="12301" width="12.5703125" style="2" customWidth="1"/>
    <col min="12302" max="12302" width="10" style="2" customWidth="1"/>
    <col min="12303" max="12304" width="9.85546875" style="2" customWidth="1"/>
    <col min="12305" max="12305" width="12.42578125" style="2" customWidth="1"/>
    <col min="12306" max="12306" width="19.7109375" style="2" customWidth="1"/>
    <col min="12307" max="12307" width="10.85546875" style="2" customWidth="1"/>
    <col min="12308" max="12308" width="9" style="2" customWidth="1"/>
    <col min="12309" max="12309" width="8.7109375" style="2" customWidth="1"/>
    <col min="12310" max="12310" width="6.5703125" style="2" customWidth="1"/>
    <col min="12311" max="12311" width="8.7109375" style="2" bestFit="1" customWidth="1"/>
    <col min="12312" max="12315" width="9.85546875" style="2" customWidth="1"/>
    <col min="12316" max="12316" width="8.5703125" style="2" bestFit="1" customWidth="1"/>
    <col min="12317" max="12320" width="9.85546875" style="2" customWidth="1"/>
    <col min="12321" max="12321" width="8.5703125" style="2" bestFit="1" customWidth="1"/>
    <col min="12322" max="12325" width="9.85546875" style="2" customWidth="1"/>
    <col min="12326" max="12326" width="8.5703125" style="2" bestFit="1" customWidth="1"/>
    <col min="12327" max="12330" width="9.85546875" style="2" customWidth="1"/>
    <col min="12331" max="12331" width="8.5703125" style="2" bestFit="1" customWidth="1"/>
    <col min="12332" max="12335" width="9.85546875" style="2" customWidth="1"/>
    <col min="12336" max="12336" width="8.5703125" style="2" bestFit="1" customWidth="1"/>
    <col min="12337" max="12340" width="9.85546875" style="2" customWidth="1"/>
    <col min="12341" max="12341" width="8.5703125" style="2" bestFit="1" customWidth="1"/>
    <col min="12342" max="12345" width="9.85546875" style="2" customWidth="1"/>
    <col min="12346" max="12346" width="8.5703125" style="2" bestFit="1" customWidth="1"/>
    <col min="12347" max="12350" width="9.85546875" style="2" customWidth="1"/>
    <col min="12351" max="12351" width="6.42578125" style="2" customWidth="1"/>
    <col min="12352" max="12352" width="14" style="2" customWidth="1"/>
    <col min="12353" max="12354" width="11.42578125" style="2" customWidth="1"/>
    <col min="12355" max="12355" width="16.140625" style="2" bestFit="1" customWidth="1"/>
    <col min="12356" max="12398" width="11.42578125" style="2" customWidth="1"/>
    <col min="12399" max="12399" width="10.85546875" style="2" customWidth="1"/>
    <col min="12400" max="12400" width="10" style="2" customWidth="1"/>
    <col min="12401" max="12401" width="6.5703125" style="2" bestFit="1" customWidth="1"/>
    <col min="12402" max="12416" width="0" style="2" hidden="1" customWidth="1"/>
    <col min="12417" max="12417" width="4.85546875" style="2" customWidth="1"/>
    <col min="12418" max="12418" width="5.28515625" style="2" customWidth="1"/>
    <col min="12419" max="12433" width="0" style="2" hidden="1" customWidth="1"/>
    <col min="12434" max="12434" width="4.85546875" style="2" customWidth="1"/>
    <col min="12435" max="12435" width="6.5703125" style="2" bestFit="1" customWidth="1"/>
    <col min="12436" max="12450" width="0" style="2" hidden="1" customWidth="1"/>
    <col min="12451" max="12451" width="4.85546875" style="2" customWidth="1"/>
    <col min="12452" max="12452" width="5.28515625" style="2" customWidth="1"/>
    <col min="12453" max="12467" width="0" style="2" hidden="1" customWidth="1"/>
    <col min="12468" max="12468" width="4.85546875" style="2" customWidth="1"/>
    <col min="12469" max="12469" width="6.5703125" style="2" bestFit="1" customWidth="1"/>
    <col min="12470" max="12484" width="0" style="2" hidden="1" customWidth="1"/>
    <col min="12485" max="12485" width="4.85546875" style="2" customWidth="1"/>
    <col min="12486" max="12486" width="5.28515625" style="2" customWidth="1"/>
    <col min="12487" max="12501" width="0" style="2" hidden="1" customWidth="1"/>
    <col min="12502" max="12502" width="4.85546875" style="2" customWidth="1"/>
    <col min="12503" max="12503" width="6.140625" style="2" customWidth="1"/>
    <col min="12504" max="12518" width="0" style="2" hidden="1" customWidth="1"/>
    <col min="12519" max="12519" width="6.7109375" style="2" customWidth="1"/>
    <col min="12520" max="12520" width="6.140625" style="2" customWidth="1"/>
    <col min="12521" max="12535" width="0" style="2" hidden="1" customWidth="1"/>
    <col min="12536" max="12536" width="6.7109375" style="2" customWidth="1"/>
    <col min="12537" max="12537" width="6.140625" style="2" customWidth="1"/>
    <col min="12538" max="12554" width="0" style="2" hidden="1"/>
    <col min="12555" max="12555" width="0" style="2" hidden="1" customWidth="1"/>
    <col min="12556" max="12556" width="25.28515625" style="2" bestFit="1" customWidth="1"/>
    <col min="12557" max="12557" width="12.5703125" style="2" customWidth="1"/>
    <col min="12558" max="12558" width="10" style="2" customWidth="1"/>
    <col min="12559" max="12560" width="9.85546875" style="2" customWidth="1"/>
    <col min="12561" max="12561" width="12.42578125" style="2" customWidth="1"/>
    <col min="12562" max="12562" width="19.7109375" style="2" customWidth="1"/>
    <col min="12563" max="12563" width="10.85546875" style="2" customWidth="1"/>
    <col min="12564" max="12564" width="9" style="2" customWidth="1"/>
    <col min="12565" max="12565" width="8.7109375" style="2" customWidth="1"/>
    <col min="12566" max="12566" width="6.5703125" style="2" customWidth="1"/>
    <col min="12567" max="12567" width="8.7109375" style="2" bestFit="1" customWidth="1"/>
    <col min="12568" max="12571" width="9.85546875" style="2" customWidth="1"/>
    <col min="12572" max="12572" width="8.5703125" style="2" bestFit="1" customWidth="1"/>
    <col min="12573" max="12576" width="9.85546875" style="2" customWidth="1"/>
    <col min="12577" max="12577" width="8.5703125" style="2" bestFit="1" customWidth="1"/>
    <col min="12578" max="12581" width="9.85546875" style="2" customWidth="1"/>
    <col min="12582" max="12582" width="8.5703125" style="2" bestFit="1" customWidth="1"/>
    <col min="12583" max="12586" width="9.85546875" style="2" customWidth="1"/>
    <col min="12587" max="12587" width="8.5703125" style="2" bestFit="1" customWidth="1"/>
    <col min="12588" max="12591" width="9.85546875" style="2" customWidth="1"/>
    <col min="12592" max="12592" width="8.5703125" style="2" bestFit="1" customWidth="1"/>
    <col min="12593" max="12596" width="9.85546875" style="2" customWidth="1"/>
    <col min="12597" max="12597" width="8.5703125" style="2" bestFit="1" customWidth="1"/>
    <col min="12598" max="12601" width="9.85546875" style="2" customWidth="1"/>
    <col min="12602" max="12602" width="8.5703125" style="2" bestFit="1" customWidth="1"/>
    <col min="12603" max="12606" width="9.85546875" style="2" customWidth="1"/>
    <col min="12607" max="12607" width="6.42578125" style="2" customWidth="1"/>
    <col min="12608" max="12608" width="14" style="2" customWidth="1"/>
    <col min="12609" max="12610" width="11.42578125" style="2" customWidth="1"/>
    <col min="12611" max="12611" width="16.140625" style="2" bestFit="1" customWidth="1"/>
    <col min="12612" max="12654" width="11.42578125" style="2" customWidth="1"/>
    <col min="12655" max="12655" width="10.85546875" style="2" customWidth="1"/>
    <col min="12656" max="12656" width="10" style="2" customWidth="1"/>
    <col min="12657" max="12657" width="6.5703125" style="2" bestFit="1" customWidth="1"/>
    <col min="12658" max="12672" width="0" style="2" hidden="1" customWidth="1"/>
    <col min="12673" max="12673" width="4.85546875" style="2" customWidth="1"/>
    <col min="12674" max="12674" width="5.28515625" style="2" customWidth="1"/>
    <col min="12675" max="12689" width="0" style="2" hidden="1" customWidth="1"/>
    <col min="12690" max="12690" width="4.85546875" style="2" customWidth="1"/>
    <col min="12691" max="12691" width="6.5703125" style="2" bestFit="1" customWidth="1"/>
    <col min="12692" max="12706" width="0" style="2" hidden="1" customWidth="1"/>
    <col min="12707" max="12707" width="4.85546875" style="2" customWidth="1"/>
    <col min="12708" max="12708" width="5.28515625" style="2" customWidth="1"/>
    <col min="12709" max="12723" width="0" style="2" hidden="1" customWidth="1"/>
    <col min="12724" max="12724" width="4.85546875" style="2" customWidth="1"/>
    <col min="12725" max="12725" width="6.5703125" style="2" bestFit="1" customWidth="1"/>
    <col min="12726" max="12740" width="0" style="2" hidden="1" customWidth="1"/>
    <col min="12741" max="12741" width="4.85546875" style="2" customWidth="1"/>
    <col min="12742" max="12742" width="5.28515625" style="2" customWidth="1"/>
    <col min="12743" max="12757" width="0" style="2" hidden="1" customWidth="1"/>
    <col min="12758" max="12758" width="4.85546875" style="2" customWidth="1"/>
    <col min="12759" max="12759" width="6.140625" style="2" customWidth="1"/>
    <col min="12760" max="12774" width="0" style="2" hidden="1" customWidth="1"/>
    <col min="12775" max="12775" width="6.7109375" style="2" customWidth="1"/>
    <col min="12776" max="12776" width="6.140625" style="2" customWidth="1"/>
    <col min="12777" max="12791" width="0" style="2" hidden="1" customWidth="1"/>
    <col min="12792" max="12792" width="6.7109375" style="2" customWidth="1"/>
    <col min="12793" max="12793" width="6.140625" style="2" customWidth="1"/>
    <col min="12794" max="12810" width="0" style="2" hidden="1"/>
    <col min="12811" max="12811" width="0" style="2" hidden="1" customWidth="1"/>
    <col min="12812" max="12812" width="25.28515625" style="2" bestFit="1" customWidth="1"/>
    <col min="12813" max="12813" width="12.5703125" style="2" customWidth="1"/>
    <col min="12814" max="12814" width="10" style="2" customWidth="1"/>
    <col min="12815" max="12816" width="9.85546875" style="2" customWidth="1"/>
    <col min="12817" max="12817" width="12.42578125" style="2" customWidth="1"/>
    <col min="12818" max="12818" width="19.7109375" style="2" customWidth="1"/>
    <col min="12819" max="12819" width="10.85546875" style="2" customWidth="1"/>
    <col min="12820" max="12820" width="9" style="2" customWidth="1"/>
    <col min="12821" max="12821" width="8.7109375" style="2" customWidth="1"/>
    <col min="12822" max="12822" width="6.5703125" style="2" customWidth="1"/>
    <col min="12823" max="12823" width="8.7109375" style="2" bestFit="1" customWidth="1"/>
    <col min="12824" max="12827" width="9.85546875" style="2" customWidth="1"/>
    <col min="12828" max="12828" width="8.5703125" style="2" bestFit="1" customWidth="1"/>
    <col min="12829" max="12832" width="9.85546875" style="2" customWidth="1"/>
    <col min="12833" max="12833" width="8.5703125" style="2" bestFit="1" customWidth="1"/>
    <col min="12834" max="12837" width="9.85546875" style="2" customWidth="1"/>
    <col min="12838" max="12838" width="8.5703125" style="2" bestFit="1" customWidth="1"/>
    <col min="12839" max="12842" width="9.85546875" style="2" customWidth="1"/>
    <col min="12843" max="12843" width="8.5703125" style="2" bestFit="1" customWidth="1"/>
    <col min="12844" max="12847" width="9.85546875" style="2" customWidth="1"/>
    <col min="12848" max="12848" width="8.5703125" style="2" bestFit="1" customWidth="1"/>
    <col min="12849" max="12852" width="9.85546875" style="2" customWidth="1"/>
    <col min="12853" max="12853" width="8.5703125" style="2" bestFit="1" customWidth="1"/>
    <col min="12854" max="12857" width="9.85546875" style="2" customWidth="1"/>
    <col min="12858" max="12858" width="8.5703125" style="2" bestFit="1" customWidth="1"/>
    <col min="12859" max="12862" width="9.85546875" style="2" customWidth="1"/>
    <col min="12863" max="12863" width="6.42578125" style="2" customWidth="1"/>
    <col min="12864" max="12864" width="14" style="2" customWidth="1"/>
    <col min="12865" max="12866" width="11.42578125" style="2" customWidth="1"/>
    <col min="12867" max="12867" width="16.140625" style="2" bestFit="1" customWidth="1"/>
    <col min="12868" max="12910" width="11.42578125" style="2" customWidth="1"/>
    <col min="12911" max="12911" width="10.85546875" style="2" customWidth="1"/>
    <col min="12912" max="12912" width="10" style="2" customWidth="1"/>
    <col min="12913" max="12913" width="6.5703125" style="2" bestFit="1" customWidth="1"/>
    <col min="12914" max="12928" width="0" style="2" hidden="1" customWidth="1"/>
    <col min="12929" max="12929" width="4.85546875" style="2" customWidth="1"/>
    <col min="12930" max="12930" width="5.28515625" style="2" customWidth="1"/>
    <col min="12931" max="12945" width="0" style="2" hidden="1" customWidth="1"/>
    <col min="12946" max="12946" width="4.85546875" style="2" customWidth="1"/>
    <col min="12947" max="12947" width="6.5703125" style="2" bestFit="1" customWidth="1"/>
    <col min="12948" max="12962" width="0" style="2" hidden="1" customWidth="1"/>
    <col min="12963" max="12963" width="4.85546875" style="2" customWidth="1"/>
    <col min="12964" max="12964" width="5.28515625" style="2" customWidth="1"/>
    <col min="12965" max="12979" width="0" style="2" hidden="1" customWidth="1"/>
    <col min="12980" max="12980" width="4.85546875" style="2" customWidth="1"/>
    <col min="12981" max="12981" width="6.5703125" style="2" bestFit="1" customWidth="1"/>
    <col min="12982" max="12996" width="0" style="2" hidden="1" customWidth="1"/>
    <col min="12997" max="12997" width="4.85546875" style="2" customWidth="1"/>
    <col min="12998" max="12998" width="5.28515625" style="2" customWidth="1"/>
    <col min="12999" max="13013" width="0" style="2" hidden="1" customWidth="1"/>
    <col min="13014" max="13014" width="4.85546875" style="2" customWidth="1"/>
    <col min="13015" max="13015" width="6.140625" style="2" customWidth="1"/>
    <col min="13016" max="13030" width="0" style="2" hidden="1" customWidth="1"/>
    <col min="13031" max="13031" width="6.7109375" style="2" customWidth="1"/>
    <col min="13032" max="13032" width="6.140625" style="2" customWidth="1"/>
    <col min="13033" max="13047" width="0" style="2" hidden="1" customWidth="1"/>
    <col min="13048" max="13048" width="6.7109375" style="2" customWidth="1"/>
    <col min="13049" max="13049" width="6.140625" style="2" customWidth="1"/>
    <col min="13050" max="13066" width="0" style="2" hidden="1"/>
    <col min="13067" max="13067" width="0" style="2" hidden="1" customWidth="1"/>
    <col min="13068" max="13068" width="25.28515625" style="2" bestFit="1" customWidth="1"/>
    <col min="13069" max="13069" width="12.5703125" style="2" customWidth="1"/>
    <col min="13070" max="13070" width="10" style="2" customWidth="1"/>
    <col min="13071" max="13072" width="9.85546875" style="2" customWidth="1"/>
    <col min="13073" max="13073" width="12.42578125" style="2" customWidth="1"/>
    <col min="13074" max="13074" width="19.7109375" style="2" customWidth="1"/>
    <col min="13075" max="13075" width="10.85546875" style="2" customWidth="1"/>
    <col min="13076" max="13076" width="9" style="2" customWidth="1"/>
    <col min="13077" max="13077" width="8.7109375" style="2" customWidth="1"/>
    <col min="13078" max="13078" width="6.5703125" style="2" customWidth="1"/>
    <col min="13079" max="13079" width="8.7109375" style="2" bestFit="1" customWidth="1"/>
    <col min="13080" max="13083" width="9.85546875" style="2" customWidth="1"/>
    <col min="13084" max="13084" width="8.5703125" style="2" bestFit="1" customWidth="1"/>
    <col min="13085" max="13088" width="9.85546875" style="2" customWidth="1"/>
    <col min="13089" max="13089" width="8.5703125" style="2" bestFit="1" customWidth="1"/>
    <col min="13090" max="13093" width="9.85546875" style="2" customWidth="1"/>
    <col min="13094" max="13094" width="8.5703125" style="2" bestFit="1" customWidth="1"/>
    <col min="13095" max="13098" width="9.85546875" style="2" customWidth="1"/>
    <col min="13099" max="13099" width="8.5703125" style="2" bestFit="1" customWidth="1"/>
    <col min="13100" max="13103" width="9.85546875" style="2" customWidth="1"/>
    <col min="13104" max="13104" width="8.5703125" style="2" bestFit="1" customWidth="1"/>
    <col min="13105" max="13108" width="9.85546875" style="2" customWidth="1"/>
    <col min="13109" max="13109" width="8.5703125" style="2" bestFit="1" customWidth="1"/>
    <col min="13110" max="13113" width="9.85546875" style="2" customWidth="1"/>
    <col min="13114" max="13114" width="8.5703125" style="2" bestFit="1" customWidth="1"/>
    <col min="13115" max="13118" width="9.85546875" style="2" customWidth="1"/>
    <col min="13119" max="13119" width="6.42578125" style="2" customWidth="1"/>
    <col min="13120" max="13120" width="14" style="2" customWidth="1"/>
    <col min="13121" max="13122" width="11.42578125" style="2" customWidth="1"/>
    <col min="13123" max="13123" width="16.140625" style="2" bestFit="1" customWidth="1"/>
    <col min="13124" max="13166" width="11.42578125" style="2" customWidth="1"/>
    <col min="13167" max="13167" width="10.85546875" style="2" customWidth="1"/>
    <col min="13168" max="13168" width="10" style="2" customWidth="1"/>
    <col min="13169" max="13169" width="6.5703125" style="2" bestFit="1" customWidth="1"/>
    <col min="13170" max="13184" width="0" style="2" hidden="1" customWidth="1"/>
    <col min="13185" max="13185" width="4.85546875" style="2" customWidth="1"/>
    <col min="13186" max="13186" width="5.28515625" style="2" customWidth="1"/>
    <col min="13187" max="13201" width="0" style="2" hidden="1" customWidth="1"/>
    <col min="13202" max="13202" width="4.85546875" style="2" customWidth="1"/>
    <col min="13203" max="13203" width="6.5703125" style="2" bestFit="1" customWidth="1"/>
    <col min="13204" max="13218" width="0" style="2" hidden="1" customWidth="1"/>
    <col min="13219" max="13219" width="4.85546875" style="2" customWidth="1"/>
    <col min="13220" max="13220" width="5.28515625" style="2" customWidth="1"/>
    <col min="13221" max="13235" width="0" style="2" hidden="1" customWidth="1"/>
    <col min="13236" max="13236" width="4.85546875" style="2" customWidth="1"/>
    <col min="13237" max="13237" width="6.5703125" style="2" bestFit="1" customWidth="1"/>
    <col min="13238" max="13252" width="0" style="2" hidden="1" customWidth="1"/>
    <col min="13253" max="13253" width="4.85546875" style="2" customWidth="1"/>
    <col min="13254" max="13254" width="5.28515625" style="2" customWidth="1"/>
    <col min="13255" max="13269" width="0" style="2" hidden="1" customWidth="1"/>
    <col min="13270" max="13270" width="4.85546875" style="2" customWidth="1"/>
    <col min="13271" max="13271" width="6.140625" style="2" customWidth="1"/>
    <col min="13272" max="13286" width="0" style="2" hidden="1" customWidth="1"/>
    <col min="13287" max="13287" width="6.7109375" style="2" customWidth="1"/>
    <col min="13288" max="13288" width="6.140625" style="2" customWidth="1"/>
    <col min="13289" max="13303" width="0" style="2" hidden="1" customWidth="1"/>
    <col min="13304" max="13304" width="6.7109375" style="2" customWidth="1"/>
    <col min="13305" max="13305" width="6.140625" style="2" customWidth="1"/>
    <col min="13306" max="13322" width="0" style="2" hidden="1"/>
    <col min="13323" max="13323" width="0" style="2" hidden="1" customWidth="1"/>
    <col min="13324" max="13324" width="25.28515625" style="2" bestFit="1" customWidth="1"/>
    <col min="13325" max="13325" width="12.5703125" style="2" customWidth="1"/>
    <col min="13326" max="13326" width="10" style="2" customWidth="1"/>
    <col min="13327" max="13328" width="9.85546875" style="2" customWidth="1"/>
    <col min="13329" max="13329" width="12.42578125" style="2" customWidth="1"/>
    <col min="13330" max="13330" width="19.7109375" style="2" customWidth="1"/>
    <col min="13331" max="13331" width="10.85546875" style="2" customWidth="1"/>
    <col min="13332" max="13332" width="9" style="2" customWidth="1"/>
    <col min="13333" max="13333" width="8.7109375" style="2" customWidth="1"/>
    <col min="13334" max="13334" width="6.5703125" style="2" customWidth="1"/>
    <col min="13335" max="13335" width="8.7109375" style="2" bestFit="1" customWidth="1"/>
    <col min="13336" max="13339" width="9.85546875" style="2" customWidth="1"/>
    <col min="13340" max="13340" width="8.5703125" style="2" bestFit="1" customWidth="1"/>
    <col min="13341" max="13344" width="9.85546875" style="2" customWidth="1"/>
    <col min="13345" max="13345" width="8.5703125" style="2" bestFit="1" customWidth="1"/>
    <col min="13346" max="13349" width="9.85546875" style="2" customWidth="1"/>
    <col min="13350" max="13350" width="8.5703125" style="2" bestFit="1" customWidth="1"/>
    <col min="13351" max="13354" width="9.85546875" style="2" customWidth="1"/>
    <col min="13355" max="13355" width="8.5703125" style="2" bestFit="1" customWidth="1"/>
    <col min="13356" max="13359" width="9.85546875" style="2" customWidth="1"/>
    <col min="13360" max="13360" width="8.5703125" style="2" bestFit="1" customWidth="1"/>
    <col min="13361" max="13364" width="9.85546875" style="2" customWidth="1"/>
    <col min="13365" max="13365" width="8.5703125" style="2" bestFit="1" customWidth="1"/>
    <col min="13366" max="13369" width="9.85546875" style="2" customWidth="1"/>
    <col min="13370" max="13370" width="8.5703125" style="2" bestFit="1" customWidth="1"/>
    <col min="13371" max="13374" width="9.85546875" style="2" customWidth="1"/>
    <col min="13375" max="13375" width="6.42578125" style="2" customWidth="1"/>
    <col min="13376" max="13376" width="14" style="2" customWidth="1"/>
    <col min="13377" max="13378" width="11.42578125" style="2" customWidth="1"/>
    <col min="13379" max="13379" width="16.140625" style="2" bestFit="1" customWidth="1"/>
    <col min="13380" max="13422" width="11.42578125" style="2" customWidth="1"/>
    <col min="13423" max="13423" width="10.85546875" style="2" customWidth="1"/>
    <col min="13424" max="13424" width="10" style="2" customWidth="1"/>
    <col min="13425" max="13425" width="6.5703125" style="2" bestFit="1" customWidth="1"/>
    <col min="13426" max="13440" width="0" style="2" hidden="1" customWidth="1"/>
    <col min="13441" max="13441" width="4.85546875" style="2" customWidth="1"/>
    <col min="13442" max="13442" width="5.28515625" style="2" customWidth="1"/>
    <col min="13443" max="13457" width="0" style="2" hidden="1" customWidth="1"/>
    <col min="13458" max="13458" width="4.85546875" style="2" customWidth="1"/>
    <col min="13459" max="13459" width="6.5703125" style="2" bestFit="1" customWidth="1"/>
    <col min="13460" max="13474" width="0" style="2" hidden="1" customWidth="1"/>
    <col min="13475" max="13475" width="4.85546875" style="2" customWidth="1"/>
    <col min="13476" max="13476" width="5.28515625" style="2" customWidth="1"/>
    <col min="13477" max="13491" width="0" style="2" hidden="1" customWidth="1"/>
    <col min="13492" max="13492" width="4.85546875" style="2" customWidth="1"/>
    <col min="13493" max="13493" width="6.5703125" style="2" bestFit="1" customWidth="1"/>
    <col min="13494" max="13508" width="0" style="2" hidden="1" customWidth="1"/>
    <col min="13509" max="13509" width="4.85546875" style="2" customWidth="1"/>
    <col min="13510" max="13510" width="5.28515625" style="2" customWidth="1"/>
    <col min="13511" max="13525" width="0" style="2" hidden="1" customWidth="1"/>
    <col min="13526" max="13526" width="4.85546875" style="2" customWidth="1"/>
    <col min="13527" max="13527" width="6.140625" style="2" customWidth="1"/>
    <col min="13528" max="13542" width="0" style="2" hidden="1" customWidth="1"/>
    <col min="13543" max="13543" width="6.7109375" style="2" customWidth="1"/>
    <col min="13544" max="13544" width="6.140625" style="2" customWidth="1"/>
    <col min="13545" max="13559" width="0" style="2" hidden="1" customWidth="1"/>
    <col min="13560" max="13560" width="6.7109375" style="2" customWidth="1"/>
    <col min="13561" max="13561" width="6.140625" style="2" customWidth="1"/>
    <col min="13562" max="13578" width="0" style="2" hidden="1"/>
    <col min="13579" max="13579" width="0" style="2" hidden="1" customWidth="1"/>
    <col min="13580" max="13580" width="25.28515625" style="2" bestFit="1" customWidth="1"/>
    <col min="13581" max="13581" width="12.5703125" style="2" customWidth="1"/>
    <col min="13582" max="13582" width="10" style="2" customWidth="1"/>
    <col min="13583" max="13584" width="9.85546875" style="2" customWidth="1"/>
    <col min="13585" max="13585" width="12.42578125" style="2" customWidth="1"/>
    <col min="13586" max="13586" width="19.7109375" style="2" customWidth="1"/>
    <col min="13587" max="13587" width="10.85546875" style="2" customWidth="1"/>
    <col min="13588" max="13588" width="9" style="2" customWidth="1"/>
    <col min="13589" max="13589" width="8.7109375" style="2" customWidth="1"/>
    <col min="13590" max="13590" width="6.5703125" style="2" customWidth="1"/>
    <col min="13591" max="13591" width="8.7109375" style="2" bestFit="1" customWidth="1"/>
    <col min="13592" max="13595" width="9.85546875" style="2" customWidth="1"/>
    <col min="13596" max="13596" width="8.5703125" style="2" bestFit="1" customWidth="1"/>
    <col min="13597" max="13600" width="9.85546875" style="2" customWidth="1"/>
    <col min="13601" max="13601" width="8.5703125" style="2" bestFit="1" customWidth="1"/>
    <col min="13602" max="13605" width="9.85546875" style="2" customWidth="1"/>
    <col min="13606" max="13606" width="8.5703125" style="2" bestFit="1" customWidth="1"/>
    <col min="13607" max="13610" width="9.85546875" style="2" customWidth="1"/>
    <col min="13611" max="13611" width="8.5703125" style="2" bestFit="1" customWidth="1"/>
    <col min="13612" max="13615" width="9.85546875" style="2" customWidth="1"/>
    <col min="13616" max="13616" width="8.5703125" style="2" bestFit="1" customWidth="1"/>
    <col min="13617" max="13620" width="9.85546875" style="2" customWidth="1"/>
    <col min="13621" max="13621" width="8.5703125" style="2" bestFit="1" customWidth="1"/>
    <col min="13622" max="13625" width="9.85546875" style="2" customWidth="1"/>
    <col min="13626" max="13626" width="8.5703125" style="2" bestFit="1" customWidth="1"/>
    <col min="13627" max="13630" width="9.85546875" style="2" customWidth="1"/>
    <col min="13631" max="13631" width="6.42578125" style="2" customWidth="1"/>
    <col min="13632" max="13632" width="14" style="2" customWidth="1"/>
    <col min="13633" max="13634" width="11.42578125" style="2" customWidth="1"/>
    <col min="13635" max="13635" width="16.140625" style="2" bestFit="1" customWidth="1"/>
    <col min="13636" max="13678" width="11.42578125" style="2" customWidth="1"/>
    <col min="13679" max="13679" width="10.85546875" style="2" customWidth="1"/>
    <col min="13680" max="13680" width="10" style="2" customWidth="1"/>
    <col min="13681" max="13681" width="6.5703125" style="2" bestFit="1" customWidth="1"/>
    <col min="13682" max="13696" width="0" style="2" hidden="1" customWidth="1"/>
    <col min="13697" max="13697" width="4.85546875" style="2" customWidth="1"/>
    <col min="13698" max="13698" width="5.28515625" style="2" customWidth="1"/>
    <col min="13699" max="13713" width="0" style="2" hidden="1" customWidth="1"/>
    <col min="13714" max="13714" width="4.85546875" style="2" customWidth="1"/>
    <col min="13715" max="13715" width="6.5703125" style="2" bestFit="1" customWidth="1"/>
    <col min="13716" max="13730" width="0" style="2" hidden="1" customWidth="1"/>
    <col min="13731" max="13731" width="4.85546875" style="2" customWidth="1"/>
    <col min="13732" max="13732" width="5.28515625" style="2" customWidth="1"/>
    <col min="13733" max="13747" width="0" style="2" hidden="1" customWidth="1"/>
    <col min="13748" max="13748" width="4.85546875" style="2" customWidth="1"/>
    <col min="13749" max="13749" width="6.5703125" style="2" bestFit="1" customWidth="1"/>
    <col min="13750" max="13764" width="0" style="2" hidden="1" customWidth="1"/>
    <col min="13765" max="13765" width="4.85546875" style="2" customWidth="1"/>
    <col min="13766" max="13766" width="5.28515625" style="2" customWidth="1"/>
    <col min="13767" max="13781" width="0" style="2" hidden="1" customWidth="1"/>
    <col min="13782" max="13782" width="4.85546875" style="2" customWidth="1"/>
    <col min="13783" max="13783" width="6.140625" style="2" customWidth="1"/>
    <col min="13784" max="13798" width="0" style="2" hidden="1" customWidth="1"/>
    <col min="13799" max="13799" width="6.7109375" style="2" customWidth="1"/>
    <col min="13800" max="13800" width="6.140625" style="2" customWidth="1"/>
    <col min="13801" max="13815" width="0" style="2" hidden="1" customWidth="1"/>
    <col min="13816" max="13816" width="6.7109375" style="2" customWidth="1"/>
    <col min="13817" max="13817" width="6.140625" style="2" customWidth="1"/>
    <col min="13818" max="13834" width="0" style="2" hidden="1"/>
    <col min="13835" max="13835" width="0" style="2" hidden="1" customWidth="1"/>
    <col min="13836" max="13836" width="25.28515625" style="2" bestFit="1" customWidth="1"/>
    <col min="13837" max="13837" width="12.5703125" style="2" customWidth="1"/>
    <col min="13838" max="13838" width="10" style="2" customWidth="1"/>
    <col min="13839" max="13840" width="9.85546875" style="2" customWidth="1"/>
    <col min="13841" max="13841" width="12.42578125" style="2" customWidth="1"/>
    <col min="13842" max="13842" width="19.7109375" style="2" customWidth="1"/>
    <col min="13843" max="13843" width="10.85546875" style="2" customWidth="1"/>
    <col min="13844" max="13844" width="9" style="2" customWidth="1"/>
    <col min="13845" max="13845" width="8.7109375" style="2" customWidth="1"/>
    <col min="13846" max="13846" width="6.5703125" style="2" customWidth="1"/>
    <col min="13847" max="13847" width="8.7109375" style="2" bestFit="1" customWidth="1"/>
    <col min="13848" max="13851" width="9.85546875" style="2" customWidth="1"/>
    <col min="13852" max="13852" width="8.5703125" style="2" bestFit="1" customWidth="1"/>
    <col min="13853" max="13856" width="9.85546875" style="2" customWidth="1"/>
    <col min="13857" max="13857" width="8.5703125" style="2" bestFit="1" customWidth="1"/>
    <col min="13858" max="13861" width="9.85546875" style="2" customWidth="1"/>
    <col min="13862" max="13862" width="8.5703125" style="2" bestFit="1" customWidth="1"/>
    <col min="13863" max="13866" width="9.85546875" style="2" customWidth="1"/>
    <col min="13867" max="13867" width="8.5703125" style="2" bestFit="1" customWidth="1"/>
    <col min="13868" max="13871" width="9.85546875" style="2" customWidth="1"/>
    <col min="13872" max="13872" width="8.5703125" style="2" bestFit="1" customWidth="1"/>
    <col min="13873" max="13876" width="9.85546875" style="2" customWidth="1"/>
    <col min="13877" max="13877" width="8.5703125" style="2" bestFit="1" customWidth="1"/>
    <col min="13878" max="13881" width="9.85546875" style="2" customWidth="1"/>
    <col min="13882" max="13882" width="8.5703125" style="2" bestFit="1" customWidth="1"/>
    <col min="13883" max="13886" width="9.85546875" style="2" customWidth="1"/>
    <col min="13887" max="13887" width="6.42578125" style="2" customWidth="1"/>
    <col min="13888" max="13888" width="14" style="2" customWidth="1"/>
    <col min="13889" max="13890" width="11.42578125" style="2" customWidth="1"/>
    <col min="13891" max="13891" width="16.140625" style="2" bestFit="1" customWidth="1"/>
    <col min="13892" max="13934" width="11.42578125" style="2" customWidth="1"/>
    <col min="13935" max="13935" width="10.85546875" style="2" customWidth="1"/>
    <col min="13936" max="13936" width="10" style="2" customWidth="1"/>
    <col min="13937" max="13937" width="6.5703125" style="2" bestFit="1" customWidth="1"/>
    <col min="13938" max="13952" width="0" style="2" hidden="1" customWidth="1"/>
    <col min="13953" max="13953" width="4.85546875" style="2" customWidth="1"/>
    <col min="13954" max="13954" width="5.28515625" style="2" customWidth="1"/>
    <col min="13955" max="13969" width="0" style="2" hidden="1" customWidth="1"/>
    <col min="13970" max="13970" width="4.85546875" style="2" customWidth="1"/>
    <col min="13971" max="13971" width="6.5703125" style="2" bestFit="1" customWidth="1"/>
    <col min="13972" max="13986" width="0" style="2" hidden="1" customWidth="1"/>
    <col min="13987" max="13987" width="4.85546875" style="2" customWidth="1"/>
    <col min="13988" max="13988" width="5.28515625" style="2" customWidth="1"/>
    <col min="13989" max="14003" width="0" style="2" hidden="1" customWidth="1"/>
    <col min="14004" max="14004" width="4.85546875" style="2" customWidth="1"/>
    <col min="14005" max="14005" width="6.5703125" style="2" bestFit="1" customWidth="1"/>
    <col min="14006" max="14020" width="0" style="2" hidden="1" customWidth="1"/>
    <col min="14021" max="14021" width="4.85546875" style="2" customWidth="1"/>
    <col min="14022" max="14022" width="5.28515625" style="2" customWidth="1"/>
    <col min="14023" max="14037" width="0" style="2" hidden="1" customWidth="1"/>
    <col min="14038" max="14038" width="4.85546875" style="2" customWidth="1"/>
    <col min="14039" max="14039" width="6.140625" style="2" customWidth="1"/>
    <col min="14040" max="14054" width="0" style="2" hidden="1" customWidth="1"/>
    <col min="14055" max="14055" width="6.7109375" style="2" customWidth="1"/>
    <col min="14056" max="14056" width="6.140625" style="2" customWidth="1"/>
    <col min="14057" max="14071" width="0" style="2" hidden="1" customWidth="1"/>
    <col min="14072" max="14072" width="6.7109375" style="2" customWidth="1"/>
    <col min="14073" max="14073" width="6.140625" style="2" customWidth="1"/>
    <col min="14074" max="14090" width="0" style="2" hidden="1"/>
    <col min="14091" max="14091" width="0" style="2" hidden="1" customWidth="1"/>
    <col min="14092" max="14092" width="25.28515625" style="2" bestFit="1" customWidth="1"/>
    <col min="14093" max="14093" width="12.5703125" style="2" customWidth="1"/>
    <col min="14094" max="14094" width="10" style="2" customWidth="1"/>
    <col min="14095" max="14096" width="9.85546875" style="2" customWidth="1"/>
    <col min="14097" max="14097" width="12.42578125" style="2" customWidth="1"/>
    <col min="14098" max="14098" width="19.7109375" style="2" customWidth="1"/>
    <col min="14099" max="14099" width="10.85546875" style="2" customWidth="1"/>
    <col min="14100" max="14100" width="9" style="2" customWidth="1"/>
    <col min="14101" max="14101" width="8.7109375" style="2" customWidth="1"/>
    <col min="14102" max="14102" width="6.5703125" style="2" customWidth="1"/>
    <col min="14103" max="14103" width="8.7109375" style="2" bestFit="1" customWidth="1"/>
    <col min="14104" max="14107" width="9.85546875" style="2" customWidth="1"/>
    <col min="14108" max="14108" width="8.5703125" style="2" bestFit="1" customWidth="1"/>
    <col min="14109" max="14112" width="9.85546875" style="2" customWidth="1"/>
    <col min="14113" max="14113" width="8.5703125" style="2" bestFit="1" customWidth="1"/>
    <col min="14114" max="14117" width="9.85546875" style="2" customWidth="1"/>
    <col min="14118" max="14118" width="8.5703125" style="2" bestFit="1" customWidth="1"/>
    <col min="14119" max="14122" width="9.85546875" style="2" customWidth="1"/>
    <col min="14123" max="14123" width="8.5703125" style="2" bestFit="1" customWidth="1"/>
    <col min="14124" max="14127" width="9.85546875" style="2" customWidth="1"/>
    <col min="14128" max="14128" width="8.5703125" style="2" bestFit="1" customWidth="1"/>
    <col min="14129" max="14132" width="9.85546875" style="2" customWidth="1"/>
    <col min="14133" max="14133" width="8.5703125" style="2" bestFit="1" customWidth="1"/>
    <col min="14134" max="14137" width="9.85546875" style="2" customWidth="1"/>
    <col min="14138" max="14138" width="8.5703125" style="2" bestFit="1" customWidth="1"/>
    <col min="14139" max="14142" width="9.85546875" style="2" customWidth="1"/>
    <col min="14143" max="14143" width="6.42578125" style="2" customWidth="1"/>
    <col min="14144" max="14144" width="14" style="2" customWidth="1"/>
    <col min="14145" max="14146" width="11.42578125" style="2" customWidth="1"/>
    <col min="14147" max="14147" width="16.140625" style="2" bestFit="1" customWidth="1"/>
    <col min="14148" max="14190" width="11.42578125" style="2" customWidth="1"/>
    <col min="14191" max="14191" width="10.85546875" style="2" customWidth="1"/>
    <col min="14192" max="14192" width="10" style="2" customWidth="1"/>
    <col min="14193" max="14193" width="6.5703125" style="2" bestFit="1" customWidth="1"/>
    <col min="14194" max="14208" width="0" style="2" hidden="1" customWidth="1"/>
    <col min="14209" max="14209" width="4.85546875" style="2" customWidth="1"/>
    <col min="14210" max="14210" width="5.28515625" style="2" customWidth="1"/>
    <col min="14211" max="14225" width="0" style="2" hidden="1" customWidth="1"/>
    <col min="14226" max="14226" width="4.85546875" style="2" customWidth="1"/>
    <col min="14227" max="14227" width="6.5703125" style="2" bestFit="1" customWidth="1"/>
    <col min="14228" max="14242" width="0" style="2" hidden="1" customWidth="1"/>
    <col min="14243" max="14243" width="4.85546875" style="2" customWidth="1"/>
    <col min="14244" max="14244" width="5.28515625" style="2" customWidth="1"/>
    <col min="14245" max="14259" width="0" style="2" hidden="1" customWidth="1"/>
    <col min="14260" max="14260" width="4.85546875" style="2" customWidth="1"/>
    <col min="14261" max="14261" width="6.5703125" style="2" bestFit="1" customWidth="1"/>
    <col min="14262" max="14276" width="0" style="2" hidden="1" customWidth="1"/>
    <col min="14277" max="14277" width="4.85546875" style="2" customWidth="1"/>
    <col min="14278" max="14278" width="5.28515625" style="2" customWidth="1"/>
    <col min="14279" max="14293" width="0" style="2" hidden="1" customWidth="1"/>
    <col min="14294" max="14294" width="4.85546875" style="2" customWidth="1"/>
    <col min="14295" max="14295" width="6.140625" style="2" customWidth="1"/>
    <col min="14296" max="14310" width="0" style="2" hidden="1" customWidth="1"/>
    <col min="14311" max="14311" width="6.7109375" style="2" customWidth="1"/>
    <col min="14312" max="14312" width="6.140625" style="2" customWidth="1"/>
    <col min="14313" max="14327" width="0" style="2" hidden="1" customWidth="1"/>
    <col min="14328" max="14328" width="6.7109375" style="2" customWidth="1"/>
    <col min="14329" max="14329" width="6.140625" style="2" customWidth="1"/>
    <col min="14330" max="14346" width="0" style="2" hidden="1"/>
    <col min="14347" max="14347" width="0" style="2" hidden="1" customWidth="1"/>
    <col min="14348" max="14348" width="25.28515625" style="2" bestFit="1" customWidth="1"/>
    <col min="14349" max="14349" width="12.5703125" style="2" customWidth="1"/>
    <col min="14350" max="14350" width="10" style="2" customWidth="1"/>
    <col min="14351" max="14352" width="9.85546875" style="2" customWidth="1"/>
    <col min="14353" max="14353" width="12.42578125" style="2" customWidth="1"/>
    <col min="14354" max="14354" width="19.7109375" style="2" customWidth="1"/>
    <col min="14355" max="14355" width="10.85546875" style="2" customWidth="1"/>
    <col min="14356" max="14356" width="9" style="2" customWidth="1"/>
    <col min="14357" max="14357" width="8.7109375" style="2" customWidth="1"/>
    <col min="14358" max="14358" width="6.5703125" style="2" customWidth="1"/>
    <col min="14359" max="14359" width="8.7109375" style="2" bestFit="1" customWidth="1"/>
    <col min="14360" max="14363" width="9.85546875" style="2" customWidth="1"/>
    <col min="14364" max="14364" width="8.5703125" style="2" bestFit="1" customWidth="1"/>
    <col min="14365" max="14368" width="9.85546875" style="2" customWidth="1"/>
    <col min="14369" max="14369" width="8.5703125" style="2" bestFit="1" customWidth="1"/>
    <col min="14370" max="14373" width="9.85546875" style="2" customWidth="1"/>
    <col min="14374" max="14374" width="8.5703125" style="2" bestFit="1" customWidth="1"/>
    <col min="14375" max="14378" width="9.85546875" style="2" customWidth="1"/>
    <col min="14379" max="14379" width="8.5703125" style="2" bestFit="1" customWidth="1"/>
    <col min="14380" max="14383" width="9.85546875" style="2" customWidth="1"/>
    <col min="14384" max="14384" width="8.5703125" style="2" bestFit="1" customWidth="1"/>
    <col min="14385" max="14388" width="9.85546875" style="2" customWidth="1"/>
    <col min="14389" max="14389" width="8.5703125" style="2" bestFit="1" customWidth="1"/>
    <col min="14390" max="14393" width="9.85546875" style="2" customWidth="1"/>
    <col min="14394" max="14394" width="8.5703125" style="2" bestFit="1" customWidth="1"/>
    <col min="14395" max="14398" width="9.85546875" style="2" customWidth="1"/>
    <col min="14399" max="14399" width="6.42578125" style="2" customWidth="1"/>
    <col min="14400" max="14400" width="14" style="2" customWidth="1"/>
    <col min="14401" max="14402" width="11.42578125" style="2" customWidth="1"/>
    <col min="14403" max="14403" width="16.140625" style="2" bestFit="1" customWidth="1"/>
    <col min="14404" max="14446" width="11.42578125" style="2" customWidth="1"/>
    <col min="14447" max="14447" width="10.85546875" style="2" customWidth="1"/>
    <col min="14448" max="14448" width="10" style="2" customWidth="1"/>
    <col min="14449" max="14449" width="6.5703125" style="2" bestFit="1" customWidth="1"/>
    <col min="14450" max="14464" width="0" style="2" hidden="1" customWidth="1"/>
    <col min="14465" max="14465" width="4.85546875" style="2" customWidth="1"/>
    <col min="14466" max="14466" width="5.28515625" style="2" customWidth="1"/>
    <col min="14467" max="14481" width="0" style="2" hidden="1" customWidth="1"/>
    <col min="14482" max="14482" width="4.85546875" style="2" customWidth="1"/>
    <col min="14483" max="14483" width="6.5703125" style="2" bestFit="1" customWidth="1"/>
    <col min="14484" max="14498" width="0" style="2" hidden="1" customWidth="1"/>
    <col min="14499" max="14499" width="4.85546875" style="2" customWidth="1"/>
    <col min="14500" max="14500" width="5.28515625" style="2" customWidth="1"/>
    <col min="14501" max="14515" width="0" style="2" hidden="1" customWidth="1"/>
    <col min="14516" max="14516" width="4.85546875" style="2" customWidth="1"/>
    <col min="14517" max="14517" width="6.5703125" style="2" bestFit="1" customWidth="1"/>
    <col min="14518" max="14532" width="0" style="2" hidden="1" customWidth="1"/>
    <col min="14533" max="14533" width="4.85546875" style="2" customWidth="1"/>
    <col min="14534" max="14534" width="5.28515625" style="2" customWidth="1"/>
    <col min="14535" max="14549" width="0" style="2" hidden="1" customWidth="1"/>
    <col min="14550" max="14550" width="4.85546875" style="2" customWidth="1"/>
    <col min="14551" max="14551" width="6.140625" style="2" customWidth="1"/>
    <col min="14552" max="14566" width="0" style="2" hidden="1" customWidth="1"/>
    <col min="14567" max="14567" width="6.7109375" style="2" customWidth="1"/>
    <col min="14568" max="14568" width="6.140625" style="2" customWidth="1"/>
    <col min="14569" max="14583" width="0" style="2" hidden="1" customWidth="1"/>
    <col min="14584" max="14584" width="6.7109375" style="2" customWidth="1"/>
    <col min="14585" max="14585" width="6.140625" style="2" customWidth="1"/>
    <col min="14586" max="14602" width="0" style="2" hidden="1"/>
    <col min="14603" max="14603" width="0" style="2" hidden="1" customWidth="1"/>
    <col min="14604" max="14604" width="25.28515625" style="2" bestFit="1" customWidth="1"/>
    <col min="14605" max="14605" width="12.5703125" style="2" customWidth="1"/>
    <col min="14606" max="14606" width="10" style="2" customWidth="1"/>
    <col min="14607" max="14608" width="9.85546875" style="2" customWidth="1"/>
    <col min="14609" max="14609" width="12.42578125" style="2" customWidth="1"/>
    <col min="14610" max="14610" width="19.7109375" style="2" customWidth="1"/>
    <col min="14611" max="14611" width="10.85546875" style="2" customWidth="1"/>
    <col min="14612" max="14612" width="9" style="2" customWidth="1"/>
    <col min="14613" max="14613" width="8.7109375" style="2" customWidth="1"/>
    <col min="14614" max="14614" width="6.5703125" style="2" customWidth="1"/>
    <col min="14615" max="14615" width="8.7109375" style="2" bestFit="1" customWidth="1"/>
    <col min="14616" max="14619" width="9.85546875" style="2" customWidth="1"/>
    <col min="14620" max="14620" width="8.5703125" style="2" bestFit="1" customWidth="1"/>
    <col min="14621" max="14624" width="9.85546875" style="2" customWidth="1"/>
    <col min="14625" max="14625" width="8.5703125" style="2" bestFit="1" customWidth="1"/>
    <col min="14626" max="14629" width="9.85546875" style="2" customWidth="1"/>
    <col min="14630" max="14630" width="8.5703125" style="2" bestFit="1" customWidth="1"/>
    <col min="14631" max="14634" width="9.85546875" style="2" customWidth="1"/>
    <col min="14635" max="14635" width="8.5703125" style="2" bestFit="1" customWidth="1"/>
    <col min="14636" max="14639" width="9.85546875" style="2" customWidth="1"/>
    <col min="14640" max="14640" width="8.5703125" style="2" bestFit="1" customWidth="1"/>
    <col min="14641" max="14644" width="9.85546875" style="2" customWidth="1"/>
    <col min="14645" max="14645" width="8.5703125" style="2" bestFit="1" customWidth="1"/>
    <col min="14646" max="14649" width="9.85546875" style="2" customWidth="1"/>
    <col min="14650" max="14650" width="8.5703125" style="2" bestFit="1" customWidth="1"/>
    <col min="14651" max="14654" width="9.85546875" style="2" customWidth="1"/>
    <col min="14655" max="14655" width="6.42578125" style="2" customWidth="1"/>
    <col min="14656" max="14656" width="14" style="2" customWidth="1"/>
    <col min="14657" max="14658" width="11.42578125" style="2" customWidth="1"/>
    <col min="14659" max="14659" width="16.140625" style="2" bestFit="1" customWidth="1"/>
    <col min="14660" max="14702" width="11.42578125" style="2" customWidth="1"/>
    <col min="14703" max="14703" width="10.85546875" style="2" customWidth="1"/>
    <col min="14704" max="14704" width="10" style="2" customWidth="1"/>
    <col min="14705" max="14705" width="6.5703125" style="2" bestFit="1" customWidth="1"/>
    <col min="14706" max="14720" width="0" style="2" hidden="1" customWidth="1"/>
    <col min="14721" max="14721" width="4.85546875" style="2" customWidth="1"/>
    <col min="14722" max="14722" width="5.28515625" style="2" customWidth="1"/>
    <col min="14723" max="14737" width="0" style="2" hidden="1" customWidth="1"/>
    <col min="14738" max="14738" width="4.85546875" style="2" customWidth="1"/>
    <col min="14739" max="14739" width="6.5703125" style="2" bestFit="1" customWidth="1"/>
    <col min="14740" max="14754" width="0" style="2" hidden="1" customWidth="1"/>
    <col min="14755" max="14755" width="4.85546875" style="2" customWidth="1"/>
    <col min="14756" max="14756" width="5.28515625" style="2" customWidth="1"/>
    <col min="14757" max="14771" width="0" style="2" hidden="1" customWidth="1"/>
    <col min="14772" max="14772" width="4.85546875" style="2" customWidth="1"/>
    <col min="14773" max="14773" width="6.5703125" style="2" bestFit="1" customWidth="1"/>
    <col min="14774" max="14788" width="0" style="2" hidden="1" customWidth="1"/>
    <col min="14789" max="14789" width="4.85546875" style="2" customWidth="1"/>
    <col min="14790" max="14790" width="5.28515625" style="2" customWidth="1"/>
    <col min="14791" max="14805" width="0" style="2" hidden="1" customWidth="1"/>
    <col min="14806" max="14806" width="4.85546875" style="2" customWidth="1"/>
    <col min="14807" max="14807" width="6.140625" style="2" customWidth="1"/>
    <col min="14808" max="14822" width="0" style="2" hidden="1" customWidth="1"/>
    <col min="14823" max="14823" width="6.7109375" style="2" customWidth="1"/>
    <col min="14824" max="14824" width="6.140625" style="2" customWidth="1"/>
    <col min="14825" max="14839" width="0" style="2" hidden="1" customWidth="1"/>
    <col min="14840" max="14840" width="6.7109375" style="2" customWidth="1"/>
    <col min="14841" max="14841" width="6.140625" style="2" customWidth="1"/>
    <col min="14842" max="14858" width="0" style="2" hidden="1"/>
    <col min="14859" max="14859" width="0" style="2" hidden="1" customWidth="1"/>
    <col min="14860" max="14860" width="25.28515625" style="2" bestFit="1" customWidth="1"/>
    <col min="14861" max="14861" width="12.5703125" style="2" customWidth="1"/>
    <col min="14862" max="14862" width="10" style="2" customWidth="1"/>
    <col min="14863" max="14864" width="9.85546875" style="2" customWidth="1"/>
    <col min="14865" max="14865" width="12.42578125" style="2" customWidth="1"/>
    <col min="14866" max="14866" width="19.7109375" style="2" customWidth="1"/>
    <col min="14867" max="14867" width="10.85546875" style="2" customWidth="1"/>
    <col min="14868" max="14868" width="9" style="2" customWidth="1"/>
    <col min="14869" max="14869" width="8.7109375" style="2" customWidth="1"/>
    <col min="14870" max="14870" width="6.5703125" style="2" customWidth="1"/>
    <col min="14871" max="14871" width="8.7109375" style="2" bestFit="1" customWidth="1"/>
    <col min="14872" max="14875" width="9.85546875" style="2" customWidth="1"/>
    <col min="14876" max="14876" width="8.5703125" style="2" bestFit="1" customWidth="1"/>
    <col min="14877" max="14880" width="9.85546875" style="2" customWidth="1"/>
    <col min="14881" max="14881" width="8.5703125" style="2" bestFit="1" customWidth="1"/>
    <col min="14882" max="14885" width="9.85546875" style="2" customWidth="1"/>
    <col min="14886" max="14886" width="8.5703125" style="2" bestFit="1" customWidth="1"/>
    <col min="14887" max="14890" width="9.85546875" style="2" customWidth="1"/>
    <col min="14891" max="14891" width="8.5703125" style="2" bestFit="1" customWidth="1"/>
    <col min="14892" max="14895" width="9.85546875" style="2" customWidth="1"/>
    <col min="14896" max="14896" width="8.5703125" style="2" bestFit="1" customWidth="1"/>
    <col min="14897" max="14900" width="9.85546875" style="2" customWidth="1"/>
    <col min="14901" max="14901" width="8.5703125" style="2" bestFit="1" customWidth="1"/>
    <col min="14902" max="14905" width="9.85546875" style="2" customWidth="1"/>
    <col min="14906" max="14906" width="8.5703125" style="2" bestFit="1" customWidth="1"/>
    <col min="14907" max="14910" width="9.85546875" style="2" customWidth="1"/>
    <col min="14911" max="14911" width="6.42578125" style="2" customWidth="1"/>
    <col min="14912" max="14912" width="14" style="2" customWidth="1"/>
    <col min="14913" max="14914" width="11.42578125" style="2" customWidth="1"/>
    <col min="14915" max="14915" width="16.140625" style="2" bestFit="1" customWidth="1"/>
    <col min="14916" max="14958" width="11.42578125" style="2" customWidth="1"/>
    <col min="14959" max="14959" width="10.85546875" style="2" customWidth="1"/>
    <col min="14960" max="14960" width="10" style="2" customWidth="1"/>
    <col min="14961" max="14961" width="6.5703125" style="2" bestFit="1" customWidth="1"/>
    <col min="14962" max="14976" width="0" style="2" hidden="1" customWidth="1"/>
    <col min="14977" max="14977" width="4.85546875" style="2" customWidth="1"/>
    <col min="14978" max="14978" width="5.28515625" style="2" customWidth="1"/>
    <col min="14979" max="14993" width="0" style="2" hidden="1" customWidth="1"/>
    <col min="14994" max="14994" width="4.85546875" style="2" customWidth="1"/>
    <col min="14995" max="14995" width="6.5703125" style="2" bestFit="1" customWidth="1"/>
    <col min="14996" max="15010" width="0" style="2" hidden="1" customWidth="1"/>
    <col min="15011" max="15011" width="4.85546875" style="2" customWidth="1"/>
    <col min="15012" max="15012" width="5.28515625" style="2" customWidth="1"/>
    <col min="15013" max="15027" width="0" style="2" hidden="1" customWidth="1"/>
    <col min="15028" max="15028" width="4.85546875" style="2" customWidth="1"/>
    <col min="15029" max="15029" width="6.5703125" style="2" bestFit="1" customWidth="1"/>
    <col min="15030" max="15044" width="0" style="2" hidden="1" customWidth="1"/>
    <col min="15045" max="15045" width="4.85546875" style="2" customWidth="1"/>
    <col min="15046" max="15046" width="5.28515625" style="2" customWidth="1"/>
    <col min="15047" max="15061" width="0" style="2" hidden="1" customWidth="1"/>
    <col min="15062" max="15062" width="4.85546875" style="2" customWidth="1"/>
    <col min="15063" max="15063" width="6.140625" style="2" customWidth="1"/>
    <col min="15064" max="15078" width="0" style="2" hidden="1" customWidth="1"/>
    <col min="15079" max="15079" width="6.7109375" style="2" customWidth="1"/>
    <col min="15080" max="15080" width="6.140625" style="2" customWidth="1"/>
    <col min="15081" max="15095" width="0" style="2" hidden="1" customWidth="1"/>
    <col min="15096" max="15096" width="6.7109375" style="2" customWidth="1"/>
    <col min="15097" max="15097" width="6.140625" style="2" customWidth="1"/>
    <col min="15098" max="15114" width="0" style="2" hidden="1"/>
    <col min="15115" max="15115" width="0" style="2" hidden="1" customWidth="1"/>
    <col min="15116" max="15116" width="25.28515625" style="2" bestFit="1" customWidth="1"/>
    <col min="15117" max="15117" width="12.5703125" style="2" customWidth="1"/>
    <col min="15118" max="15118" width="10" style="2" customWidth="1"/>
    <col min="15119" max="15120" width="9.85546875" style="2" customWidth="1"/>
    <col min="15121" max="15121" width="12.42578125" style="2" customWidth="1"/>
    <col min="15122" max="15122" width="19.7109375" style="2" customWidth="1"/>
    <col min="15123" max="15123" width="10.85546875" style="2" customWidth="1"/>
    <col min="15124" max="15124" width="9" style="2" customWidth="1"/>
    <col min="15125" max="15125" width="8.7109375" style="2" customWidth="1"/>
    <col min="15126" max="15126" width="6.5703125" style="2" customWidth="1"/>
    <col min="15127" max="15127" width="8.7109375" style="2" bestFit="1" customWidth="1"/>
    <col min="15128" max="15131" width="9.85546875" style="2" customWidth="1"/>
    <col min="15132" max="15132" width="8.5703125" style="2" bestFit="1" customWidth="1"/>
    <col min="15133" max="15136" width="9.85546875" style="2" customWidth="1"/>
    <col min="15137" max="15137" width="8.5703125" style="2" bestFit="1" customWidth="1"/>
    <col min="15138" max="15141" width="9.85546875" style="2" customWidth="1"/>
    <col min="15142" max="15142" width="8.5703125" style="2" bestFit="1" customWidth="1"/>
    <col min="15143" max="15146" width="9.85546875" style="2" customWidth="1"/>
    <col min="15147" max="15147" width="8.5703125" style="2" bestFit="1" customWidth="1"/>
    <col min="15148" max="15151" width="9.85546875" style="2" customWidth="1"/>
    <col min="15152" max="15152" width="8.5703125" style="2" bestFit="1" customWidth="1"/>
    <col min="15153" max="15156" width="9.85546875" style="2" customWidth="1"/>
    <col min="15157" max="15157" width="8.5703125" style="2" bestFit="1" customWidth="1"/>
    <col min="15158" max="15161" width="9.85546875" style="2" customWidth="1"/>
    <col min="15162" max="15162" width="8.5703125" style="2" bestFit="1" customWidth="1"/>
    <col min="15163" max="15166" width="9.85546875" style="2" customWidth="1"/>
    <col min="15167" max="15167" width="6.42578125" style="2" customWidth="1"/>
    <col min="15168" max="15168" width="14" style="2" customWidth="1"/>
    <col min="15169" max="15170" width="11.42578125" style="2" customWidth="1"/>
    <col min="15171" max="15171" width="16.140625" style="2" bestFit="1" customWidth="1"/>
    <col min="15172" max="15214" width="11.42578125" style="2" customWidth="1"/>
    <col min="15215" max="15215" width="10.85546875" style="2" customWidth="1"/>
    <col min="15216" max="15216" width="10" style="2" customWidth="1"/>
    <col min="15217" max="15217" width="6.5703125" style="2" bestFit="1" customWidth="1"/>
    <col min="15218" max="15232" width="0" style="2" hidden="1" customWidth="1"/>
    <col min="15233" max="15233" width="4.85546875" style="2" customWidth="1"/>
    <col min="15234" max="15234" width="5.28515625" style="2" customWidth="1"/>
    <col min="15235" max="15249" width="0" style="2" hidden="1" customWidth="1"/>
    <col min="15250" max="15250" width="4.85546875" style="2" customWidth="1"/>
    <col min="15251" max="15251" width="6.5703125" style="2" bestFit="1" customWidth="1"/>
    <col min="15252" max="15266" width="0" style="2" hidden="1" customWidth="1"/>
    <col min="15267" max="15267" width="4.85546875" style="2" customWidth="1"/>
    <col min="15268" max="15268" width="5.28515625" style="2" customWidth="1"/>
    <col min="15269" max="15283" width="0" style="2" hidden="1" customWidth="1"/>
    <col min="15284" max="15284" width="4.85546875" style="2" customWidth="1"/>
    <col min="15285" max="15285" width="6.5703125" style="2" bestFit="1" customWidth="1"/>
    <col min="15286" max="15300" width="0" style="2" hidden="1" customWidth="1"/>
    <col min="15301" max="15301" width="4.85546875" style="2" customWidth="1"/>
    <col min="15302" max="15302" width="5.28515625" style="2" customWidth="1"/>
    <col min="15303" max="15317" width="0" style="2" hidden="1" customWidth="1"/>
    <col min="15318" max="15318" width="4.85546875" style="2" customWidth="1"/>
    <col min="15319" max="15319" width="6.140625" style="2" customWidth="1"/>
    <col min="15320" max="15334" width="0" style="2" hidden="1" customWidth="1"/>
    <col min="15335" max="15335" width="6.7109375" style="2" customWidth="1"/>
    <col min="15336" max="15336" width="6.140625" style="2" customWidth="1"/>
    <col min="15337" max="15351" width="0" style="2" hidden="1" customWidth="1"/>
    <col min="15352" max="15352" width="6.7109375" style="2" customWidth="1"/>
    <col min="15353" max="15353" width="6.140625" style="2" customWidth="1"/>
    <col min="15354" max="15370" width="0" style="2" hidden="1"/>
    <col min="15371" max="15371" width="0" style="2" hidden="1" customWidth="1"/>
    <col min="15372" max="15372" width="25.28515625" style="2" bestFit="1" customWidth="1"/>
    <col min="15373" max="15373" width="12.5703125" style="2" customWidth="1"/>
    <col min="15374" max="15374" width="10" style="2" customWidth="1"/>
    <col min="15375" max="15376" width="9.85546875" style="2" customWidth="1"/>
    <col min="15377" max="15377" width="12.42578125" style="2" customWidth="1"/>
    <col min="15378" max="15378" width="19.7109375" style="2" customWidth="1"/>
    <col min="15379" max="15379" width="10.85546875" style="2" customWidth="1"/>
    <col min="15380" max="15380" width="9" style="2" customWidth="1"/>
    <col min="15381" max="15381" width="8.7109375" style="2" customWidth="1"/>
    <col min="15382" max="15382" width="6.5703125" style="2" customWidth="1"/>
    <col min="15383" max="15383" width="8.7109375" style="2" bestFit="1" customWidth="1"/>
    <col min="15384" max="15387" width="9.85546875" style="2" customWidth="1"/>
    <col min="15388" max="15388" width="8.5703125" style="2" bestFit="1" customWidth="1"/>
    <col min="15389" max="15392" width="9.85546875" style="2" customWidth="1"/>
    <col min="15393" max="15393" width="8.5703125" style="2" bestFit="1" customWidth="1"/>
    <col min="15394" max="15397" width="9.85546875" style="2" customWidth="1"/>
    <col min="15398" max="15398" width="8.5703125" style="2" bestFit="1" customWidth="1"/>
    <col min="15399" max="15402" width="9.85546875" style="2" customWidth="1"/>
    <col min="15403" max="15403" width="8.5703125" style="2" bestFit="1" customWidth="1"/>
    <col min="15404" max="15407" width="9.85546875" style="2" customWidth="1"/>
    <col min="15408" max="15408" width="8.5703125" style="2" bestFit="1" customWidth="1"/>
    <col min="15409" max="15412" width="9.85546875" style="2" customWidth="1"/>
    <col min="15413" max="15413" width="8.5703125" style="2" bestFit="1" customWidth="1"/>
    <col min="15414" max="15417" width="9.85546875" style="2" customWidth="1"/>
    <col min="15418" max="15418" width="8.5703125" style="2" bestFit="1" customWidth="1"/>
    <col min="15419" max="15422" width="9.85546875" style="2" customWidth="1"/>
    <col min="15423" max="15423" width="6.42578125" style="2" customWidth="1"/>
    <col min="15424" max="15424" width="14" style="2" customWidth="1"/>
    <col min="15425" max="15426" width="11.42578125" style="2" customWidth="1"/>
    <col min="15427" max="15427" width="16.140625" style="2" bestFit="1" customWidth="1"/>
    <col min="15428" max="15470" width="11.42578125" style="2" customWidth="1"/>
    <col min="15471" max="15471" width="10.85546875" style="2" customWidth="1"/>
    <col min="15472" max="15472" width="10" style="2" customWidth="1"/>
    <col min="15473" max="15473" width="6.5703125" style="2" bestFit="1" customWidth="1"/>
    <col min="15474" max="15488" width="0" style="2" hidden="1" customWidth="1"/>
    <col min="15489" max="15489" width="4.85546875" style="2" customWidth="1"/>
    <col min="15490" max="15490" width="5.28515625" style="2" customWidth="1"/>
    <col min="15491" max="15505" width="0" style="2" hidden="1" customWidth="1"/>
    <col min="15506" max="15506" width="4.85546875" style="2" customWidth="1"/>
    <col min="15507" max="15507" width="6.5703125" style="2" bestFit="1" customWidth="1"/>
    <col min="15508" max="15522" width="0" style="2" hidden="1" customWidth="1"/>
    <col min="15523" max="15523" width="4.85546875" style="2" customWidth="1"/>
    <col min="15524" max="15524" width="5.28515625" style="2" customWidth="1"/>
    <col min="15525" max="15539" width="0" style="2" hidden="1" customWidth="1"/>
    <col min="15540" max="15540" width="4.85546875" style="2" customWidth="1"/>
    <col min="15541" max="15541" width="6.5703125" style="2" bestFit="1" customWidth="1"/>
    <col min="15542" max="15556" width="0" style="2" hidden="1" customWidth="1"/>
    <col min="15557" max="15557" width="4.85546875" style="2" customWidth="1"/>
    <col min="15558" max="15558" width="5.28515625" style="2" customWidth="1"/>
    <col min="15559" max="15573" width="0" style="2" hidden="1" customWidth="1"/>
    <col min="15574" max="15574" width="4.85546875" style="2" customWidth="1"/>
    <col min="15575" max="15575" width="6.140625" style="2" customWidth="1"/>
    <col min="15576" max="15590" width="0" style="2" hidden="1" customWidth="1"/>
    <col min="15591" max="15591" width="6.7109375" style="2" customWidth="1"/>
    <col min="15592" max="15592" width="6.140625" style="2" customWidth="1"/>
    <col min="15593" max="15607" width="0" style="2" hidden="1" customWidth="1"/>
    <col min="15608" max="15608" width="6.7109375" style="2" customWidth="1"/>
    <col min="15609" max="15609" width="6.140625" style="2" customWidth="1"/>
    <col min="15610" max="15626" width="0" style="2" hidden="1"/>
    <col min="15627" max="15627" width="0" style="2" hidden="1" customWidth="1"/>
    <col min="15628" max="15628" width="25.28515625" style="2" bestFit="1" customWidth="1"/>
    <col min="15629" max="15629" width="12.5703125" style="2" customWidth="1"/>
    <col min="15630" max="15630" width="10" style="2" customWidth="1"/>
    <col min="15631" max="15632" width="9.85546875" style="2" customWidth="1"/>
    <col min="15633" max="15633" width="12.42578125" style="2" customWidth="1"/>
    <col min="15634" max="15634" width="19.7109375" style="2" customWidth="1"/>
    <col min="15635" max="15635" width="10.85546875" style="2" customWidth="1"/>
    <col min="15636" max="15636" width="9" style="2" customWidth="1"/>
    <col min="15637" max="15637" width="8.7109375" style="2" customWidth="1"/>
    <col min="15638" max="15638" width="6.5703125" style="2" customWidth="1"/>
    <col min="15639" max="15639" width="8.7109375" style="2" bestFit="1" customWidth="1"/>
    <col min="15640" max="15643" width="9.85546875" style="2" customWidth="1"/>
    <col min="15644" max="15644" width="8.5703125" style="2" bestFit="1" customWidth="1"/>
    <col min="15645" max="15648" width="9.85546875" style="2" customWidth="1"/>
    <col min="15649" max="15649" width="8.5703125" style="2" bestFit="1" customWidth="1"/>
    <col min="15650" max="15653" width="9.85546875" style="2" customWidth="1"/>
    <col min="15654" max="15654" width="8.5703125" style="2" bestFit="1" customWidth="1"/>
    <col min="15655" max="15658" width="9.85546875" style="2" customWidth="1"/>
    <col min="15659" max="15659" width="8.5703125" style="2" bestFit="1" customWidth="1"/>
    <col min="15660" max="15663" width="9.85546875" style="2" customWidth="1"/>
    <col min="15664" max="15664" width="8.5703125" style="2" bestFit="1" customWidth="1"/>
    <col min="15665" max="15668" width="9.85546875" style="2" customWidth="1"/>
    <col min="15669" max="15669" width="8.5703125" style="2" bestFit="1" customWidth="1"/>
    <col min="15670" max="15673" width="9.85546875" style="2" customWidth="1"/>
    <col min="15674" max="15674" width="8.5703125" style="2" bestFit="1" customWidth="1"/>
    <col min="15675" max="15678" width="9.85546875" style="2" customWidth="1"/>
    <col min="15679" max="15679" width="6.42578125" style="2" customWidth="1"/>
    <col min="15680" max="15680" width="14" style="2" customWidth="1"/>
    <col min="15681" max="15682" width="11.42578125" style="2" customWidth="1"/>
    <col min="15683" max="15683" width="16.140625" style="2" bestFit="1" customWidth="1"/>
    <col min="15684" max="15726" width="11.42578125" style="2" customWidth="1"/>
    <col min="15727" max="15727" width="10.85546875" style="2" customWidth="1"/>
    <col min="15728" max="15728" width="10" style="2" customWidth="1"/>
    <col min="15729" max="15729" width="6.5703125" style="2" bestFit="1" customWidth="1"/>
    <col min="15730" max="15744" width="0" style="2" hidden="1" customWidth="1"/>
    <col min="15745" max="15745" width="4.85546875" style="2" customWidth="1"/>
    <col min="15746" max="15746" width="5.28515625" style="2" customWidth="1"/>
    <col min="15747" max="15761" width="0" style="2" hidden="1" customWidth="1"/>
    <col min="15762" max="15762" width="4.85546875" style="2" customWidth="1"/>
    <col min="15763" max="15763" width="6.5703125" style="2" bestFit="1" customWidth="1"/>
    <col min="15764" max="15778" width="0" style="2" hidden="1" customWidth="1"/>
    <col min="15779" max="15779" width="4.85546875" style="2" customWidth="1"/>
    <col min="15780" max="15780" width="5.28515625" style="2" customWidth="1"/>
    <col min="15781" max="15795" width="0" style="2" hidden="1" customWidth="1"/>
    <col min="15796" max="15796" width="4.85546875" style="2" customWidth="1"/>
    <col min="15797" max="15797" width="6.5703125" style="2" bestFit="1" customWidth="1"/>
    <col min="15798" max="15812" width="0" style="2" hidden="1" customWidth="1"/>
    <col min="15813" max="15813" width="4.85546875" style="2" customWidth="1"/>
    <col min="15814" max="15814" width="5.28515625" style="2" customWidth="1"/>
    <col min="15815" max="15829" width="0" style="2" hidden="1" customWidth="1"/>
    <col min="15830" max="15830" width="4.85546875" style="2" customWidth="1"/>
    <col min="15831" max="15831" width="6.140625" style="2" customWidth="1"/>
    <col min="15832" max="15846" width="0" style="2" hidden="1" customWidth="1"/>
    <col min="15847" max="15847" width="6.7109375" style="2" customWidth="1"/>
    <col min="15848" max="15848" width="6.140625" style="2" customWidth="1"/>
    <col min="15849" max="15863" width="0" style="2" hidden="1" customWidth="1"/>
    <col min="15864" max="15864" width="6.7109375" style="2" customWidth="1"/>
    <col min="15865" max="15865" width="6.140625" style="2" customWidth="1"/>
    <col min="15866" max="15882" width="0" style="2" hidden="1"/>
    <col min="15883" max="15883" width="0" style="2" hidden="1" customWidth="1"/>
    <col min="15884" max="15884" width="25.28515625" style="2" bestFit="1" customWidth="1"/>
    <col min="15885" max="15885" width="12.5703125" style="2" customWidth="1"/>
    <col min="15886" max="15886" width="10" style="2" customWidth="1"/>
    <col min="15887" max="15888" width="9.85546875" style="2" customWidth="1"/>
    <col min="15889" max="15889" width="12.42578125" style="2" customWidth="1"/>
    <col min="15890" max="15890" width="19.7109375" style="2" customWidth="1"/>
    <col min="15891" max="15891" width="10.85546875" style="2" customWidth="1"/>
    <col min="15892" max="15892" width="9" style="2" customWidth="1"/>
    <col min="15893" max="15893" width="8.7109375" style="2" customWidth="1"/>
    <col min="15894" max="15894" width="6.5703125" style="2" customWidth="1"/>
    <col min="15895" max="15895" width="8.7109375" style="2" bestFit="1" customWidth="1"/>
    <col min="15896" max="15899" width="9.85546875" style="2" customWidth="1"/>
    <col min="15900" max="15900" width="8.5703125" style="2" bestFit="1" customWidth="1"/>
    <col min="15901" max="15904" width="9.85546875" style="2" customWidth="1"/>
    <col min="15905" max="15905" width="8.5703125" style="2" bestFit="1" customWidth="1"/>
    <col min="15906" max="15909" width="9.85546875" style="2" customWidth="1"/>
    <col min="15910" max="15910" width="8.5703125" style="2" bestFit="1" customWidth="1"/>
    <col min="15911" max="15914" width="9.85546875" style="2" customWidth="1"/>
    <col min="15915" max="15915" width="8.5703125" style="2" bestFit="1" customWidth="1"/>
    <col min="15916" max="15919" width="9.85546875" style="2" customWidth="1"/>
    <col min="15920" max="15920" width="8.5703125" style="2" bestFit="1" customWidth="1"/>
    <col min="15921" max="15924" width="9.85546875" style="2" customWidth="1"/>
    <col min="15925" max="15925" width="8.5703125" style="2" bestFit="1" customWidth="1"/>
    <col min="15926" max="15929" width="9.85546875" style="2" customWidth="1"/>
    <col min="15930" max="15930" width="8.5703125" style="2" bestFit="1" customWidth="1"/>
    <col min="15931" max="15934" width="9.85546875" style="2" customWidth="1"/>
    <col min="15935" max="15935" width="6.42578125" style="2" customWidth="1"/>
    <col min="15936" max="15936" width="14" style="2" customWidth="1"/>
    <col min="15937" max="15938" width="11.42578125" style="2" customWidth="1"/>
    <col min="15939" max="15939" width="16.140625" style="2" bestFit="1" customWidth="1"/>
    <col min="15940" max="15982" width="11.42578125" style="2" customWidth="1"/>
    <col min="15983" max="15983" width="10.85546875" style="2" customWidth="1"/>
    <col min="15984" max="15984" width="10" style="2" customWidth="1"/>
    <col min="15985" max="15985" width="6.5703125" style="2" bestFit="1" customWidth="1"/>
    <col min="15986" max="16000" width="0" style="2" hidden="1" customWidth="1"/>
    <col min="16001" max="16001" width="4.85546875" style="2" customWidth="1"/>
    <col min="16002" max="16002" width="5.28515625" style="2" customWidth="1"/>
    <col min="16003" max="16017" width="0" style="2" hidden="1" customWidth="1"/>
    <col min="16018" max="16018" width="4.85546875" style="2" customWidth="1"/>
    <col min="16019" max="16019" width="6.5703125" style="2" bestFit="1" customWidth="1"/>
    <col min="16020" max="16034" width="0" style="2" hidden="1" customWidth="1"/>
    <col min="16035" max="16035" width="4.85546875" style="2" customWidth="1"/>
    <col min="16036" max="16036" width="5.28515625" style="2" customWidth="1"/>
    <col min="16037" max="16051" width="0" style="2" hidden="1" customWidth="1"/>
    <col min="16052" max="16052" width="4.85546875" style="2" customWidth="1"/>
    <col min="16053" max="16053" width="6.5703125" style="2" bestFit="1" customWidth="1"/>
    <col min="16054" max="16068" width="0" style="2" hidden="1" customWidth="1"/>
    <col min="16069" max="16069" width="4.85546875" style="2" customWidth="1"/>
    <col min="16070" max="16070" width="5.28515625" style="2" customWidth="1"/>
    <col min="16071" max="16085" width="0" style="2" hidden="1" customWidth="1"/>
    <col min="16086" max="16086" width="4.85546875" style="2" customWidth="1"/>
    <col min="16087" max="16087" width="6.140625" style="2" customWidth="1"/>
    <col min="16088" max="16102" width="0" style="2" hidden="1" customWidth="1"/>
    <col min="16103" max="16103" width="6.7109375" style="2" customWidth="1"/>
    <col min="16104" max="16104" width="6.140625" style="2" customWidth="1"/>
    <col min="16105" max="16119" width="0" style="2" hidden="1" customWidth="1"/>
    <col min="16120" max="16120" width="6.7109375" style="2" customWidth="1"/>
    <col min="16121" max="16121" width="6.140625" style="2" customWidth="1"/>
    <col min="16122" max="16138" width="0" style="2" hidden="1"/>
    <col min="16139" max="16139" width="0" style="2" hidden="1" customWidth="1"/>
    <col min="16140" max="16140" width="25.28515625" style="2" bestFit="1" customWidth="1"/>
    <col min="16141" max="16141" width="12.5703125" style="2" customWidth="1"/>
    <col min="16142" max="16142" width="10" style="2" customWidth="1"/>
    <col min="16143" max="16144" width="9.85546875" style="2" customWidth="1"/>
    <col min="16145" max="16145" width="12.42578125" style="2" customWidth="1"/>
    <col min="16146" max="16146" width="19.7109375" style="2" customWidth="1"/>
    <col min="16147" max="16147" width="10.85546875" style="2" customWidth="1"/>
    <col min="16148" max="16148" width="9" style="2" customWidth="1"/>
    <col min="16149" max="16149" width="8.7109375" style="2" customWidth="1"/>
    <col min="16150" max="16150" width="6.5703125" style="2" customWidth="1"/>
    <col min="16151" max="16151" width="8.7109375" style="2" bestFit="1" customWidth="1"/>
    <col min="16152" max="16155" width="9.85546875" style="2" customWidth="1"/>
    <col min="16156" max="16156" width="8.5703125" style="2" bestFit="1" customWidth="1"/>
    <col min="16157" max="16160" width="9.85546875" style="2" customWidth="1"/>
    <col min="16161" max="16161" width="8.5703125" style="2" bestFit="1" customWidth="1"/>
    <col min="16162" max="16165" width="9.85546875" style="2" customWidth="1"/>
    <col min="16166" max="16166" width="8.5703125" style="2" bestFit="1" customWidth="1"/>
    <col min="16167" max="16170" width="9.85546875" style="2" customWidth="1"/>
    <col min="16171" max="16171" width="8.5703125" style="2" bestFit="1" customWidth="1"/>
    <col min="16172" max="16175" width="9.85546875" style="2" customWidth="1"/>
    <col min="16176" max="16176" width="8.5703125" style="2" bestFit="1" customWidth="1"/>
    <col min="16177" max="16180" width="9.85546875" style="2" customWidth="1"/>
    <col min="16181" max="16181" width="8.5703125" style="2" bestFit="1" customWidth="1"/>
    <col min="16182" max="16185" width="9.85546875" style="2" customWidth="1"/>
    <col min="16186" max="16186" width="8.5703125" style="2" bestFit="1" customWidth="1"/>
    <col min="16187" max="16190" width="9.85546875" style="2" customWidth="1"/>
    <col min="16191" max="16191" width="6.42578125" style="2" customWidth="1"/>
    <col min="16192" max="16192" width="14" style="2" customWidth="1"/>
    <col min="16193" max="16194" width="11.42578125" style="2" customWidth="1"/>
    <col min="16195" max="16195" width="16.140625" style="2" bestFit="1" customWidth="1"/>
    <col min="16196" max="16238" width="11.42578125" style="2" customWidth="1"/>
    <col min="16239" max="16239" width="10.85546875" style="2" customWidth="1"/>
    <col min="16240" max="16240" width="10" style="2" customWidth="1"/>
    <col min="16241" max="16241" width="6.5703125" style="2" bestFit="1" customWidth="1"/>
    <col min="16242" max="16256" width="0" style="2" hidden="1" customWidth="1"/>
    <col min="16257" max="16257" width="4.85546875" style="2" customWidth="1"/>
    <col min="16258" max="16258" width="5.28515625" style="2" customWidth="1"/>
    <col min="16259" max="16273" width="0" style="2" hidden="1" customWidth="1"/>
    <col min="16274" max="16274" width="4.85546875" style="2" customWidth="1"/>
    <col min="16275" max="16275" width="6.5703125" style="2" bestFit="1" customWidth="1"/>
    <col min="16276" max="16290" width="0" style="2" hidden="1" customWidth="1"/>
    <col min="16291" max="16291" width="4.85546875" style="2" customWidth="1"/>
    <col min="16292" max="16292" width="5.28515625" style="2" customWidth="1"/>
    <col min="16293" max="16307" width="0" style="2" hidden="1" customWidth="1"/>
    <col min="16308" max="16308" width="4.85546875" style="2" customWidth="1"/>
    <col min="16309" max="16309" width="6.5703125" style="2" bestFit="1" customWidth="1"/>
    <col min="16310" max="16324" width="0" style="2" hidden="1" customWidth="1"/>
    <col min="16325" max="16325" width="4.85546875" style="2" customWidth="1"/>
    <col min="16326" max="16326" width="5.28515625" style="2" customWidth="1"/>
    <col min="16327" max="16341" width="0" style="2" hidden="1" customWidth="1"/>
    <col min="16342" max="16342" width="4.85546875" style="2" customWidth="1"/>
    <col min="16343" max="16343" width="6.140625" style="2" customWidth="1"/>
    <col min="16344" max="16358" width="0" style="2" hidden="1" customWidth="1"/>
    <col min="16359" max="16359" width="6.7109375" style="2" customWidth="1"/>
    <col min="16360" max="16360" width="6.140625" style="2" customWidth="1"/>
    <col min="16361" max="16375" width="0" style="2" hidden="1" customWidth="1"/>
    <col min="16376" max="16376" width="6.7109375" style="2" customWidth="1"/>
    <col min="16377" max="16377" width="6.140625" style="2" customWidth="1"/>
    <col min="16378" max="16384" width="0" style="2" hidden="1"/>
  </cols>
  <sheetData>
    <row r="1" spans="1:65" s="42" customFormat="1" ht="15.75" x14ac:dyDescent="0.25">
      <c r="A1" s="43"/>
      <c r="B1" s="120" t="str">
        <f ca="1">"NOTES UE "&amp;MID(CELL("nomfichier",A1),FIND("]",CELL("nomfichier",A1))+1,LEN(CELL("nomfichier",A1))-FIND("]",CELL("nomfichier",A1)))&amp;" PROMOTION "&amp;Données!$B$19</f>
        <v>NOTES UE Semestre 1 PROMOTION 2019-2022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121"/>
    </row>
    <row r="2" spans="1:65" ht="12" customHeight="1" thickBot="1" x14ac:dyDescent="0.3">
      <c r="A2" s="13"/>
      <c r="B2" s="11"/>
      <c r="C2" s="12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3"/>
      <c r="AN2" s="13"/>
      <c r="AO2" s="13"/>
      <c r="AP2" s="13"/>
      <c r="AQ2" s="13"/>
      <c r="AR2" s="22"/>
      <c r="AS2" s="13"/>
      <c r="AT2" s="13"/>
      <c r="AU2" s="13"/>
      <c r="AV2" s="13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13"/>
      <c r="BM2" s="13"/>
    </row>
    <row r="3" spans="1:65" s="42" customFormat="1" ht="14.25" customHeight="1" x14ac:dyDescent="0.25">
      <c r="A3" s="40"/>
      <c r="B3" s="69"/>
      <c r="C3" s="3"/>
      <c r="D3" s="122" t="str">
        <f>Données!A4</f>
        <v>Math</v>
      </c>
      <c r="E3" s="123"/>
      <c r="F3" s="123"/>
      <c r="G3" s="123"/>
      <c r="H3" s="124"/>
      <c r="I3" s="125" t="str">
        <f>+Données!A5</f>
        <v>Français</v>
      </c>
      <c r="J3" s="126"/>
      <c r="K3" s="126"/>
      <c r="L3" s="126"/>
      <c r="M3" s="127"/>
      <c r="N3" s="128" t="str">
        <f>Données!A6</f>
        <v>Histoire</v>
      </c>
      <c r="O3" s="129"/>
      <c r="P3" s="129"/>
      <c r="Q3" s="129"/>
      <c r="R3" s="130"/>
      <c r="S3" s="131" t="str">
        <f>Données!A7</f>
        <v>Geo</v>
      </c>
      <c r="T3" s="132"/>
      <c r="U3" s="132"/>
      <c r="V3" s="132"/>
      <c r="W3" s="133"/>
      <c r="X3" s="134" t="str">
        <f>Données!A8</f>
        <v>Anglais</v>
      </c>
      <c r="Y3" s="135"/>
      <c r="Z3" s="135"/>
      <c r="AA3" s="135"/>
      <c r="AB3" s="136"/>
      <c r="AC3" s="137" t="str">
        <f>Données!A9</f>
        <v xml:space="preserve">Dessin </v>
      </c>
      <c r="AD3" s="138"/>
      <c r="AE3" s="138"/>
      <c r="AF3" s="138"/>
      <c r="AG3" s="139"/>
      <c r="AH3" s="140" t="str">
        <f>Données!A10</f>
        <v>EPS</v>
      </c>
      <c r="AI3" s="141"/>
      <c r="AJ3" s="141"/>
      <c r="AK3" s="141"/>
      <c r="AL3" s="142"/>
      <c r="AM3" s="143" t="str">
        <f>Données!A11</f>
        <v>Espagnole</v>
      </c>
      <c r="AN3" s="144"/>
      <c r="AO3" s="144"/>
      <c r="AP3" s="144"/>
      <c r="AQ3" s="145"/>
      <c r="AR3" s="146" t="str">
        <f>Données!A12</f>
        <v>Science</v>
      </c>
      <c r="AS3" s="147"/>
      <c r="AT3" s="147"/>
      <c r="AU3" s="147"/>
      <c r="AV3" s="148"/>
      <c r="AW3" s="155" t="str">
        <f>Données!A13</f>
        <v>Anatomie</v>
      </c>
      <c r="AX3" s="156"/>
      <c r="AY3" s="156"/>
      <c r="AZ3" s="156"/>
      <c r="BA3" s="157"/>
      <c r="BB3" s="152" t="str">
        <f>Données!A14</f>
        <v>Techno</v>
      </c>
      <c r="BC3" s="153"/>
      <c r="BD3" s="153"/>
      <c r="BE3" s="153"/>
      <c r="BF3" s="154"/>
      <c r="BG3" s="149" t="str">
        <f>Données!A15</f>
        <v>Rudby</v>
      </c>
      <c r="BH3" s="150"/>
      <c r="BI3" s="150"/>
      <c r="BJ3" s="150"/>
      <c r="BK3" s="151"/>
      <c r="BL3" s="41" t="str">
        <f>Données!A16</f>
        <v>Aqua poney</v>
      </c>
      <c r="BM3" s="158" t="s">
        <v>20</v>
      </c>
    </row>
    <row r="4" spans="1:65" ht="17.25" customHeight="1" x14ac:dyDescent="0.25">
      <c r="A4" s="8"/>
      <c r="B4" s="22"/>
      <c r="C4" s="13"/>
      <c r="D4" s="162">
        <f>VLOOKUP(D3,Données!$A$3:$B$14,2,FALSE)</f>
        <v>3</v>
      </c>
      <c r="E4" s="163"/>
      <c r="F4" s="163"/>
      <c r="G4" s="163"/>
      <c r="H4" s="164"/>
      <c r="I4" s="165">
        <f>VLOOKUP(I3,Données!$A$3:$B$14,2,FALSE)</f>
        <v>2</v>
      </c>
      <c r="J4" s="166"/>
      <c r="K4" s="166"/>
      <c r="L4" s="166"/>
      <c r="M4" s="167"/>
      <c r="N4" s="168">
        <f>VLOOKUP(N3,Données!$A$3:$B$14,2,FALSE)</f>
        <v>1</v>
      </c>
      <c r="O4" s="169"/>
      <c r="P4" s="169"/>
      <c r="Q4" s="169"/>
      <c r="R4" s="170"/>
      <c r="S4" s="171">
        <f>VLOOKUP(S3,Données!$A$3:$B$14,2,FALSE)</f>
        <v>3</v>
      </c>
      <c r="T4" s="172"/>
      <c r="U4" s="172"/>
      <c r="V4" s="172"/>
      <c r="W4" s="173"/>
      <c r="X4" s="174">
        <f>VLOOKUP(X3,Données!$A$3:$B$14,2,FALSE)</f>
        <v>2</v>
      </c>
      <c r="Y4" s="175"/>
      <c r="Z4" s="175"/>
      <c r="AA4" s="175"/>
      <c r="AB4" s="176"/>
      <c r="AC4" s="177">
        <f>VLOOKUP(AC3,Données!$A$3:$B$14,2,FALSE)</f>
        <v>2</v>
      </c>
      <c r="AD4" s="178"/>
      <c r="AE4" s="178"/>
      <c r="AF4" s="178"/>
      <c r="AG4" s="179"/>
      <c r="AH4" s="180">
        <f>VLOOKUP(AH3,Données!$A$3:$B$14,2,FALSE)</f>
        <v>2</v>
      </c>
      <c r="AI4" s="181"/>
      <c r="AJ4" s="181"/>
      <c r="AK4" s="181"/>
      <c r="AL4" s="182"/>
      <c r="AM4" s="183">
        <f>VLOOKUP(AM3,Données!$A$3:$B$14,2,FALSE)</f>
        <v>2</v>
      </c>
      <c r="AN4" s="184"/>
      <c r="AO4" s="184"/>
      <c r="AP4" s="184"/>
      <c r="AQ4" s="185"/>
      <c r="AR4" s="204">
        <f>VLOOKUP(AR3,Données!$A$3:$B$14,2,FALSE)</f>
        <v>2</v>
      </c>
      <c r="AS4" s="205"/>
      <c r="AT4" s="205"/>
      <c r="AU4" s="205"/>
      <c r="AV4" s="206"/>
      <c r="AW4" s="207">
        <f>VLOOKUP(AW3,Données!$A$3:$B$14,2,FALSE)</f>
        <v>2</v>
      </c>
      <c r="AX4" s="208"/>
      <c r="AY4" s="208"/>
      <c r="AZ4" s="208"/>
      <c r="BA4" s="209"/>
      <c r="BB4" s="195">
        <f>VLOOKUP(BB3,Données!$A$3:$B$14,2,FALSE)</f>
        <v>2</v>
      </c>
      <c r="BC4" s="196"/>
      <c r="BD4" s="196"/>
      <c r="BE4" s="196"/>
      <c r="BF4" s="197"/>
      <c r="BG4" s="186">
        <f>VLOOKUP(BG3,Données!$A$3:$B$16,2,FALSE)</f>
        <v>2</v>
      </c>
      <c r="BH4" s="187"/>
      <c r="BI4" s="187"/>
      <c r="BJ4" s="187"/>
      <c r="BK4" s="188"/>
      <c r="BL4" s="14">
        <f>VLOOKUP(BL3,Données!$A$3:$B$16,2,FALSE)</f>
        <v>5</v>
      </c>
      <c r="BM4" s="159"/>
    </row>
    <row r="5" spans="1:65" ht="34.5" customHeight="1" thickBot="1" x14ac:dyDescent="0.3">
      <c r="A5" s="9"/>
      <c r="B5" s="23"/>
      <c r="C5" s="23"/>
      <c r="D5" s="216" t="str">
        <f>LOWER(VLOOKUP(D3,semestre1UE,3,FALSE))</f>
        <v/>
      </c>
      <c r="E5" s="217"/>
      <c r="F5" s="217"/>
      <c r="G5" s="217"/>
      <c r="H5" s="218"/>
      <c r="I5" s="219" t="str">
        <f>LOWER(VLOOKUP(I3,semestre1UE,3,FALSE))</f>
        <v/>
      </c>
      <c r="J5" s="220"/>
      <c r="K5" s="220"/>
      <c r="L5" s="220"/>
      <c r="M5" s="221"/>
      <c r="N5" s="222" t="str">
        <f>LOWER(VLOOKUP(N3,semestre1UE,3,FALSE))</f>
        <v/>
      </c>
      <c r="O5" s="223"/>
      <c r="P5" s="223"/>
      <c r="Q5" s="223"/>
      <c r="R5" s="224"/>
      <c r="S5" s="225" t="str">
        <f>LOWER(VLOOKUP(S3,semestre1UE,3,FALSE))</f>
        <v/>
      </c>
      <c r="T5" s="226"/>
      <c r="U5" s="226"/>
      <c r="V5" s="226"/>
      <c r="W5" s="227"/>
      <c r="X5" s="228" t="str">
        <f>LOWER(VLOOKUP(X3,semestre1UE,3,FALSE))</f>
        <v/>
      </c>
      <c r="Y5" s="229"/>
      <c r="Z5" s="229"/>
      <c r="AA5" s="229"/>
      <c r="AB5" s="230"/>
      <c r="AC5" s="231" t="str">
        <f>LOWER(VLOOKUP(AC3,semestre1UE,3,FALSE))</f>
        <v/>
      </c>
      <c r="AD5" s="232"/>
      <c r="AE5" s="232"/>
      <c r="AF5" s="232"/>
      <c r="AG5" s="233"/>
      <c r="AH5" s="234" t="str">
        <f>LOWER(VLOOKUP(AH3,semestre1UE,3,FALSE))</f>
        <v/>
      </c>
      <c r="AI5" s="235"/>
      <c r="AJ5" s="235"/>
      <c r="AK5" s="235"/>
      <c r="AL5" s="236"/>
      <c r="AM5" s="237" t="str">
        <f>LOWER(VLOOKUP(AM3,semestre1UE,3,FALSE))</f>
        <v/>
      </c>
      <c r="AN5" s="238"/>
      <c r="AO5" s="238"/>
      <c r="AP5" s="238"/>
      <c r="AQ5" s="239"/>
      <c r="AR5" s="240" t="str">
        <f>LOWER(VLOOKUP(AR3,semestre1UE,3,FALSE))</f>
        <v/>
      </c>
      <c r="AS5" s="241"/>
      <c r="AT5" s="241"/>
      <c r="AU5" s="241"/>
      <c r="AV5" s="242"/>
      <c r="AW5" s="213" t="str">
        <f>LOWER(VLOOKUP(AW3,semestre1UE,3,FALSE))</f>
        <v/>
      </c>
      <c r="AX5" s="214"/>
      <c r="AY5" s="214"/>
      <c r="AZ5" s="214"/>
      <c r="BA5" s="215"/>
      <c r="BB5" s="198" t="str">
        <f>LOWER(VLOOKUP(BB3,semestre1UE,3,FALSE))</f>
        <v/>
      </c>
      <c r="BC5" s="199"/>
      <c r="BD5" s="199"/>
      <c r="BE5" s="199"/>
      <c r="BF5" s="200"/>
      <c r="BG5" s="189" t="str">
        <f>LOWER(VLOOKUP(BG3,semestre1UE,3,FALSE))</f>
        <v/>
      </c>
      <c r="BH5" s="190"/>
      <c r="BI5" s="190"/>
      <c r="BJ5" s="190"/>
      <c r="BK5" s="191"/>
      <c r="BL5" s="15" t="str">
        <f>LOWER(VLOOKUP(BL3,semestre1UE,3,FALSE))</f>
        <v/>
      </c>
      <c r="BM5" s="159"/>
    </row>
    <row r="6" spans="1:65" ht="59.25" customHeight="1" thickBot="1" x14ac:dyDescent="0.3">
      <c r="A6" s="9"/>
      <c r="B6" s="23"/>
      <c r="C6" s="23"/>
      <c r="D6" s="264"/>
      <c r="E6" s="265"/>
      <c r="F6" s="265"/>
      <c r="G6" s="265"/>
      <c r="H6" s="266"/>
      <c r="I6" s="267"/>
      <c r="J6" s="268"/>
      <c r="K6" s="268"/>
      <c r="L6" s="268"/>
      <c r="M6" s="269"/>
      <c r="N6" s="270"/>
      <c r="O6" s="271"/>
      <c r="P6" s="271"/>
      <c r="Q6" s="271"/>
      <c r="R6" s="272"/>
      <c r="S6" s="273"/>
      <c r="T6" s="274"/>
      <c r="U6" s="274"/>
      <c r="V6" s="274"/>
      <c r="W6" s="275"/>
      <c r="X6" s="243"/>
      <c r="Y6" s="244"/>
      <c r="Z6" s="244"/>
      <c r="AA6" s="244"/>
      <c r="AB6" s="245"/>
      <c r="AC6" s="253"/>
      <c r="AD6" s="254"/>
      <c r="AE6" s="254"/>
      <c r="AF6" s="254"/>
      <c r="AG6" s="255"/>
      <c r="AH6" s="256"/>
      <c r="AI6" s="257"/>
      <c r="AJ6" s="257"/>
      <c r="AK6" s="257"/>
      <c r="AL6" s="258"/>
      <c r="AM6" s="259"/>
      <c r="AN6" s="260"/>
      <c r="AO6" s="260"/>
      <c r="AP6" s="260"/>
      <c r="AQ6" s="261"/>
      <c r="AR6" s="250"/>
      <c r="AS6" s="251"/>
      <c r="AT6" s="251"/>
      <c r="AU6" s="251"/>
      <c r="AV6" s="252"/>
      <c r="AW6" s="210"/>
      <c r="AX6" s="211"/>
      <c r="AY6" s="211"/>
      <c r="AZ6" s="211"/>
      <c r="BA6" s="212"/>
      <c r="BB6" s="201"/>
      <c r="BC6" s="202"/>
      <c r="BD6" s="202"/>
      <c r="BE6" s="202"/>
      <c r="BF6" s="203"/>
      <c r="BG6" s="192"/>
      <c r="BH6" s="193"/>
      <c r="BI6" s="193"/>
      <c r="BJ6" s="193"/>
      <c r="BK6" s="194"/>
      <c r="BL6" s="10"/>
      <c r="BM6" s="160"/>
    </row>
    <row r="7" spans="1:65" s="45" customFormat="1" ht="18.75" customHeight="1" thickBot="1" x14ac:dyDescent="0.3">
      <c r="A7" s="44"/>
      <c r="B7" s="47" t="s">
        <v>0</v>
      </c>
      <c r="C7" s="48" t="s">
        <v>1</v>
      </c>
      <c r="D7" s="49" t="s">
        <v>2</v>
      </c>
      <c r="E7" s="50" t="s">
        <v>3</v>
      </c>
      <c r="F7" s="50" t="s">
        <v>4</v>
      </c>
      <c r="G7" s="51" t="s">
        <v>5</v>
      </c>
      <c r="H7" s="52" t="s">
        <v>6</v>
      </c>
      <c r="I7" s="49" t="s">
        <v>2</v>
      </c>
      <c r="J7" s="50" t="s">
        <v>3</v>
      </c>
      <c r="K7" s="50" t="s">
        <v>4</v>
      </c>
      <c r="L7" s="51" t="s">
        <v>5</v>
      </c>
      <c r="M7" s="52" t="s">
        <v>6</v>
      </c>
      <c r="N7" s="49" t="s">
        <v>2</v>
      </c>
      <c r="O7" s="50" t="s">
        <v>3</v>
      </c>
      <c r="P7" s="50" t="s">
        <v>4</v>
      </c>
      <c r="Q7" s="51" t="s">
        <v>5</v>
      </c>
      <c r="R7" s="53" t="s">
        <v>6</v>
      </c>
      <c r="S7" s="49" t="s">
        <v>2</v>
      </c>
      <c r="T7" s="50" t="s">
        <v>3</v>
      </c>
      <c r="U7" s="50" t="s">
        <v>4</v>
      </c>
      <c r="V7" s="51" t="s">
        <v>5</v>
      </c>
      <c r="W7" s="53" t="s">
        <v>6</v>
      </c>
      <c r="X7" s="49" t="s">
        <v>2</v>
      </c>
      <c r="Y7" s="50" t="s">
        <v>3</v>
      </c>
      <c r="Z7" s="50" t="s">
        <v>4</v>
      </c>
      <c r="AA7" s="51" t="s">
        <v>5</v>
      </c>
      <c r="AB7" s="53" t="s">
        <v>6</v>
      </c>
      <c r="AC7" s="54" t="s">
        <v>2</v>
      </c>
      <c r="AD7" s="55" t="s">
        <v>3</v>
      </c>
      <c r="AE7" s="55" t="s">
        <v>4</v>
      </c>
      <c r="AF7" s="56" t="s">
        <v>5</v>
      </c>
      <c r="AG7" s="53" t="s">
        <v>6</v>
      </c>
      <c r="AH7" s="49" t="s">
        <v>2</v>
      </c>
      <c r="AI7" s="50" t="s">
        <v>3</v>
      </c>
      <c r="AJ7" s="50" t="s">
        <v>4</v>
      </c>
      <c r="AK7" s="51" t="s">
        <v>5</v>
      </c>
      <c r="AL7" s="57" t="s">
        <v>6</v>
      </c>
      <c r="AM7" s="49" t="s">
        <v>2</v>
      </c>
      <c r="AN7" s="50" t="s">
        <v>3</v>
      </c>
      <c r="AO7" s="50" t="s">
        <v>4</v>
      </c>
      <c r="AP7" s="51" t="s">
        <v>5</v>
      </c>
      <c r="AQ7" s="53" t="s">
        <v>6</v>
      </c>
      <c r="AR7" s="49" t="s">
        <v>2</v>
      </c>
      <c r="AS7" s="50" t="s">
        <v>3</v>
      </c>
      <c r="AT7" s="50" t="s">
        <v>4</v>
      </c>
      <c r="AU7" s="51" t="s">
        <v>5</v>
      </c>
      <c r="AV7" s="53" t="s">
        <v>6</v>
      </c>
      <c r="AW7" s="58" t="s">
        <v>2</v>
      </c>
      <c r="AX7" s="59" t="s">
        <v>3</v>
      </c>
      <c r="AY7" s="59" t="s">
        <v>4</v>
      </c>
      <c r="AZ7" s="60" t="s">
        <v>5</v>
      </c>
      <c r="BA7" s="57" t="s">
        <v>6</v>
      </c>
      <c r="BB7" s="58" t="s">
        <v>2</v>
      </c>
      <c r="BC7" s="59" t="s">
        <v>3</v>
      </c>
      <c r="BD7" s="59" t="s">
        <v>4</v>
      </c>
      <c r="BE7" s="60" t="s">
        <v>5</v>
      </c>
      <c r="BF7" s="57" t="s">
        <v>6</v>
      </c>
      <c r="BG7" s="58" t="s">
        <v>2</v>
      </c>
      <c r="BH7" s="59" t="s">
        <v>3</v>
      </c>
      <c r="BI7" s="59" t="s">
        <v>4</v>
      </c>
      <c r="BJ7" s="60" t="s">
        <v>5</v>
      </c>
      <c r="BK7" s="57" t="s">
        <v>6</v>
      </c>
      <c r="BL7" s="57" t="s">
        <v>6</v>
      </c>
      <c r="BM7" s="161"/>
    </row>
    <row r="8" spans="1:65" ht="15.75" customHeight="1" x14ac:dyDescent="0.25">
      <c r="A8" s="1" t="str">
        <f>B8&amp;C8</f>
        <v>MartinLefevre</v>
      </c>
      <c r="B8" s="61" t="str">
        <f>IF(Données!A21="","",Données!A21)</f>
        <v>Martin</v>
      </c>
      <c r="C8" s="61" t="str">
        <f>IF(Données!B21="","",Données!B21)</f>
        <v>Lefevre</v>
      </c>
      <c r="D8" s="74">
        <v>17.5</v>
      </c>
      <c r="E8" s="75"/>
      <c r="F8" s="76"/>
      <c r="G8" s="77"/>
      <c r="H8" s="46">
        <f>IF(OR(D8&gt;=10,E8&gt;=10,F8&gt;=10,G8&gt;=10,(MAX($D8:$G8)+(MAX($I8:$L8)))&gt;=20),D$4,0)</f>
        <v>3</v>
      </c>
      <c r="I8" s="86">
        <v>17.5</v>
      </c>
      <c r="J8" s="76"/>
      <c r="K8" s="76"/>
      <c r="L8" s="77"/>
      <c r="M8" s="46">
        <f>IF(OR(I8&gt;=10,J8&gt;=10,K8&gt;=10,L8&gt;=10,(MAX($D8:$G8)+(MAX($I8:$L8)))&gt;=20),I$4,0)</f>
        <v>2</v>
      </c>
      <c r="N8" s="86"/>
      <c r="O8" s="87"/>
      <c r="P8" s="87"/>
      <c r="Q8" s="88"/>
      <c r="R8" s="46">
        <f>IF(OR(N8&gt;=10,O8&gt;=10,P8&gt;=10,Q8&gt;=10,(MAX(N8:Q8)+(MAX(S8:V8)))&gt;=20),N$4,0)</f>
        <v>0</v>
      </c>
      <c r="S8" s="95"/>
      <c r="T8" s="87"/>
      <c r="U8" s="87"/>
      <c r="V8" s="88"/>
      <c r="W8" s="46">
        <f>IF(OR(S8&gt;=10,T8&gt;=10,U8&gt;=10,V8&gt;=10,(MAX(N8:Q8)+(MAX(S8:V8)))&gt;=20),S$4,0)</f>
        <v>0</v>
      </c>
      <c r="X8" s="95"/>
      <c r="Y8" s="76"/>
      <c r="Z8" s="76"/>
      <c r="AA8" s="77"/>
      <c r="AB8" s="46">
        <f>IF(OR(X8&gt;=10,Y8&gt;=10,Z8&gt;=10,AA8&gt;=10),$X$4,0)</f>
        <v>0</v>
      </c>
      <c r="AC8" s="86"/>
      <c r="AD8" s="76"/>
      <c r="AE8" s="76"/>
      <c r="AF8" s="77"/>
      <c r="AG8" s="46">
        <f>IF(OR(AC8&gt;=10,AD8&gt;=10,AE8&gt;=10,AF8&gt;=10,(MAX(AC8:AF8)+(MAX(AH8:AK8)))&gt;=20),AC$4,0)</f>
        <v>0</v>
      </c>
      <c r="AH8" s="86"/>
      <c r="AI8" s="76"/>
      <c r="AJ8" s="76"/>
      <c r="AK8" s="77"/>
      <c r="AL8" s="46">
        <f>IF(OR(AK8&gt;=10,AI8&gt;=10,AJ8&gt;=10,AH8&gt;=10,(MAX(AC8:AF8)+(MAX(AH8:AK8)))&gt;=20),AH$4,0)</f>
        <v>0</v>
      </c>
      <c r="AM8" s="86"/>
      <c r="AN8" s="76"/>
      <c r="AO8" s="76"/>
      <c r="AP8" s="77"/>
      <c r="AQ8" s="46">
        <f>IF(OR(AM8&gt;=10,AP8&gt;=10,AN8&gt;=10,AO8&gt;=10),$AM$4,0)</f>
        <v>0</v>
      </c>
      <c r="AR8" s="86"/>
      <c r="AS8" s="76"/>
      <c r="AT8" s="76"/>
      <c r="AU8" s="77"/>
      <c r="AV8" s="46">
        <f>IF(OR(AR8&gt;=10,AS8&gt;=10,AT8&gt;=10,AU8&gt;=10),$AR$4,0)</f>
        <v>0</v>
      </c>
      <c r="AW8" s="86"/>
      <c r="AX8" s="76"/>
      <c r="AY8" s="76"/>
      <c r="AZ8" s="77"/>
      <c r="BA8" s="46">
        <f>IF(OR(AW8&gt;=10,AZ8&gt;=10,AX8&gt;=10,AY8&gt;=10),$AW$4,0)</f>
        <v>0</v>
      </c>
      <c r="BB8" s="86"/>
      <c r="BC8" s="76"/>
      <c r="BD8" s="76"/>
      <c r="BE8" s="77"/>
      <c r="BF8" s="46">
        <f>IF(OR(BB8&gt;=10,BE8&gt;=10,BC8&gt;=10,BD8&gt;=10),$BB$4,0)</f>
        <v>0</v>
      </c>
      <c r="BG8" s="86"/>
      <c r="BH8" s="76"/>
      <c r="BI8" s="76"/>
      <c r="BJ8" s="77"/>
      <c r="BK8" s="46">
        <f>IF(OR(BG8&gt;=10,BJ8&gt;=10,BH8&gt;=10,BI8&gt;=10),$BG$4,0)</f>
        <v>0</v>
      </c>
      <c r="BL8" s="98"/>
      <c r="BM8" s="26">
        <f>BL8+BA8+AV8+AQ8+AL8+AG8+AB8+W8+R8+M8+H8+BF8+BK8</f>
        <v>5</v>
      </c>
    </row>
    <row r="9" spans="1:65" ht="15.75" customHeight="1" x14ac:dyDescent="0.25">
      <c r="A9" s="1" t="str">
        <f t="shared" ref="A9:A72" si="0">B9&amp;C9</f>
        <v>BernardFaure</v>
      </c>
      <c r="B9" s="61" t="str">
        <f>IF(Données!A22="","",Données!A22)</f>
        <v>Bernard</v>
      </c>
      <c r="C9" s="4" t="str">
        <f>IF(Données!B22="","",Données!B22)</f>
        <v>Faure</v>
      </c>
      <c r="D9" s="78">
        <v>16</v>
      </c>
      <c r="E9" s="79"/>
      <c r="F9" s="80"/>
      <c r="G9" s="81"/>
      <c r="H9" s="16">
        <f t="shared" ref="H9:H72" si="1">IF(OR(D9&gt;=10,E9&gt;=10,F9&gt;=10,G9&gt;=10,(MAX($D9:$G9)+(MAX($I9:$L9)))&gt;=20),D$4,0)</f>
        <v>3</v>
      </c>
      <c r="I9" s="86">
        <v>16</v>
      </c>
      <c r="J9" s="80"/>
      <c r="K9" s="80"/>
      <c r="L9" s="81"/>
      <c r="M9" s="16">
        <f t="shared" ref="M9:M72" si="2">IF(OR(I9&gt;=10,J9&gt;=10,K9&gt;=10,L9&gt;=10,(MAX($D9:$G9)+(MAX($I9:$L9)))&gt;=20),I$4,0)</f>
        <v>2</v>
      </c>
      <c r="N9" s="86"/>
      <c r="O9" s="89"/>
      <c r="P9" s="89"/>
      <c r="Q9" s="90"/>
      <c r="R9" s="16">
        <f t="shared" ref="R9:R72" si="3">IF(OR(N9&gt;=10,O9&gt;=10,P9&gt;=10,Q9&gt;=10,(MAX(N9:Q9)+(MAX(S9:V9)))&gt;=20),N$4,0)</f>
        <v>0</v>
      </c>
      <c r="S9" s="96"/>
      <c r="T9" s="89"/>
      <c r="U9" s="89"/>
      <c r="V9" s="90"/>
      <c r="W9" s="16">
        <f t="shared" ref="W9:W72" si="4">IF(OR(S9&gt;=10,T9&gt;=10,U9&gt;=10,V9&gt;=10,(MAX(N9:Q9)+(MAX(S9:V9)))&gt;=20),S$4,0)</f>
        <v>0</v>
      </c>
      <c r="X9" s="96"/>
      <c r="Y9" s="80"/>
      <c r="Z9" s="80"/>
      <c r="AA9" s="81"/>
      <c r="AB9" s="16">
        <f t="shared" ref="AB9:AB72" si="5">IF(OR(X9&gt;=10,Y9&gt;=10,Z9&gt;=10,AA9&gt;=10),$X$4,0)</f>
        <v>0</v>
      </c>
      <c r="AC9" s="91"/>
      <c r="AD9" s="80"/>
      <c r="AE9" s="80"/>
      <c r="AF9" s="81"/>
      <c r="AG9" s="16">
        <f t="shared" ref="AG9:AG72" si="6">IF(OR(AC9&gt;=10,AD9&gt;=10,AE9&gt;=10,AF9&gt;=10,(MAX(AC9:AF9)+(MAX(AH9:AK9)))&gt;=20),AC$4,0)</f>
        <v>0</v>
      </c>
      <c r="AH9" s="91"/>
      <c r="AI9" s="80"/>
      <c r="AJ9" s="80"/>
      <c r="AK9" s="81"/>
      <c r="AL9" s="16">
        <f t="shared" ref="AL9:AL72" si="7">IF(OR(AK9&gt;=10,AI9&gt;=10,AJ9&gt;=10,AH9&gt;=10,(MAX(AC9:AF9)+(MAX(AH9:AK9)))&gt;=20),AH$4,0)</f>
        <v>0</v>
      </c>
      <c r="AM9" s="91"/>
      <c r="AN9" s="80"/>
      <c r="AO9" s="80"/>
      <c r="AP9" s="81"/>
      <c r="AQ9" s="16">
        <f t="shared" ref="AQ9:AQ72" si="8">IF(OR(AM9&gt;=10,AP9&gt;=10,AN9&gt;=10,AO9&gt;=10),$AM$4,0)</f>
        <v>0</v>
      </c>
      <c r="AR9" s="91"/>
      <c r="AS9" s="80"/>
      <c r="AT9" s="80"/>
      <c r="AU9" s="81"/>
      <c r="AV9" s="16">
        <f t="shared" ref="AV9:AV72" si="9">IF(OR(AR9&gt;=10,AS9&gt;=10,AT9&gt;=10,AU9&gt;=10),$AR$4,0)</f>
        <v>0</v>
      </c>
      <c r="AW9" s="91"/>
      <c r="AX9" s="80"/>
      <c r="AY9" s="80"/>
      <c r="AZ9" s="81"/>
      <c r="BA9" s="16">
        <f t="shared" ref="BA9:BA72" si="10">IF(OR(AW9&gt;=10,AZ9&gt;=10,AX9&gt;=10,AY9&gt;=10),$AW$4,0)</f>
        <v>0</v>
      </c>
      <c r="BB9" s="91"/>
      <c r="BC9" s="80"/>
      <c r="BD9" s="80"/>
      <c r="BE9" s="81"/>
      <c r="BF9" s="16">
        <f t="shared" ref="BF9:BF72" si="11">IF(OR(BB9&gt;=10,BE9&gt;=10,BC9&gt;=10,BD9&gt;=10),$BB$4,0)</f>
        <v>0</v>
      </c>
      <c r="BG9" s="91"/>
      <c r="BH9" s="80"/>
      <c r="BI9" s="80"/>
      <c r="BJ9" s="81"/>
      <c r="BK9" s="16">
        <f t="shared" ref="BK9:BK72" si="12">IF(OR(BG9&gt;=10,BJ9&gt;=10,BH9&gt;=10,BI9&gt;=10),$BG$4,0)</f>
        <v>0</v>
      </c>
      <c r="BL9" s="99"/>
      <c r="BM9" s="27">
        <f t="shared" ref="BM9:BM72" si="13">BL9+BA9+AV9+AQ9+AL9+AG9+AB9+W9+R9+M9+H9+BF9+BK9</f>
        <v>5</v>
      </c>
    </row>
    <row r="10" spans="1:65" ht="15.75" customHeight="1" x14ac:dyDescent="0.25">
      <c r="A10" s="1" t="str">
        <f t="shared" si="0"/>
        <v>ThomasAndre</v>
      </c>
      <c r="B10" s="61" t="str">
        <f>IF(Données!A23="","",Données!A23)</f>
        <v>Thomas</v>
      </c>
      <c r="C10" s="4" t="str">
        <f>IF(Données!B23="","",Données!B23)</f>
        <v>Andre</v>
      </c>
      <c r="D10" s="78">
        <v>17</v>
      </c>
      <c r="E10" s="79"/>
      <c r="F10" s="80"/>
      <c r="G10" s="81"/>
      <c r="H10" s="16">
        <f t="shared" si="1"/>
        <v>3</v>
      </c>
      <c r="I10" s="86">
        <v>17</v>
      </c>
      <c r="J10" s="80"/>
      <c r="K10" s="80"/>
      <c r="L10" s="81"/>
      <c r="M10" s="16">
        <f t="shared" si="2"/>
        <v>2</v>
      </c>
      <c r="N10" s="86"/>
      <c r="O10" s="89"/>
      <c r="P10" s="89"/>
      <c r="Q10" s="90"/>
      <c r="R10" s="16">
        <f t="shared" si="3"/>
        <v>0</v>
      </c>
      <c r="S10" s="96"/>
      <c r="T10" s="89"/>
      <c r="U10" s="89"/>
      <c r="V10" s="90"/>
      <c r="W10" s="16">
        <f t="shared" si="4"/>
        <v>0</v>
      </c>
      <c r="X10" s="96"/>
      <c r="Y10" s="80"/>
      <c r="Z10" s="80"/>
      <c r="AA10" s="81"/>
      <c r="AB10" s="16">
        <f t="shared" si="5"/>
        <v>0</v>
      </c>
      <c r="AC10" s="91"/>
      <c r="AD10" s="80"/>
      <c r="AE10" s="80"/>
      <c r="AF10" s="81"/>
      <c r="AG10" s="16">
        <f t="shared" si="6"/>
        <v>0</v>
      </c>
      <c r="AH10" s="91"/>
      <c r="AI10" s="80"/>
      <c r="AJ10" s="80"/>
      <c r="AK10" s="81"/>
      <c r="AL10" s="16">
        <f t="shared" si="7"/>
        <v>0</v>
      </c>
      <c r="AM10" s="91"/>
      <c r="AN10" s="80"/>
      <c r="AO10" s="80"/>
      <c r="AP10" s="81"/>
      <c r="AQ10" s="16">
        <f t="shared" si="8"/>
        <v>0</v>
      </c>
      <c r="AR10" s="91"/>
      <c r="AS10" s="80"/>
      <c r="AT10" s="80"/>
      <c r="AU10" s="81"/>
      <c r="AV10" s="16">
        <f t="shared" si="9"/>
        <v>0</v>
      </c>
      <c r="AW10" s="91"/>
      <c r="AX10" s="80"/>
      <c r="AY10" s="80"/>
      <c r="AZ10" s="81"/>
      <c r="BA10" s="16">
        <f t="shared" si="10"/>
        <v>0</v>
      </c>
      <c r="BB10" s="91"/>
      <c r="BC10" s="80"/>
      <c r="BD10" s="80"/>
      <c r="BE10" s="81"/>
      <c r="BF10" s="16">
        <f t="shared" si="11"/>
        <v>0</v>
      </c>
      <c r="BG10" s="91"/>
      <c r="BH10" s="80"/>
      <c r="BI10" s="80"/>
      <c r="BJ10" s="81"/>
      <c r="BK10" s="16">
        <f t="shared" si="12"/>
        <v>0</v>
      </c>
      <c r="BL10" s="99"/>
      <c r="BM10" s="27">
        <f t="shared" si="13"/>
        <v>5</v>
      </c>
    </row>
    <row r="11" spans="1:65" ht="15.75" customHeight="1" x14ac:dyDescent="0.25">
      <c r="A11" s="1" t="str">
        <f t="shared" si="0"/>
        <v>PetitMercier</v>
      </c>
      <c r="B11" s="61" t="str">
        <f>IF(Données!A24="","",Données!A24)</f>
        <v>Petit</v>
      </c>
      <c r="C11" s="4" t="str">
        <f>IF(Données!B24="","",Données!B24)</f>
        <v>Mercier</v>
      </c>
      <c r="D11" s="78">
        <v>17.5</v>
      </c>
      <c r="E11" s="79"/>
      <c r="F11" s="80"/>
      <c r="G11" s="81"/>
      <c r="H11" s="16">
        <f t="shared" si="1"/>
        <v>3</v>
      </c>
      <c r="I11" s="86">
        <v>17.5</v>
      </c>
      <c r="J11" s="80"/>
      <c r="K11" s="80"/>
      <c r="L11" s="81"/>
      <c r="M11" s="16">
        <f t="shared" si="2"/>
        <v>2</v>
      </c>
      <c r="N11" s="86"/>
      <c r="O11" s="89"/>
      <c r="P11" s="89"/>
      <c r="Q11" s="90"/>
      <c r="R11" s="16">
        <f t="shared" si="3"/>
        <v>0</v>
      </c>
      <c r="S11" s="96"/>
      <c r="T11" s="89"/>
      <c r="U11" s="89"/>
      <c r="V11" s="90"/>
      <c r="W11" s="16">
        <f t="shared" si="4"/>
        <v>0</v>
      </c>
      <c r="X11" s="96"/>
      <c r="Y11" s="80"/>
      <c r="Z11" s="80"/>
      <c r="AA11" s="81"/>
      <c r="AB11" s="16">
        <f t="shared" si="5"/>
        <v>0</v>
      </c>
      <c r="AC11" s="91"/>
      <c r="AD11" s="80"/>
      <c r="AE11" s="80"/>
      <c r="AF11" s="81"/>
      <c r="AG11" s="16">
        <f t="shared" si="6"/>
        <v>0</v>
      </c>
      <c r="AH11" s="91"/>
      <c r="AI11" s="80"/>
      <c r="AJ11" s="80"/>
      <c r="AK11" s="81"/>
      <c r="AL11" s="16">
        <f t="shared" si="7"/>
        <v>0</v>
      </c>
      <c r="AM11" s="91"/>
      <c r="AN11" s="80"/>
      <c r="AO11" s="80"/>
      <c r="AP11" s="81"/>
      <c r="AQ11" s="16">
        <f t="shared" si="8"/>
        <v>0</v>
      </c>
      <c r="AR11" s="91"/>
      <c r="AS11" s="80"/>
      <c r="AT11" s="80"/>
      <c r="AU11" s="81"/>
      <c r="AV11" s="16">
        <f t="shared" si="9"/>
        <v>0</v>
      </c>
      <c r="AW11" s="91"/>
      <c r="AX11" s="80"/>
      <c r="AY11" s="80"/>
      <c r="AZ11" s="81"/>
      <c r="BA11" s="16">
        <f t="shared" si="10"/>
        <v>0</v>
      </c>
      <c r="BB11" s="91"/>
      <c r="BC11" s="80"/>
      <c r="BD11" s="80"/>
      <c r="BE11" s="81"/>
      <c r="BF11" s="16">
        <f t="shared" si="11"/>
        <v>0</v>
      </c>
      <c r="BG11" s="91"/>
      <c r="BH11" s="80"/>
      <c r="BI11" s="80"/>
      <c r="BJ11" s="81"/>
      <c r="BK11" s="16">
        <f t="shared" si="12"/>
        <v>0</v>
      </c>
      <c r="BL11" s="99"/>
      <c r="BM11" s="27">
        <f t="shared" si="13"/>
        <v>5</v>
      </c>
    </row>
    <row r="12" spans="1:65" ht="15.75" customHeight="1" x14ac:dyDescent="0.25">
      <c r="A12" s="1" t="str">
        <f t="shared" si="0"/>
        <v>RobertBlanc</v>
      </c>
      <c r="B12" s="61" t="str">
        <f>IF(Données!A25="","",Données!A25)</f>
        <v>Robert</v>
      </c>
      <c r="C12" s="4" t="str">
        <f>IF(Données!B25="","",Données!B25)</f>
        <v>Blanc</v>
      </c>
      <c r="D12" s="78">
        <v>18.5</v>
      </c>
      <c r="E12" s="79"/>
      <c r="F12" s="80"/>
      <c r="G12" s="81"/>
      <c r="H12" s="16">
        <f t="shared" si="1"/>
        <v>3</v>
      </c>
      <c r="I12" s="86">
        <v>18.5</v>
      </c>
      <c r="J12" s="80"/>
      <c r="K12" s="80"/>
      <c r="L12" s="81"/>
      <c r="M12" s="16">
        <f t="shared" si="2"/>
        <v>2</v>
      </c>
      <c r="N12" s="86"/>
      <c r="O12" s="89"/>
      <c r="P12" s="89"/>
      <c r="Q12" s="90"/>
      <c r="R12" s="16">
        <f t="shared" si="3"/>
        <v>0</v>
      </c>
      <c r="S12" s="96"/>
      <c r="T12" s="89"/>
      <c r="U12" s="89"/>
      <c r="V12" s="90"/>
      <c r="W12" s="16">
        <f t="shared" si="4"/>
        <v>0</v>
      </c>
      <c r="X12" s="96"/>
      <c r="Y12" s="80"/>
      <c r="Z12" s="80"/>
      <c r="AA12" s="81"/>
      <c r="AB12" s="16">
        <f t="shared" si="5"/>
        <v>0</v>
      </c>
      <c r="AC12" s="91"/>
      <c r="AD12" s="80"/>
      <c r="AE12" s="80"/>
      <c r="AF12" s="81"/>
      <c r="AG12" s="16">
        <f t="shared" si="6"/>
        <v>0</v>
      </c>
      <c r="AH12" s="91"/>
      <c r="AI12" s="80"/>
      <c r="AJ12" s="80"/>
      <c r="AK12" s="81"/>
      <c r="AL12" s="16">
        <f t="shared" si="7"/>
        <v>0</v>
      </c>
      <c r="AM12" s="91"/>
      <c r="AN12" s="80"/>
      <c r="AO12" s="80"/>
      <c r="AP12" s="81"/>
      <c r="AQ12" s="16">
        <f t="shared" si="8"/>
        <v>0</v>
      </c>
      <c r="AR12" s="91"/>
      <c r="AS12" s="80"/>
      <c r="AT12" s="80"/>
      <c r="AU12" s="81"/>
      <c r="AV12" s="16">
        <f t="shared" si="9"/>
        <v>0</v>
      </c>
      <c r="AW12" s="91"/>
      <c r="AX12" s="80"/>
      <c r="AY12" s="80"/>
      <c r="AZ12" s="81"/>
      <c r="BA12" s="16">
        <f t="shared" si="10"/>
        <v>0</v>
      </c>
      <c r="BB12" s="91"/>
      <c r="BC12" s="80"/>
      <c r="BD12" s="80"/>
      <c r="BE12" s="81"/>
      <c r="BF12" s="16">
        <f t="shared" si="11"/>
        <v>0</v>
      </c>
      <c r="BG12" s="91"/>
      <c r="BH12" s="80"/>
      <c r="BI12" s="80"/>
      <c r="BJ12" s="81"/>
      <c r="BK12" s="16">
        <f t="shared" si="12"/>
        <v>0</v>
      </c>
      <c r="BL12" s="99"/>
      <c r="BM12" s="27">
        <f t="shared" si="13"/>
        <v>5</v>
      </c>
    </row>
    <row r="13" spans="1:65" ht="15.75" customHeight="1" x14ac:dyDescent="0.25">
      <c r="A13" s="1" t="str">
        <f t="shared" si="0"/>
        <v>RichardGuerin</v>
      </c>
      <c r="B13" s="61" t="str">
        <f>IF(Données!A26="","",Données!A26)</f>
        <v>Richard</v>
      </c>
      <c r="C13" s="4" t="str">
        <f>IF(Données!B26="","",Données!B26)</f>
        <v>Guerin</v>
      </c>
      <c r="D13" s="78">
        <v>16</v>
      </c>
      <c r="E13" s="79"/>
      <c r="F13" s="80"/>
      <c r="G13" s="81"/>
      <c r="H13" s="16">
        <f t="shared" si="1"/>
        <v>3</v>
      </c>
      <c r="I13" s="86">
        <v>16</v>
      </c>
      <c r="J13" s="80"/>
      <c r="K13" s="80"/>
      <c r="L13" s="81"/>
      <c r="M13" s="16">
        <f t="shared" si="2"/>
        <v>2</v>
      </c>
      <c r="N13" s="86"/>
      <c r="O13" s="89"/>
      <c r="P13" s="89"/>
      <c r="Q13" s="90"/>
      <c r="R13" s="16">
        <f t="shared" si="3"/>
        <v>0</v>
      </c>
      <c r="S13" s="96"/>
      <c r="T13" s="89"/>
      <c r="U13" s="89"/>
      <c r="V13" s="90"/>
      <c r="W13" s="16">
        <f t="shared" si="4"/>
        <v>0</v>
      </c>
      <c r="X13" s="96"/>
      <c r="Y13" s="80"/>
      <c r="Z13" s="80"/>
      <c r="AA13" s="81"/>
      <c r="AB13" s="16">
        <f t="shared" si="5"/>
        <v>0</v>
      </c>
      <c r="AC13" s="91"/>
      <c r="AD13" s="80"/>
      <c r="AE13" s="80"/>
      <c r="AF13" s="81"/>
      <c r="AG13" s="16">
        <f t="shared" si="6"/>
        <v>0</v>
      </c>
      <c r="AH13" s="91"/>
      <c r="AI13" s="80"/>
      <c r="AJ13" s="80"/>
      <c r="AK13" s="81"/>
      <c r="AL13" s="16">
        <f t="shared" si="7"/>
        <v>0</v>
      </c>
      <c r="AM13" s="91"/>
      <c r="AN13" s="80"/>
      <c r="AO13" s="80"/>
      <c r="AP13" s="81"/>
      <c r="AQ13" s="16">
        <f t="shared" si="8"/>
        <v>0</v>
      </c>
      <c r="AR13" s="91"/>
      <c r="AS13" s="80"/>
      <c r="AT13" s="80"/>
      <c r="AU13" s="81"/>
      <c r="AV13" s="16">
        <f t="shared" si="9"/>
        <v>0</v>
      </c>
      <c r="AW13" s="91"/>
      <c r="AX13" s="80"/>
      <c r="AY13" s="80"/>
      <c r="AZ13" s="81"/>
      <c r="BA13" s="16">
        <f t="shared" si="10"/>
        <v>0</v>
      </c>
      <c r="BB13" s="91"/>
      <c r="BC13" s="80"/>
      <c r="BD13" s="80"/>
      <c r="BE13" s="81"/>
      <c r="BF13" s="16">
        <f t="shared" si="11"/>
        <v>0</v>
      </c>
      <c r="BG13" s="91"/>
      <c r="BH13" s="80"/>
      <c r="BI13" s="80"/>
      <c r="BJ13" s="81"/>
      <c r="BK13" s="16">
        <f t="shared" si="12"/>
        <v>0</v>
      </c>
      <c r="BL13" s="99"/>
      <c r="BM13" s="27">
        <f t="shared" si="13"/>
        <v>5</v>
      </c>
    </row>
    <row r="14" spans="1:65" ht="15.75" customHeight="1" x14ac:dyDescent="0.25">
      <c r="A14" s="1" t="str">
        <f t="shared" si="0"/>
        <v>DurandBoyer</v>
      </c>
      <c r="B14" s="61" t="str">
        <f>IF(Données!A27="","",Données!A27)</f>
        <v>Durand</v>
      </c>
      <c r="C14" s="4" t="str">
        <f>IF(Données!B27="","",Données!B27)</f>
        <v>Boyer</v>
      </c>
      <c r="D14" s="78">
        <v>17.5</v>
      </c>
      <c r="E14" s="79"/>
      <c r="F14" s="80"/>
      <c r="G14" s="81"/>
      <c r="H14" s="16">
        <f t="shared" si="1"/>
        <v>3</v>
      </c>
      <c r="I14" s="86">
        <v>17.5</v>
      </c>
      <c r="J14" s="80"/>
      <c r="K14" s="80"/>
      <c r="L14" s="81"/>
      <c r="M14" s="16">
        <f t="shared" si="2"/>
        <v>2</v>
      </c>
      <c r="N14" s="86"/>
      <c r="O14" s="89"/>
      <c r="P14" s="89"/>
      <c r="Q14" s="90"/>
      <c r="R14" s="16">
        <f t="shared" si="3"/>
        <v>0</v>
      </c>
      <c r="S14" s="96"/>
      <c r="T14" s="89"/>
      <c r="U14" s="89"/>
      <c r="V14" s="90"/>
      <c r="W14" s="16">
        <f t="shared" si="4"/>
        <v>0</v>
      </c>
      <c r="X14" s="96"/>
      <c r="Y14" s="80"/>
      <c r="Z14" s="80"/>
      <c r="AA14" s="81"/>
      <c r="AB14" s="16">
        <f t="shared" si="5"/>
        <v>0</v>
      </c>
      <c r="AC14" s="91"/>
      <c r="AD14" s="80"/>
      <c r="AE14" s="80"/>
      <c r="AF14" s="81"/>
      <c r="AG14" s="16">
        <f t="shared" si="6"/>
        <v>0</v>
      </c>
      <c r="AH14" s="91"/>
      <c r="AI14" s="80"/>
      <c r="AJ14" s="80"/>
      <c r="AK14" s="81"/>
      <c r="AL14" s="16">
        <f t="shared" si="7"/>
        <v>0</v>
      </c>
      <c r="AM14" s="91"/>
      <c r="AN14" s="80"/>
      <c r="AO14" s="80"/>
      <c r="AP14" s="81"/>
      <c r="AQ14" s="16">
        <f t="shared" si="8"/>
        <v>0</v>
      </c>
      <c r="AR14" s="91"/>
      <c r="AS14" s="80"/>
      <c r="AT14" s="80"/>
      <c r="AU14" s="81"/>
      <c r="AV14" s="16">
        <f t="shared" si="9"/>
        <v>0</v>
      </c>
      <c r="AW14" s="91"/>
      <c r="AX14" s="80"/>
      <c r="AY14" s="80"/>
      <c r="AZ14" s="81"/>
      <c r="BA14" s="16">
        <f t="shared" si="10"/>
        <v>0</v>
      </c>
      <c r="BB14" s="91"/>
      <c r="BC14" s="80"/>
      <c r="BD14" s="80"/>
      <c r="BE14" s="81"/>
      <c r="BF14" s="16">
        <f t="shared" si="11"/>
        <v>0</v>
      </c>
      <c r="BG14" s="91"/>
      <c r="BH14" s="80"/>
      <c r="BI14" s="80"/>
      <c r="BJ14" s="81"/>
      <c r="BK14" s="16">
        <f t="shared" si="12"/>
        <v>0</v>
      </c>
      <c r="BL14" s="99"/>
      <c r="BM14" s="27">
        <f t="shared" si="13"/>
        <v>5</v>
      </c>
    </row>
    <row r="15" spans="1:65" ht="15.75" customHeight="1" x14ac:dyDescent="0.25">
      <c r="A15" s="1" t="str">
        <f t="shared" si="0"/>
        <v>DuboisGarnier</v>
      </c>
      <c r="B15" s="61" t="str">
        <f>IF(Données!A28="","",Données!A28)</f>
        <v>Dubois</v>
      </c>
      <c r="C15" s="4" t="str">
        <f>IF(Données!B28="","",Données!B28)</f>
        <v>Garnier</v>
      </c>
      <c r="D15" s="78">
        <v>17.5</v>
      </c>
      <c r="E15" s="79"/>
      <c r="F15" s="80"/>
      <c r="G15" s="81"/>
      <c r="H15" s="16">
        <f t="shared" si="1"/>
        <v>3</v>
      </c>
      <c r="I15" s="86">
        <v>17.5</v>
      </c>
      <c r="J15" s="80"/>
      <c r="K15" s="80"/>
      <c r="L15" s="81"/>
      <c r="M15" s="16">
        <f t="shared" si="2"/>
        <v>2</v>
      </c>
      <c r="N15" s="86"/>
      <c r="O15" s="89"/>
      <c r="P15" s="89"/>
      <c r="Q15" s="90"/>
      <c r="R15" s="16">
        <f t="shared" si="3"/>
        <v>0</v>
      </c>
      <c r="S15" s="96"/>
      <c r="T15" s="89"/>
      <c r="U15" s="89"/>
      <c r="V15" s="90"/>
      <c r="W15" s="16">
        <f t="shared" si="4"/>
        <v>0</v>
      </c>
      <c r="X15" s="96"/>
      <c r="Y15" s="80"/>
      <c r="Z15" s="80"/>
      <c r="AA15" s="81"/>
      <c r="AB15" s="16">
        <f t="shared" si="5"/>
        <v>0</v>
      </c>
      <c r="AC15" s="91"/>
      <c r="AD15" s="80"/>
      <c r="AE15" s="80"/>
      <c r="AF15" s="81"/>
      <c r="AG15" s="16">
        <f t="shared" si="6"/>
        <v>0</v>
      </c>
      <c r="AH15" s="91"/>
      <c r="AI15" s="80"/>
      <c r="AJ15" s="80"/>
      <c r="AK15" s="81"/>
      <c r="AL15" s="16">
        <f t="shared" si="7"/>
        <v>0</v>
      </c>
      <c r="AM15" s="91"/>
      <c r="AN15" s="80"/>
      <c r="AO15" s="80"/>
      <c r="AP15" s="81"/>
      <c r="AQ15" s="16">
        <f t="shared" si="8"/>
        <v>0</v>
      </c>
      <c r="AR15" s="91"/>
      <c r="AS15" s="80"/>
      <c r="AT15" s="80"/>
      <c r="AU15" s="81"/>
      <c r="AV15" s="16">
        <f t="shared" si="9"/>
        <v>0</v>
      </c>
      <c r="AW15" s="91"/>
      <c r="AX15" s="80"/>
      <c r="AY15" s="80"/>
      <c r="AZ15" s="81"/>
      <c r="BA15" s="16">
        <f t="shared" si="10"/>
        <v>0</v>
      </c>
      <c r="BB15" s="91"/>
      <c r="BC15" s="80"/>
      <c r="BD15" s="80"/>
      <c r="BE15" s="81"/>
      <c r="BF15" s="16">
        <f t="shared" si="11"/>
        <v>0</v>
      </c>
      <c r="BG15" s="91"/>
      <c r="BH15" s="80"/>
      <c r="BI15" s="80"/>
      <c r="BJ15" s="81"/>
      <c r="BK15" s="16">
        <f t="shared" si="12"/>
        <v>0</v>
      </c>
      <c r="BL15" s="99"/>
      <c r="BM15" s="27">
        <f t="shared" si="13"/>
        <v>5</v>
      </c>
    </row>
    <row r="16" spans="1:65" ht="16.5" customHeight="1" x14ac:dyDescent="0.25">
      <c r="A16" s="1" t="str">
        <f t="shared" si="0"/>
        <v>MoreauChevalier</v>
      </c>
      <c r="B16" s="61" t="str">
        <f>IF(Données!A29="","",Données!A29)</f>
        <v>Moreau</v>
      </c>
      <c r="C16" s="4" t="str">
        <f>IF(Données!B29="","",Données!B29)</f>
        <v>Chevalier</v>
      </c>
      <c r="D16" s="78">
        <v>14</v>
      </c>
      <c r="E16" s="79"/>
      <c r="F16" s="80"/>
      <c r="G16" s="81"/>
      <c r="H16" s="16">
        <f t="shared" si="1"/>
        <v>3</v>
      </c>
      <c r="I16" s="86">
        <v>14</v>
      </c>
      <c r="J16" s="80"/>
      <c r="K16" s="80"/>
      <c r="L16" s="81"/>
      <c r="M16" s="16">
        <f t="shared" si="2"/>
        <v>2</v>
      </c>
      <c r="N16" s="86"/>
      <c r="O16" s="89"/>
      <c r="P16" s="89"/>
      <c r="Q16" s="90"/>
      <c r="R16" s="16">
        <f t="shared" si="3"/>
        <v>0</v>
      </c>
      <c r="S16" s="96"/>
      <c r="T16" s="89"/>
      <c r="U16" s="89"/>
      <c r="V16" s="90"/>
      <c r="W16" s="16">
        <f t="shared" si="4"/>
        <v>0</v>
      </c>
      <c r="X16" s="96"/>
      <c r="Y16" s="80"/>
      <c r="Z16" s="80"/>
      <c r="AA16" s="81"/>
      <c r="AB16" s="16">
        <f t="shared" si="5"/>
        <v>0</v>
      </c>
      <c r="AC16" s="91"/>
      <c r="AD16" s="80"/>
      <c r="AE16" s="80"/>
      <c r="AF16" s="81"/>
      <c r="AG16" s="16">
        <f t="shared" si="6"/>
        <v>0</v>
      </c>
      <c r="AH16" s="91"/>
      <c r="AI16" s="80"/>
      <c r="AJ16" s="80"/>
      <c r="AK16" s="81"/>
      <c r="AL16" s="16">
        <f t="shared" si="7"/>
        <v>0</v>
      </c>
      <c r="AM16" s="91"/>
      <c r="AN16" s="80"/>
      <c r="AO16" s="80"/>
      <c r="AP16" s="81"/>
      <c r="AQ16" s="16">
        <f t="shared" si="8"/>
        <v>0</v>
      </c>
      <c r="AR16" s="91"/>
      <c r="AS16" s="80"/>
      <c r="AT16" s="80"/>
      <c r="AU16" s="81"/>
      <c r="AV16" s="16">
        <f t="shared" si="9"/>
        <v>0</v>
      </c>
      <c r="AW16" s="91"/>
      <c r="AX16" s="80"/>
      <c r="AY16" s="80"/>
      <c r="AZ16" s="81"/>
      <c r="BA16" s="16">
        <f t="shared" si="10"/>
        <v>0</v>
      </c>
      <c r="BB16" s="91"/>
      <c r="BC16" s="80"/>
      <c r="BD16" s="80"/>
      <c r="BE16" s="81"/>
      <c r="BF16" s="16">
        <f t="shared" si="11"/>
        <v>0</v>
      </c>
      <c r="BG16" s="91"/>
      <c r="BH16" s="80"/>
      <c r="BI16" s="80"/>
      <c r="BJ16" s="81"/>
      <c r="BK16" s="16">
        <f t="shared" si="12"/>
        <v>0</v>
      </c>
      <c r="BL16" s="99"/>
      <c r="BM16" s="27">
        <f t="shared" si="13"/>
        <v>5</v>
      </c>
    </row>
    <row r="17" spans="1:66" ht="16.5" customHeight="1" x14ac:dyDescent="0.25">
      <c r="A17" s="1" t="str">
        <f t="shared" si="0"/>
        <v>LaurentFrancois</v>
      </c>
      <c r="B17" s="61" t="str">
        <f>IF(Données!A30="","",Données!A30)</f>
        <v>Laurent</v>
      </c>
      <c r="C17" s="4" t="str">
        <f>IF(Données!B30="","",Données!B30)</f>
        <v>Francois</v>
      </c>
      <c r="D17" s="78">
        <v>16</v>
      </c>
      <c r="E17" s="79"/>
      <c r="F17" s="80"/>
      <c r="G17" s="81"/>
      <c r="H17" s="16">
        <f t="shared" si="1"/>
        <v>3</v>
      </c>
      <c r="I17" s="86">
        <v>16</v>
      </c>
      <c r="J17" s="80"/>
      <c r="K17" s="80"/>
      <c r="L17" s="81"/>
      <c r="M17" s="16">
        <f t="shared" si="2"/>
        <v>2</v>
      </c>
      <c r="N17" s="86"/>
      <c r="O17" s="89"/>
      <c r="P17" s="89"/>
      <c r="Q17" s="90"/>
      <c r="R17" s="16">
        <f t="shared" si="3"/>
        <v>0</v>
      </c>
      <c r="S17" s="96"/>
      <c r="T17" s="89"/>
      <c r="U17" s="89"/>
      <c r="V17" s="90"/>
      <c r="W17" s="16">
        <f t="shared" si="4"/>
        <v>0</v>
      </c>
      <c r="X17" s="96"/>
      <c r="Y17" s="80"/>
      <c r="Z17" s="80"/>
      <c r="AA17" s="81"/>
      <c r="AB17" s="16">
        <f t="shared" si="5"/>
        <v>0</v>
      </c>
      <c r="AC17" s="91"/>
      <c r="AD17" s="80"/>
      <c r="AE17" s="80"/>
      <c r="AF17" s="81"/>
      <c r="AG17" s="16">
        <f t="shared" si="6"/>
        <v>0</v>
      </c>
      <c r="AH17" s="91"/>
      <c r="AI17" s="80"/>
      <c r="AJ17" s="80"/>
      <c r="AK17" s="81"/>
      <c r="AL17" s="16">
        <f t="shared" si="7"/>
        <v>0</v>
      </c>
      <c r="AM17" s="91"/>
      <c r="AN17" s="80"/>
      <c r="AO17" s="80"/>
      <c r="AP17" s="81"/>
      <c r="AQ17" s="16">
        <f t="shared" si="8"/>
        <v>0</v>
      </c>
      <c r="AR17" s="91"/>
      <c r="AS17" s="80"/>
      <c r="AT17" s="80"/>
      <c r="AU17" s="81"/>
      <c r="AV17" s="16">
        <f t="shared" si="9"/>
        <v>0</v>
      </c>
      <c r="AW17" s="91"/>
      <c r="AX17" s="80"/>
      <c r="AY17" s="80"/>
      <c r="AZ17" s="81"/>
      <c r="BA17" s="16">
        <f t="shared" si="10"/>
        <v>0</v>
      </c>
      <c r="BB17" s="91"/>
      <c r="BC17" s="80"/>
      <c r="BD17" s="80"/>
      <c r="BE17" s="81"/>
      <c r="BF17" s="16">
        <f t="shared" si="11"/>
        <v>0</v>
      </c>
      <c r="BG17" s="91"/>
      <c r="BH17" s="80"/>
      <c r="BI17" s="80"/>
      <c r="BJ17" s="81"/>
      <c r="BK17" s="16">
        <f t="shared" si="12"/>
        <v>0</v>
      </c>
      <c r="BL17" s="99"/>
      <c r="BM17" s="27">
        <f t="shared" si="13"/>
        <v>5</v>
      </c>
    </row>
    <row r="18" spans="1:66" x14ac:dyDescent="0.25">
      <c r="A18" s="1" t="str">
        <f t="shared" si="0"/>
        <v>SimonLegrand</v>
      </c>
      <c r="B18" s="61" t="str">
        <f>IF(Données!A31="","",Données!A31)</f>
        <v>Simon</v>
      </c>
      <c r="C18" s="4" t="str">
        <f>IF(Données!B31="","",Données!B31)</f>
        <v>Legrand</v>
      </c>
      <c r="D18" s="78">
        <v>18.5</v>
      </c>
      <c r="E18" s="79"/>
      <c r="F18" s="80"/>
      <c r="G18" s="81"/>
      <c r="H18" s="16">
        <f t="shared" si="1"/>
        <v>3</v>
      </c>
      <c r="I18" s="86">
        <v>18.5</v>
      </c>
      <c r="J18" s="80"/>
      <c r="K18" s="80"/>
      <c r="L18" s="81"/>
      <c r="M18" s="16">
        <f t="shared" si="2"/>
        <v>2</v>
      </c>
      <c r="N18" s="86"/>
      <c r="O18" s="89"/>
      <c r="P18" s="89"/>
      <c r="Q18" s="90"/>
      <c r="R18" s="16">
        <f t="shared" si="3"/>
        <v>0</v>
      </c>
      <c r="S18" s="96"/>
      <c r="T18" s="89"/>
      <c r="U18" s="89"/>
      <c r="V18" s="90"/>
      <c r="W18" s="16">
        <f t="shared" si="4"/>
        <v>0</v>
      </c>
      <c r="X18" s="96"/>
      <c r="Y18" s="80"/>
      <c r="Z18" s="80"/>
      <c r="AA18" s="81"/>
      <c r="AB18" s="16">
        <f t="shared" si="5"/>
        <v>0</v>
      </c>
      <c r="AC18" s="91"/>
      <c r="AD18" s="80"/>
      <c r="AE18" s="80"/>
      <c r="AF18" s="81"/>
      <c r="AG18" s="16">
        <f t="shared" si="6"/>
        <v>0</v>
      </c>
      <c r="AH18" s="91"/>
      <c r="AI18" s="80"/>
      <c r="AJ18" s="80"/>
      <c r="AK18" s="81"/>
      <c r="AL18" s="16">
        <f t="shared" si="7"/>
        <v>0</v>
      </c>
      <c r="AM18" s="91"/>
      <c r="AN18" s="80"/>
      <c r="AO18" s="80"/>
      <c r="AP18" s="81"/>
      <c r="AQ18" s="16">
        <f t="shared" si="8"/>
        <v>0</v>
      </c>
      <c r="AR18" s="91"/>
      <c r="AS18" s="80"/>
      <c r="AT18" s="80"/>
      <c r="AU18" s="81"/>
      <c r="AV18" s="16">
        <f t="shared" si="9"/>
        <v>0</v>
      </c>
      <c r="AW18" s="91"/>
      <c r="AX18" s="80"/>
      <c r="AY18" s="80"/>
      <c r="AZ18" s="81"/>
      <c r="BA18" s="16">
        <f t="shared" si="10"/>
        <v>0</v>
      </c>
      <c r="BB18" s="91"/>
      <c r="BC18" s="80"/>
      <c r="BD18" s="80"/>
      <c r="BE18" s="81"/>
      <c r="BF18" s="16">
        <f t="shared" si="11"/>
        <v>0</v>
      </c>
      <c r="BG18" s="91"/>
      <c r="BH18" s="80"/>
      <c r="BI18" s="80"/>
      <c r="BJ18" s="81"/>
      <c r="BK18" s="16">
        <f t="shared" si="12"/>
        <v>0</v>
      </c>
      <c r="BL18" s="99"/>
      <c r="BM18" s="27">
        <f t="shared" si="13"/>
        <v>5</v>
      </c>
    </row>
    <row r="19" spans="1:66" x14ac:dyDescent="0.25">
      <c r="A19" s="1" t="str">
        <f t="shared" si="0"/>
        <v>MichelGauthier</v>
      </c>
      <c r="B19" s="61" t="str">
        <f>IF(Données!A32="","",Données!A32)</f>
        <v>Michel</v>
      </c>
      <c r="C19" s="4" t="str">
        <f>IF(Données!B32="","",Données!B32)</f>
        <v>Gauthier</v>
      </c>
      <c r="D19" s="78">
        <v>18.5</v>
      </c>
      <c r="E19" s="79"/>
      <c r="F19" s="80"/>
      <c r="G19" s="81"/>
      <c r="H19" s="16">
        <f t="shared" si="1"/>
        <v>3</v>
      </c>
      <c r="I19" s="86">
        <v>18.5</v>
      </c>
      <c r="J19" s="80"/>
      <c r="K19" s="80"/>
      <c r="L19" s="81"/>
      <c r="M19" s="16">
        <f t="shared" si="2"/>
        <v>2</v>
      </c>
      <c r="N19" s="86"/>
      <c r="O19" s="89"/>
      <c r="P19" s="89"/>
      <c r="Q19" s="90"/>
      <c r="R19" s="16">
        <f t="shared" si="3"/>
        <v>0</v>
      </c>
      <c r="S19" s="96"/>
      <c r="T19" s="89"/>
      <c r="U19" s="89"/>
      <c r="V19" s="90"/>
      <c r="W19" s="16">
        <f t="shared" si="4"/>
        <v>0</v>
      </c>
      <c r="X19" s="96"/>
      <c r="Y19" s="80"/>
      <c r="Z19" s="80"/>
      <c r="AA19" s="81"/>
      <c r="AB19" s="16">
        <f t="shared" si="5"/>
        <v>0</v>
      </c>
      <c r="AC19" s="91"/>
      <c r="AD19" s="80"/>
      <c r="AE19" s="80"/>
      <c r="AF19" s="81"/>
      <c r="AG19" s="16">
        <f t="shared" si="6"/>
        <v>0</v>
      </c>
      <c r="AH19" s="91"/>
      <c r="AI19" s="80"/>
      <c r="AJ19" s="80"/>
      <c r="AK19" s="81"/>
      <c r="AL19" s="16">
        <f t="shared" si="7"/>
        <v>0</v>
      </c>
      <c r="AM19" s="91"/>
      <c r="AN19" s="80"/>
      <c r="AO19" s="80"/>
      <c r="AP19" s="81"/>
      <c r="AQ19" s="16">
        <f t="shared" si="8"/>
        <v>0</v>
      </c>
      <c r="AR19" s="91"/>
      <c r="AS19" s="80"/>
      <c r="AT19" s="80"/>
      <c r="AU19" s="81"/>
      <c r="AV19" s="16">
        <f t="shared" si="9"/>
        <v>0</v>
      </c>
      <c r="AW19" s="91"/>
      <c r="AX19" s="80"/>
      <c r="AY19" s="80"/>
      <c r="AZ19" s="81"/>
      <c r="BA19" s="16">
        <f t="shared" si="10"/>
        <v>0</v>
      </c>
      <c r="BB19" s="91"/>
      <c r="BC19" s="80"/>
      <c r="BD19" s="80"/>
      <c r="BE19" s="81"/>
      <c r="BF19" s="16">
        <f t="shared" si="11"/>
        <v>0</v>
      </c>
      <c r="BG19" s="91"/>
      <c r="BH19" s="80"/>
      <c r="BI19" s="80"/>
      <c r="BJ19" s="81"/>
      <c r="BK19" s="16">
        <f t="shared" si="12"/>
        <v>0</v>
      </c>
      <c r="BL19" s="99"/>
      <c r="BM19" s="27">
        <f t="shared" si="13"/>
        <v>5</v>
      </c>
    </row>
    <row r="20" spans="1:66" x14ac:dyDescent="0.25">
      <c r="A20" s="1" t="str">
        <f t="shared" si="0"/>
        <v>LefebvreGarcia</v>
      </c>
      <c r="B20" s="61" t="str">
        <f>IF(Données!A33="","",Données!A33)</f>
        <v>Lefebvre</v>
      </c>
      <c r="C20" s="4" t="str">
        <f>IF(Données!B33="","",Données!B33)</f>
        <v>Garcia</v>
      </c>
      <c r="D20" s="78">
        <v>19.5</v>
      </c>
      <c r="E20" s="79"/>
      <c r="F20" s="80"/>
      <c r="G20" s="81"/>
      <c r="H20" s="16">
        <f t="shared" si="1"/>
        <v>3</v>
      </c>
      <c r="I20" s="86">
        <v>19.5</v>
      </c>
      <c r="J20" s="80"/>
      <c r="K20" s="80"/>
      <c r="L20" s="81"/>
      <c r="M20" s="16">
        <f t="shared" si="2"/>
        <v>2</v>
      </c>
      <c r="N20" s="86"/>
      <c r="O20" s="89"/>
      <c r="P20" s="89"/>
      <c r="Q20" s="90"/>
      <c r="R20" s="16">
        <f t="shared" si="3"/>
        <v>0</v>
      </c>
      <c r="S20" s="96"/>
      <c r="T20" s="89"/>
      <c r="U20" s="89"/>
      <c r="V20" s="90"/>
      <c r="W20" s="16">
        <f t="shared" si="4"/>
        <v>0</v>
      </c>
      <c r="X20" s="96"/>
      <c r="Y20" s="80"/>
      <c r="Z20" s="80"/>
      <c r="AA20" s="81"/>
      <c r="AB20" s="16">
        <f t="shared" si="5"/>
        <v>0</v>
      </c>
      <c r="AC20" s="91"/>
      <c r="AD20" s="80"/>
      <c r="AE20" s="80"/>
      <c r="AF20" s="81"/>
      <c r="AG20" s="16">
        <f t="shared" si="6"/>
        <v>0</v>
      </c>
      <c r="AH20" s="91"/>
      <c r="AI20" s="80"/>
      <c r="AJ20" s="80"/>
      <c r="AK20" s="81"/>
      <c r="AL20" s="16">
        <f t="shared" si="7"/>
        <v>0</v>
      </c>
      <c r="AM20" s="91"/>
      <c r="AN20" s="80"/>
      <c r="AO20" s="80"/>
      <c r="AP20" s="81"/>
      <c r="AQ20" s="16">
        <f t="shared" si="8"/>
        <v>0</v>
      </c>
      <c r="AR20" s="91"/>
      <c r="AS20" s="80"/>
      <c r="AT20" s="80"/>
      <c r="AU20" s="81"/>
      <c r="AV20" s="16">
        <f t="shared" si="9"/>
        <v>0</v>
      </c>
      <c r="AW20" s="91"/>
      <c r="AX20" s="80"/>
      <c r="AY20" s="80"/>
      <c r="AZ20" s="81"/>
      <c r="BA20" s="16">
        <f t="shared" si="10"/>
        <v>0</v>
      </c>
      <c r="BB20" s="91"/>
      <c r="BC20" s="80"/>
      <c r="BD20" s="80"/>
      <c r="BE20" s="81"/>
      <c r="BF20" s="16">
        <f t="shared" si="11"/>
        <v>0</v>
      </c>
      <c r="BG20" s="91"/>
      <c r="BH20" s="80"/>
      <c r="BI20" s="80"/>
      <c r="BJ20" s="81"/>
      <c r="BK20" s="16">
        <f t="shared" si="12"/>
        <v>0</v>
      </c>
      <c r="BL20" s="99"/>
      <c r="BM20" s="27">
        <f t="shared" si="13"/>
        <v>5</v>
      </c>
    </row>
    <row r="21" spans="1:66" x14ac:dyDescent="0.25">
      <c r="A21" s="1" t="str">
        <f t="shared" si="0"/>
        <v>LeroyPerrin</v>
      </c>
      <c r="B21" s="61" t="str">
        <f>IF(Données!A34="","",Données!A34)</f>
        <v>Leroy</v>
      </c>
      <c r="C21" s="4" t="str">
        <f>IF(Données!B34="","",Données!B34)</f>
        <v>Perrin</v>
      </c>
      <c r="D21" s="78">
        <v>18</v>
      </c>
      <c r="E21" s="79"/>
      <c r="F21" s="80"/>
      <c r="G21" s="81"/>
      <c r="H21" s="16">
        <f t="shared" si="1"/>
        <v>3</v>
      </c>
      <c r="I21" s="86">
        <v>18</v>
      </c>
      <c r="J21" s="80"/>
      <c r="K21" s="80"/>
      <c r="L21" s="81"/>
      <c r="M21" s="16">
        <f t="shared" si="2"/>
        <v>2</v>
      </c>
      <c r="N21" s="86"/>
      <c r="O21" s="89"/>
      <c r="P21" s="89"/>
      <c r="Q21" s="90"/>
      <c r="R21" s="16">
        <f t="shared" si="3"/>
        <v>0</v>
      </c>
      <c r="S21" s="96"/>
      <c r="T21" s="89"/>
      <c r="U21" s="89"/>
      <c r="V21" s="90"/>
      <c r="W21" s="16">
        <f t="shared" si="4"/>
        <v>0</v>
      </c>
      <c r="X21" s="96"/>
      <c r="Y21" s="80"/>
      <c r="Z21" s="80"/>
      <c r="AA21" s="81"/>
      <c r="AB21" s="16">
        <f t="shared" si="5"/>
        <v>0</v>
      </c>
      <c r="AC21" s="91"/>
      <c r="AD21" s="80"/>
      <c r="AE21" s="80"/>
      <c r="AF21" s="81"/>
      <c r="AG21" s="16">
        <f t="shared" si="6"/>
        <v>0</v>
      </c>
      <c r="AH21" s="91"/>
      <c r="AI21" s="80"/>
      <c r="AJ21" s="80"/>
      <c r="AK21" s="81"/>
      <c r="AL21" s="16">
        <f t="shared" si="7"/>
        <v>0</v>
      </c>
      <c r="AM21" s="91"/>
      <c r="AN21" s="80"/>
      <c r="AO21" s="80"/>
      <c r="AP21" s="81"/>
      <c r="AQ21" s="16">
        <f t="shared" si="8"/>
        <v>0</v>
      </c>
      <c r="AR21" s="91"/>
      <c r="AS21" s="80"/>
      <c r="AT21" s="80"/>
      <c r="AU21" s="81"/>
      <c r="AV21" s="16">
        <f t="shared" si="9"/>
        <v>0</v>
      </c>
      <c r="AW21" s="91"/>
      <c r="AX21" s="80"/>
      <c r="AY21" s="80"/>
      <c r="AZ21" s="81"/>
      <c r="BA21" s="16">
        <f t="shared" si="10"/>
        <v>0</v>
      </c>
      <c r="BB21" s="91"/>
      <c r="BC21" s="80"/>
      <c r="BD21" s="80"/>
      <c r="BE21" s="81"/>
      <c r="BF21" s="16">
        <f t="shared" si="11"/>
        <v>0</v>
      </c>
      <c r="BG21" s="91"/>
      <c r="BH21" s="80"/>
      <c r="BI21" s="80"/>
      <c r="BJ21" s="81"/>
      <c r="BK21" s="16">
        <f t="shared" si="12"/>
        <v>0</v>
      </c>
      <c r="BL21" s="99"/>
      <c r="BM21" s="27">
        <f t="shared" si="13"/>
        <v>5</v>
      </c>
    </row>
    <row r="22" spans="1:66" x14ac:dyDescent="0.25">
      <c r="A22" s="1" t="str">
        <f t="shared" si="0"/>
        <v>RouxMartin</v>
      </c>
      <c r="B22" s="61" t="str">
        <f>IF(Données!A35="","",Données!A35)</f>
        <v>Roux</v>
      </c>
      <c r="C22" s="4" t="str">
        <f>IF(Données!B35="","",Données!B35)</f>
        <v>Martin</v>
      </c>
      <c r="D22" s="78">
        <v>19.5</v>
      </c>
      <c r="E22" s="79"/>
      <c r="F22" s="80"/>
      <c r="G22" s="81"/>
      <c r="H22" s="16">
        <f t="shared" si="1"/>
        <v>3</v>
      </c>
      <c r="I22" s="86">
        <v>19.5</v>
      </c>
      <c r="J22" s="80"/>
      <c r="K22" s="80"/>
      <c r="L22" s="81"/>
      <c r="M22" s="16">
        <f t="shared" si="2"/>
        <v>2</v>
      </c>
      <c r="N22" s="86"/>
      <c r="O22" s="89"/>
      <c r="P22" s="89"/>
      <c r="Q22" s="90"/>
      <c r="R22" s="16">
        <f t="shared" si="3"/>
        <v>0</v>
      </c>
      <c r="S22" s="96"/>
      <c r="T22" s="89"/>
      <c r="U22" s="89"/>
      <c r="V22" s="90"/>
      <c r="W22" s="16">
        <f t="shared" si="4"/>
        <v>0</v>
      </c>
      <c r="X22" s="96"/>
      <c r="Y22" s="80"/>
      <c r="Z22" s="80"/>
      <c r="AA22" s="81"/>
      <c r="AB22" s="16">
        <f t="shared" si="5"/>
        <v>0</v>
      </c>
      <c r="AC22" s="91"/>
      <c r="AD22" s="80"/>
      <c r="AE22" s="80"/>
      <c r="AF22" s="81"/>
      <c r="AG22" s="16">
        <f t="shared" si="6"/>
        <v>0</v>
      </c>
      <c r="AH22" s="91"/>
      <c r="AI22" s="80"/>
      <c r="AJ22" s="80"/>
      <c r="AK22" s="81"/>
      <c r="AL22" s="16">
        <f t="shared" si="7"/>
        <v>0</v>
      </c>
      <c r="AM22" s="91"/>
      <c r="AN22" s="80"/>
      <c r="AO22" s="80"/>
      <c r="AP22" s="81"/>
      <c r="AQ22" s="16">
        <f t="shared" si="8"/>
        <v>0</v>
      </c>
      <c r="AR22" s="91"/>
      <c r="AS22" s="80"/>
      <c r="AT22" s="80"/>
      <c r="AU22" s="81"/>
      <c r="AV22" s="16">
        <f t="shared" si="9"/>
        <v>0</v>
      </c>
      <c r="AW22" s="91"/>
      <c r="AX22" s="80"/>
      <c r="AY22" s="80"/>
      <c r="AZ22" s="81"/>
      <c r="BA22" s="16">
        <f t="shared" si="10"/>
        <v>0</v>
      </c>
      <c r="BB22" s="91"/>
      <c r="BC22" s="80"/>
      <c r="BD22" s="80"/>
      <c r="BE22" s="81"/>
      <c r="BF22" s="16">
        <f t="shared" si="11"/>
        <v>0</v>
      </c>
      <c r="BG22" s="91"/>
      <c r="BH22" s="80"/>
      <c r="BI22" s="80"/>
      <c r="BJ22" s="81"/>
      <c r="BK22" s="16">
        <f t="shared" si="12"/>
        <v>0</v>
      </c>
      <c r="BL22" s="99"/>
      <c r="BM22" s="27">
        <f t="shared" si="13"/>
        <v>5</v>
      </c>
    </row>
    <row r="23" spans="1:66" x14ac:dyDescent="0.25">
      <c r="A23" s="1" t="str">
        <f t="shared" si="0"/>
        <v>DavidBernard</v>
      </c>
      <c r="B23" s="61" t="str">
        <f>IF(Données!A36="","",Données!A36)</f>
        <v>David</v>
      </c>
      <c r="C23" s="4" t="str">
        <f>IF(Données!B36="","",Données!B36)</f>
        <v>Bernard</v>
      </c>
      <c r="D23" s="78">
        <v>19.5</v>
      </c>
      <c r="E23" s="79"/>
      <c r="F23" s="80"/>
      <c r="G23" s="81"/>
      <c r="H23" s="16">
        <f t="shared" si="1"/>
        <v>3</v>
      </c>
      <c r="I23" s="86">
        <v>19.5</v>
      </c>
      <c r="J23" s="80"/>
      <c r="K23" s="80"/>
      <c r="L23" s="81"/>
      <c r="M23" s="16">
        <f t="shared" si="2"/>
        <v>2</v>
      </c>
      <c r="N23" s="91"/>
      <c r="O23" s="89"/>
      <c r="P23" s="89"/>
      <c r="Q23" s="90"/>
      <c r="R23" s="16">
        <f t="shared" si="3"/>
        <v>0</v>
      </c>
      <c r="S23" s="96"/>
      <c r="T23" s="89"/>
      <c r="U23" s="89"/>
      <c r="V23" s="90"/>
      <c r="W23" s="16">
        <f t="shared" si="4"/>
        <v>0</v>
      </c>
      <c r="X23" s="96"/>
      <c r="Y23" s="80"/>
      <c r="Z23" s="80"/>
      <c r="AA23" s="81"/>
      <c r="AB23" s="16">
        <f t="shared" si="5"/>
        <v>0</v>
      </c>
      <c r="AC23" s="91"/>
      <c r="AD23" s="80"/>
      <c r="AE23" s="80"/>
      <c r="AF23" s="81"/>
      <c r="AG23" s="16">
        <f t="shared" si="6"/>
        <v>0</v>
      </c>
      <c r="AH23" s="91"/>
      <c r="AI23" s="80"/>
      <c r="AJ23" s="80"/>
      <c r="AK23" s="81"/>
      <c r="AL23" s="16">
        <f t="shared" si="7"/>
        <v>0</v>
      </c>
      <c r="AM23" s="91"/>
      <c r="AN23" s="80"/>
      <c r="AO23" s="80"/>
      <c r="AP23" s="81"/>
      <c r="AQ23" s="16">
        <f t="shared" si="8"/>
        <v>0</v>
      </c>
      <c r="AR23" s="91"/>
      <c r="AS23" s="80"/>
      <c r="AT23" s="80"/>
      <c r="AU23" s="81"/>
      <c r="AV23" s="16">
        <f t="shared" si="9"/>
        <v>0</v>
      </c>
      <c r="AW23" s="91"/>
      <c r="AX23" s="80"/>
      <c r="AY23" s="80"/>
      <c r="AZ23" s="81"/>
      <c r="BA23" s="16">
        <f t="shared" si="10"/>
        <v>0</v>
      </c>
      <c r="BB23" s="91"/>
      <c r="BC23" s="80"/>
      <c r="BD23" s="80"/>
      <c r="BE23" s="81"/>
      <c r="BF23" s="16">
        <f t="shared" si="11"/>
        <v>0</v>
      </c>
      <c r="BG23" s="91"/>
      <c r="BH23" s="80"/>
      <c r="BI23" s="80"/>
      <c r="BJ23" s="81"/>
      <c r="BK23" s="16">
        <f t="shared" si="12"/>
        <v>0</v>
      </c>
      <c r="BL23" s="99"/>
      <c r="BM23" s="27">
        <f t="shared" si="13"/>
        <v>5</v>
      </c>
    </row>
    <row r="24" spans="1:66" x14ac:dyDescent="0.25">
      <c r="A24" s="1" t="str">
        <f t="shared" si="0"/>
        <v>BertrandThomas</v>
      </c>
      <c r="B24" s="61" t="str">
        <f>IF(Données!A37="","",Données!A37)</f>
        <v>Bertrand</v>
      </c>
      <c r="C24" s="4" t="str">
        <f>IF(Données!B37="","",Données!B37)</f>
        <v>Thomas</v>
      </c>
      <c r="D24" s="78">
        <v>17.5</v>
      </c>
      <c r="E24" s="79"/>
      <c r="F24" s="80"/>
      <c r="G24" s="81"/>
      <c r="H24" s="16">
        <f t="shared" si="1"/>
        <v>3</v>
      </c>
      <c r="I24" s="86">
        <v>17.5</v>
      </c>
      <c r="J24" s="80"/>
      <c r="K24" s="80"/>
      <c r="L24" s="81"/>
      <c r="M24" s="16">
        <f t="shared" si="2"/>
        <v>2</v>
      </c>
      <c r="N24" s="91"/>
      <c r="O24" s="89"/>
      <c r="P24" s="89"/>
      <c r="Q24" s="90"/>
      <c r="R24" s="16">
        <f t="shared" si="3"/>
        <v>0</v>
      </c>
      <c r="S24" s="96"/>
      <c r="T24" s="89"/>
      <c r="U24" s="89"/>
      <c r="V24" s="90"/>
      <c r="W24" s="16">
        <f t="shared" si="4"/>
        <v>0</v>
      </c>
      <c r="X24" s="96"/>
      <c r="Y24" s="80"/>
      <c r="Z24" s="80"/>
      <c r="AA24" s="81"/>
      <c r="AB24" s="16">
        <f t="shared" si="5"/>
        <v>0</v>
      </c>
      <c r="AC24" s="91"/>
      <c r="AD24" s="80"/>
      <c r="AE24" s="80"/>
      <c r="AF24" s="81"/>
      <c r="AG24" s="16">
        <f t="shared" si="6"/>
        <v>0</v>
      </c>
      <c r="AH24" s="91"/>
      <c r="AI24" s="80"/>
      <c r="AJ24" s="80"/>
      <c r="AK24" s="81"/>
      <c r="AL24" s="16">
        <f t="shared" si="7"/>
        <v>0</v>
      </c>
      <c r="AM24" s="91"/>
      <c r="AN24" s="80"/>
      <c r="AO24" s="80"/>
      <c r="AP24" s="81"/>
      <c r="AQ24" s="16">
        <f t="shared" si="8"/>
        <v>0</v>
      </c>
      <c r="AR24" s="91"/>
      <c r="AS24" s="80"/>
      <c r="AT24" s="80"/>
      <c r="AU24" s="81"/>
      <c r="AV24" s="16">
        <f t="shared" si="9"/>
        <v>0</v>
      </c>
      <c r="AW24" s="91"/>
      <c r="AX24" s="80"/>
      <c r="AY24" s="80"/>
      <c r="AZ24" s="81"/>
      <c r="BA24" s="16">
        <f t="shared" si="10"/>
        <v>0</v>
      </c>
      <c r="BB24" s="91"/>
      <c r="BC24" s="80"/>
      <c r="BD24" s="80"/>
      <c r="BE24" s="81"/>
      <c r="BF24" s="16">
        <f t="shared" si="11"/>
        <v>0</v>
      </c>
      <c r="BG24" s="91"/>
      <c r="BH24" s="80"/>
      <c r="BI24" s="80"/>
      <c r="BJ24" s="81"/>
      <c r="BK24" s="16">
        <f t="shared" si="12"/>
        <v>0</v>
      </c>
      <c r="BL24" s="99"/>
      <c r="BM24" s="27">
        <f t="shared" si="13"/>
        <v>5</v>
      </c>
    </row>
    <row r="25" spans="1:66" x14ac:dyDescent="0.25">
      <c r="A25" s="1" t="str">
        <f t="shared" si="0"/>
        <v>MorelPetit</v>
      </c>
      <c r="B25" s="61" t="str">
        <f>IF(Données!A38="","",Données!A38)</f>
        <v>Morel</v>
      </c>
      <c r="C25" s="4" t="str">
        <f>IF(Données!B38="","",Données!B38)</f>
        <v>Petit</v>
      </c>
      <c r="D25" s="78">
        <v>17.5</v>
      </c>
      <c r="E25" s="79"/>
      <c r="F25" s="80"/>
      <c r="G25" s="81"/>
      <c r="H25" s="16">
        <f t="shared" si="1"/>
        <v>3</v>
      </c>
      <c r="I25" s="86">
        <v>17.5</v>
      </c>
      <c r="J25" s="80"/>
      <c r="K25" s="80"/>
      <c r="L25" s="81"/>
      <c r="M25" s="16">
        <f t="shared" si="2"/>
        <v>2</v>
      </c>
      <c r="N25" s="91"/>
      <c r="O25" s="89"/>
      <c r="P25" s="89"/>
      <c r="Q25" s="90"/>
      <c r="R25" s="16">
        <f t="shared" si="3"/>
        <v>0</v>
      </c>
      <c r="S25" s="96"/>
      <c r="T25" s="89"/>
      <c r="U25" s="89"/>
      <c r="V25" s="90"/>
      <c r="W25" s="16">
        <f t="shared" si="4"/>
        <v>0</v>
      </c>
      <c r="X25" s="96"/>
      <c r="Y25" s="80"/>
      <c r="Z25" s="80"/>
      <c r="AA25" s="81"/>
      <c r="AB25" s="16">
        <f t="shared" si="5"/>
        <v>0</v>
      </c>
      <c r="AC25" s="91"/>
      <c r="AD25" s="80"/>
      <c r="AE25" s="80"/>
      <c r="AF25" s="81"/>
      <c r="AG25" s="16">
        <f t="shared" si="6"/>
        <v>0</v>
      </c>
      <c r="AH25" s="91"/>
      <c r="AI25" s="80"/>
      <c r="AJ25" s="80"/>
      <c r="AK25" s="81"/>
      <c r="AL25" s="16">
        <f t="shared" si="7"/>
        <v>0</v>
      </c>
      <c r="AM25" s="91"/>
      <c r="AN25" s="80"/>
      <c r="AO25" s="80"/>
      <c r="AP25" s="81"/>
      <c r="AQ25" s="16">
        <f t="shared" si="8"/>
        <v>0</v>
      </c>
      <c r="AR25" s="91"/>
      <c r="AS25" s="80"/>
      <c r="AT25" s="80"/>
      <c r="AU25" s="81"/>
      <c r="AV25" s="16">
        <f t="shared" si="9"/>
        <v>0</v>
      </c>
      <c r="AW25" s="91"/>
      <c r="AX25" s="80"/>
      <c r="AY25" s="80"/>
      <c r="AZ25" s="81"/>
      <c r="BA25" s="16">
        <f t="shared" si="10"/>
        <v>0</v>
      </c>
      <c r="BB25" s="91"/>
      <c r="BC25" s="80"/>
      <c r="BD25" s="80"/>
      <c r="BE25" s="81"/>
      <c r="BF25" s="16">
        <f t="shared" si="11"/>
        <v>0</v>
      </c>
      <c r="BG25" s="91"/>
      <c r="BH25" s="80"/>
      <c r="BI25" s="80"/>
      <c r="BJ25" s="81"/>
      <c r="BK25" s="16">
        <f t="shared" si="12"/>
        <v>0</v>
      </c>
      <c r="BL25" s="99"/>
      <c r="BM25" s="27">
        <f t="shared" si="13"/>
        <v>5</v>
      </c>
    </row>
    <row r="26" spans="1:66" x14ac:dyDescent="0.25">
      <c r="A26" s="1" t="str">
        <f t="shared" si="0"/>
        <v>FournierRobert</v>
      </c>
      <c r="B26" s="61" t="str">
        <f>IF(Données!A39="","",Données!A39)</f>
        <v>Fournier</v>
      </c>
      <c r="C26" s="4" t="str">
        <f>IF(Données!B39="","",Données!B39)</f>
        <v>Robert</v>
      </c>
      <c r="D26" s="78">
        <v>17.5</v>
      </c>
      <c r="E26" s="79"/>
      <c r="F26" s="80"/>
      <c r="G26" s="81"/>
      <c r="H26" s="16">
        <f t="shared" si="1"/>
        <v>3</v>
      </c>
      <c r="I26" s="86">
        <v>17.5</v>
      </c>
      <c r="J26" s="80"/>
      <c r="K26" s="80"/>
      <c r="L26" s="81"/>
      <c r="M26" s="16">
        <f t="shared" si="2"/>
        <v>2</v>
      </c>
      <c r="N26" s="91"/>
      <c r="O26" s="89"/>
      <c r="P26" s="89"/>
      <c r="Q26" s="90"/>
      <c r="R26" s="16">
        <f t="shared" si="3"/>
        <v>0</v>
      </c>
      <c r="S26" s="96"/>
      <c r="T26" s="89"/>
      <c r="U26" s="89"/>
      <c r="V26" s="90"/>
      <c r="W26" s="16">
        <f t="shared" si="4"/>
        <v>0</v>
      </c>
      <c r="X26" s="96"/>
      <c r="Y26" s="80"/>
      <c r="Z26" s="80"/>
      <c r="AA26" s="81"/>
      <c r="AB26" s="16">
        <f t="shared" si="5"/>
        <v>0</v>
      </c>
      <c r="AC26" s="91"/>
      <c r="AD26" s="80"/>
      <c r="AE26" s="80"/>
      <c r="AF26" s="81"/>
      <c r="AG26" s="16">
        <f t="shared" si="6"/>
        <v>0</v>
      </c>
      <c r="AH26" s="91"/>
      <c r="AI26" s="80"/>
      <c r="AJ26" s="80"/>
      <c r="AK26" s="81"/>
      <c r="AL26" s="16">
        <f t="shared" si="7"/>
        <v>0</v>
      </c>
      <c r="AM26" s="91"/>
      <c r="AN26" s="80"/>
      <c r="AO26" s="80"/>
      <c r="AP26" s="81"/>
      <c r="AQ26" s="16">
        <f t="shared" si="8"/>
        <v>0</v>
      </c>
      <c r="AR26" s="91"/>
      <c r="AS26" s="80"/>
      <c r="AT26" s="80"/>
      <c r="AU26" s="81"/>
      <c r="AV26" s="16">
        <f t="shared" si="9"/>
        <v>0</v>
      </c>
      <c r="AW26" s="91"/>
      <c r="AX26" s="80"/>
      <c r="AY26" s="80"/>
      <c r="AZ26" s="81"/>
      <c r="BA26" s="16">
        <f t="shared" si="10"/>
        <v>0</v>
      </c>
      <c r="BB26" s="91"/>
      <c r="BC26" s="80"/>
      <c r="BD26" s="80"/>
      <c r="BE26" s="81"/>
      <c r="BF26" s="16">
        <f t="shared" si="11"/>
        <v>0</v>
      </c>
      <c r="BG26" s="91"/>
      <c r="BH26" s="80"/>
      <c r="BI26" s="80"/>
      <c r="BJ26" s="81"/>
      <c r="BK26" s="16">
        <f t="shared" si="12"/>
        <v>0</v>
      </c>
      <c r="BL26" s="99"/>
      <c r="BM26" s="27">
        <f t="shared" si="13"/>
        <v>5</v>
      </c>
    </row>
    <row r="27" spans="1:66" x14ac:dyDescent="0.25">
      <c r="A27" s="1" t="str">
        <f t="shared" si="0"/>
        <v>GirardRichard</v>
      </c>
      <c r="B27" s="61" t="str">
        <f>IF(Données!A40="","",Données!A40)</f>
        <v>Girard</v>
      </c>
      <c r="C27" s="4" t="str">
        <f>IF(Données!B40="","",Données!B40)</f>
        <v>Richard</v>
      </c>
      <c r="D27" s="78">
        <v>16</v>
      </c>
      <c r="E27" s="79"/>
      <c r="F27" s="80"/>
      <c r="G27" s="81"/>
      <c r="H27" s="16">
        <f t="shared" si="1"/>
        <v>3</v>
      </c>
      <c r="I27" s="86">
        <v>16</v>
      </c>
      <c r="J27" s="80"/>
      <c r="K27" s="80"/>
      <c r="L27" s="81"/>
      <c r="M27" s="16">
        <f t="shared" si="2"/>
        <v>2</v>
      </c>
      <c r="N27" s="91"/>
      <c r="O27" s="89"/>
      <c r="P27" s="89"/>
      <c r="Q27" s="90"/>
      <c r="R27" s="16">
        <f t="shared" si="3"/>
        <v>0</v>
      </c>
      <c r="S27" s="96"/>
      <c r="T27" s="89"/>
      <c r="U27" s="89"/>
      <c r="V27" s="90"/>
      <c r="W27" s="16">
        <f t="shared" si="4"/>
        <v>0</v>
      </c>
      <c r="X27" s="96"/>
      <c r="Y27" s="80"/>
      <c r="Z27" s="80"/>
      <c r="AA27" s="81"/>
      <c r="AB27" s="16">
        <f t="shared" si="5"/>
        <v>0</v>
      </c>
      <c r="AC27" s="91"/>
      <c r="AD27" s="80"/>
      <c r="AE27" s="80"/>
      <c r="AF27" s="81"/>
      <c r="AG27" s="16">
        <f t="shared" si="6"/>
        <v>0</v>
      </c>
      <c r="AH27" s="91"/>
      <c r="AI27" s="80"/>
      <c r="AJ27" s="80"/>
      <c r="AK27" s="81"/>
      <c r="AL27" s="16">
        <f t="shared" si="7"/>
        <v>0</v>
      </c>
      <c r="AM27" s="91"/>
      <c r="AN27" s="80"/>
      <c r="AO27" s="80"/>
      <c r="AP27" s="81"/>
      <c r="AQ27" s="16">
        <f t="shared" si="8"/>
        <v>0</v>
      </c>
      <c r="AR27" s="91"/>
      <c r="AS27" s="80"/>
      <c r="AT27" s="80"/>
      <c r="AU27" s="81"/>
      <c r="AV27" s="16">
        <f t="shared" si="9"/>
        <v>0</v>
      </c>
      <c r="AW27" s="91"/>
      <c r="AX27" s="80"/>
      <c r="AY27" s="80"/>
      <c r="AZ27" s="81"/>
      <c r="BA27" s="16">
        <f t="shared" si="10"/>
        <v>0</v>
      </c>
      <c r="BB27" s="91"/>
      <c r="BC27" s="80"/>
      <c r="BD27" s="80"/>
      <c r="BE27" s="81"/>
      <c r="BF27" s="16">
        <f t="shared" si="11"/>
        <v>0</v>
      </c>
      <c r="BG27" s="91"/>
      <c r="BH27" s="80"/>
      <c r="BI27" s="80"/>
      <c r="BJ27" s="81"/>
      <c r="BK27" s="16">
        <f t="shared" si="12"/>
        <v>0</v>
      </c>
      <c r="BL27" s="99"/>
      <c r="BM27" s="27">
        <f t="shared" si="13"/>
        <v>5</v>
      </c>
    </row>
    <row r="28" spans="1:66" x14ac:dyDescent="0.25">
      <c r="A28" s="1" t="str">
        <f t="shared" si="0"/>
        <v>BonnetDurand</v>
      </c>
      <c r="B28" s="61" t="str">
        <f>IF(Données!A41="","",Données!A41)</f>
        <v>Bonnet</v>
      </c>
      <c r="C28" s="4" t="str">
        <f>IF(Données!B41="","",Données!B41)</f>
        <v>Durand</v>
      </c>
      <c r="D28" s="78">
        <v>18.5</v>
      </c>
      <c r="E28" s="79"/>
      <c r="F28" s="80"/>
      <c r="G28" s="81"/>
      <c r="H28" s="16">
        <f t="shared" si="1"/>
        <v>3</v>
      </c>
      <c r="I28" s="86">
        <v>18.5</v>
      </c>
      <c r="J28" s="80"/>
      <c r="K28" s="80"/>
      <c r="L28" s="81"/>
      <c r="M28" s="16">
        <f t="shared" si="2"/>
        <v>2</v>
      </c>
      <c r="N28" s="91"/>
      <c r="O28" s="89"/>
      <c r="P28" s="89"/>
      <c r="Q28" s="90"/>
      <c r="R28" s="16">
        <f t="shared" si="3"/>
        <v>0</v>
      </c>
      <c r="S28" s="96"/>
      <c r="T28" s="89"/>
      <c r="U28" s="89"/>
      <c r="V28" s="90"/>
      <c r="W28" s="16">
        <f t="shared" si="4"/>
        <v>0</v>
      </c>
      <c r="X28" s="96"/>
      <c r="Y28" s="80"/>
      <c r="Z28" s="80"/>
      <c r="AA28" s="81"/>
      <c r="AB28" s="16">
        <f t="shared" si="5"/>
        <v>0</v>
      </c>
      <c r="AC28" s="91"/>
      <c r="AD28" s="80"/>
      <c r="AE28" s="80"/>
      <c r="AF28" s="81"/>
      <c r="AG28" s="16">
        <f t="shared" si="6"/>
        <v>0</v>
      </c>
      <c r="AH28" s="91"/>
      <c r="AI28" s="80"/>
      <c r="AJ28" s="80"/>
      <c r="AK28" s="81"/>
      <c r="AL28" s="16">
        <f t="shared" si="7"/>
        <v>0</v>
      </c>
      <c r="AM28" s="91"/>
      <c r="AN28" s="80"/>
      <c r="AO28" s="80"/>
      <c r="AP28" s="81"/>
      <c r="AQ28" s="16">
        <f t="shared" si="8"/>
        <v>0</v>
      </c>
      <c r="AR28" s="91"/>
      <c r="AS28" s="80"/>
      <c r="AT28" s="80"/>
      <c r="AU28" s="81"/>
      <c r="AV28" s="16">
        <f t="shared" si="9"/>
        <v>0</v>
      </c>
      <c r="AW28" s="91"/>
      <c r="AX28" s="80"/>
      <c r="AY28" s="80"/>
      <c r="AZ28" s="81"/>
      <c r="BA28" s="16">
        <f t="shared" si="10"/>
        <v>0</v>
      </c>
      <c r="BB28" s="91"/>
      <c r="BC28" s="80"/>
      <c r="BD28" s="80"/>
      <c r="BE28" s="81"/>
      <c r="BF28" s="16">
        <f t="shared" si="11"/>
        <v>0</v>
      </c>
      <c r="BG28" s="91"/>
      <c r="BH28" s="80"/>
      <c r="BI28" s="80"/>
      <c r="BJ28" s="81"/>
      <c r="BK28" s="16">
        <f t="shared" si="12"/>
        <v>0</v>
      </c>
      <c r="BL28" s="99"/>
      <c r="BM28" s="27">
        <f t="shared" si="13"/>
        <v>5</v>
      </c>
    </row>
    <row r="29" spans="1:66" x14ac:dyDescent="0.25">
      <c r="A29" s="1" t="str">
        <f t="shared" si="0"/>
        <v>DupontDubois</v>
      </c>
      <c r="B29" s="61" t="str">
        <f>IF(Données!A42="","",Données!A42)</f>
        <v>Dupont</v>
      </c>
      <c r="C29" s="4" t="str">
        <f>IF(Données!B42="","",Données!B42)</f>
        <v>Dubois</v>
      </c>
      <c r="D29" s="78">
        <v>11</v>
      </c>
      <c r="E29" s="79"/>
      <c r="F29" s="80"/>
      <c r="G29" s="81"/>
      <c r="H29" s="16">
        <f t="shared" si="1"/>
        <v>3</v>
      </c>
      <c r="I29" s="86">
        <v>11</v>
      </c>
      <c r="J29" s="80"/>
      <c r="K29" s="80"/>
      <c r="L29" s="81"/>
      <c r="M29" s="16">
        <f t="shared" si="2"/>
        <v>2</v>
      </c>
      <c r="N29" s="91"/>
      <c r="O29" s="89"/>
      <c r="P29" s="89"/>
      <c r="Q29" s="90"/>
      <c r="R29" s="16">
        <f t="shared" si="3"/>
        <v>0</v>
      </c>
      <c r="S29" s="96"/>
      <c r="T29" s="89"/>
      <c r="U29" s="89"/>
      <c r="V29" s="90"/>
      <c r="W29" s="16">
        <f t="shared" si="4"/>
        <v>0</v>
      </c>
      <c r="X29" s="96"/>
      <c r="Y29" s="80"/>
      <c r="Z29" s="80"/>
      <c r="AA29" s="81"/>
      <c r="AB29" s="16">
        <f t="shared" si="5"/>
        <v>0</v>
      </c>
      <c r="AC29" s="91"/>
      <c r="AD29" s="80"/>
      <c r="AE29" s="80"/>
      <c r="AF29" s="81"/>
      <c r="AG29" s="16">
        <f t="shared" si="6"/>
        <v>0</v>
      </c>
      <c r="AH29" s="91"/>
      <c r="AI29" s="80"/>
      <c r="AJ29" s="80"/>
      <c r="AK29" s="81"/>
      <c r="AL29" s="16">
        <f t="shared" si="7"/>
        <v>0</v>
      </c>
      <c r="AM29" s="91"/>
      <c r="AN29" s="80"/>
      <c r="AO29" s="80"/>
      <c r="AP29" s="81"/>
      <c r="AQ29" s="16">
        <f t="shared" si="8"/>
        <v>0</v>
      </c>
      <c r="AR29" s="91"/>
      <c r="AS29" s="80"/>
      <c r="AT29" s="80"/>
      <c r="AU29" s="81"/>
      <c r="AV29" s="16">
        <f t="shared" si="9"/>
        <v>0</v>
      </c>
      <c r="AW29" s="91"/>
      <c r="AX29" s="80"/>
      <c r="AY29" s="80"/>
      <c r="AZ29" s="81"/>
      <c r="BA29" s="16">
        <f t="shared" si="10"/>
        <v>0</v>
      </c>
      <c r="BB29" s="91"/>
      <c r="BC29" s="80"/>
      <c r="BD29" s="80"/>
      <c r="BE29" s="81"/>
      <c r="BF29" s="16">
        <f t="shared" si="11"/>
        <v>0</v>
      </c>
      <c r="BG29" s="91"/>
      <c r="BH29" s="80"/>
      <c r="BI29" s="80"/>
      <c r="BJ29" s="81"/>
      <c r="BK29" s="16">
        <f t="shared" si="12"/>
        <v>0</v>
      </c>
      <c r="BL29" s="99"/>
      <c r="BM29" s="27">
        <f t="shared" si="13"/>
        <v>5</v>
      </c>
    </row>
    <row r="30" spans="1:66" x14ac:dyDescent="0.25">
      <c r="A30" s="1" t="str">
        <f t="shared" si="0"/>
        <v>LambertMoreau</v>
      </c>
      <c r="B30" s="61" t="str">
        <f>IF(Données!A43="","",Données!A43)</f>
        <v>Lambert</v>
      </c>
      <c r="C30" s="4" t="str">
        <f>IF(Données!B43="","",Données!B43)</f>
        <v>Moreau</v>
      </c>
      <c r="D30" s="78">
        <v>19.5</v>
      </c>
      <c r="E30" s="79"/>
      <c r="F30" s="80"/>
      <c r="G30" s="81"/>
      <c r="H30" s="16">
        <f t="shared" si="1"/>
        <v>3</v>
      </c>
      <c r="I30" s="86">
        <v>19.5</v>
      </c>
      <c r="J30" s="80"/>
      <c r="K30" s="80"/>
      <c r="L30" s="81"/>
      <c r="M30" s="16">
        <f t="shared" si="2"/>
        <v>2</v>
      </c>
      <c r="N30" s="91"/>
      <c r="O30" s="89"/>
      <c r="P30" s="89"/>
      <c r="Q30" s="90"/>
      <c r="R30" s="16">
        <f t="shared" si="3"/>
        <v>0</v>
      </c>
      <c r="S30" s="96"/>
      <c r="T30" s="89"/>
      <c r="U30" s="89"/>
      <c r="V30" s="90"/>
      <c r="W30" s="16">
        <f t="shared" si="4"/>
        <v>0</v>
      </c>
      <c r="X30" s="96"/>
      <c r="Y30" s="80"/>
      <c r="Z30" s="80"/>
      <c r="AA30" s="81"/>
      <c r="AB30" s="16">
        <f t="shared" si="5"/>
        <v>0</v>
      </c>
      <c r="AC30" s="91"/>
      <c r="AD30" s="80"/>
      <c r="AE30" s="80"/>
      <c r="AF30" s="81"/>
      <c r="AG30" s="16">
        <f t="shared" si="6"/>
        <v>0</v>
      </c>
      <c r="AH30" s="91"/>
      <c r="AI30" s="80"/>
      <c r="AJ30" s="80"/>
      <c r="AK30" s="81"/>
      <c r="AL30" s="16">
        <f t="shared" si="7"/>
        <v>0</v>
      </c>
      <c r="AM30" s="91"/>
      <c r="AN30" s="80"/>
      <c r="AO30" s="80"/>
      <c r="AP30" s="81"/>
      <c r="AQ30" s="16">
        <f t="shared" si="8"/>
        <v>0</v>
      </c>
      <c r="AR30" s="91"/>
      <c r="AS30" s="80"/>
      <c r="AT30" s="80"/>
      <c r="AU30" s="81"/>
      <c r="AV30" s="16">
        <f t="shared" si="9"/>
        <v>0</v>
      </c>
      <c r="AW30" s="91"/>
      <c r="AX30" s="80"/>
      <c r="AY30" s="80"/>
      <c r="AZ30" s="81"/>
      <c r="BA30" s="16">
        <f t="shared" si="10"/>
        <v>0</v>
      </c>
      <c r="BB30" s="91"/>
      <c r="BC30" s="80"/>
      <c r="BD30" s="80"/>
      <c r="BE30" s="81"/>
      <c r="BF30" s="16">
        <f t="shared" si="11"/>
        <v>0</v>
      </c>
      <c r="BG30" s="91"/>
      <c r="BH30" s="80"/>
      <c r="BI30" s="80"/>
      <c r="BJ30" s="81"/>
      <c r="BK30" s="16">
        <f t="shared" si="12"/>
        <v>0</v>
      </c>
      <c r="BL30" s="99"/>
      <c r="BM30" s="27">
        <f t="shared" si="13"/>
        <v>5</v>
      </c>
    </row>
    <row r="31" spans="1:66" x14ac:dyDescent="0.25">
      <c r="A31" s="1" t="str">
        <f t="shared" si="0"/>
        <v>FontaineLaurent</v>
      </c>
      <c r="B31" s="61" t="str">
        <f>IF(Données!A44="","",Données!A44)</f>
        <v>Fontaine</v>
      </c>
      <c r="C31" s="4" t="str">
        <f>IF(Données!B44="","",Données!B44)</f>
        <v>Laurent</v>
      </c>
      <c r="D31" s="78">
        <v>13</v>
      </c>
      <c r="E31" s="79"/>
      <c r="F31" s="80"/>
      <c r="G31" s="81"/>
      <c r="H31" s="16">
        <f t="shared" si="1"/>
        <v>3</v>
      </c>
      <c r="I31" s="86">
        <v>13</v>
      </c>
      <c r="J31" s="80"/>
      <c r="K31" s="80"/>
      <c r="L31" s="81"/>
      <c r="M31" s="16">
        <f t="shared" si="2"/>
        <v>2</v>
      </c>
      <c r="N31" s="91"/>
      <c r="O31" s="89"/>
      <c r="P31" s="89"/>
      <c r="Q31" s="90"/>
      <c r="R31" s="16">
        <f t="shared" si="3"/>
        <v>0</v>
      </c>
      <c r="S31" s="96"/>
      <c r="T31" s="89"/>
      <c r="U31" s="89"/>
      <c r="V31" s="90"/>
      <c r="W31" s="16">
        <f t="shared" si="4"/>
        <v>0</v>
      </c>
      <c r="X31" s="96"/>
      <c r="Y31" s="80"/>
      <c r="Z31" s="80"/>
      <c r="AA31" s="81"/>
      <c r="AB31" s="16">
        <f t="shared" si="5"/>
        <v>0</v>
      </c>
      <c r="AC31" s="91"/>
      <c r="AD31" s="80"/>
      <c r="AE31" s="80"/>
      <c r="AF31" s="81"/>
      <c r="AG31" s="16">
        <f t="shared" si="6"/>
        <v>0</v>
      </c>
      <c r="AH31" s="91"/>
      <c r="AI31" s="80"/>
      <c r="AJ31" s="80"/>
      <c r="AK31" s="81"/>
      <c r="AL31" s="16">
        <f t="shared" si="7"/>
        <v>0</v>
      </c>
      <c r="AM31" s="91"/>
      <c r="AN31" s="80"/>
      <c r="AO31" s="80"/>
      <c r="AP31" s="81"/>
      <c r="AQ31" s="16">
        <f t="shared" si="8"/>
        <v>0</v>
      </c>
      <c r="AR31" s="91"/>
      <c r="AS31" s="80"/>
      <c r="AT31" s="80"/>
      <c r="AU31" s="81"/>
      <c r="AV31" s="16">
        <f t="shared" si="9"/>
        <v>0</v>
      </c>
      <c r="AW31" s="91"/>
      <c r="AX31" s="80"/>
      <c r="AY31" s="80"/>
      <c r="AZ31" s="81"/>
      <c r="BA31" s="16">
        <f t="shared" si="10"/>
        <v>0</v>
      </c>
      <c r="BB31" s="91"/>
      <c r="BC31" s="80"/>
      <c r="BD31" s="80"/>
      <c r="BE31" s="81"/>
      <c r="BF31" s="16">
        <f t="shared" si="11"/>
        <v>0</v>
      </c>
      <c r="BG31" s="91"/>
      <c r="BH31" s="80"/>
      <c r="BI31" s="80"/>
      <c r="BJ31" s="81"/>
      <c r="BK31" s="16">
        <f t="shared" si="12"/>
        <v>0</v>
      </c>
      <c r="BL31" s="99"/>
      <c r="BM31" s="27">
        <f t="shared" si="13"/>
        <v>5</v>
      </c>
    </row>
    <row r="32" spans="1:66" x14ac:dyDescent="0.25">
      <c r="A32" s="1" t="str">
        <f t="shared" si="0"/>
        <v>RousseauSimon</v>
      </c>
      <c r="B32" s="61" t="str">
        <f>IF(Données!A45="","",Données!A45)</f>
        <v>Rousseau</v>
      </c>
      <c r="C32" s="4" t="str">
        <f>IF(Données!B45="","",Données!B45)</f>
        <v>Simon</v>
      </c>
      <c r="D32" s="78">
        <v>13</v>
      </c>
      <c r="E32" s="79"/>
      <c r="F32" s="80"/>
      <c r="G32" s="81"/>
      <c r="H32" s="16">
        <f t="shared" si="1"/>
        <v>3</v>
      </c>
      <c r="I32" s="86">
        <v>13</v>
      </c>
      <c r="J32" s="80"/>
      <c r="K32" s="80"/>
      <c r="L32" s="81"/>
      <c r="M32" s="16">
        <f t="shared" si="2"/>
        <v>2</v>
      </c>
      <c r="N32" s="91"/>
      <c r="O32" s="89"/>
      <c r="P32" s="89"/>
      <c r="Q32" s="90"/>
      <c r="R32" s="16">
        <f t="shared" si="3"/>
        <v>0</v>
      </c>
      <c r="S32" s="96"/>
      <c r="T32" s="89"/>
      <c r="U32" s="89"/>
      <c r="V32" s="90"/>
      <c r="W32" s="16">
        <f t="shared" si="4"/>
        <v>0</v>
      </c>
      <c r="X32" s="96"/>
      <c r="Y32" s="80"/>
      <c r="Z32" s="80"/>
      <c r="AA32" s="81"/>
      <c r="AB32" s="16">
        <f t="shared" si="5"/>
        <v>0</v>
      </c>
      <c r="AC32" s="91"/>
      <c r="AD32" s="80"/>
      <c r="AE32" s="80"/>
      <c r="AF32" s="81"/>
      <c r="AG32" s="16">
        <f t="shared" si="6"/>
        <v>0</v>
      </c>
      <c r="AH32" s="91"/>
      <c r="AI32" s="80"/>
      <c r="AJ32" s="80"/>
      <c r="AK32" s="81"/>
      <c r="AL32" s="16">
        <f t="shared" si="7"/>
        <v>0</v>
      </c>
      <c r="AM32" s="91"/>
      <c r="AN32" s="80"/>
      <c r="AO32" s="80"/>
      <c r="AP32" s="81"/>
      <c r="AQ32" s="16">
        <f t="shared" si="8"/>
        <v>0</v>
      </c>
      <c r="AR32" s="91"/>
      <c r="AS32" s="80"/>
      <c r="AT32" s="80"/>
      <c r="AU32" s="81"/>
      <c r="AV32" s="16">
        <f t="shared" si="9"/>
        <v>0</v>
      </c>
      <c r="AW32" s="91"/>
      <c r="AX32" s="80"/>
      <c r="AY32" s="80"/>
      <c r="AZ32" s="81"/>
      <c r="BA32" s="16">
        <f t="shared" si="10"/>
        <v>0</v>
      </c>
      <c r="BB32" s="91"/>
      <c r="BC32" s="80"/>
      <c r="BD32" s="80"/>
      <c r="BE32" s="81"/>
      <c r="BF32" s="16">
        <f t="shared" si="11"/>
        <v>0</v>
      </c>
      <c r="BG32" s="91"/>
      <c r="BH32" s="80"/>
      <c r="BI32" s="80"/>
      <c r="BJ32" s="81"/>
      <c r="BK32" s="16">
        <f t="shared" si="12"/>
        <v>0</v>
      </c>
      <c r="BL32" s="99"/>
      <c r="BM32" s="27">
        <f t="shared" si="13"/>
        <v>5</v>
      </c>
      <c r="BN32" s="17"/>
    </row>
    <row r="33" spans="1:65" x14ac:dyDescent="0.25">
      <c r="A33" s="1" t="str">
        <f t="shared" si="0"/>
        <v>VincentMichel</v>
      </c>
      <c r="B33" s="61" t="str">
        <f>IF(Données!A46="","",Données!A46)</f>
        <v>Vincent</v>
      </c>
      <c r="C33" s="4" t="str">
        <f>IF(Données!B46="","",Données!B46)</f>
        <v>Michel</v>
      </c>
      <c r="D33" s="78">
        <v>13</v>
      </c>
      <c r="E33" s="79"/>
      <c r="F33" s="80"/>
      <c r="G33" s="81"/>
      <c r="H33" s="16">
        <f t="shared" si="1"/>
        <v>3</v>
      </c>
      <c r="I33" s="86">
        <v>13</v>
      </c>
      <c r="J33" s="80"/>
      <c r="K33" s="80"/>
      <c r="L33" s="81"/>
      <c r="M33" s="16">
        <f t="shared" si="2"/>
        <v>2</v>
      </c>
      <c r="N33" s="91"/>
      <c r="O33" s="89"/>
      <c r="P33" s="89"/>
      <c r="Q33" s="90"/>
      <c r="R33" s="16">
        <f t="shared" si="3"/>
        <v>0</v>
      </c>
      <c r="S33" s="96"/>
      <c r="T33" s="89"/>
      <c r="U33" s="89"/>
      <c r="V33" s="90"/>
      <c r="W33" s="16">
        <f t="shared" si="4"/>
        <v>0</v>
      </c>
      <c r="X33" s="96"/>
      <c r="Y33" s="80"/>
      <c r="Z33" s="80"/>
      <c r="AA33" s="81"/>
      <c r="AB33" s="16">
        <f t="shared" si="5"/>
        <v>0</v>
      </c>
      <c r="AC33" s="91"/>
      <c r="AD33" s="80"/>
      <c r="AE33" s="80"/>
      <c r="AF33" s="81"/>
      <c r="AG33" s="16">
        <f t="shared" si="6"/>
        <v>0</v>
      </c>
      <c r="AH33" s="91"/>
      <c r="AI33" s="80"/>
      <c r="AJ33" s="80"/>
      <c r="AK33" s="81"/>
      <c r="AL33" s="16">
        <f t="shared" si="7"/>
        <v>0</v>
      </c>
      <c r="AM33" s="91"/>
      <c r="AN33" s="80"/>
      <c r="AO33" s="80"/>
      <c r="AP33" s="81"/>
      <c r="AQ33" s="16">
        <f t="shared" si="8"/>
        <v>0</v>
      </c>
      <c r="AR33" s="91"/>
      <c r="AS33" s="80"/>
      <c r="AT33" s="80"/>
      <c r="AU33" s="81"/>
      <c r="AV33" s="16">
        <f t="shared" si="9"/>
        <v>0</v>
      </c>
      <c r="AW33" s="91"/>
      <c r="AX33" s="80"/>
      <c r="AY33" s="80"/>
      <c r="AZ33" s="81"/>
      <c r="BA33" s="16">
        <f t="shared" si="10"/>
        <v>0</v>
      </c>
      <c r="BB33" s="91"/>
      <c r="BC33" s="80"/>
      <c r="BD33" s="80"/>
      <c r="BE33" s="81"/>
      <c r="BF33" s="16">
        <f t="shared" si="11"/>
        <v>0</v>
      </c>
      <c r="BG33" s="91"/>
      <c r="BH33" s="80"/>
      <c r="BI33" s="80"/>
      <c r="BJ33" s="81"/>
      <c r="BK33" s="16">
        <f t="shared" si="12"/>
        <v>0</v>
      </c>
      <c r="BL33" s="99"/>
      <c r="BM33" s="27">
        <f t="shared" si="13"/>
        <v>5</v>
      </c>
    </row>
    <row r="34" spans="1:65" x14ac:dyDescent="0.25">
      <c r="A34" s="1" t="str">
        <f t="shared" si="0"/>
        <v>MullerLefebvre</v>
      </c>
      <c r="B34" s="61" t="str">
        <f>IF(Données!A47="","",Données!A47)</f>
        <v>Muller</v>
      </c>
      <c r="C34" s="4" t="str">
        <f>IF(Données!B47="","",Données!B47)</f>
        <v>Lefebvre</v>
      </c>
      <c r="D34" s="78">
        <v>11</v>
      </c>
      <c r="E34" s="79"/>
      <c r="F34" s="80"/>
      <c r="G34" s="81"/>
      <c r="H34" s="16">
        <f t="shared" si="1"/>
        <v>3</v>
      </c>
      <c r="I34" s="86">
        <v>11</v>
      </c>
      <c r="J34" s="80"/>
      <c r="K34" s="80"/>
      <c r="L34" s="81"/>
      <c r="M34" s="16">
        <f t="shared" si="2"/>
        <v>2</v>
      </c>
      <c r="N34" s="91"/>
      <c r="O34" s="89"/>
      <c r="P34" s="89"/>
      <c r="Q34" s="90"/>
      <c r="R34" s="16">
        <f t="shared" si="3"/>
        <v>0</v>
      </c>
      <c r="S34" s="96"/>
      <c r="T34" s="89"/>
      <c r="U34" s="89"/>
      <c r="V34" s="90"/>
      <c r="W34" s="16">
        <f t="shared" si="4"/>
        <v>0</v>
      </c>
      <c r="X34" s="96"/>
      <c r="Y34" s="80"/>
      <c r="Z34" s="80"/>
      <c r="AA34" s="81"/>
      <c r="AB34" s="16">
        <f t="shared" si="5"/>
        <v>0</v>
      </c>
      <c r="AC34" s="91"/>
      <c r="AD34" s="80"/>
      <c r="AE34" s="80"/>
      <c r="AF34" s="81"/>
      <c r="AG34" s="16">
        <f t="shared" si="6"/>
        <v>0</v>
      </c>
      <c r="AH34" s="91"/>
      <c r="AI34" s="80"/>
      <c r="AJ34" s="80"/>
      <c r="AK34" s="81"/>
      <c r="AL34" s="16">
        <f t="shared" si="7"/>
        <v>0</v>
      </c>
      <c r="AM34" s="91"/>
      <c r="AN34" s="80"/>
      <c r="AO34" s="80"/>
      <c r="AP34" s="81"/>
      <c r="AQ34" s="16">
        <f t="shared" si="8"/>
        <v>0</v>
      </c>
      <c r="AR34" s="91"/>
      <c r="AS34" s="80"/>
      <c r="AT34" s="80"/>
      <c r="AU34" s="81"/>
      <c r="AV34" s="16">
        <f t="shared" si="9"/>
        <v>0</v>
      </c>
      <c r="AW34" s="91"/>
      <c r="AX34" s="80"/>
      <c r="AY34" s="80"/>
      <c r="AZ34" s="81"/>
      <c r="BA34" s="16">
        <f t="shared" si="10"/>
        <v>0</v>
      </c>
      <c r="BB34" s="91"/>
      <c r="BC34" s="80"/>
      <c r="BD34" s="80"/>
      <c r="BE34" s="81"/>
      <c r="BF34" s="16">
        <f t="shared" si="11"/>
        <v>0</v>
      </c>
      <c r="BG34" s="91"/>
      <c r="BH34" s="80"/>
      <c r="BI34" s="80"/>
      <c r="BJ34" s="81"/>
      <c r="BK34" s="16">
        <f t="shared" si="12"/>
        <v>0</v>
      </c>
      <c r="BL34" s="99"/>
      <c r="BM34" s="27">
        <f t="shared" si="13"/>
        <v>5</v>
      </c>
    </row>
    <row r="35" spans="1:65" x14ac:dyDescent="0.25">
      <c r="A35" s="1" t="str">
        <f t="shared" si="0"/>
        <v>LefevreLeroy</v>
      </c>
      <c r="B35" s="61" t="str">
        <f>IF(Données!A48="","",Données!A48)</f>
        <v>Lefevre</v>
      </c>
      <c r="C35" s="4" t="str">
        <f>IF(Données!B48="","",Données!B48)</f>
        <v>Leroy</v>
      </c>
      <c r="D35" s="78">
        <v>17.5</v>
      </c>
      <c r="E35" s="79"/>
      <c r="F35" s="80"/>
      <c r="G35" s="81"/>
      <c r="H35" s="16">
        <f t="shared" si="1"/>
        <v>3</v>
      </c>
      <c r="I35" s="86">
        <v>17.5</v>
      </c>
      <c r="J35" s="80"/>
      <c r="K35" s="80"/>
      <c r="L35" s="81"/>
      <c r="M35" s="16">
        <f t="shared" si="2"/>
        <v>2</v>
      </c>
      <c r="N35" s="91"/>
      <c r="O35" s="89"/>
      <c r="P35" s="89"/>
      <c r="Q35" s="90"/>
      <c r="R35" s="16">
        <f t="shared" si="3"/>
        <v>0</v>
      </c>
      <c r="S35" s="96"/>
      <c r="T35" s="89"/>
      <c r="U35" s="89"/>
      <c r="V35" s="90"/>
      <c r="W35" s="16">
        <f t="shared" si="4"/>
        <v>0</v>
      </c>
      <c r="X35" s="96"/>
      <c r="Y35" s="80"/>
      <c r="Z35" s="80"/>
      <c r="AA35" s="81"/>
      <c r="AB35" s="16">
        <f t="shared" si="5"/>
        <v>0</v>
      </c>
      <c r="AC35" s="91"/>
      <c r="AD35" s="80"/>
      <c r="AE35" s="80"/>
      <c r="AF35" s="81"/>
      <c r="AG35" s="16">
        <f t="shared" si="6"/>
        <v>0</v>
      </c>
      <c r="AH35" s="91"/>
      <c r="AI35" s="80"/>
      <c r="AJ35" s="80"/>
      <c r="AK35" s="81"/>
      <c r="AL35" s="16">
        <f t="shared" si="7"/>
        <v>0</v>
      </c>
      <c r="AM35" s="91"/>
      <c r="AN35" s="80"/>
      <c r="AO35" s="80"/>
      <c r="AP35" s="81"/>
      <c r="AQ35" s="16">
        <f t="shared" si="8"/>
        <v>0</v>
      </c>
      <c r="AR35" s="91"/>
      <c r="AS35" s="80"/>
      <c r="AT35" s="80"/>
      <c r="AU35" s="81"/>
      <c r="AV35" s="16">
        <f t="shared" si="9"/>
        <v>0</v>
      </c>
      <c r="AW35" s="91"/>
      <c r="AX35" s="80"/>
      <c r="AY35" s="80"/>
      <c r="AZ35" s="81"/>
      <c r="BA35" s="16">
        <f t="shared" si="10"/>
        <v>0</v>
      </c>
      <c r="BB35" s="91"/>
      <c r="BC35" s="80"/>
      <c r="BD35" s="80"/>
      <c r="BE35" s="81"/>
      <c r="BF35" s="16">
        <f t="shared" si="11"/>
        <v>0</v>
      </c>
      <c r="BG35" s="91"/>
      <c r="BH35" s="80"/>
      <c r="BI35" s="80"/>
      <c r="BJ35" s="81"/>
      <c r="BK35" s="16">
        <f t="shared" si="12"/>
        <v>0</v>
      </c>
      <c r="BL35" s="99"/>
      <c r="BM35" s="27">
        <f t="shared" si="13"/>
        <v>5</v>
      </c>
    </row>
    <row r="36" spans="1:65" x14ac:dyDescent="0.25">
      <c r="A36" s="1" t="str">
        <f t="shared" si="0"/>
        <v>FaureRoux</v>
      </c>
      <c r="B36" s="61" t="str">
        <f>IF(Données!A49="","",Données!A49)</f>
        <v>Faure</v>
      </c>
      <c r="C36" s="4" t="str">
        <f>IF(Données!B49="","",Données!B49)</f>
        <v>Roux</v>
      </c>
      <c r="D36" s="78">
        <v>17</v>
      </c>
      <c r="E36" s="79"/>
      <c r="F36" s="80"/>
      <c r="G36" s="81"/>
      <c r="H36" s="16">
        <f t="shared" si="1"/>
        <v>3</v>
      </c>
      <c r="I36" s="86">
        <v>17</v>
      </c>
      <c r="J36" s="80"/>
      <c r="K36" s="80"/>
      <c r="L36" s="81"/>
      <c r="M36" s="16">
        <f t="shared" si="2"/>
        <v>2</v>
      </c>
      <c r="N36" s="91"/>
      <c r="O36" s="89"/>
      <c r="P36" s="89"/>
      <c r="Q36" s="90"/>
      <c r="R36" s="16">
        <f t="shared" si="3"/>
        <v>0</v>
      </c>
      <c r="S36" s="96"/>
      <c r="T36" s="89"/>
      <c r="U36" s="89"/>
      <c r="V36" s="90"/>
      <c r="W36" s="16">
        <f t="shared" si="4"/>
        <v>0</v>
      </c>
      <c r="X36" s="96"/>
      <c r="Y36" s="80"/>
      <c r="Z36" s="80"/>
      <c r="AA36" s="81"/>
      <c r="AB36" s="16">
        <f t="shared" si="5"/>
        <v>0</v>
      </c>
      <c r="AC36" s="91"/>
      <c r="AD36" s="80"/>
      <c r="AE36" s="80"/>
      <c r="AF36" s="81"/>
      <c r="AG36" s="16">
        <f t="shared" si="6"/>
        <v>0</v>
      </c>
      <c r="AH36" s="91"/>
      <c r="AI36" s="80"/>
      <c r="AJ36" s="80"/>
      <c r="AK36" s="81"/>
      <c r="AL36" s="16">
        <f t="shared" si="7"/>
        <v>0</v>
      </c>
      <c r="AM36" s="91"/>
      <c r="AN36" s="80"/>
      <c r="AO36" s="80"/>
      <c r="AP36" s="81"/>
      <c r="AQ36" s="16">
        <f t="shared" si="8"/>
        <v>0</v>
      </c>
      <c r="AR36" s="91"/>
      <c r="AS36" s="80"/>
      <c r="AT36" s="80"/>
      <c r="AU36" s="81"/>
      <c r="AV36" s="16">
        <f t="shared" si="9"/>
        <v>0</v>
      </c>
      <c r="AW36" s="91"/>
      <c r="AX36" s="80"/>
      <c r="AY36" s="80"/>
      <c r="AZ36" s="81"/>
      <c r="BA36" s="16">
        <f t="shared" si="10"/>
        <v>0</v>
      </c>
      <c r="BB36" s="91"/>
      <c r="BC36" s="80"/>
      <c r="BD36" s="80"/>
      <c r="BE36" s="81"/>
      <c r="BF36" s="16">
        <f t="shared" si="11"/>
        <v>0</v>
      </c>
      <c r="BG36" s="91"/>
      <c r="BH36" s="80"/>
      <c r="BI36" s="80"/>
      <c r="BJ36" s="81"/>
      <c r="BK36" s="16">
        <f t="shared" si="12"/>
        <v>0</v>
      </c>
      <c r="BL36" s="99"/>
      <c r="BM36" s="27">
        <f t="shared" si="13"/>
        <v>5</v>
      </c>
    </row>
    <row r="37" spans="1:65" x14ac:dyDescent="0.25">
      <c r="A37" s="1" t="str">
        <f t="shared" si="0"/>
        <v>AndreDavid</v>
      </c>
      <c r="B37" s="61" t="str">
        <f>IF(Données!A50="","",Données!A50)</f>
        <v>Andre</v>
      </c>
      <c r="C37" s="4" t="str">
        <f>IF(Données!B50="","",Données!B50)</f>
        <v>David</v>
      </c>
      <c r="D37" s="78">
        <v>11</v>
      </c>
      <c r="E37" s="79"/>
      <c r="F37" s="80"/>
      <c r="G37" s="81"/>
      <c r="H37" s="16">
        <f t="shared" si="1"/>
        <v>3</v>
      </c>
      <c r="I37" s="86">
        <v>11</v>
      </c>
      <c r="J37" s="80"/>
      <c r="K37" s="80"/>
      <c r="L37" s="81"/>
      <c r="M37" s="16">
        <f t="shared" si="2"/>
        <v>2</v>
      </c>
      <c r="N37" s="91"/>
      <c r="O37" s="89"/>
      <c r="P37" s="89"/>
      <c r="Q37" s="90"/>
      <c r="R37" s="16">
        <f t="shared" si="3"/>
        <v>0</v>
      </c>
      <c r="S37" s="96"/>
      <c r="T37" s="89"/>
      <c r="U37" s="89"/>
      <c r="V37" s="90"/>
      <c r="W37" s="16">
        <f t="shared" si="4"/>
        <v>0</v>
      </c>
      <c r="X37" s="96"/>
      <c r="Y37" s="80"/>
      <c r="Z37" s="80"/>
      <c r="AA37" s="81"/>
      <c r="AB37" s="16">
        <f t="shared" si="5"/>
        <v>0</v>
      </c>
      <c r="AC37" s="91"/>
      <c r="AD37" s="80"/>
      <c r="AE37" s="80"/>
      <c r="AF37" s="81"/>
      <c r="AG37" s="16">
        <f t="shared" si="6"/>
        <v>0</v>
      </c>
      <c r="AH37" s="91"/>
      <c r="AI37" s="80"/>
      <c r="AJ37" s="80"/>
      <c r="AK37" s="81"/>
      <c r="AL37" s="16">
        <f t="shared" si="7"/>
        <v>0</v>
      </c>
      <c r="AM37" s="91"/>
      <c r="AN37" s="80"/>
      <c r="AO37" s="80"/>
      <c r="AP37" s="81"/>
      <c r="AQ37" s="16">
        <f t="shared" si="8"/>
        <v>0</v>
      </c>
      <c r="AR37" s="91"/>
      <c r="AS37" s="80"/>
      <c r="AT37" s="80"/>
      <c r="AU37" s="81"/>
      <c r="AV37" s="16">
        <f t="shared" si="9"/>
        <v>0</v>
      </c>
      <c r="AW37" s="91"/>
      <c r="AX37" s="80"/>
      <c r="AY37" s="80"/>
      <c r="AZ37" s="81"/>
      <c r="BA37" s="16">
        <f t="shared" si="10"/>
        <v>0</v>
      </c>
      <c r="BB37" s="91"/>
      <c r="BC37" s="80"/>
      <c r="BD37" s="80"/>
      <c r="BE37" s="81"/>
      <c r="BF37" s="16">
        <f t="shared" si="11"/>
        <v>0</v>
      </c>
      <c r="BG37" s="91"/>
      <c r="BH37" s="80"/>
      <c r="BI37" s="80"/>
      <c r="BJ37" s="81"/>
      <c r="BK37" s="16">
        <f t="shared" si="12"/>
        <v>0</v>
      </c>
      <c r="BL37" s="99"/>
      <c r="BM37" s="27">
        <f t="shared" si="13"/>
        <v>5</v>
      </c>
    </row>
    <row r="38" spans="1:65" x14ac:dyDescent="0.25">
      <c r="A38" s="1" t="str">
        <f t="shared" si="0"/>
        <v>MercierBertrand</v>
      </c>
      <c r="B38" s="61" t="str">
        <f>IF(Données!A51="","",Données!A51)</f>
        <v>Mercier</v>
      </c>
      <c r="C38" s="4" t="str">
        <f>IF(Données!B51="","",Données!B51)</f>
        <v>Bertrand</v>
      </c>
      <c r="D38" s="78">
        <v>18.5</v>
      </c>
      <c r="E38" s="79"/>
      <c r="F38" s="80"/>
      <c r="G38" s="81"/>
      <c r="H38" s="16">
        <f t="shared" si="1"/>
        <v>3</v>
      </c>
      <c r="I38" s="86">
        <v>18.5</v>
      </c>
      <c r="J38" s="80"/>
      <c r="K38" s="80"/>
      <c r="L38" s="81"/>
      <c r="M38" s="16">
        <f t="shared" si="2"/>
        <v>2</v>
      </c>
      <c r="N38" s="91"/>
      <c r="O38" s="89"/>
      <c r="P38" s="89"/>
      <c r="Q38" s="90"/>
      <c r="R38" s="16">
        <f t="shared" si="3"/>
        <v>0</v>
      </c>
      <c r="S38" s="96"/>
      <c r="T38" s="89"/>
      <c r="U38" s="89"/>
      <c r="V38" s="90"/>
      <c r="W38" s="16">
        <f t="shared" si="4"/>
        <v>0</v>
      </c>
      <c r="X38" s="96"/>
      <c r="Y38" s="80"/>
      <c r="Z38" s="80"/>
      <c r="AA38" s="81"/>
      <c r="AB38" s="16">
        <f t="shared" si="5"/>
        <v>0</v>
      </c>
      <c r="AC38" s="91"/>
      <c r="AD38" s="80"/>
      <c r="AE38" s="80"/>
      <c r="AF38" s="81"/>
      <c r="AG38" s="16">
        <f t="shared" si="6"/>
        <v>0</v>
      </c>
      <c r="AH38" s="91"/>
      <c r="AI38" s="80"/>
      <c r="AJ38" s="80"/>
      <c r="AK38" s="81"/>
      <c r="AL38" s="16">
        <f t="shared" si="7"/>
        <v>0</v>
      </c>
      <c r="AM38" s="91"/>
      <c r="AN38" s="80"/>
      <c r="AO38" s="80"/>
      <c r="AP38" s="81"/>
      <c r="AQ38" s="16">
        <f t="shared" si="8"/>
        <v>0</v>
      </c>
      <c r="AR38" s="91"/>
      <c r="AS38" s="80"/>
      <c r="AT38" s="80"/>
      <c r="AU38" s="81"/>
      <c r="AV38" s="16">
        <f t="shared" si="9"/>
        <v>0</v>
      </c>
      <c r="AW38" s="91"/>
      <c r="AX38" s="80"/>
      <c r="AY38" s="80"/>
      <c r="AZ38" s="81"/>
      <c r="BA38" s="16">
        <f t="shared" si="10"/>
        <v>0</v>
      </c>
      <c r="BB38" s="91"/>
      <c r="BC38" s="80"/>
      <c r="BD38" s="80"/>
      <c r="BE38" s="81"/>
      <c r="BF38" s="16">
        <f t="shared" si="11"/>
        <v>0</v>
      </c>
      <c r="BG38" s="91"/>
      <c r="BH38" s="80"/>
      <c r="BI38" s="80"/>
      <c r="BJ38" s="81"/>
      <c r="BK38" s="16">
        <f t="shared" si="12"/>
        <v>0</v>
      </c>
      <c r="BL38" s="99"/>
      <c r="BM38" s="27">
        <f t="shared" si="13"/>
        <v>5</v>
      </c>
    </row>
    <row r="39" spans="1:65" x14ac:dyDescent="0.25">
      <c r="A39" s="1" t="str">
        <f t="shared" si="0"/>
        <v>BlancMorel</v>
      </c>
      <c r="B39" s="61" t="str">
        <f>IF(Données!A52="","",Données!A52)</f>
        <v>Blanc</v>
      </c>
      <c r="C39" s="4" t="str">
        <f>IF(Données!B52="","",Données!B52)</f>
        <v>Morel</v>
      </c>
      <c r="D39" s="78">
        <v>11</v>
      </c>
      <c r="E39" s="79"/>
      <c r="F39" s="80"/>
      <c r="G39" s="81"/>
      <c r="H39" s="16">
        <f t="shared" si="1"/>
        <v>3</v>
      </c>
      <c r="I39" s="86">
        <v>11</v>
      </c>
      <c r="J39" s="80"/>
      <c r="K39" s="80"/>
      <c r="L39" s="81"/>
      <c r="M39" s="16">
        <f t="shared" si="2"/>
        <v>2</v>
      </c>
      <c r="N39" s="91"/>
      <c r="O39" s="89"/>
      <c r="P39" s="89"/>
      <c r="Q39" s="90"/>
      <c r="R39" s="16">
        <f t="shared" si="3"/>
        <v>0</v>
      </c>
      <c r="S39" s="96"/>
      <c r="T39" s="89"/>
      <c r="U39" s="89"/>
      <c r="V39" s="90"/>
      <c r="W39" s="16">
        <f t="shared" si="4"/>
        <v>0</v>
      </c>
      <c r="X39" s="96"/>
      <c r="Y39" s="80"/>
      <c r="Z39" s="80"/>
      <c r="AA39" s="81"/>
      <c r="AB39" s="16">
        <f t="shared" si="5"/>
        <v>0</v>
      </c>
      <c r="AC39" s="91"/>
      <c r="AD39" s="80"/>
      <c r="AE39" s="80"/>
      <c r="AF39" s="81"/>
      <c r="AG39" s="16">
        <f t="shared" si="6"/>
        <v>0</v>
      </c>
      <c r="AH39" s="91"/>
      <c r="AI39" s="80"/>
      <c r="AJ39" s="80"/>
      <c r="AK39" s="81"/>
      <c r="AL39" s="16">
        <f t="shared" si="7"/>
        <v>0</v>
      </c>
      <c r="AM39" s="91"/>
      <c r="AN39" s="80"/>
      <c r="AO39" s="80"/>
      <c r="AP39" s="81"/>
      <c r="AQ39" s="16">
        <f t="shared" si="8"/>
        <v>0</v>
      </c>
      <c r="AR39" s="91"/>
      <c r="AS39" s="80"/>
      <c r="AT39" s="80"/>
      <c r="AU39" s="81"/>
      <c r="AV39" s="16">
        <f t="shared" si="9"/>
        <v>0</v>
      </c>
      <c r="AW39" s="91"/>
      <c r="AX39" s="80"/>
      <c r="AY39" s="80"/>
      <c r="AZ39" s="81"/>
      <c r="BA39" s="16">
        <f t="shared" si="10"/>
        <v>0</v>
      </c>
      <c r="BB39" s="91"/>
      <c r="BC39" s="80"/>
      <c r="BD39" s="80"/>
      <c r="BE39" s="81"/>
      <c r="BF39" s="16">
        <f t="shared" si="11"/>
        <v>0</v>
      </c>
      <c r="BG39" s="91"/>
      <c r="BH39" s="80"/>
      <c r="BI39" s="80"/>
      <c r="BJ39" s="81"/>
      <c r="BK39" s="16">
        <f t="shared" si="12"/>
        <v>0</v>
      </c>
      <c r="BL39" s="99"/>
      <c r="BM39" s="27">
        <f t="shared" si="13"/>
        <v>5</v>
      </c>
    </row>
    <row r="40" spans="1:65" x14ac:dyDescent="0.25">
      <c r="A40" s="1" t="str">
        <f t="shared" si="0"/>
        <v>GuerinFournier</v>
      </c>
      <c r="B40" s="61" t="str">
        <f>IF(Données!A53="","",Données!A53)</f>
        <v>Guerin</v>
      </c>
      <c r="C40" s="4" t="str">
        <f>IF(Données!B53="","",Données!B53)</f>
        <v>Fournier</v>
      </c>
      <c r="D40" s="78">
        <v>13</v>
      </c>
      <c r="E40" s="79"/>
      <c r="F40" s="80"/>
      <c r="G40" s="81"/>
      <c r="H40" s="16">
        <f t="shared" si="1"/>
        <v>3</v>
      </c>
      <c r="I40" s="86">
        <v>13</v>
      </c>
      <c r="J40" s="80"/>
      <c r="K40" s="80"/>
      <c r="L40" s="81"/>
      <c r="M40" s="16">
        <f t="shared" si="2"/>
        <v>2</v>
      </c>
      <c r="N40" s="91"/>
      <c r="O40" s="89"/>
      <c r="P40" s="89"/>
      <c r="Q40" s="90"/>
      <c r="R40" s="16">
        <f t="shared" si="3"/>
        <v>0</v>
      </c>
      <c r="S40" s="96"/>
      <c r="T40" s="89"/>
      <c r="U40" s="89"/>
      <c r="V40" s="90"/>
      <c r="W40" s="16">
        <f t="shared" si="4"/>
        <v>0</v>
      </c>
      <c r="X40" s="96"/>
      <c r="Y40" s="80"/>
      <c r="Z40" s="80"/>
      <c r="AA40" s="81"/>
      <c r="AB40" s="16">
        <f t="shared" si="5"/>
        <v>0</v>
      </c>
      <c r="AC40" s="91"/>
      <c r="AD40" s="80"/>
      <c r="AE40" s="80"/>
      <c r="AF40" s="81"/>
      <c r="AG40" s="16">
        <f t="shared" si="6"/>
        <v>0</v>
      </c>
      <c r="AH40" s="91"/>
      <c r="AI40" s="80"/>
      <c r="AJ40" s="80"/>
      <c r="AK40" s="81"/>
      <c r="AL40" s="16">
        <f t="shared" si="7"/>
        <v>0</v>
      </c>
      <c r="AM40" s="91"/>
      <c r="AN40" s="80"/>
      <c r="AO40" s="80"/>
      <c r="AP40" s="81"/>
      <c r="AQ40" s="16">
        <f t="shared" si="8"/>
        <v>0</v>
      </c>
      <c r="AR40" s="91"/>
      <c r="AS40" s="80"/>
      <c r="AT40" s="80"/>
      <c r="AU40" s="81"/>
      <c r="AV40" s="16">
        <f t="shared" si="9"/>
        <v>0</v>
      </c>
      <c r="AW40" s="91"/>
      <c r="AX40" s="80"/>
      <c r="AY40" s="80"/>
      <c r="AZ40" s="81"/>
      <c r="BA40" s="16">
        <f t="shared" si="10"/>
        <v>0</v>
      </c>
      <c r="BB40" s="91"/>
      <c r="BC40" s="80"/>
      <c r="BD40" s="80"/>
      <c r="BE40" s="81"/>
      <c r="BF40" s="16">
        <f t="shared" si="11"/>
        <v>0</v>
      </c>
      <c r="BG40" s="91"/>
      <c r="BH40" s="80"/>
      <c r="BI40" s="80"/>
      <c r="BJ40" s="81"/>
      <c r="BK40" s="16">
        <f t="shared" si="12"/>
        <v>0</v>
      </c>
      <c r="BL40" s="99"/>
      <c r="BM40" s="27">
        <f t="shared" si="13"/>
        <v>5</v>
      </c>
    </row>
    <row r="41" spans="1:65" x14ac:dyDescent="0.25">
      <c r="A41" s="1" t="str">
        <f t="shared" si="0"/>
        <v>BoyerGirard</v>
      </c>
      <c r="B41" s="61" t="str">
        <f>IF(Données!A54="","",Données!A54)</f>
        <v>Boyer</v>
      </c>
      <c r="C41" s="4" t="str">
        <f>IF(Données!B54="","",Données!B54)</f>
        <v>Girard</v>
      </c>
      <c r="D41" s="78">
        <v>17.5</v>
      </c>
      <c r="E41" s="79"/>
      <c r="F41" s="80"/>
      <c r="G41" s="81"/>
      <c r="H41" s="16">
        <f t="shared" si="1"/>
        <v>3</v>
      </c>
      <c r="I41" s="86">
        <v>17.5</v>
      </c>
      <c r="J41" s="80"/>
      <c r="K41" s="80"/>
      <c r="L41" s="81"/>
      <c r="M41" s="16">
        <f t="shared" si="2"/>
        <v>2</v>
      </c>
      <c r="N41" s="91"/>
      <c r="O41" s="89"/>
      <c r="P41" s="89"/>
      <c r="Q41" s="90"/>
      <c r="R41" s="16">
        <f t="shared" si="3"/>
        <v>0</v>
      </c>
      <c r="S41" s="96"/>
      <c r="T41" s="89"/>
      <c r="U41" s="89"/>
      <c r="V41" s="90"/>
      <c r="W41" s="16">
        <f t="shared" si="4"/>
        <v>0</v>
      </c>
      <c r="X41" s="96"/>
      <c r="Y41" s="80"/>
      <c r="Z41" s="80"/>
      <c r="AA41" s="81"/>
      <c r="AB41" s="16">
        <f t="shared" si="5"/>
        <v>0</v>
      </c>
      <c r="AC41" s="91"/>
      <c r="AD41" s="80"/>
      <c r="AE41" s="80"/>
      <c r="AF41" s="81"/>
      <c r="AG41" s="16">
        <f t="shared" si="6"/>
        <v>0</v>
      </c>
      <c r="AH41" s="91"/>
      <c r="AI41" s="80"/>
      <c r="AJ41" s="80"/>
      <c r="AK41" s="81"/>
      <c r="AL41" s="16">
        <f t="shared" si="7"/>
        <v>0</v>
      </c>
      <c r="AM41" s="91"/>
      <c r="AN41" s="80"/>
      <c r="AO41" s="80"/>
      <c r="AP41" s="81"/>
      <c r="AQ41" s="16">
        <f t="shared" si="8"/>
        <v>0</v>
      </c>
      <c r="AR41" s="91"/>
      <c r="AS41" s="80"/>
      <c r="AT41" s="80"/>
      <c r="AU41" s="81"/>
      <c r="AV41" s="16">
        <f t="shared" si="9"/>
        <v>0</v>
      </c>
      <c r="AW41" s="91"/>
      <c r="AX41" s="80"/>
      <c r="AY41" s="80"/>
      <c r="AZ41" s="81"/>
      <c r="BA41" s="16">
        <f t="shared" si="10"/>
        <v>0</v>
      </c>
      <c r="BB41" s="91"/>
      <c r="BC41" s="80"/>
      <c r="BD41" s="80"/>
      <c r="BE41" s="81"/>
      <c r="BF41" s="16">
        <f t="shared" si="11"/>
        <v>0</v>
      </c>
      <c r="BG41" s="91"/>
      <c r="BH41" s="80"/>
      <c r="BI41" s="80"/>
      <c r="BJ41" s="81"/>
      <c r="BK41" s="16">
        <f t="shared" si="12"/>
        <v>0</v>
      </c>
      <c r="BL41" s="99"/>
      <c r="BM41" s="27">
        <f t="shared" si="13"/>
        <v>5</v>
      </c>
    </row>
    <row r="42" spans="1:65" x14ac:dyDescent="0.25">
      <c r="A42" s="1" t="str">
        <f t="shared" si="0"/>
        <v>GarnierBonnet</v>
      </c>
      <c r="B42" s="61" t="str">
        <f>IF(Données!A55="","",Données!A55)</f>
        <v>Garnier</v>
      </c>
      <c r="C42" s="4" t="str">
        <f>IF(Données!B55="","",Données!B55)</f>
        <v>Bonnet</v>
      </c>
      <c r="D42" s="78">
        <v>17.5</v>
      </c>
      <c r="E42" s="79"/>
      <c r="F42" s="80"/>
      <c r="G42" s="81"/>
      <c r="H42" s="16">
        <f t="shared" si="1"/>
        <v>3</v>
      </c>
      <c r="I42" s="86">
        <v>17.5</v>
      </c>
      <c r="J42" s="80"/>
      <c r="K42" s="80"/>
      <c r="L42" s="81"/>
      <c r="M42" s="16">
        <f t="shared" si="2"/>
        <v>2</v>
      </c>
      <c r="N42" s="91"/>
      <c r="O42" s="89"/>
      <c r="P42" s="89"/>
      <c r="Q42" s="90"/>
      <c r="R42" s="16">
        <f t="shared" si="3"/>
        <v>0</v>
      </c>
      <c r="S42" s="96"/>
      <c r="T42" s="89"/>
      <c r="U42" s="89"/>
      <c r="V42" s="90"/>
      <c r="W42" s="16">
        <f t="shared" si="4"/>
        <v>0</v>
      </c>
      <c r="X42" s="96"/>
      <c r="Y42" s="80"/>
      <c r="Z42" s="80"/>
      <c r="AA42" s="81"/>
      <c r="AB42" s="16">
        <f t="shared" si="5"/>
        <v>0</v>
      </c>
      <c r="AC42" s="91"/>
      <c r="AD42" s="80"/>
      <c r="AE42" s="80"/>
      <c r="AF42" s="81"/>
      <c r="AG42" s="16">
        <f t="shared" si="6"/>
        <v>0</v>
      </c>
      <c r="AH42" s="91"/>
      <c r="AI42" s="80"/>
      <c r="AJ42" s="80"/>
      <c r="AK42" s="81"/>
      <c r="AL42" s="16">
        <f t="shared" si="7"/>
        <v>0</v>
      </c>
      <c r="AM42" s="91"/>
      <c r="AN42" s="80"/>
      <c r="AO42" s="80"/>
      <c r="AP42" s="81"/>
      <c r="AQ42" s="16">
        <f t="shared" si="8"/>
        <v>0</v>
      </c>
      <c r="AR42" s="91"/>
      <c r="AS42" s="80"/>
      <c r="AT42" s="80"/>
      <c r="AU42" s="81"/>
      <c r="AV42" s="16">
        <f t="shared" si="9"/>
        <v>0</v>
      </c>
      <c r="AW42" s="91"/>
      <c r="AX42" s="80"/>
      <c r="AY42" s="80"/>
      <c r="AZ42" s="81"/>
      <c r="BA42" s="16">
        <f t="shared" si="10"/>
        <v>0</v>
      </c>
      <c r="BB42" s="91"/>
      <c r="BC42" s="80"/>
      <c r="BD42" s="80"/>
      <c r="BE42" s="81"/>
      <c r="BF42" s="16">
        <f t="shared" si="11"/>
        <v>0</v>
      </c>
      <c r="BG42" s="91"/>
      <c r="BH42" s="80"/>
      <c r="BI42" s="80"/>
      <c r="BJ42" s="81"/>
      <c r="BK42" s="16">
        <f t="shared" si="12"/>
        <v>0</v>
      </c>
      <c r="BL42" s="99"/>
      <c r="BM42" s="27">
        <f t="shared" si="13"/>
        <v>5</v>
      </c>
    </row>
    <row r="43" spans="1:65" x14ac:dyDescent="0.25">
      <c r="A43" s="1" t="str">
        <f t="shared" si="0"/>
        <v>ChevalierDupont</v>
      </c>
      <c r="B43" s="61" t="str">
        <f>IF(Données!A56="","",Données!A56)</f>
        <v>Chevalier</v>
      </c>
      <c r="C43" s="4" t="str">
        <f>IF(Données!B56="","",Données!B56)</f>
        <v>Dupont</v>
      </c>
      <c r="D43" s="78">
        <v>16</v>
      </c>
      <c r="E43" s="79"/>
      <c r="F43" s="80"/>
      <c r="G43" s="81"/>
      <c r="H43" s="16">
        <f t="shared" si="1"/>
        <v>3</v>
      </c>
      <c r="I43" s="86">
        <v>16</v>
      </c>
      <c r="J43" s="80"/>
      <c r="K43" s="80"/>
      <c r="L43" s="81"/>
      <c r="M43" s="16">
        <f t="shared" si="2"/>
        <v>2</v>
      </c>
      <c r="N43" s="91"/>
      <c r="O43" s="89"/>
      <c r="P43" s="89"/>
      <c r="Q43" s="90"/>
      <c r="R43" s="16">
        <f t="shared" si="3"/>
        <v>0</v>
      </c>
      <c r="S43" s="96"/>
      <c r="T43" s="89"/>
      <c r="U43" s="89"/>
      <c r="V43" s="90"/>
      <c r="W43" s="16">
        <f t="shared" si="4"/>
        <v>0</v>
      </c>
      <c r="X43" s="96"/>
      <c r="Y43" s="80"/>
      <c r="Z43" s="80"/>
      <c r="AA43" s="81"/>
      <c r="AB43" s="16">
        <f t="shared" si="5"/>
        <v>0</v>
      </c>
      <c r="AC43" s="91"/>
      <c r="AD43" s="80"/>
      <c r="AE43" s="80"/>
      <c r="AF43" s="81"/>
      <c r="AG43" s="16">
        <f t="shared" si="6"/>
        <v>0</v>
      </c>
      <c r="AH43" s="91"/>
      <c r="AI43" s="80"/>
      <c r="AJ43" s="80"/>
      <c r="AK43" s="81"/>
      <c r="AL43" s="16">
        <f t="shared" si="7"/>
        <v>0</v>
      </c>
      <c r="AM43" s="91"/>
      <c r="AN43" s="80"/>
      <c r="AO43" s="80"/>
      <c r="AP43" s="81"/>
      <c r="AQ43" s="16">
        <f t="shared" si="8"/>
        <v>0</v>
      </c>
      <c r="AR43" s="91"/>
      <c r="AS43" s="80"/>
      <c r="AT43" s="80"/>
      <c r="AU43" s="81"/>
      <c r="AV43" s="16">
        <f t="shared" si="9"/>
        <v>0</v>
      </c>
      <c r="AW43" s="91"/>
      <c r="AX43" s="80"/>
      <c r="AY43" s="80"/>
      <c r="AZ43" s="81"/>
      <c r="BA43" s="16">
        <f t="shared" si="10"/>
        <v>0</v>
      </c>
      <c r="BB43" s="91"/>
      <c r="BC43" s="80"/>
      <c r="BD43" s="80"/>
      <c r="BE43" s="81"/>
      <c r="BF43" s="16">
        <f t="shared" si="11"/>
        <v>0</v>
      </c>
      <c r="BG43" s="91"/>
      <c r="BH43" s="80"/>
      <c r="BI43" s="80"/>
      <c r="BJ43" s="81"/>
      <c r="BK43" s="16">
        <f t="shared" si="12"/>
        <v>0</v>
      </c>
      <c r="BL43" s="99"/>
      <c r="BM43" s="27">
        <f t="shared" si="13"/>
        <v>5</v>
      </c>
    </row>
    <row r="44" spans="1:65" x14ac:dyDescent="0.25">
      <c r="A44" s="1" t="str">
        <f t="shared" si="0"/>
        <v>FrancoisLambert</v>
      </c>
      <c r="B44" s="61" t="str">
        <f>IF(Données!A57="","",Données!A57)</f>
        <v>Francois</v>
      </c>
      <c r="C44" s="4" t="str">
        <f>IF(Données!B57="","",Données!B57)</f>
        <v>Lambert</v>
      </c>
      <c r="D44" s="78">
        <v>16</v>
      </c>
      <c r="E44" s="79"/>
      <c r="F44" s="80"/>
      <c r="G44" s="81"/>
      <c r="H44" s="16">
        <f t="shared" si="1"/>
        <v>3</v>
      </c>
      <c r="I44" s="86">
        <v>16</v>
      </c>
      <c r="J44" s="80"/>
      <c r="K44" s="80"/>
      <c r="L44" s="81"/>
      <c r="M44" s="16">
        <f t="shared" si="2"/>
        <v>2</v>
      </c>
      <c r="N44" s="91"/>
      <c r="O44" s="89"/>
      <c r="P44" s="89"/>
      <c r="Q44" s="90"/>
      <c r="R44" s="16">
        <f t="shared" si="3"/>
        <v>0</v>
      </c>
      <c r="S44" s="96"/>
      <c r="T44" s="89"/>
      <c r="U44" s="89"/>
      <c r="V44" s="90"/>
      <c r="W44" s="16">
        <f t="shared" si="4"/>
        <v>0</v>
      </c>
      <c r="X44" s="96"/>
      <c r="Y44" s="80"/>
      <c r="Z44" s="80"/>
      <c r="AA44" s="81"/>
      <c r="AB44" s="16">
        <f t="shared" si="5"/>
        <v>0</v>
      </c>
      <c r="AC44" s="91"/>
      <c r="AD44" s="80"/>
      <c r="AE44" s="80"/>
      <c r="AF44" s="81"/>
      <c r="AG44" s="16">
        <f t="shared" si="6"/>
        <v>0</v>
      </c>
      <c r="AH44" s="91"/>
      <c r="AI44" s="80"/>
      <c r="AJ44" s="80"/>
      <c r="AK44" s="81"/>
      <c r="AL44" s="16">
        <f t="shared" si="7"/>
        <v>0</v>
      </c>
      <c r="AM44" s="91"/>
      <c r="AN44" s="80"/>
      <c r="AO44" s="80"/>
      <c r="AP44" s="81"/>
      <c r="AQ44" s="16">
        <f t="shared" si="8"/>
        <v>0</v>
      </c>
      <c r="AR44" s="91"/>
      <c r="AS44" s="80"/>
      <c r="AT44" s="80"/>
      <c r="AU44" s="81"/>
      <c r="AV44" s="16">
        <f t="shared" si="9"/>
        <v>0</v>
      </c>
      <c r="AW44" s="91"/>
      <c r="AX44" s="80"/>
      <c r="AY44" s="80"/>
      <c r="AZ44" s="81"/>
      <c r="BA44" s="16">
        <f t="shared" si="10"/>
        <v>0</v>
      </c>
      <c r="BB44" s="91"/>
      <c r="BC44" s="80"/>
      <c r="BD44" s="80"/>
      <c r="BE44" s="81"/>
      <c r="BF44" s="16">
        <f t="shared" si="11"/>
        <v>0</v>
      </c>
      <c r="BG44" s="91"/>
      <c r="BH44" s="80"/>
      <c r="BI44" s="80"/>
      <c r="BJ44" s="81"/>
      <c r="BK44" s="16">
        <f t="shared" si="12"/>
        <v>0</v>
      </c>
      <c r="BL44" s="99"/>
      <c r="BM44" s="27">
        <f t="shared" si="13"/>
        <v>5</v>
      </c>
    </row>
    <row r="45" spans="1:65" x14ac:dyDescent="0.25">
      <c r="A45" s="1" t="str">
        <f t="shared" si="0"/>
        <v>LegrandFontaine</v>
      </c>
      <c r="B45" s="61" t="str">
        <f>IF(Données!A58="","",Données!A58)</f>
        <v>Legrand</v>
      </c>
      <c r="C45" s="4" t="str">
        <f>IF(Données!B58="","",Données!B58)</f>
        <v>Fontaine</v>
      </c>
      <c r="D45" s="78">
        <v>16</v>
      </c>
      <c r="E45" s="79"/>
      <c r="F45" s="80"/>
      <c r="G45" s="81"/>
      <c r="H45" s="16">
        <f t="shared" si="1"/>
        <v>3</v>
      </c>
      <c r="I45" s="86">
        <v>16</v>
      </c>
      <c r="J45" s="80"/>
      <c r="K45" s="80"/>
      <c r="L45" s="81"/>
      <c r="M45" s="16">
        <f t="shared" si="2"/>
        <v>2</v>
      </c>
      <c r="N45" s="91"/>
      <c r="O45" s="89"/>
      <c r="P45" s="89"/>
      <c r="Q45" s="90"/>
      <c r="R45" s="16">
        <f t="shared" si="3"/>
        <v>0</v>
      </c>
      <c r="S45" s="96"/>
      <c r="T45" s="89"/>
      <c r="U45" s="89"/>
      <c r="V45" s="90"/>
      <c r="W45" s="16">
        <f t="shared" si="4"/>
        <v>0</v>
      </c>
      <c r="X45" s="96"/>
      <c r="Y45" s="80"/>
      <c r="Z45" s="80"/>
      <c r="AA45" s="81"/>
      <c r="AB45" s="16">
        <f t="shared" si="5"/>
        <v>0</v>
      </c>
      <c r="AC45" s="91"/>
      <c r="AD45" s="80"/>
      <c r="AE45" s="80"/>
      <c r="AF45" s="81"/>
      <c r="AG45" s="16">
        <f t="shared" si="6"/>
        <v>0</v>
      </c>
      <c r="AH45" s="91"/>
      <c r="AI45" s="80"/>
      <c r="AJ45" s="80"/>
      <c r="AK45" s="81"/>
      <c r="AL45" s="16">
        <f t="shared" si="7"/>
        <v>0</v>
      </c>
      <c r="AM45" s="91"/>
      <c r="AN45" s="80"/>
      <c r="AO45" s="80"/>
      <c r="AP45" s="81"/>
      <c r="AQ45" s="16">
        <f t="shared" si="8"/>
        <v>0</v>
      </c>
      <c r="AR45" s="91"/>
      <c r="AS45" s="80"/>
      <c r="AT45" s="80"/>
      <c r="AU45" s="81"/>
      <c r="AV45" s="16">
        <f t="shared" si="9"/>
        <v>0</v>
      </c>
      <c r="AW45" s="91"/>
      <c r="AX45" s="80"/>
      <c r="AY45" s="80"/>
      <c r="AZ45" s="81"/>
      <c r="BA45" s="16">
        <f t="shared" si="10"/>
        <v>0</v>
      </c>
      <c r="BB45" s="91"/>
      <c r="BC45" s="80"/>
      <c r="BD45" s="80"/>
      <c r="BE45" s="81"/>
      <c r="BF45" s="16">
        <f t="shared" si="11"/>
        <v>0</v>
      </c>
      <c r="BG45" s="91"/>
      <c r="BH45" s="80"/>
      <c r="BI45" s="80"/>
      <c r="BJ45" s="81"/>
      <c r="BK45" s="16">
        <f t="shared" si="12"/>
        <v>0</v>
      </c>
      <c r="BL45" s="99"/>
      <c r="BM45" s="27">
        <f t="shared" si="13"/>
        <v>5</v>
      </c>
    </row>
    <row r="46" spans="1:65" x14ac:dyDescent="0.25">
      <c r="A46" s="1" t="str">
        <f t="shared" si="0"/>
        <v>GauthierRousseau</v>
      </c>
      <c r="B46" s="61" t="str">
        <f>IF(Données!A59="","",Données!A59)</f>
        <v>Gauthier</v>
      </c>
      <c r="C46" s="4" t="str">
        <f>IF(Données!B59="","",Données!B59)</f>
        <v>Rousseau</v>
      </c>
      <c r="D46" s="78">
        <v>17.5</v>
      </c>
      <c r="E46" s="79"/>
      <c r="F46" s="80"/>
      <c r="G46" s="81"/>
      <c r="H46" s="16">
        <f t="shared" si="1"/>
        <v>3</v>
      </c>
      <c r="I46" s="86">
        <v>17.5</v>
      </c>
      <c r="J46" s="80"/>
      <c r="K46" s="80"/>
      <c r="L46" s="81"/>
      <c r="M46" s="16">
        <f t="shared" si="2"/>
        <v>2</v>
      </c>
      <c r="N46" s="91"/>
      <c r="O46" s="89"/>
      <c r="P46" s="89"/>
      <c r="Q46" s="90"/>
      <c r="R46" s="16">
        <f t="shared" si="3"/>
        <v>0</v>
      </c>
      <c r="S46" s="96"/>
      <c r="T46" s="89"/>
      <c r="U46" s="89"/>
      <c r="V46" s="90"/>
      <c r="W46" s="16">
        <f t="shared" si="4"/>
        <v>0</v>
      </c>
      <c r="X46" s="96"/>
      <c r="Y46" s="80"/>
      <c r="Z46" s="80"/>
      <c r="AA46" s="81"/>
      <c r="AB46" s="16">
        <f t="shared" si="5"/>
        <v>0</v>
      </c>
      <c r="AC46" s="91"/>
      <c r="AD46" s="80"/>
      <c r="AE46" s="80"/>
      <c r="AF46" s="81"/>
      <c r="AG46" s="16">
        <f t="shared" si="6"/>
        <v>0</v>
      </c>
      <c r="AH46" s="91"/>
      <c r="AI46" s="80"/>
      <c r="AJ46" s="80"/>
      <c r="AK46" s="81"/>
      <c r="AL46" s="16">
        <f t="shared" si="7"/>
        <v>0</v>
      </c>
      <c r="AM46" s="91"/>
      <c r="AN46" s="80"/>
      <c r="AO46" s="80"/>
      <c r="AP46" s="81"/>
      <c r="AQ46" s="16">
        <f t="shared" si="8"/>
        <v>0</v>
      </c>
      <c r="AR46" s="91"/>
      <c r="AS46" s="80"/>
      <c r="AT46" s="80"/>
      <c r="AU46" s="81"/>
      <c r="AV46" s="16">
        <f t="shared" si="9"/>
        <v>0</v>
      </c>
      <c r="AW46" s="91"/>
      <c r="AX46" s="80"/>
      <c r="AY46" s="80"/>
      <c r="AZ46" s="81"/>
      <c r="BA46" s="16">
        <f t="shared" si="10"/>
        <v>0</v>
      </c>
      <c r="BB46" s="91"/>
      <c r="BC46" s="80"/>
      <c r="BD46" s="80"/>
      <c r="BE46" s="81"/>
      <c r="BF46" s="16">
        <f t="shared" si="11"/>
        <v>0</v>
      </c>
      <c r="BG46" s="91"/>
      <c r="BH46" s="80"/>
      <c r="BI46" s="80"/>
      <c r="BJ46" s="81"/>
      <c r="BK46" s="16">
        <f t="shared" si="12"/>
        <v>0</v>
      </c>
      <c r="BL46" s="99"/>
      <c r="BM46" s="27">
        <f t="shared" si="13"/>
        <v>5</v>
      </c>
    </row>
    <row r="47" spans="1:65" x14ac:dyDescent="0.25">
      <c r="A47" s="1" t="str">
        <f t="shared" si="0"/>
        <v>GarciaVincent</v>
      </c>
      <c r="B47" s="61" t="str">
        <f>IF(Données!A60="","",Données!A60)</f>
        <v>Garcia</v>
      </c>
      <c r="C47" s="4" t="str">
        <f>IF(Données!B60="","",Données!B60)</f>
        <v>Vincent</v>
      </c>
      <c r="D47" s="78">
        <v>13</v>
      </c>
      <c r="E47" s="79"/>
      <c r="F47" s="80"/>
      <c r="G47" s="81"/>
      <c r="H47" s="16">
        <f t="shared" si="1"/>
        <v>3</v>
      </c>
      <c r="I47" s="86">
        <v>13</v>
      </c>
      <c r="J47" s="80"/>
      <c r="K47" s="80"/>
      <c r="L47" s="81"/>
      <c r="M47" s="16">
        <f t="shared" si="2"/>
        <v>2</v>
      </c>
      <c r="N47" s="91"/>
      <c r="O47" s="89"/>
      <c r="P47" s="89"/>
      <c r="Q47" s="90"/>
      <c r="R47" s="16">
        <f t="shared" si="3"/>
        <v>0</v>
      </c>
      <c r="S47" s="96"/>
      <c r="T47" s="89"/>
      <c r="U47" s="89"/>
      <c r="V47" s="90"/>
      <c r="W47" s="16">
        <f t="shared" si="4"/>
        <v>0</v>
      </c>
      <c r="X47" s="96"/>
      <c r="Y47" s="80"/>
      <c r="Z47" s="80"/>
      <c r="AA47" s="81"/>
      <c r="AB47" s="16">
        <f t="shared" si="5"/>
        <v>0</v>
      </c>
      <c r="AC47" s="91"/>
      <c r="AD47" s="80"/>
      <c r="AE47" s="80"/>
      <c r="AF47" s="81"/>
      <c r="AG47" s="16">
        <f t="shared" si="6"/>
        <v>0</v>
      </c>
      <c r="AH47" s="91"/>
      <c r="AI47" s="80"/>
      <c r="AJ47" s="80"/>
      <c r="AK47" s="81"/>
      <c r="AL47" s="16">
        <f t="shared" si="7"/>
        <v>0</v>
      </c>
      <c r="AM47" s="91"/>
      <c r="AN47" s="80"/>
      <c r="AO47" s="80"/>
      <c r="AP47" s="81"/>
      <c r="AQ47" s="16">
        <f t="shared" si="8"/>
        <v>0</v>
      </c>
      <c r="AR47" s="91"/>
      <c r="AS47" s="80"/>
      <c r="AT47" s="80"/>
      <c r="AU47" s="81"/>
      <c r="AV47" s="16">
        <f t="shared" si="9"/>
        <v>0</v>
      </c>
      <c r="AW47" s="91"/>
      <c r="AX47" s="80"/>
      <c r="AY47" s="80"/>
      <c r="AZ47" s="81"/>
      <c r="BA47" s="16">
        <f t="shared" si="10"/>
        <v>0</v>
      </c>
      <c r="BB47" s="91"/>
      <c r="BC47" s="80"/>
      <c r="BD47" s="80"/>
      <c r="BE47" s="81"/>
      <c r="BF47" s="16">
        <f t="shared" si="11"/>
        <v>0</v>
      </c>
      <c r="BG47" s="91"/>
      <c r="BH47" s="80"/>
      <c r="BI47" s="80"/>
      <c r="BJ47" s="81"/>
      <c r="BK47" s="16">
        <f t="shared" si="12"/>
        <v>0</v>
      </c>
      <c r="BL47" s="99"/>
      <c r="BM47" s="27">
        <f t="shared" si="13"/>
        <v>5</v>
      </c>
    </row>
    <row r="48" spans="1:65" x14ac:dyDescent="0.25">
      <c r="A48" s="1" t="str">
        <f t="shared" si="0"/>
        <v>PerrinMuller</v>
      </c>
      <c r="B48" s="61" t="str">
        <f>IF(Données!A61="","",Données!A61)</f>
        <v>Perrin</v>
      </c>
      <c r="C48" s="4" t="str">
        <f>IF(Données!B61="","",Données!B61)</f>
        <v>Muller</v>
      </c>
      <c r="D48" s="78">
        <v>18.5</v>
      </c>
      <c r="E48" s="79"/>
      <c r="F48" s="80"/>
      <c r="G48" s="81"/>
      <c r="H48" s="16">
        <f t="shared" si="1"/>
        <v>3</v>
      </c>
      <c r="I48" s="86">
        <v>18.5</v>
      </c>
      <c r="J48" s="80"/>
      <c r="K48" s="80"/>
      <c r="L48" s="81"/>
      <c r="M48" s="16">
        <f t="shared" si="2"/>
        <v>2</v>
      </c>
      <c r="N48" s="91"/>
      <c r="O48" s="89"/>
      <c r="P48" s="89"/>
      <c r="Q48" s="90"/>
      <c r="R48" s="16">
        <f t="shared" si="3"/>
        <v>0</v>
      </c>
      <c r="S48" s="96"/>
      <c r="T48" s="89"/>
      <c r="U48" s="89"/>
      <c r="V48" s="90"/>
      <c r="W48" s="16">
        <f t="shared" si="4"/>
        <v>0</v>
      </c>
      <c r="X48" s="96"/>
      <c r="Y48" s="80"/>
      <c r="Z48" s="80"/>
      <c r="AA48" s="81"/>
      <c r="AB48" s="16">
        <f t="shared" si="5"/>
        <v>0</v>
      </c>
      <c r="AC48" s="91"/>
      <c r="AD48" s="80"/>
      <c r="AE48" s="80"/>
      <c r="AF48" s="81"/>
      <c r="AG48" s="16">
        <f t="shared" si="6"/>
        <v>0</v>
      </c>
      <c r="AH48" s="91"/>
      <c r="AI48" s="80"/>
      <c r="AJ48" s="80"/>
      <c r="AK48" s="81"/>
      <c r="AL48" s="16">
        <f t="shared" si="7"/>
        <v>0</v>
      </c>
      <c r="AM48" s="91"/>
      <c r="AN48" s="80"/>
      <c r="AO48" s="80"/>
      <c r="AP48" s="81"/>
      <c r="AQ48" s="16">
        <f t="shared" si="8"/>
        <v>0</v>
      </c>
      <c r="AR48" s="91"/>
      <c r="AS48" s="80"/>
      <c r="AT48" s="80"/>
      <c r="AU48" s="81"/>
      <c r="AV48" s="16">
        <f t="shared" si="9"/>
        <v>0</v>
      </c>
      <c r="AW48" s="91"/>
      <c r="AX48" s="80"/>
      <c r="AY48" s="80"/>
      <c r="AZ48" s="81"/>
      <c r="BA48" s="16">
        <f t="shared" si="10"/>
        <v>0</v>
      </c>
      <c r="BB48" s="91"/>
      <c r="BC48" s="80"/>
      <c r="BD48" s="80"/>
      <c r="BE48" s="81"/>
      <c r="BF48" s="16">
        <f t="shared" si="11"/>
        <v>0</v>
      </c>
      <c r="BG48" s="91"/>
      <c r="BH48" s="80"/>
      <c r="BI48" s="80"/>
      <c r="BJ48" s="81"/>
      <c r="BK48" s="16">
        <f t="shared" si="12"/>
        <v>0</v>
      </c>
      <c r="BL48" s="99"/>
      <c r="BM48" s="27">
        <f t="shared" si="13"/>
        <v>5</v>
      </c>
    </row>
    <row r="49" spans="1:65" x14ac:dyDescent="0.25">
      <c r="A49" s="1" t="str">
        <f t="shared" si="0"/>
        <v/>
      </c>
      <c r="B49" s="61" t="str">
        <f>IF(Données!A62="","",Données!A62)</f>
        <v/>
      </c>
      <c r="C49" s="4" t="str">
        <f>IF(Données!B62="","",Données!B62)</f>
        <v/>
      </c>
      <c r="D49" s="78" t="s">
        <v>79</v>
      </c>
      <c r="E49" s="79"/>
      <c r="F49" s="80"/>
      <c r="G49" s="81"/>
      <c r="H49" s="16">
        <f t="shared" si="1"/>
        <v>3</v>
      </c>
      <c r="I49" s="86" t="s">
        <v>79</v>
      </c>
      <c r="J49" s="80"/>
      <c r="K49" s="80"/>
      <c r="L49" s="81"/>
      <c r="M49" s="16">
        <f t="shared" si="2"/>
        <v>2</v>
      </c>
      <c r="N49" s="91"/>
      <c r="O49" s="89"/>
      <c r="P49" s="89"/>
      <c r="Q49" s="90"/>
      <c r="R49" s="16">
        <f t="shared" si="3"/>
        <v>0</v>
      </c>
      <c r="S49" s="96"/>
      <c r="T49" s="89"/>
      <c r="U49" s="89"/>
      <c r="V49" s="90"/>
      <c r="W49" s="16">
        <f t="shared" si="4"/>
        <v>0</v>
      </c>
      <c r="X49" s="96"/>
      <c r="Y49" s="80"/>
      <c r="Z49" s="80"/>
      <c r="AA49" s="81"/>
      <c r="AB49" s="16">
        <f t="shared" si="5"/>
        <v>0</v>
      </c>
      <c r="AC49" s="91"/>
      <c r="AD49" s="80"/>
      <c r="AE49" s="80"/>
      <c r="AF49" s="81"/>
      <c r="AG49" s="16">
        <f t="shared" si="6"/>
        <v>0</v>
      </c>
      <c r="AH49" s="91"/>
      <c r="AI49" s="80"/>
      <c r="AJ49" s="80"/>
      <c r="AK49" s="81"/>
      <c r="AL49" s="16">
        <f t="shared" si="7"/>
        <v>0</v>
      </c>
      <c r="AM49" s="91"/>
      <c r="AN49" s="80"/>
      <c r="AO49" s="80"/>
      <c r="AP49" s="81"/>
      <c r="AQ49" s="16">
        <f t="shared" si="8"/>
        <v>0</v>
      </c>
      <c r="AR49" s="91"/>
      <c r="AS49" s="80"/>
      <c r="AT49" s="80"/>
      <c r="AU49" s="81"/>
      <c r="AV49" s="16">
        <f t="shared" si="9"/>
        <v>0</v>
      </c>
      <c r="AW49" s="91"/>
      <c r="AX49" s="80"/>
      <c r="AY49" s="80"/>
      <c r="AZ49" s="81"/>
      <c r="BA49" s="16">
        <f t="shared" si="10"/>
        <v>0</v>
      </c>
      <c r="BB49" s="91"/>
      <c r="BC49" s="80"/>
      <c r="BD49" s="80"/>
      <c r="BE49" s="81"/>
      <c r="BF49" s="16">
        <f t="shared" si="11"/>
        <v>0</v>
      </c>
      <c r="BG49" s="91"/>
      <c r="BH49" s="80"/>
      <c r="BI49" s="80"/>
      <c r="BJ49" s="81"/>
      <c r="BK49" s="16">
        <f t="shared" si="12"/>
        <v>0</v>
      </c>
      <c r="BL49" s="99"/>
      <c r="BM49" s="27">
        <f t="shared" si="13"/>
        <v>5</v>
      </c>
    </row>
    <row r="50" spans="1:65" x14ac:dyDescent="0.25">
      <c r="A50" s="1" t="str">
        <f t="shared" si="0"/>
        <v/>
      </c>
      <c r="B50" s="61" t="str">
        <f>IF(Données!A63="","",Données!A63)</f>
        <v/>
      </c>
      <c r="C50" s="4" t="str">
        <f>IF(Données!B63="","",Données!B63)</f>
        <v/>
      </c>
      <c r="D50" s="78" t="s">
        <v>79</v>
      </c>
      <c r="E50" s="79"/>
      <c r="F50" s="80"/>
      <c r="G50" s="81"/>
      <c r="H50" s="16">
        <f t="shared" si="1"/>
        <v>3</v>
      </c>
      <c r="I50" s="86" t="s">
        <v>79</v>
      </c>
      <c r="J50" s="80"/>
      <c r="K50" s="80"/>
      <c r="L50" s="81"/>
      <c r="M50" s="16">
        <f t="shared" si="2"/>
        <v>2</v>
      </c>
      <c r="N50" s="91"/>
      <c r="O50" s="89"/>
      <c r="P50" s="89"/>
      <c r="Q50" s="90"/>
      <c r="R50" s="16">
        <f t="shared" si="3"/>
        <v>0</v>
      </c>
      <c r="S50" s="96"/>
      <c r="T50" s="89"/>
      <c r="U50" s="89"/>
      <c r="V50" s="90"/>
      <c r="W50" s="16">
        <f t="shared" si="4"/>
        <v>0</v>
      </c>
      <c r="X50" s="96"/>
      <c r="Y50" s="80"/>
      <c r="Z50" s="80"/>
      <c r="AA50" s="81"/>
      <c r="AB50" s="16">
        <f t="shared" si="5"/>
        <v>0</v>
      </c>
      <c r="AC50" s="91"/>
      <c r="AD50" s="80"/>
      <c r="AE50" s="80"/>
      <c r="AF50" s="81"/>
      <c r="AG50" s="16">
        <f t="shared" si="6"/>
        <v>0</v>
      </c>
      <c r="AH50" s="91"/>
      <c r="AI50" s="80"/>
      <c r="AJ50" s="80"/>
      <c r="AK50" s="81"/>
      <c r="AL50" s="16">
        <f t="shared" si="7"/>
        <v>0</v>
      </c>
      <c r="AM50" s="91"/>
      <c r="AN50" s="80"/>
      <c r="AO50" s="80"/>
      <c r="AP50" s="81"/>
      <c r="AQ50" s="16">
        <f t="shared" si="8"/>
        <v>0</v>
      </c>
      <c r="AR50" s="91"/>
      <c r="AS50" s="80"/>
      <c r="AT50" s="80"/>
      <c r="AU50" s="81"/>
      <c r="AV50" s="16">
        <f t="shared" si="9"/>
        <v>0</v>
      </c>
      <c r="AW50" s="91"/>
      <c r="AX50" s="80"/>
      <c r="AY50" s="80"/>
      <c r="AZ50" s="81"/>
      <c r="BA50" s="16">
        <f t="shared" si="10"/>
        <v>0</v>
      </c>
      <c r="BB50" s="91"/>
      <c r="BC50" s="80"/>
      <c r="BD50" s="80"/>
      <c r="BE50" s="81"/>
      <c r="BF50" s="16">
        <f t="shared" si="11"/>
        <v>0</v>
      </c>
      <c r="BG50" s="91"/>
      <c r="BH50" s="80"/>
      <c r="BI50" s="80"/>
      <c r="BJ50" s="81"/>
      <c r="BK50" s="16">
        <f t="shared" si="12"/>
        <v>0</v>
      </c>
      <c r="BL50" s="99"/>
      <c r="BM50" s="27">
        <f t="shared" si="13"/>
        <v>5</v>
      </c>
    </row>
    <row r="51" spans="1:65" x14ac:dyDescent="0.25">
      <c r="A51" s="1" t="str">
        <f t="shared" si="0"/>
        <v/>
      </c>
      <c r="B51" s="61" t="str">
        <f>IF(Données!A64="","",Données!A64)</f>
        <v/>
      </c>
      <c r="C51" s="4" t="str">
        <f>IF(Données!B64="","",Données!B64)</f>
        <v/>
      </c>
      <c r="D51" s="78" t="s">
        <v>79</v>
      </c>
      <c r="E51" s="79"/>
      <c r="F51" s="80"/>
      <c r="G51" s="81"/>
      <c r="H51" s="16">
        <f t="shared" si="1"/>
        <v>3</v>
      </c>
      <c r="I51" s="86" t="s">
        <v>79</v>
      </c>
      <c r="J51" s="80"/>
      <c r="K51" s="80"/>
      <c r="L51" s="81"/>
      <c r="M51" s="16">
        <f t="shared" si="2"/>
        <v>2</v>
      </c>
      <c r="N51" s="91"/>
      <c r="O51" s="89"/>
      <c r="P51" s="89"/>
      <c r="Q51" s="90"/>
      <c r="R51" s="16">
        <f t="shared" si="3"/>
        <v>0</v>
      </c>
      <c r="S51" s="96"/>
      <c r="T51" s="89"/>
      <c r="U51" s="89"/>
      <c r="V51" s="90"/>
      <c r="W51" s="16">
        <f t="shared" si="4"/>
        <v>0</v>
      </c>
      <c r="X51" s="96"/>
      <c r="Y51" s="80"/>
      <c r="Z51" s="80"/>
      <c r="AA51" s="81"/>
      <c r="AB51" s="16">
        <f t="shared" si="5"/>
        <v>0</v>
      </c>
      <c r="AC51" s="91"/>
      <c r="AD51" s="80"/>
      <c r="AE51" s="80"/>
      <c r="AF51" s="81"/>
      <c r="AG51" s="16">
        <f t="shared" si="6"/>
        <v>0</v>
      </c>
      <c r="AH51" s="91"/>
      <c r="AI51" s="80"/>
      <c r="AJ51" s="80"/>
      <c r="AK51" s="81"/>
      <c r="AL51" s="16">
        <f t="shared" si="7"/>
        <v>0</v>
      </c>
      <c r="AM51" s="91"/>
      <c r="AN51" s="80"/>
      <c r="AO51" s="80"/>
      <c r="AP51" s="81"/>
      <c r="AQ51" s="16">
        <f t="shared" si="8"/>
        <v>0</v>
      </c>
      <c r="AR51" s="91"/>
      <c r="AS51" s="80"/>
      <c r="AT51" s="80"/>
      <c r="AU51" s="81"/>
      <c r="AV51" s="16">
        <f t="shared" si="9"/>
        <v>0</v>
      </c>
      <c r="AW51" s="91"/>
      <c r="AX51" s="80"/>
      <c r="AY51" s="80"/>
      <c r="AZ51" s="81"/>
      <c r="BA51" s="16">
        <f t="shared" si="10"/>
        <v>0</v>
      </c>
      <c r="BB51" s="91"/>
      <c r="BC51" s="80"/>
      <c r="BD51" s="80"/>
      <c r="BE51" s="81"/>
      <c r="BF51" s="16">
        <f t="shared" si="11"/>
        <v>0</v>
      </c>
      <c r="BG51" s="91"/>
      <c r="BH51" s="80"/>
      <c r="BI51" s="80"/>
      <c r="BJ51" s="81"/>
      <c r="BK51" s="16">
        <f t="shared" si="12"/>
        <v>0</v>
      </c>
      <c r="BL51" s="99"/>
      <c r="BM51" s="27">
        <f t="shared" si="13"/>
        <v>5</v>
      </c>
    </row>
    <row r="52" spans="1:65" x14ac:dyDescent="0.25">
      <c r="A52" s="1" t="str">
        <f t="shared" si="0"/>
        <v/>
      </c>
      <c r="B52" s="61" t="str">
        <f>IF(Données!A65="","",Données!A65)</f>
        <v/>
      </c>
      <c r="C52" s="4" t="str">
        <f>IF(Données!B65="","",Données!B65)</f>
        <v/>
      </c>
      <c r="D52" s="78" t="s">
        <v>79</v>
      </c>
      <c r="E52" s="79"/>
      <c r="F52" s="80"/>
      <c r="G52" s="81"/>
      <c r="H52" s="16">
        <f t="shared" si="1"/>
        <v>3</v>
      </c>
      <c r="I52" s="86" t="s">
        <v>79</v>
      </c>
      <c r="J52" s="80"/>
      <c r="K52" s="80"/>
      <c r="L52" s="81"/>
      <c r="M52" s="16">
        <f t="shared" si="2"/>
        <v>2</v>
      </c>
      <c r="N52" s="91"/>
      <c r="O52" s="89"/>
      <c r="P52" s="89"/>
      <c r="Q52" s="90"/>
      <c r="R52" s="16">
        <f t="shared" si="3"/>
        <v>0</v>
      </c>
      <c r="S52" s="96"/>
      <c r="T52" s="89"/>
      <c r="U52" s="89"/>
      <c r="V52" s="90"/>
      <c r="W52" s="16">
        <f t="shared" si="4"/>
        <v>0</v>
      </c>
      <c r="X52" s="96"/>
      <c r="Y52" s="80"/>
      <c r="Z52" s="80"/>
      <c r="AA52" s="81"/>
      <c r="AB52" s="16">
        <f t="shared" si="5"/>
        <v>0</v>
      </c>
      <c r="AC52" s="91"/>
      <c r="AD52" s="80"/>
      <c r="AE52" s="80"/>
      <c r="AF52" s="81"/>
      <c r="AG52" s="16">
        <f t="shared" si="6"/>
        <v>0</v>
      </c>
      <c r="AH52" s="91"/>
      <c r="AI52" s="80"/>
      <c r="AJ52" s="80"/>
      <c r="AK52" s="81"/>
      <c r="AL52" s="16">
        <f t="shared" si="7"/>
        <v>0</v>
      </c>
      <c r="AM52" s="91"/>
      <c r="AN52" s="80"/>
      <c r="AO52" s="80"/>
      <c r="AP52" s="81"/>
      <c r="AQ52" s="16">
        <f t="shared" si="8"/>
        <v>0</v>
      </c>
      <c r="AR52" s="91"/>
      <c r="AS52" s="80"/>
      <c r="AT52" s="80"/>
      <c r="AU52" s="81"/>
      <c r="AV52" s="16">
        <f t="shared" si="9"/>
        <v>0</v>
      </c>
      <c r="AW52" s="91"/>
      <c r="AX52" s="80"/>
      <c r="AY52" s="80"/>
      <c r="AZ52" s="81"/>
      <c r="BA52" s="16">
        <f t="shared" si="10"/>
        <v>0</v>
      </c>
      <c r="BB52" s="91"/>
      <c r="BC52" s="80"/>
      <c r="BD52" s="80"/>
      <c r="BE52" s="81"/>
      <c r="BF52" s="16">
        <f t="shared" si="11"/>
        <v>0</v>
      </c>
      <c r="BG52" s="91"/>
      <c r="BH52" s="80"/>
      <c r="BI52" s="80"/>
      <c r="BJ52" s="81"/>
      <c r="BK52" s="16">
        <f t="shared" si="12"/>
        <v>0</v>
      </c>
      <c r="BL52" s="99"/>
      <c r="BM52" s="27">
        <f t="shared" si="13"/>
        <v>5</v>
      </c>
    </row>
    <row r="53" spans="1:65" x14ac:dyDescent="0.25">
      <c r="A53" s="1" t="str">
        <f t="shared" si="0"/>
        <v/>
      </c>
      <c r="B53" s="61" t="str">
        <f>IF(Données!A66="","",Données!A66)</f>
        <v/>
      </c>
      <c r="C53" s="4" t="str">
        <f>IF(Données!B66="","",Données!B66)</f>
        <v/>
      </c>
      <c r="D53" s="78" t="s">
        <v>79</v>
      </c>
      <c r="E53" s="79"/>
      <c r="F53" s="80"/>
      <c r="G53" s="81"/>
      <c r="H53" s="16">
        <f t="shared" si="1"/>
        <v>3</v>
      </c>
      <c r="I53" s="86" t="s">
        <v>79</v>
      </c>
      <c r="J53" s="80"/>
      <c r="K53" s="80"/>
      <c r="L53" s="81"/>
      <c r="M53" s="16">
        <f t="shared" si="2"/>
        <v>2</v>
      </c>
      <c r="N53" s="91"/>
      <c r="O53" s="89"/>
      <c r="P53" s="89"/>
      <c r="Q53" s="90"/>
      <c r="R53" s="16">
        <f t="shared" si="3"/>
        <v>0</v>
      </c>
      <c r="S53" s="96"/>
      <c r="T53" s="89"/>
      <c r="U53" s="89"/>
      <c r="V53" s="90"/>
      <c r="W53" s="16">
        <f t="shared" si="4"/>
        <v>0</v>
      </c>
      <c r="X53" s="96"/>
      <c r="Y53" s="80"/>
      <c r="Z53" s="80"/>
      <c r="AA53" s="81"/>
      <c r="AB53" s="16">
        <f t="shared" si="5"/>
        <v>0</v>
      </c>
      <c r="AC53" s="91"/>
      <c r="AD53" s="80"/>
      <c r="AE53" s="80"/>
      <c r="AF53" s="81"/>
      <c r="AG53" s="16">
        <f t="shared" si="6"/>
        <v>0</v>
      </c>
      <c r="AH53" s="91"/>
      <c r="AI53" s="80"/>
      <c r="AJ53" s="80"/>
      <c r="AK53" s="81"/>
      <c r="AL53" s="16">
        <f t="shared" si="7"/>
        <v>0</v>
      </c>
      <c r="AM53" s="91"/>
      <c r="AN53" s="80"/>
      <c r="AO53" s="80"/>
      <c r="AP53" s="81"/>
      <c r="AQ53" s="16">
        <f t="shared" si="8"/>
        <v>0</v>
      </c>
      <c r="AR53" s="91"/>
      <c r="AS53" s="80"/>
      <c r="AT53" s="80"/>
      <c r="AU53" s="81"/>
      <c r="AV53" s="16">
        <f t="shared" si="9"/>
        <v>0</v>
      </c>
      <c r="AW53" s="91"/>
      <c r="AX53" s="80"/>
      <c r="AY53" s="80"/>
      <c r="AZ53" s="81"/>
      <c r="BA53" s="16">
        <f t="shared" si="10"/>
        <v>0</v>
      </c>
      <c r="BB53" s="91"/>
      <c r="BC53" s="80"/>
      <c r="BD53" s="80"/>
      <c r="BE53" s="81"/>
      <c r="BF53" s="16">
        <f t="shared" si="11"/>
        <v>0</v>
      </c>
      <c r="BG53" s="91"/>
      <c r="BH53" s="80"/>
      <c r="BI53" s="80"/>
      <c r="BJ53" s="81"/>
      <c r="BK53" s="16">
        <f t="shared" si="12"/>
        <v>0</v>
      </c>
      <c r="BL53" s="99"/>
      <c r="BM53" s="27">
        <f t="shared" si="13"/>
        <v>5</v>
      </c>
    </row>
    <row r="54" spans="1:65" x14ac:dyDescent="0.25">
      <c r="A54" s="1" t="str">
        <f t="shared" si="0"/>
        <v/>
      </c>
      <c r="B54" s="61" t="str">
        <f>IF(Données!A67="","",Données!A67)</f>
        <v/>
      </c>
      <c r="C54" s="4" t="str">
        <f>IF(Données!B67="","",Données!B67)</f>
        <v/>
      </c>
      <c r="D54" s="78" t="s">
        <v>79</v>
      </c>
      <c r="E54" s="79"/>
      <c r="F54" s="80"/>
      <c r="G54" s="81"/>
      <c r="H54" s="16">
        <f t="shared" si="1"/>
        <v>3</v>
      </c>
      <c r="I54" s="86" t="s">
        <v>79</v>
      </c>
      <c r="J54" s="80"/>
      <c r="K54" s="80"/>
      <c r="L54" s="81"/>
      <c r="M54" s="16">
        <f t="shared" si="2"/>
        <v>2</v>
      </c>
      <c r="N54" s="91"/>
      <c r="O54" s="89"/>
      <c r="P54" s="89"/>
      <c r="Q54" s="90"/>
      <c r="R54" s="16">
        <f t="shared" si="3"/>
        <v>0</v>
      </c>
      <c r="S54" s="96"/>
      <c r="T54" s="89"/>
      <c r="U54" s="89"/>
      <c r="V54" s="90"/>
      <c r="W54" s="16">
        <f t="shared" si="4"/>
        <v>0</v>
      </c>
      <c r="X54" s="96"/>
      <c r="Y54" s="80"/>
      <c r="Z54" s="80"/>
      <c r="AA54" s="81"/>
      <c r="AB54" s="16">
        <f t="shared" si="5"/>
        <v>0</v>
      </c>
      <c r="AC54" s="91"/>
      <c r="AD54" s="80"/>
      <c r="AE54" s="80"/>
      <c r="AF54" s="81"/>
      <c r="AG54" s="16">
        <f t="shared" si="6"/>
        <v>0</v>
      </c>
      <c r="AH54" s="91"/>
      <c r="AI54" s="80"/>
      <c r="AJ54" s="80"/>
      <c r="AK54" s="81"/>
      <c r="AL54" s="16">
        <f t="shared" si="7"/>
        <v>0</v>
      </c>
      <c r="AM54" s="91"/>
      <c r="AN54" s="80"/>
      <c r="AO54" s="80"/>
      <c r="AP54" s="81"/>
      <c r="AQ54" s="16">
        <f t="shared" si="8"/>
        <v>0</v>
      </c>
      <c r="AR54" s="91"/>
      <c r="AS54" s="80"/>
      <c r="AT54" s="80"/>
      <c r="AU54" s="81"/>
      <c r="AV54" s="16">
        <f t="shared" si="9"/>
        <v>0</v>
      </c>
      <c r="AW54" s="91"/>
      <c r="AX54" s="80"/>
      <c r="AY54" s="80"/>
      <c r="AZ54" s="81"/>
      <c r="BA54" s="16">
        <f t="shared" si="10"/>
        <v>0</v>
      </c>
      <c r="BB54" s="91"/>
      <c r="BC54" s="80"/>
      <c r="BD54" s="80"/>
      <c r="BE54" s="81"/>
      <c r="BF54" s="16">
        <f t="shared" si="11"/>
        <v>0</v>
      </c>
      <c r="BG54" s="91"/>
      <c r="BH54" s="80"/>
      <c r="BI54" s="80"/>
      <c r="BJ54" s="81"/>
      <c r="BK54" s="16">
        <f t="shared" si="12"/>
        <v>0</v>
      </c>
      <c r="BL54" s="99"/>
      <c r="BM54" s="27">
        <f t="shared" si="13"/>
        <v>5</v>
      </c>
    </row>
    <row r="55" spans="1:65" x14ac:dyDescent="0.25">
      <c r="A55" s="1" t="str">
        <f t="shared" si="0"/>
        <v/>
      </c>
      <c r="B55" s="61" t="str">
        <f>IF(Données!A68="","",Données!A68)</f>
        <v/>
      </c>
      <c r="C55" s="4" t="str">
        <f>IF(Données!B68="","",Données!B68)</f>
        <v/>
      </c>
      <c r="D55" s="78" t="s">
        <v>79</v>
      </c>
      <c r="E55" s="79"/>
      <c r="F55" s="80"/>
      <c r="G55" s="81"/>
      <c r="H55" s="16">
        <f t="shared" si="1"/>
        <v>3</v>
      </c>
      <c r="I55" s="86" t="s">
        <v>79</v>
      </c>
      <c r="J55" s="80"/>
      <c r="K55" s="80"/>
      <c r="L55" s="81"/>
      <c r="M55" s="16">
        <f t="shared" si="2"/>
        <v>2</v>
      </c>
      <c r="N55" s="91"/>
      <c r="O55" s="89"/>
      <c r="P55" s="89"/>
      <c r="Q55" s="90"/>
      <c r="R55" s="16">
        <f t="shared" si="3"/>
        <v>0</v>
      </c>
      <c r="S55" s="96"/>
      <c r="T55" s="89"/>
      <c r="U55" s="89"/>
      <c r="V55" s="90"/>
      <c r="W55" s="16">
        <f t="shared" si="4"/>
        <v>0</v>
      </c>
      <c r="X55" s="96"/>
      <c r="Y55" s="80"/>
      <c r="Z55" s="80"/>
      <c r="AA55" s="81"/>
      <c r="AB55" s="16">
        <f t="shared" si="5"/>
        <v>0</v>
      </c>
      <c r="AC55" s="91"/>
      <c r="AD55" s="80"/>
      <c r="AE55" s="80"/>
      <c r="AF55" s="81"/>
      <c r="AG55" s="16">
        <f t="shared" si="6"/>
        <v>0</v>
      </c>
      <c r="AH55" s="91"/>
      <c r="AI55" s="80"/>
      <c r="AJ55" s="80"/>
      <c r="AK55" s="81"/>
      <c r="AL55" s="16">
        <f t="shared" si="7"/>
        <v>0</v>
      </c>
      <c r="AM55" s="91"/>
      <c r="AN55" s="80"/>
      <c r="AO55" s="80"/>
      <c r="AP55" s="81"/>
      <c r="AQ55" s="16">
        <f t="shared" si="8"/>
        <v>0</v>
      </c>
      <c r="AR55" s="91"/>
      <c r="AS55" s="80"/>
      <c r="AT55" s="80"/>
      <c r="AU55" s="81"/>
      <c r="AV55" s="16">
        <f t="shared" si="9"/>
        <v>0</v>
      </c>
      <c r="AW55" s="91"/>
      <c r="AX55" s="80"/>
      <c r="AY55" s="80"/>
      <c r="AZ55" s="81"/>
      <c r="BA55" s="16">
        <f t="shared" si="10"/>
        <v>0</v>
      </c>
      <c r="BB55" s="91"/>
      <c r="BC55" s="80"/>
      <c r="BD55" s="80"/>
      <c r="BE55" s="81"/>
      <c r="BF55" s="16">
        <f t="shared" si="11"/>
        <v>0</v>
      </c>
      <c r="BG55" s="91"/>
      <c r="BH55" s="80"/>
      <c r="BI55" s="80"/>
      <c r="BJ55" s="81"/>
      <c r="BK55" s="16">
        <f t="shared" si="12"/>
        <v>0</v>
      </c>
      <c r="BL55" s="99"/>
      <c r="BM55" s="27">
        <f t="shared" si="13"/>
        <v>5</v>
      </c>
    </row>
    <row r="56" spans="1:65" x14ac:dyDescent="0.25">
      <c r="A56" s="1" t="str">
        <f t="shared" si="0"/>
        <v/>
      </c>
      <c r="B56" s="61" t="str">
        <f>IF(Données!A69="","",Données!A69)</f>
        <v/>
      </c>
      <c r="C56" s="4" t="str">
        <f>IF(Données!B69="","",Données!B69)</f>
        <v/>
      </c>
      <c r="D56" s="78" t="s">
        <v>79</v>
      </c>
      <c r="E56" s="79"/>
      <c r="F56" s="80"/>
      <c r="G56" s="81"/>
      <c r="H56" s="16">
        <f t="shared" si="1"/>
        <v>3</v>
      </c>
      <c r="I56" s="86" t="s">
        <v>79</v>
      </c>
      <c r="J56" s="80"/>
      <c r="K56" s="80"/>
      <c r="L56" s="81"/>
      <c r="M56" s="16">
        <f t="shared" si="2"/>
        <v>2</v>
      </c>
      <c r="N56" s="91"/>
      <c r="O56" s="89"/>
      <c r="P56" s="89"/>
      <c r="Q56" s="90"/>
      <c r="R56" s="16">
        <f t="shared" si="3"/>
        <v>0</v>
      </c>
      <c r="S56" s="96"/>
      <c r="T56" s="89"/>
      <c r="U56" s="89"/>
      <c r="V56" s="90"/>
      <c r="W56" s="16">
        <f t="shared" si="4"/>
        <v>0</v>
      </c>
      <c r="X56" s="96"/>
      <c r="Y56" s="80"/>
      <c r="Z56" s="80"/>
      <c r="AA56" s="81"/>
      <c r="AB56" s="16">
        <f t="shared" si="5"/>
        <v>0</v>
      </c>
      <c r="AC56" s="91"/>
      <c r="AD56" s="80"/>
      <c r="AE56" s="80"/>
      <c r="AF56" s="81"/>
      <c r="AG56" s="16">
        <f t="shared" si="6"/>
        <v>0</v>
      </c>
      <c r="AH56" s="91"/>
      <c r="AI56" s="80"/>
      <c r="AJ56" s="80"/>
      <c r="AK56" s="81"/>
      <c r="AL56" s="16">
        <f t="shared" si="7"/>
        <v>0</v>
      </c>
      <c r="AM56" s="91"/>
      <c r="AN56" s="80"/>
      <c r="AO56" s="80"/>
      <c r="AP56" s="81"/>
      <c r="AQ56" s="16">
        <f t="shared" si="8"/>
        <v>0</v>
      </c>
      <c r="AR56" s="91"/>
      <c r="AS56" s="80"/>
      <c r="AT56" s="80"/>
      <c r="AU56" s="81"/>
      <c r="AV56" s="16">
        <f t="shared" si="9"/>
        <v>0</v>
      </c>
      <c r="AW56" s="91"/>
      <c r="AX56" s="80"/>
      <c r="AY56" s="80"/>
      <c r="AZ56" s="81"/>
      <c r="BA56" s="16">
        <f t="shared" si="10"/>
        <v>0</v>
      </c>
      <c r="BB56" s="91"/>
      <c r="BC56" s="80"/>
      <c r="BD56" s="80"/>
      <c r="BE56" s="81"/>
      <c r="BF56" s="16">
        <f t="shared" si="11"/>
        <v>0</v>
      </c>
      <c r="BG56" s="91"/>
      <c r="BH56" s="80"/>
      <c r="BI56" s="80"/>
      <c r="BJ56" s="81"/>
      <c r="BK56" s="16">
        <f t="shared" si="12"/>
        <v>0</v>
      </c>
      <c r="BL56" s="99"/>
      <c r="BM56" s="27">
        <f t="shared" si="13"/>
        <v>5</v>
      </c>
    </row>
    <row r="57" spans="1:65" x14ac:dyDescent="0.25">
      <c r="A57" s="1" t="str">
        <f t="shared" si="0"/>
        <v/>
      </c>
      <c r="B57" s="61" t="str">
        <f>IF(Données!A70="","",Données!A70)</f>
        <v/>
      </c>
      <c r="C57" s="4" t="str">
        <f>IF(Données!B70="","",Données!B70)</f>
        <v/>
      </c>
      <c r="D57" s="78" t="s">
        <v>79</v>
      </c>
      <c r="E57" s="79"/>
      <c r="F57" s="80"/>
      <c r="G57" s="81"/>
      <c r="H57" s="16">
        <f t="shared" si="1"/>
        <v>3</v>
      </c>
      <c r="I57" s="86" t="s">
        <v>79</v>
      </c>
      <c r="J57" s="80"/>
      <c r="K57" s="80"/>
      <c r="L57" s="81"/>
      <c r="M57" s="16">
        <f t="shared" si="2"/>
        <v>2</v>
      </c>
      <c r="N57" s="91"/>
      <c r="O57" s="89"/>
      <c r="P57" s="89"/>
      <c r="Q57" s="90"/>
      <c r="R57" s="16">
        <f t="shared" si="3"/>
        <v>0</v>
      </c>
      <c r="S57" s="96"/>
      <c r="T57" s="89"/>
      <c r="U57" s="89"/>
      <c r="V57" s="90"/>
      <c r="W57" s="16">
        <f t="shared" si="4"/>
        <v>0</v>
      </c>
      <c r="X57" s="96"/>
      <c r="Y57" s="80"/>
      <c r="Z57" s="80"/>
      <c r="AA57" s="81"/>
      <c r="AB57" s="16">
        <f t="shared" si="5"/>
        <v>0</v>
      </c>
      <c r="AC57" s="91"/>
      <c r="AD57" s="80"/>
      <c r="AE57" s="80"/>
      <c r="AF57" s="81"/>
      <c r="AG57" s="16">
        <f t="shared" si="6"/>
        <v>0</v>
      </c>
      <c r="AH57" s="91"/>
      <c r="AI57" s="80"/>
      <c r="AJ57" s="80"/>
      <c r="AK57" s="81"/>
      <c r="AL57" s="16">
        <f t="shared" si="7"/>
        <v>0</v>
      </c>
      <c r="AM57" s="91"/>
      <c r="AN57" s="80"/>
      <c r="AO57" s="80"/>
      <c r="AP57" s="81"/>
      <c r="AQ57" s="16">
        <f t="shared" si="8"/>
        <v>0</v>
      </c>
      <c r="AR57" s="91"/>
      <c r="AS57" s="80"/>
      <c r="AT57" s="80"/>
      <c r="AU57" s="81"/>
      <c r="AV57" s="16">
        <f t="shared" si="9"/>
        <v>0</v>
      </c>
      <c r="AW57" s="91"/>
      <c r="AX57" s="80"/>
      <c r="AY57" s="80"/>
      <c r="AZ57" s="81"/>
      <c r="BA57" s="16">
        <f t="shared" si="10"/>
        <v>0</v>
      </c>
      <c r="BB57" s="91"/>
      <c r="BC57" s="80"/>
      <c r="BD57" s="80"/>
      <c r="BE57" s="81"/>
      <c r="BF57" s="16">
        <f t="shared" si="11"/>
        <v>0</v>
      </c>
      <c r="BG57" s="91"/>
      <c r="BH57" s="80"/>
      <c r="BI57" s="80"/>
      <c r="BJ57" s="81"/>
      <c r="BK57" s="16">
        <f t="shared" si="12"/>
        <v>0</v>
      </c>
      <c r="BL57" s="99"/>
      <c r="BM57" s="27">
        <f t="shared" si="13"/>
        <v>5</v>
      </c>
    </row>
    <row r="58" spans="1:65" x14ac:dyDescent="0.25">
      <c r="A58" s="1" t="str">
        <f t="shared" si="0"/>
        <v/>
      </c>
      <c r="B58" s="61" t="str">
        <f>IF(Données!A71="","",Données!A71)</f>
        <v/>
      </c>
      <c r="C58" s="4" t="str">
        <f>IF(Données!B71="","",Données!B71)</f>
        <v/>
      </c>
      <c r="D58" s="78" t="s">
        <v>79</v>
      </c>
      <c r="E58" s="79"/>
      <c r="F58" s="80"/>
      <c r="G58" s="81"/>
      <c r="H58" s="16">
        <f t="shared" si="1"/>
        <v>3</v>
      </c>
      <c r="I58" s="86" t="s">
        <v>79</v>
      </c>
      <c r="J58" s="80"/>
      <c r="K58" s="80"/>
      <c r="L58" s="81"/>
      <c r="M58" s="16">
        <f t="shared" si="2"/>
        <v>2</v>
      </c>
      <c r="N58" s="91"/>
      <c r="O58" s="89"/>
      <c r="P58" s="89"/>
      <c r="Q58" s="90"/>
      <c r="R58" s="16">
        <f t="shared" si="3"/>
        <v>0</v>
      </c>
      <c r="S58" s="96"/>
      <c r="T58" s="89"/>
      <c r="U58" s="89"/>
      <c r="V58" s="90"/>
      <c r="W58" s="16">
        <f t="shared" si="4"/>
        <v>0</v>
      </c>
      <c r="X58" s="96"/>
      <c r="Y58" s="80"/>
      <c r="Z58" s="80"/>
      <c r="AA58" s="81"/>
      <c r="AB58" s="16">
        <f t="shared" si="5"/>
        <v>0</v>
      </c>
      <c r="AC58" s="91"/>
      <c r="AD58" s="80"/>
      <c r="AE58" s="80"/>
      <c r="AF58" s="81"/>
      <c r="AG58" s="16">
        <f t="shared" si="6"/>
        <v>0</v>
      </c>
      <c r="AH58" s="91"/>
      <c r="AI58" s="80"/>
      <c r="AJ58" s="80"/>
      <c r="AK58" s="81"/>
      <c r="AL58" s="16">
        <f t="shared" si="7"/>
        <v>0</v>
      </c>
      <c r="AM58" s="91"/>
      <c r="AN58" s="80"/>
      <c r="AO58" s="80"/>
      <c r="AP58" s="81"/>
      <c r="AQ58" s="16">
        <f t="shared" si="8"/>
        <v>0</v>
      </c>
      <c r="AR58" s="91"/>
      <c r="AS58" s="80"/>
      <c r="AT58" s="80"/>
      <c r="AU58" s="81"/>
      <c r="AV58" s="16">
        <f t="shared" si="9"/>
        <v>0</v>
      </c>
      <c r="AW58" s="91"/>
      <c r="AX58" s="80"/>
      <c r="AY58" s="80"/>
      <c r="AZ58" s="81"/>
      <c r="BA58" s="16">
        <f t="shared" si="10"/>
        <v>0</v>
      </c>
      <c r="BB58" s="91"/>
      <c r="BC58" s="80"/>
      <c r="BD58" s="80"/>
      <c r="BE58" s="81"/>
      <c r="BF58" s="16">
        <f t="shared" si="11"/>
        <v>0</v>
      </c>
      <c r="BG58" s="91"/>
      <c r="BH58" s="80"/>
      <c r="BI58" s="80"/>
      <c r="BJ58" s="81"/>
      <c r="BK58" s="16">
        <f t="shared" si="12"/>
        <v>0</v>
      </c>
      <c r="BL58" s="99"/>
      <c r="BM58" s="27">
        <f t="shared" si="13"/>
        <v>5</v>
      </c>
    </row>
    <row r="59" spans="1:65" x14ac:dyDescent="0.25">
      <c r="A59" s="1" t="str">
        <f t="shared" si="0"/>
        <v/>
      </c>
      <c r="B59" s="61" t="str">
        <f>IF(Données!A72="","",Données!A72)</f>
        <v/>
      </c>
      <c r="C59" s="4" t="str">
        <f>IF(Données!B72="","",Données!B72)</f>
        <v/>
      </c>
      <c r="D59" s="78" t="s">
        <v>79</v>
      </c>
      <c r="E59" s="79"/>
      <c r="F59" s="80"/>
      <c r="G59" s="81"/>
      <c r="H59" s="16">
        <f t="shared" si="1"/>
        <v>3</v>
      </c>
      <c r="I59" s="86" t="s">
        <v>79</v>
      </c>
      <c r="J59" s="80"/>
      <c r="K59" s="80"/>
      <c r="L59" s="81"/>
      <c r="M59" s="16">
        <f t="shared" si="2"/>
        <v>2</v>
      </c>
      <c r="N59" s="91"/>
      <c r="O59" s="89"/>
      <c r="P59" s="89"/>
      <c r="Q59" s="90"/>
      <c r="R59" s="16">
        <f t="shared" si="3"/>
        <v>0</v>
      </c>
      <c r="S59" s="96"/>
      <c r="T59" s="89"/>
      <c r="U59" s="89"/>
      <c r="V59" s="90"/>
      <c r="W59" s="16">
        <f t="shared" si="4"/>
        <v>0</v>
      </c>
      <c r="X59" s="96"/>
      <c r="Y59" s="80"/>
      <c r="Z59" s="80"/>
      <c r="AA59" s="81"/>
      <c r="AB59" s="16">
        <f t="shared" si="5"/>
        <v>0</v>
      </c>
      <c r="AC59" s="91"/>
      <c r="AD59" s="80"/>
      <c r="AE59" s="80"/>
      <c r="AF59" s="81"/>
      <c r="AG59" s="16">
        <f t="shared" si="6"/>
        <v>0</v>
      </c>
      <c r="AH59" s="91"/>
      <c r="AI59" s="80"/>
      <c r="AJ59" s="80"/>
      <c r="AK59" s="81"/>
      <c r="AL59" s="16">
        <f t="shared" si="7"/>
        <v>0</v>
      </c>
      <c r="AM59" s="91"/>
      <c r="AN59" s="80"/>
      <c r="AO59" s="80"/>
      <c r="AP59" s="81"/>
      <c r="AQ59" s="16">
        <f t="shared" si="8"/>
        <v>0</v>
      </c>
      <c r="AR59" s="91"/>
      <c r="AS59" s="80"/>
      <c r="AT59" s="80"/>
      <c r="AU59" s="81"/>
      <c r="AV59" s="16">
        <f t="shared" si="9"/>
        <v>0</v>
      </c>
      <c r="AW59" s="91"/>
      <c r="AX59" s="80"/>
      <c r="AY59" s="80"/>
      <c r="AZ59" s="81"/>
      <c r="BA59" s="16">
        <f t="shared" si="10"/>
        <v>0</v>
      </c>
      <c r="BB59" s="91"/>
      <c r="BC59" s="80"/>
      <c r="BD59" s="80"/>
      <c r="BE59" s="81"/>
      <c r="BF59" s="16">
        <f t="shared" si="11"/>
        <v>0</v>
      </c>
      <c r="BG59" s="91"/>
      <c r="BH59" s="80"/>
      <c r="BI59" s="80"/>
      <c r="BJ59" s="81"/>
      <c r="BK59" s="16">
        <f t="shared" si="12"/>
        <v>0</v>
      </c>
      <c r="BL59" s="99"/>
      <c r="BM59" s="27">
        <f t="shared" si="13"/>
        <v>5</v>
      </c>
    </row>
    <row r="60" spans="1:65" ht="15" customHeight="1" x14ac:dyDescent="0.25">
      <c r="A60" s="1" t="str">
        <f t="shared" si="0"/>
        <v/>
      </c>
      <c r="B60" s="61" t="str">
        <f>IF(Données!A73="","",Données!A73)</f>
        <v/>
      </c>
      <c r="C60" s="4" t="str">
        <f>IF(Données!B73="","",Données!B73)</f>
        <v/>
      </c>
      <c r="D60" s="78" t="s">
        <v>79</v>
      </c>
      <c r="E60" s="79"/>
      <c r="F60" s="80"/>
      <c r="G60" s="81"/>
      <c r="H60" s="16">
        <f t="shared" si="1"/>
        <v>3</v>
      </c>
      <c r="I60" s="86" t="s">
        <v>79</v>
      </c>
      <c r="J60" s="80"/>
      <c r="K60" s="80"/>
      <c r="L60" s="81"/>
      <c r="M60" s="16">
        <f t="shared" si="2"/>
        <v>2</v>
      </c>
      <c r="N60" s="91"/>
      <c r="O60" s="89"/>
      <c r="P60" s="89"/>
      <c r="Q60" s="90"/>
      <c r="R60" s="16">
        <f t="shared" si="3"/>
        <v>0</v>
      </c>
      <c r="S60" s="96"/>
      <c r="T60" s="89"/>
      <c r="U60" s="89"/>
      <c r="V60" s="90"/>
      <c r="W60" s="16">
        <f t="shared" si="4"/>
        <v>0</v>
      </c>
      <c r="X60" s="96"/>
      <c r="Y60" s="80"/>
      <c r="Z60" s="80"/>
      <c r="AA60" s="81"/>
      <c r="AB60" s="16">
        <f t="shared" si="5"/>
        <v>0</v>
      </c>
      <c r="AC60" s="91"/>
      <c r="AD60" s="80"/>
      <c r="AE60" s="80"/>
      <c r="AF60" s="81"/>
      <c r="AG60" s="16">
        <f t="shared" si="6"/>
        <v>0</v>
      </c>
      <c r="AH60" s="91"/>
      <c r="AI60" s="80"/>
      <c r="AJ60" s="80"/>
      <c r="AK60" s="81"/>
      <c r="AL60" s="16">
        <f t="shared" si="7"/>
        <v>0</v>
      </c>
      <c r="AM60" s="91"/>
      <c r="AN60" s="80"/>
      <c r="AO60" s="80"/>
      <c r="AP60" s="81"/>
      <c r="AQ60" s="16">
        <f t="shared" si="8"/>
        <v>0</v>
      </c>
      <c r="AR60" s="91"/>
      <c r="AS60" s="80"/>
      <c r="AT60" s="80"/>
      <c r="AU60" s="81"/>
      <c r="AV60" s="16">
        <f t="shared" si="9"/>
        <v>0</v>
      </c>
      <c r="AW60" s="91"/>
      <c r="AX60" s="80"/>
      <c r="AY60" s="80"/>
      <c r="AZ60" s="81"/>
      <c r="BA60" s="16">
        <f t="shared" si="10"/>
        <v>0</v>
      </c>
      <c r="BB60" s="91"/>
      <c r="BC60" s="80"/>
      <c r="BD60" s="80"/>
      <c r="BE60" s="81"/>
      <c r="BF60" s="16">
        <f t="shared" si="11"/>
        <v>0</v>
      </c>
      <c r="BG60" s="91"/>
      <c r="BH60" s="80"/>
      <c r="BI60" s="80"/>
      <c r="BJ60" s="81"/>
      <c r="BK60" s="16">
        <f t="shared" si="12"/>
        <v>0</v>
      </c>
      <c r="BL60" s="99"/>
      <c r="BM60" s="27">
        <f t="shared" si="13"/>
        <v>5</v>
      </c>
    </row>
    <row r="61" spans="1:65" x14ac:dyDescent="0.25">
      <c r="A61" s="1" t="str">
        <f t="shared" si="0"/>
        <v/>
      </c>
      <c r="B61" s="61" t="str">
        <f>IF(Données!A74="","",Données!A74)</f>
        <v/>
      </c>
      <c r="C61" s="4" t="str">
        <f>IF(Données!B74="","",Données!B74)</f>
        <v/>
      </c>
      <c r="D61" s="78" t="s">
        <v>79</v>
      </c>
      <c r="E61" s="79"/>
      <c r="F61" s="80"/>
      <c r="G61" s="81"/>
      <c r="H61" s="16">
        <f t="shared" si="1"/>
        <v>3</v>
      </c>
      <c r="I61" s="86" t="s">
        <v>79</v>
      </c>
      <c r="J61" s="80"/>
      <c r="K61" s="80"/>
      <c r="L61" s="81"/>
      <c r="M61" s="16">
        <f t="shared" si="2"/>
        <v>2</v>
      </c>
      <c r="N61" s="91"/>
      <c r="O61" s="89"/>
      <c r="P61" s="89"/>
      <c r="Q61" s="90"/>
      <c r="R61" s="16">
        <f t="shared" si="3"/>
        <v>0</v>
      </c>
      <c r="S61" s="96"/>
      <c r="T61" s="89"/>
      <c r="U61" s="89"/>
      <c r="V61" s="90"/>
      <c r="W61" s="16">
        <f t="shared" si="4"/>
        <v>0</v>
      </c>
      <c r="X61" s="96"/>
      <c r="Y61" s="80"/>
      <c r="Z61" s="80"/>
      <c r="AA61" s="81"/>
      <c r="AB61" s="16">
        <f t="shared" si="5"/>
        <v>0</v>
      </c>
      <c r="AC61" s="91"/>
      <c r="AD61" s="80"/>
      <c r="AE61" s="80"/>
      <c r="AF61" s="81"/>
      <c r="AG61" s="16">
        <f t="shared" si="6"/>
        <v>0</v>
      </c>
      <c r="AH61" s="91"/>
      <c r="AI61" s="80"/>
      <c r="AJ61" s="80"/>
      <c r="AK61" s="81"/>
      <c r="AL61" s="16">
        <f t="shared" si="7"/>
        <v>0</v>
      </c>
      <c r="AM61" s="91"/>
      <c r="AN61" s="80"/>
      <c r="AO61" s="80"/>
      <c r="AP61" s="81"/>
      <c r="AQ61" s="16">
        <f t="shared" si="8"/>
        <v>0</v>
      </c>
      <c r="AR61" s="91"/>
      <c r="AS61" s="80"/>
      <c r="AT61" s="80"/>
      <c r="AU61" s="81"/>
      <c r="AV61" s="16">
        <f t="shared" si="9"/>
        <v>0</v>
      </c>
      <c r="AW61" s="91"/>
      <c r="AX61" s="80"/>
      <c r="AY61" s="80"/>
      <c r="AZ61" s="81"/>
      <c r="BA61" s="16">
        <f t="shared" si="10"/>
        <v>0</v>
      </c>
      <c r="BB61" s="91"/>
      <c r="BC61" s="80"/>
      <c r="BD61" s="80"/>
      <c r="BE61" s="81"/>
      <c r="BF61" s="16">
        <f t="shared" si="11"/>
        <v>0</v>
      </c>
      <c r="BG61" s="91"/>
      <c r="BH61" s="80"/>
      <c r="BI61" s="80"/>
      <c r="BJ61" s="81"/>
      <c r="BK61" s="16">
        <f t="shared" si="12"/>
        <v>0</v>
      </c>
      <c r="BL61" s="99"/>
      <c r="BM61" s="27">
        <f t="shared" si="13"/>
        <v>5</v>
      </c>
    </row>
    <row r="62" spans="1:65" x14ac:dyDescent="0.25">
      <c r="A62" s="1" t="str">
        <f t="shared" si="0"/>
        <v/>
      </c>
      <c r="B62" s="61" t="str">
        <f>IF(Données!A75="","",Données!A75)</f>
        <v/>
      </c>
      <c r="C62" s="4" t="str">
        <f>IF(Données!B75="","",Données!B75)</f>
        <v/>
      </c>
      <c r="D62" s="78" t="s">
        <v>79</v>
      </c>
      <c r="E62" s="79"/>
      <c r="F62" s="80"/>
      <c r="G62" s="81"/>
      <c r="H62" s="16">
        <f t="shared" si="1"/>
        <v>3</v>
      </c>
      <c r="I62" s="86" t="s">
        <v>79</v>
      </c>
      <c r="J62" s="80"/>
      <c r="K62" s="80"/>
      <c r="L62" s="81"/>
      <c r="M62" s="16">
        <f t="shared" si="2"/>
        <v>2</v>
      </c>
      <c r="N62" s="91"/>
      <c r="O62" s="89"/>
      <c r="P62" s="89"/>
      <c r="Q62" s="90"/>
      <c r="R62" s="16">
        <f t="shared" si="3"/>
        <v>0</v>
      </c>
      <c r="S62" s="96"/>
      <c r="T62" s="89"/>
      <c r="U62" s="89"/>
      <c r="V62" s="90"/>
      <c r="W62" s="16">
        <f t="shared" si="4"/>
        <v>0</v>
      </c>
      <c r="X62" s="96"/>
      <c r="Y62" s="80"/>
      <c r="Z62" s="80"/>
      <c r="AA62" s="81"/>
      <c r="AB62" s="16">
        <f t="shared" si="5"/>
        <v>0</v>
      </c>
      <c r="AC62" s="91"/>
      <c r="AD62" s="80"/>
      <c r="AE62" s="80"/>
      <c r="AF62" s="81"/>
      <c r="AG62" s="16">
        <f t="shared" si="6"/>
        <v>0</v>
      </c>
      <c r="AH62" s="91"/>
      <c r="AI62" s="80"/>
      <c r="AJ62" s="80"/>
      <c r="AK62" s="81"/>
      <c r="AL62" s="16">
        <f t="shared" si="7"/>
        <v>0</v>
      </c>
      <c r="AM62" s="91"/>
      <c r="AN62" s="80"/>
      <c r="AO62" s="80"/>
      <c r="AP62" s="81"/>
      <c r="AQ62" s="16">
        <f t="shared" si="8"/>
        <v>0</v>
      </c>
      <c r="AR62" s="91"/>
      <c r="AS62" s="80"/>
      <c r="AT62" s="80"/>
      <c r="AU62" s="81"/>
      <c r="AV62" s="16">
        <f t="shared" si="9"/>
        <v>0</v>
      </c>
      <c r="AW62" s="91"/>
      <c r="AX62" s="80"/>
      <c r="AY62" s="80"/>
      <c r="AZ62" s="81"/>
      <c r="BA62" s="16">
        <f t="shared" si="10"/>
        <v>0</v>
      </c>
      <c r="BB62" s="91"/>
      <c r="BC62" s="80"/>
      <c r="BD62" s="80"/>
      <c r="BE62" s="81"/>
      <c r="BF62" s="16">
        <f t="shared" si="11"/>
        <v>0</v>
      </c>
      <c r="BG62" s="91"/>
      <c r="BH62" s="80"/>
      <c r="BI62" s="80"/>
      <c r="BJ62" s="81"/>
      <c r="BK62" s="16">
        <f t="shared" si="12"/>
        <v>0</v>
      </c>
      <c r="BL62" s="99"/>
      <c r="BM62" s="27">
        <f t="shared" si="13"/>
        <v>5</v>
      </c>
    </row>
    <row r="63" spans="1:65" x14ac:dyDescent="0.25">
      <c r="A63" s="1" t="str">
        <f t="shared" si="0"/>
        <v/>
      </c>
      <c r="B63" s="61" t="str">
        <f>IF(Données!A76="","",Données!A76)</f>
        <v/>
      </c>
      <c r="C63" s="4" t="str">
        <f>IF(Données!B76="","",Données!B76)</f>
        <v/>
      </c>
      <c r="D63" s="78" t="s">
        <v>79</v>
      </c>
      <c r="E63" s="79"/>
      <c r="F63" s="80"/>
      <c r="G63" s="81"/>
      <c r="H63" s="16">
        <f t="shared" si="1"/>
        <v>3</v>
      </c>
      <c r="I63" s="86" t="s">
        <v>79</v>
      </c>
      <c r="J63" s="80"/>
      <c r="K63" s="80"/>
      <c r="L63" s="81"/>
      <c r="M63" s="16">
        <f t="shared" si="2"/>
        <v>2</v>
      </c>
      <c r="N63" s="91"/>
      <c r="O63" s="89"/>
      <c r="P63" s="89"/>
      <c r="Q63" s="90"/>
      <c r="R63" s="16">
        <f t="shared" si="3"/>
        <v>0</v>
      </c>
      <c r="S63" s="96"/>
      <c r="T63" s="89"/>
      <c r="U63" s="89"/>
      <c r="V63" s="90"/>
      <c r="W63" s="16">
        <f t="shared" si="4"/>
        <v>0</v>
      </c>
      <c r="X63" s="96"/>
      <c r="Y63" s="80"/>
      <c r="Z63" s="80"/>
      <c r="AA63" s="81"/>
      <c r="AB63" s="16">
        <f t="shared" si="5"/>
        <v>0</v>
      </c>
      <c r="AC63" s="91"/>
      <c r="AD63" s="80"/>
      <c r="AE63" s="80"/>
      <c r="AF63" s="81"/>
      <c r="AG63" s="16">
        <f t="shared" si="6"/>
        <v>0</v>
      </c>
      <c r="AH63" s="91"/>
      <c r="AI63" s="80"/>
      <c r="AJ63" s="80"/>
      <c r="AK63" s="81"/>
      <c r="AL63" s="16">
        <f t="shared" si="7"/>
        <v>0</v>
      </c>
      <c r="AM63" s="91"/>
      <c r="AN63" s="80"/>
      <c r="AO63" s="80"/>
      <c r="AP63" s="81"/>
      <c r="AQ63" s="16">
        <f t="shared" si="8"/>
        <v>0</v>
      </c>
      <c r="AR63" s="91"/>
      <c r="AS63" s="80"/>
      <c r="AT63" s="80"/>
      <c r="AU63" s="81"/>
      <c r="AV63" s="16">
        <f t="shared" si="9"/>
        <v>0</v>
      </c>
      <c r="AW63" s="91"/>
      <c r="AX63" s="80"/>
      <c r="AY63" s="80"/>
      <c r="AZ63" s="81"/>
      <c r="BA63" s="16">
        <f t="shared" si="10"/>
        <v>0</v>
      </c>
      <c r="BB63" s="91"/>
      <c r="BC63" s="80"/>
      <c r="BD63" s="80"/>
      <c r="BE63" s="81"/>
      <c r="BF63" s="16">
        <f t="shared" si="11"/>
        <v>0</v>
      </c>
      <c r="BG63" s="91"/>
      <c r="BH63" s="80"/>
      <c r="BI63" s="80"/>
      <c r="BJ63" s="81"/>
      <c r="BK63" s="16">
        <f t="shared" si="12"/>
        <v>0</v>
      </c>
      <c r="BL63" s="99"/>
      <c r="BM63" s="27">
        <f t="shared" si="13"/>
        <v>5</v>
      </c>
    </row>
    <row r="64" spans="1:65" x14ac:dyDescent="0.25">
      <c r="A64" s="1" t="str">
        <f t="shared" si="0"/>
        <v/>
      </c>
      <c r="B64" s="61" t="str">
        <f>IF(Données!A77="","",Données!A77)</f>
        <v/>
      </c>
      <c r="C64" s="4" t="str">
        <f>IF(Données!B77="","",Données!B77)</f>
        <v/>
      </c>
      <c r="D64" s="78" t="s">
        <v>79</v>
      </c>
      <c r="E64" s="79"/>
      <c r="F64" s="80"/>
      <c r="G64" s="81"/>
      <c r="H64" s="16">
        <f t="shared" si="1"/>
        <v>3</v>
      </c>
      <c r="I64" s="86" t="s">
        <v>79</v>
      </c>
      <c r="J64" s="80"/>
      <c r="K64" s="80"/>
      <c r="L64" s="81"/>
      <c r="M64" s="16">
        <f t="shared" si="2"/>
        <v>2</v>
      </c>
      <c r="N64" s="91"/>
      <c r="O64" s="89"/>
      <c r="P64" s="89"/>
      <c r="Q64" s="90"/>
      <c r="R64" s="16">
        <f t="shared" si="3"/>
        <v>0</v>
      </c>
      <c r="S64" s="96"/>
      <c r="T64" s="89"/>
      <c r="U64" s="89"/>
      <c r="V64" s="90"/>
      <c r="W64" s="16">
        <f t="shared" si="4"/>
        <v>0</v>
      </c>
      <c r="X64" s="96"/>
      <c r="Y64" s="80"/>
      <c r="Z64" s="80"/>
      <c r="AA64" s="81"/>
      <c r="AB64" s="16">
        <f t="shared" si="5"/>
        <v>0</v>
      </c>
      <c r="AC64" s="91"/>
      <c r="AD64" s="80"/>
      <c r="AE64" s="80"/>
      <c r="AF64" s="81"/>
      <c r="AG64" s="16">
        <f t="shared" si="6"/>
        <v>0</v>
      </c>
      <c r="AH64" s="91"/>
      <c r="AI64" s="80"/>
      <c r="AJ64" s="80"/>
      <c r="AK64" s="81"/>
      <c r="AL64" s="16">
        <f t="shared" si="7"/>
        <v>0</v>
      </c>
      <c r="AM64" s="91"/>
      <c r="AN64" s="80"/>
      <c r="AO64" s="80"/>
      <c r="AP64" s="81"/>
      <c r="AQ64" s="16">
        <f t="shared" si="8"/>
        <v>0</v>
      </c>
      <c r="AR64" s="91"/>
      <c r="AS64" s="80"/>
      <c r="AT64" s="80"/>
      <c r="AU64" s="81"/>
      <c r="AV64" s="16">
        <f t="shared" si="9"/>
        <v>0</v>
      </c>
      <c r="AW64" s="91"/>
      <c r="AX64" s="80"/>
      <c r="AY64" s="80"/>
      <c r="AZ64" s="81"/>
      <c r="BA64" s="16">
        <f t="shared" si="10"/>
        <v>0</v>
      </c>
      <c r="BB64" s="91"/>
      <c r="BC64" s="80"/>
      <c r="BD64" s="80"/>
      <c r="BE64" s="81"/>
      <c r="BF64" s="16">
        <f t="shared" si="11"/>
        <v>0</v>
      </c>
      <c r="BG64" s="91"/>
      <c r="BH64" s="80"/>
      <c r="BI64" s="80"/>
      <c r="BJ64" s="81"/>
      <c r="BK64" s="16">
        <f t="shared" si="12"/>
        <v>0</v>
      </c>
      <c r="BL64" s="99"/>
      <c r="BM64" s="27">
        <f t="shared" si="13"/>
        <v>5</v>
      </c>
    </row>
    <row r="65" spans="1:65" x14ac:dyDescent="0.25">
      <c r="A65" s="1" t="str">
        <f t="shared" si="0"/>
        <v/>
      </c>
      <c r="B65" s="61" t="str">
        <f>IF(Données!A78="","",Données!A78)</f>
        <v/>
      </c>
      <c r="C65" s="4" t="str">
        <f>IF(Données!B78="","",Données!B78)</f>
        <v/>
      </c>
      <c r="D65" s="78" t="s">
        <v>79</v>
      </c>
      <c r="E65" s="79"/>
      <c r="F65" s="80"/>
      <c r="G65" s="81"/>
      <c r="H65" s="16">
        <f t="shared" si="1"/>
        <v>3</v>
      </c>
      <c r="I65" s="86" t="s">
        <v>79</v>
      </c>
      <c r="J65" s="80"/>
      <c r="K65" s="80"/>
      <c r="L65" s="81"/>
      <c r="M65" s="16">
        <f t="shared" si="2"/>
        <v>2</v>
      </c>
      <c r="N65" s="91"/>
      <c r="O65" s="89"/>
      <c r="P65" s="89"/>
      <c r="Q65" s="90"/>
      <c r="R65" s="16">
        <f t="shared" si="3"/>
        <v>0</v>
      </c>
      <c r="S65" s="96"/>
      <c r="T65" s="89"/>
      <c r="U65" s="89"/>
      <c r="V65" s="90"/>
      <c r="W65" s="16">
        <f t="shared" si="4"/>
        <v>0</v>
      </c>
      <c r="X65" s="96"/>
      <c r="Y65" s="80"/>
      <c r="Z65" s="80"/>
      <c r="AA65" s="81"/>
      <c r="AB65" s="16">
        <f t="shared" si="5"/>
        <v>0</v>
      </c>
      <c r="AC65" s="91"/>
      <c r="AD65" s="80"/>
      <c r="AE65" s="80"/>
      <c r="AF65" s="81"/>
      <c r="AG65" s="16">
        <f t="shared" si="6"/>
        <v>0</v>
      </c>
      <c r="AH65" s="91"/>
      <c r="AI65" s="80"/>
      <c r="AJ65" s="80"/>
      <c r="AK65" s="81"/>
      <c r="AL65" s="16">
        <f t="shared" si="7"/>
        <v>0</v>
      </c>
      <c r="AM65" s="91"/>
      <c r="AN65" s="80"/>
      <c r="AO65" s="80"/>
      <c r="AP65" s="81"/>
      <c r="AQ65" s="16">
        <f t="shared" si="8"/>
        <v>0</v>
      </c>
      <c r="AR65" s="91"/>
      <c r="AS65" s="80"/>
      <c r="AT65" s="80"/>
      <c r="AU65" s="81"/>
      <c r="AV65" s="16">
        <f t="shared" si="9"/>
        <v>0</v>
      </c>
      <c r="AW65" s="91"/>
      <c r="AX65" s="80"/>
      <c r="AY65" s="80"/>
      <c r="AZ65" s="81"/>
      <c r="BA65" s="16">
        <f t="shared" si="10"/>
        <v>0</v>
      </c>
      <c r="BB65" s="91"/>
      <c r="BC65" s="80"/>
      <c r="BD65" s="80"/>
      <c r="BE65" s="81"/>
      <c r="BF65" s="16">
        <f t="shared" si="11"/>
        <v>0</v>
      </c>
      <c r="BG65" s="91"/>
      <c r="BH65" s="80"/>
      <c r="BI65" s="80"/>
      <c r="BJ65" s="81"/>
      <c r="BK65" s="16">
        <f t="shared" si="12"/>
        <v>0</v>
      </c>
      <c r="BL65" s="99"/>
      <c r="BM65" s="27">
        <f t="shared" si="13"/>
        <v>5</v>
      </c>
    </row>
    <row r="66" spans="1:65" x14ac:dyDescent="0.25">
      <c r="A66" s="1" t="str">
        <f t="shared" si="0"/>
        <v/>
      </c>
      <c r="B66" s="61" t="str">
        <f>IF(Données!A79="","",Données!A79)</f>
        <v/>
      </c>
      <c r="C66" s="4" t="str">
        <f>IF(Données!B79="","",Données!B79)</f>
        <v/>
      </c>
      <c r="D66" s="78" t="s">
        <v>79</v>
      </c>
      <c r="E66" s="79"/>
      <c r="F66" s="80"/>
      <c r="G66" s="81"/>
      <c r="H66" s="16">
        <f t="shared" si="1"/>
        <v>3</v>
      </c>
      <c r="I66" s="86" t="s">
        <v>79</v>
      </c>
      <c r="J66" s="80"/>
      <c r="K66" s="80"/>
      <c r="L66" s="81"/>
      <c r="M66" s="16">
        <f t="shared" si="2"/>
        <v>2</v>
      </c>
      <c r="N66" s="91"/>
      <c r="O66" s="89"/>
      <c r="P66" s="89"/>
      <c r="Q66" s="90"/>
      <c r="R66" s="16">
        <f t="shared" si="3"/>
        <v>0</v>
      </c>
      <c r="S66" s="96"/>
      <c r="T66" s="89"/>
      <c r="U66" s="89"/>
      <c r="V66" s="90"/>
      <c r="W66" s="16">
        <f t="shared" si="4"/>
        <v>0</v>
      </c>
      <c r="X66" s="96"/>
      <c r="Y66" s="80"/>
      <c r="Z66" s="80"/>
      <c r="AA66" s="81"/>
      <c r="AB66" s="16">
        <f t="shared" si="5"/>
        <v>0</v>
      </c>
      <c r="AC66" s="91"/>
      <c r="AD66" s="80"/>
      <c r="AE66" s="80"/>
      <c r="AF66" s="81"/>
      <c r="AG66" s="16">
        <f t="shared" si="6"/>
        <v>0</v>
      </c>
      <c r="AH66" s="91"/>
      <c r="AI66" s="80"/>
      <c r="AJ66" s="80"/>
      <c r="AK66" s="81"/>
      <c r="AL66" s="16">
        <f t="shared" si="7"/>
        <v>0</v>
      </c>
      <c r="AM66" s="91"/>
      <c r="AN66" s="80"/>
      <c r="AO66" s="80"/>
      <c r="AP66" s="81"/>
      <c r="AQ66" s="16">
        <f t="shared" si="8"/>
        <v>0</v>
      </c>
      <c r="AR66" s="91"/>
      <c r="AS66" s="80"/>
      <c r="AT66" s="80"/>
      <c r="AU66" s="81"/>
      <c r="AV66" s="16">
        <f t="shared" si="9"/>
        <v>0</v>
      </c>
      <c r="AW66" s="91"/>
      <c r="AX66" s="80"/>
      <c r="AY66" s="80"/>
      <c r="AZ66" s="81"/>
      <c r="BA66" s="16">
        <f t="shared" si="10"/>
        <v>0</v>
      </c>
      <c r="BB66" s="91"/>
      <c r="BC66" s="80"/>
      <c r="BD66" s="80"/>
      <c r="BE66" s="81"/>
      <c r="BF66" s="16">
        <f t="shared" si="11"/>
        <v>0</v>
      </c>
      <c r="BG66" s="91"/>
      <c r="BH66" s="80"/>
      <c r="BI66" s="80"/>
      <c r="BJ66" s="81"/>
      <c r="BK66" s="16">
        <f t="shared" si="12"/>
        <v>0</v>
      </c>
      <c r="BL66" s="99"/>
      <c r="BM66" s="27">
        <f t="shared" si="13"/>
        <v>5</v>
      </c>
    </row>
    <row r="67" spans="1:65" x14ac:dyDescent="0.25">
      <c r="A67" s="1" t="str">
        <f t="shared" si="0"/>
        <v/>
      </c>
      <c r="B67" s="61" t="str">
        <f>IF(Données!A80="","",Données!A80)</f>
        <v/>
      </c>
      <c r="C67" s="4" t="str">
        <f>IF(Données!B80="","",Données!B80)</f>
        <v/>
      </c>
      <c r="D67" s="78" t="s">
        <v>79</v>
      </c>
      <c r="E67" s="79"/>
      <c r="F67" s="80"/>
      <c r="G67" s="81"/>
      <c r="H67" s="16">
        <f t="shared" si="1"/>
        <v>3</v>
      </c>
      <c r="I67" s="86" t="s">
        <v>79</v>
      </c>
      <c r="J67" s="80"/>
      <c r="K67" s="80"/>
      <c r="L67" s="81"/>
      <c r="M67" s="16">
        <f t="shared" si="2"/>
        <v>2</v>
      </c>
      <c r="N67" s="91"/>
      <c r="O67" s="89"/>
      <c r="P67" s="89"/>
      <c r="Q67" s="90"/>
      <c r="R67" s="16">
        <f t="shared" si="3"/>
        <v>0</v>
      </c>
      <c r="S67" s="96"/>
      <c r="T67" s="89"/>
      <c r="U67" s="89"/>
      <c r="V67" s="90"/>
      <c r="W67" s="16">
        <f t="shared" si="4"/>
        <v>0</v>
      </c>
      <c r="X67" s="96"/>
      <c r="Y67" s="80"/>
      <c r="Z67" s="80"/>
      <c r="AA67" s="81"/>
      <c r="AB67" s="16">
        <f t="shared" si="5"/>
        <v>0</v>
      </c>
      <c r="AC67" s="91"/>
      <c r="AD67" s="80"/>
      <c r="AE67" s="80"/>
      <c r="AF67" s="81"/>
      <c r="AG67" s="16">
        <f t="shared" si="6"/>
        <v>0</v>
      </c>
      <c r="AH67" s="91"/>
      <c r="AI67" s="80"/>
      <c r="AJ67" s="80"/>
      <c r="AK67" s="81"/>
      <c r="AL67" s="16">
        <f t="shared" si="7"/>
        <v>0</v>
      </c>
      <c r="AM67" s="91"/>
      <c r="AN67" s="80"/>
      <c r="AO67" s="80"/>
      <c r="AP67" s="81"/>
      <c r="AQ67" s="16">
        <f t="shared" si="8"/>
        <v>0</v>
      </c>
      <c r="AR67" s="91"/>
      <c r="AS67" s="80"/>
      <c r="AT67" s="80"/>
      <c r="AU67" s="81"/>
      <c r="AV67" s="16">
        <f t="shared" si="9"/>
        <v>0</v>
      </c>
      <c r="AW67" s="91"/>
      <c r="AX67" s="80"/>
      <c r="AY67" s="80"/>
      <c r="AZ67" s="81"/>
      <c r="BA67" s="16">
        <f t="shared" si="10"/>
        <v>0</v>
      </c>
      <c r="BB67" s="91"/>
      <c r="BC67" s="80"/>
      <c r="BD67" s="80"/>
      <c r="BE67" s="81"/>
      <c r="BF67" s="16">
        <f t="shared" si="11"/>
        <v>0</v>
      </c>
      <c r="BG67" s="91"/>
      <c r="BH67" s="80"/>
      <c r="BI67" s="80"/>
      <c r="BJ67" s="81"/>
      <c r="BK67" s="16">
        <f t="shared" si="12"/>
        <v>0</v>
      </c>
      <c r="BL67" s="99"/>
      <c r="BM67" s="27">
        <f t="shared" si="13"/>
        <v>5</v>
      </c>
    </row>
    <row r="68" spans="1:65" x14ac:dyDescent="0.25">
      <c r="A68" s="1" t="str">
        <f t="shared" si="0"/>
        <v/>
      </c>
      <c r="B68" s="61" t="str">
        <f>IF(Données!A81="","",Données!A81)</f>
        <v/>
      </c>
      <c r="C68" s="4" t="str">
        <f>IF(Données!B81="","",Données!B81)</f>
        <v/>
      </c>
      <c r="D68" s="78" t="s">
        <v>79</v>
      </c>
      <c r="E68" s="79"/>
      <c r="F68" s="80"/>
      <c r="G68" s="81"/>
      <c r="H68" s="16">
        <f t="shared" si="1"/>
        <v>3</v>
      </c>
      <c r="I68" s="86" t="s">
        <v>79</v>
      </c>
      <c r="J68" s="80"/>
      <c r="K68" s="80"/>
      <c r="L68" s="81"/>
      <c r="M68" s="16">
        <f t="shared" si="2"/>
        <v>2</v>
      </c>
      <c r="N68" s="91"/>
      <c r="O68" s="89"/>
      <c r="P68" s="89"/>
      <c r="Q68" s="90"/>
      <c r="R68" s="16">
        <f t="shared" si="3"/>
        <v>0</v>
      </c>
      <c r="S68" s="96"/>
      <c r="T68" s="89"/>
      <c r="U68" s="89"/>
      <c r="V68" s="90"/>
      <c r="W68" s="16">
        <f t="shared" si="4"/>
        <v>0</v>
      </c>
      <c r="X68" s="96"/>
      <c r="Y68" s="80"/>
      <c r="Z68" s="80"/>
      <c r="AA68" s="81"/>
      <c r="AB68" s="16">
        <f t="shared" si="5"/>
        <v>0</v>
      </c>
      <c r="AC68" s="91"/>
      <c r="AD68" s="80"/>
      <c r="AE68" s="80"/>
      <c r="AF68" s="81"/>
      <c r="AG68" s="16">
        <f t="shared" si="6"/>
        <v>0</v>
      </c>
      <c r="AH68" s="91"/>
      <c r="AI68" s="80"/>
      <c r="AJ68" s="80"/>
      <c r="AK68" s="81"/>
      <c r="AL68" s="16">
        <f t="shared" si="7"/>
        <v>0</v>
      </c>
      <c r="AM68" s="91"/>
      <c r="AN68" s="80"/>
      <c r="AO68" s="80"/>
      <c r="AP68" s="81"/>
      <c r="AQ68" s="16">
        <f t="shared" si="8"/>
        <v>0</v>
      </c>
      <c r="AR68" s="91"/>
      <c r="AS68" s="80"/>
      <c r="AT68" s="80"/>
      <c r="AU68" s="81"/>
      <c r="AV68" s="16">
        <f t="shared" si="9"/>
        <v>0</v>
      </c>
      <c r="AW68" s="91"/>
      <c r="AX68" s="80"/>
      <c r="AY68" s="80"/>
      <c r="AZ68" s="81"/>
      <c r="BA68" s="16">
        <f t="shared" si="10"/>
        <v>0</v>
      </c>
      <c r="BB68" s="91"/>
      <c r="BC68" s="80"/>
      <c r="BD68" s="80"/>
      <c r="BE68" s="81"/>
      <c r="BF68" s="16">
        <f t="shared" si="11"/>
        <v>0</v>
      </c>
      <c r="BG68" s="91"/>
      <c r="BH68" s="80"/>
      <c r="BI68" s="80"/>
      <c r="BJ68" s="81"/>
      <c r="BK68" s="16">
        <f t="shared" si="12"/>
        <v>0</v>
      </c>
      <c r="BL68" s="99"/>
      <c r="BM68" s="27">
        <f t="shared" si="13"/>
        <v>5</v>
      </c>
    </row>
    <row r="69" spans="1:65" x14ac:dyDescent="0.25">
      <c r="A69" s="1" t="str">
        <f t="shared" si="0"/>
        <v/>
      </c>
      <c r="B69" s="61" t="str">
        <f>IF(Données!A82="","",Données!A82)</f>
        <v/>
      </c>
      <c r="C69" s="4" t="str">
        <f>IF(Données!B82="","",Données!B82)</f>
        <v/>
      </c>
      <c r="D69" s="78" t="s">
        <v>79</v>
      </c>
      <c r="E69" s="79"/>
      <c r="F69" s="80"/>
      <c r="G69" s="81"/>
      <c r="H69" s="16">
        <f t="shared" si="1"/>
        <v>3</v>
      </c>
      <c r="I69" s="86" t="s">
        <v>79</v>
      </c>
      <c r="J69" s="80"/>
      <c r="K69" s="80"/>
      <c r="L69" s="81"/>
      <c r="M69" s="16">
        <f t="shared" si="2"/>
        <v>2</v>
      </c>
      <c r="N69" s="91"/>
      <c r="O69" s="89"/>
      <c r="P69" s="89"/>
      <c r="Q69" s="90"/>
      <c r="R69" s="16">
        <f t="shared" si="3"/>
        <v>0</v>
      </c>
      <c r="S69" s="96"/>
      <c r="T69" s="89"/>
      <c r="U69" s="89"/>
      <c r="V69" s="90"/>
      <c r="W69" s="16">
        <f t="shared" si="4"/>
        <v>0</v>
      </c>
      <c r="X69" s="96"/>
      <c r="Y69" s="80"/>
      <c r="Z69" s="80"/>
      <c r="AA69" s="81"/>
      <c r="AB69" s="16">
        <f t="shared" si="5"/>
        <v>0</v>
      </c>
      <c r="AC69" s="91"/>
      <c r="AD69" s="80"/>
      <c r="AE69" s="80"/>
      <c r="AF69" s="81"/>
      <c r="AG69" s="16">
        <f t="shared" si="6"/>
        <v>0</v>
      </c>
      <c r="AH69" s="91"/>
      <c r="AI69" s="80"/>
      <c r="AJ69" s="80"/>
      <c r="AK69" s="81"/>
      <c r="AL69" s="16">
        <f t="shared" si="7"/>
        <v>0</v>
      </c>
      <c r="AM69" s="91"/>
      <c r="AN69" s="80"/>
      <c r="AO69" s="80"/>
      <c r="AP69" s="81"/>
      <c r="AQ69" s="16">
        <f t="shared" si="8"/>
        <v>0</v>
      </c>
      <c r="AR69" s="91"/>
      <c r="AS69" s="80"/>
      <c r="AT69" s="80"/>
      <c r="AU69" s="81"/>
      <c r="AV69" s="16">
        <f t="shared" si="9"/>
        <v>0</v>
      </c>
      <c r="AW69" s="91"/>
      <c r="AX69" s="80"/>
      <c r="AY69" s="80"/>
      <c r="AZ69" s="81"/>
      <c r="BA69" s="16">
        <f t="shared" si="10"/>
        <v>0</v>
      </c>
      <c r="BB69" s="91"/>
      <c r="BC69" s="80"/>
      <c r="BD69" s="80"/>
      <c r="BE69" s="81"/>
      <c r="BF69" s="16">
        <f t="shared" si="11"/>
        <v>0</v>
      </c>
      <c r="BG69" s="91"/>
      <c r="BH69" s="80"/>
      <c r="BI69" s="80"/>
      <c r="BJ69" s="81"/>
      <c r="BK69" s="16">
        <f t="shared" si="12"/>
        <v>0</v>
      </c>
      <c r="BL69" s="99"/>
      <c r="BM69" s="27">
        <f t="shared" si="13"/>
        <v>5</v>
      </c>
    </row>
    <row r="70" spans="1:65" x14ac:dyDescent="0.25">
      <c r="A70" s="1" t="str">
        <f t="shared" si="0"/>
        <v/>
      </c>
      <c r="B70" s="61" t="str">
        <f>IF(Données!A83="","",Données!A83)</f>
        <v/>
      </c>
      <c r="C70" s="4" t="str">
        <f>IF(Données!B83="","",Données!B83)</f>
        <v/>
      </c>
      <c r="D70" s="78" t="s">
        <v>79</v>
      </c>
      <c r="E70" s="79"/>
      <c r="F70" s="80"/>
      <c r="G70" s="81"/>
      <c r="H70" s="16">
        <f t="shared" si="1"/>
        <v>3</v>
      </c>
      <c r="I70" s="86" t="s">
        <v>79</v>
      </c>
      <c r="J70" s="80"/>
      <c r="K70" s="80"/>
      <c r="L70" s="81"/>
      <c r="M70" s="16">
        <f t="shared" si="2"/>
        <v>2</v>
      </c>
      <c r="N70" s="91"/>
      <c r="O70" s="89"/>
      <c r="P70" s="89"/>
      <c r="Q70" s="90"/>
      <c r="R70" s="16">
        <f t="shared" si="3"/>
        <v>0</v>
      </c>
      <c r="S70" s="96"/>
      <c r="T70" s="89"/>
      <c r="U70" s="89"/>
      <c r="V70" s="90"/>
      <c r="W70" s="16">
        <f t="shared" si="4"/>
        <v>0</v>
      </c>
      <c r="X70" s="96"/>
      <c r="Y70" s="80"/>
      <c r="Z70" s="80"/>
      <c r="AA70" s="81"/>
      <c r="AB70" s="16">
        <f t="shared" si="5"/>
        <v>0</v>
      </c>
      <c r="AC70" s="91"/>
      <c r="AD70" s="80"/>
      <c r="AE70" s="80"/>
      <c r="AF70" s="81"/>
      <c r="AG70" s="16">
        <f t="shared" si="6"/>
        <v>0</v>
      </c>
      <c r="AH70" s="91"/>
      <c r="AI70" s="80"/>
      <c r="AJ70" s="80"/>
      <c r="AK70" s="81"/>
      <c r="AL70" s="16">
        <f t="shared" si="7"/>
        <v>0</v>
      </c>
      <c r="AM70" s="91"/>
      <c r="AN70" s="80"/>
      <c r="AO70" s="80"/>
      <c r="AP70" s="81"/>
      <c r="AQ70" s="16">
        <f t="shared" si="8"/>
        <v>0</v>
      </c>
      <c r="AR70" s="91"/>
      <c r="AS70" s="80"/>
      <c r="AT70" s="80"/>
      <c r="AU70" s="81"/>
      <c r="AV70" s="16">
        <f t="shared" si="9"/>
        <v>0</v>
      </c>
      <c r="AW70" s="91"/>
      <c r="AX70" s="80"/>
      <c r="AY70" s="80"/>
      <c r="AZ70" s="81"/>
      <c r="BA70" s="16">
        <f t="shared" si="10"/>
        <v>0</v>
      </c>
      <c r="BB70" s="91"/>
      <c r="BC70" s="80"/>
      <c r="BD70" s="80"/>
      <c r="BE70" s="81"/>
      <c r="BF70" s="16">
        <f t="shared" si="11"/>
        <v>0</v>
      </c>
      <c r="BG70" s="91"/>
      <c r="BH70" s="80"/>
      <c r="BI70" s="80"/>
      <c r="BJ70" s="81"/>
      <c r="BK70" s="16">
        <f t="shared" si="12"/>
        <v>0</v>
      </c>
      <c r="BL70" s="99"/>
      <c r="BM70" s="27">
        <f t="shared" si="13"/>
        <v>5</v>
      </c>
    </row>
    <row r="71" spans="1:65" x14ac:dyDescent="0.25">
      <c r="A71" s="1" t="str">
        <f t="shared" si="0"/>
        <v/>
      </c>
      <c r="B71" s="61" t="str">
        <f>IF(Données!A84="","",Données!A84)</f>
        <v/>
      </c>
      <c r="C71" s="4" t="str">
        <f>IF(Données!B84="","",Données!B84)</f>
        <v/>
      </c>
      <c r="D71" s="78" t="s">
        <v>79</v>
      </c>
      <c r="E71" s="79"/>
      <c r="F71" s="80"/>
      <c r="G71" s="81"/>
      <c r="H71" s="16">
        <f t="shared" si="1"/>
        <v>3</v>
      </c>
      <c r="I71" s="86" t="s">
        <v>79</v>
      </c>
      <c r="J71" s="80"/>
      <c r="K71" s="80"/>
      <c r="L71" s="81"/>
      <c r="M71" s="16">
        <f t="shared" si="2"/>
        <v>2</v>
      </c>
      <c r="N71" s="91"/>
      <c r="O71" s="89"/>
      <c r="P71" s="89"/>
      <c r="Q71" s="90"/>
      <c r="R71" s="16">
        <f t="shared" si="3"/>
        <v>0</v>
      </c>
      <c r="S71" s="96"/>
      <c r="T71" s="89"/>
      <c r="U71" s="89"/>
      <c r="V71" s="90"/>
      <c r="W71" s="16">
        <f t="shared" si="4"/>
        <v>0</v>
      </c>
      <c r="X71" s="96"/>
      <c r="Y71" s="80"/>
      <c r="Z71" s="80"/>
      <c r="AA71" s="81"/>
      <c r="AB71" s="16">
        <f t="shared" si="5"/>
        <v>0</v>
      </c>
      <c r="AC71" s="91"/>
      <c r="AD71" s="80"/>
      <c r="AE71" s="80"/>
      <c r="AF71" s="81"/>
      <c r="AG71" s="16">
        <f t="shared" si="6"/>
        <v>0</v>
      </c>
      <c r="AH71" s="91"/>
      <c r="AI71" s="80"/>
      <c r="AJ71" s="80"/>
      <c r="AK71" s="81"/>
      <c r="AL71" s="16">
        <f t="shared" si="7"/>
        <v>0</v>
      </c>
      <c r="AM71" s="91"/>
      <c r="AN71" s="80"/>
      <c r="AO71" s="80"/>
      <c r="AP71" s="81"/>
      <c r="AQ71" s="16">
        <f t="shared" si="8"/>
        <v>0</v>
      </c>
      <c r="AR71" s="91"/>
      <c r="AS71" s="80"/>
      <c r="AT71" s="80"/>
      <c r="AU71" s="81"/>
      <c r="AV71" s="16">
        <f t="shared" si="9"/>
        <v>0</v>
      </c>
      <c r="AW71" s="91"/>
      <c r="AX71" s="80"/>
      <c r="AY71" s="80"/>
      <c r="AZ71" s="81"/>
      <c r="BA71" s="16">
        <f t="shared" si="10"/>
        <v>0</v>
      </c>
      <c r="BB71" s="91"/>
      <c r="BC71" s="80"/>
      <c r="BD71" s="80"/>
      <c r="BE71" s="81"/>
      <c r="BF71" s="16">
        <f t="shared" si="11"/>
        <v>0</v>
      </c>
      <c r="BG71" s="91"/>
      <c r="BH71" s="80"/>
      <c r="BI71" s="80"/>
      <c r="BJ71" s="81"/>
      <c r="BK71" s="16">
        <f t="shared" si="12"/>
        <v>0</v>
      </c>
      <c r="BL71" s="99"/>
      <c r="BM71" s="27">
        <f t="shared" si="13"/>
        <v>5</v>
      </c>
    </row>
    <row r="72" spans="1:65" x14ac:dyDescent="0.25">
      <c r="A72" s="1" t="str">
        <f t="shared" si="0"/>
        <v/>
      </c>
      <c r="B72" s="61" t="str">
        <f>IF(Données!A85="","",Données!A85)</f>
        <v/>
      </c>
      <c r="C72" s="4" t="str">
        <f>IF(Données!B85="","",Données!B85)</f>
        <v/>
      </c>
      <c r="D72" s="78" t="s">
        <v>79</v>
      </c>
      <c r="E72" s="79"/>
      <c r="F72" s="80"/>
      <c r="G72" s="81"/>
      <c r="H72" s="16">
        <f t="shared" si="1"/>
        <v>3</v>
      </c>
      <c r="I72" s="86" t="s">
        <v>79</v>
      </c>
      <c r="J72" s="80"/>
      <c r="K72" s="80"/>
      <c r="L72" s="81"/>
      <c r="M72" s="16">
        <f t="shared" si="2"/>
        <v>2</v>
      </c>
      <c r="N72" s="91"/>
      <c r="O72" s="89"/>
      <c r="P72" s="89"/>
      <c r="Q72" s="90"/>
      <c r="R72" s="16">
        <f t="shared" si="3"/>
        <v>0</v>
      </c>
      <c r="S72" s="96"/>
      <c r="T72" s="89"/>
      <c r="U72" s="89"/>
      <c r="V72" s="90"/>
      <c r="W72" s="16">
        <f t="shared" si="4"/>
        <v>0</v>
      </c>
      <c r="X72" s="96"/>
      <c r="Y72" s="80"/>
      <c r="Z72" s="80"/>
      <c r="AA72" s="81"/>
      <c r="AB72" s="16">
        <f t="shared" si="5"/>
        <v>0</v>
      </c>
      <c r="AC72" s="91"/>
      <c r="AD72" s="80"/>
      <c r="AE72" s="80"/>
      <c r="AF72" s="81"/>
      <c r="AG72" s="16">
        <f t="shared" si="6"/>
        <v>0</v>
      </c>
      <c r="AH72" s="91"/>
      <c r="AI72" s="80"/>
      <c r="AJ72" s="80"/>
      <c r="AK72" s="81"/>
      <c r="AL72" s="16">
        <f t="shared" si="7"/>
        <v>0</v>
      </c>
      <c r="AM72" s="91"/>
      <c r="AN72" s="80"/>
      <c r="AO72" s="80"/>
      <c r="AP72" s="81"/>
      <c r="AQ72" s="16">
        <f t="shared" si="8"/>
        <v>0</v>
      </c>
      <c r="AR72" s="91"/>
      <c r="AS72" s="80"/>
      <c r="AT72" s="80"/>
      <c r="AU72" s="81"/>
      <c r="AV72" s="16">
        <f t="shared" si="9"/>
        <v>0</v>
      </c>
      <c r="AW72" s="91"/>
      <c r="AX72" s="80"/>
      <c r="AY72" s="80"/>
      <c r="AZ72" s="81"/>
      <c r="BA72" s="16">
        <f t="shared" si="10"/>
        <v>0</v>
      </c>
      <c r="BB72" s="91"/>
      <c r="BC72" s="80"/>
      <c r="BD72" s="80"/>
      <c r="BE72" s="81"/>
      <c r="BF72" s="16">
        <f t="shared" si="11"/>
        <v>0</v>
      </c>
      <c r="BG72" s="91"/>
      <c r="BH72" s="80"/>
      <c r="BI72" s="80"/>
      <c r="BJ72" s="81"/>
      <c r="BK72" s="16">
        <f t="shared" si="12"/>
        <v>0</v>
      </c>
      <c r="BL72" s="99"/>
      <c r="BM72" s="27">
        <f t="shared" si="13"/>
        <v>5</v>
      </c>
    </row>
    <row r="73" spans="1:65" x14ac:dyDescent="0.25">
      <c r="A73" s="1" t="str">
        <f t="shared" ref="A73:A129" si="14">B73&amp;C73</f>
        <v/>
      </c>
      <c r="B73" s="61" t="str">
        <f>IF(Données!A86="","",Données!A86)</f>
        <v/>
      </c>
      <c r="C73" s="4" t="str">
        <f>IF(Données!B86="","",Données!B86)</f>
        <v/>
      </c>
      <c r="D73" s="78" t="s">
        <v>79</v>
      </c>
      <c r="E73" s="79"/>
      <c r="F73" s="80"/>
      <c r="G73" s="81"/>
      <c r="H73" s="16">
        <f t="shared" ref="H73:H129" si="15">IF(OR(D73&gt;=10,E73&gt;=10,F73&gt;=10,G73&gt;=10,(MAX($D73:$G73)+(MAX($I73:$L73)))&gt;=20),D$4,0)</f>
        <v>3</v>
      </c>
      <c r="I73" s="86" t="s">
        <v>79</v>
      </c>
      <c r="J73" s="80"/>
      <c r="K73" s="80"/>
      <c r="L73" s="81"/>
      <c r="M73" s="16">
        <f t="shared" ref="M73:M129" si="16">IF(OR(I73&gt;=10,J73&gt;=10,K73&gt;=10,L73&gt;=10,(MAX($D73:$G73)+(MAX($I73:$L73)))&gt;=20),I$4,0)</f>
        <v>2</v>
      </c>
      <c r="N73" s="91"/>
      <c r="O73" s="89"/>
      <c r="P73" s="89"/>
      <c r="Q73" s="90"/>
      <c r="R73" s="16">
        <f t="shared" ref="R73:R129" si="17">IF(OR(N73&gt;=10,O73&gt;=10,P73&gt;=10,Q73&gt;=10,(MAX(N73:Q73)+(MAX(S73:V73)))&gt;=20),N$4,0)</f>
        <v>0</v>
      </c>
      <c r="S73" s="96"/>
      <c r="T73" s="89"/>
      <c r="U73" s="89"/>
      <c r="V73" s="90"/>
      <c r="W73" s="16">
        <f t="shared" ref="W73:W129" si="18">IF(OR(S73&gt;=10,T73&gt;=10,U73&gt;=10,V73&gt;=10,(MAX(N73:Q73)+(MAX(S73:V73)))&gt;=20),S$4,0)</f>
        <v>0</v>
      </c>
      <c r="X73" s="96"/>
      <c r="Y73" s="80"/>
      <c r="Z73" s="80"/>
      <c r="AA73" s="81"/>
      <c r="AB73" s="16">
        <f t="shared" ref="AB73:AB129" si="19">IF(OR(X73&gt;=10,Y73&gt;=10,Z73&gt;=10,AA73&gt;=10),$X$4,0)</f>
        <v>0</v>
      </c>
      <c r="AC73" s="91"/>
      <c r="AD73" s="80"/>
      <c r="AE73" s="80"/>
      <c r="AF73" s="81"/>
      <c r="AG73" s="16">
        <f t="shared" ref="AG73:AG129" si="20">IF(OR(AC73&gt;=10,AD73&gt;=10,AE73&gt;=10,AF73&gt;=10,(MAX(AC73:AF73)+(MAX(AH73:AK73)))&gt;=20),AC$4,0)</f>
        <v>0</v>
      </c>
      <c r="AH73" s="91"/>
      <c r="AI73" s="80"/>
      <c r="AJ73" s="80"/>
      <c r="AK73" s="81"/>
      <c r="AL73" s="16">
        <f t="shared" ref="AL73:AL129" si="21">IF(OR(AK73&gt;=10,AI73&gt;=10,AJ73&gt;=10,AH73&gt;=10,(MAX(AC73:AF73)+(MAX(AH73:AK73)))&gt;=20),AH$4,0)</f>
        <v>0</v>
      </c>
      <c r="AM73" s="91"/>
      <c r="AN73" s="80"/>
      <c r="AO73" s="80"/>
      <c r="AP73" s="81"/>
      <c r="AQ73" s="16">
        <f t="shared" ref="AQ73:AQ129" si="22">IF(OR(AM73&gt;=10,AP73&gt;=10,AN73&gt;=10,AO73&gt;=10),$AM$4,0)</f>
        <v>0</v>
      </c>
      <c r="AR73" s="91"/>
      <c r="AS73" s="80"/>
      <c r="AT73" s="80"/>
      <c r="AU73" s="81"/>
      <c r="AV73" s="16">
        <f t="shared" ref="AV73:AV129" si="23">IF(OR(AR73&gt;=10,AS73&gt;=10,AT73&gt;=10,AU73&gt;=10),$AR$4,0)</f>
        <v>0</v>
      </c>
      <c r="AW73" s="91"/>
      <c r="AX73" s="80"/>
      <c r="AY73" s="80"/>
      <c r="AZ73" s="81"/>
      <c r="BA73" s="16">
        <f t="shared" ref="BA73:BA129" si="24">IF(OR(AW73&gt;=10,AZ73&gt;=10,AX73&gt;=10,AY73&gt;=10),$AW$4,0)</f>
        <v>0</v>
      </c>
      <c r="BB73" s="91"/>
      <c r="BC73" s="80"/>
      <c r="BD73" s="80"/>
      <c r="BE73" s="81"/>
      <c r="BF73" s="16">
        <f t="shared" ref="BF73:BF129" si="25">IF(OR(BB73&gt;=10,BE73&gt;=10,BC73&gt;=10,BD73&gt;=10),$BB$4,0)</f>
        <v>0</v>
      </c>
      <c r="BG73" s="91"/>
      <c r="BH73" s="80"/>
      <c r="BI73" s="80"/>
      <c r="BJ73" s="81"/>
      <c r="BK73" s="16">
        <f t="shared" ref="BK73:BK129" si="26">IF(OR(BG73&gt;=10,BJ73&gt;=10,BH73&gt;=10,BI73&gt;=10),$BG$4,0)</f>
        <v>0</v>
      </c>
      <c r="BL73" s="99"/>
      <c r="BM73" s="27">
        <f t="shared" ref="BM73:BM129" si="27">BL73+BA73+AV73+AQ73+AL73+AG73+AB73+W73+R73+M73+H73+BF73+BK73</f>
        <v>5</v>
      </c>
    </row>
    <row r="74" spans="1:65" x14ac:dyDescent="0.25">
      <c r="A74" s="1" t="str">
        <f t="shared" si="14"/>
        <v/>
      </c>
      <c r="B74" s="61" t="str">
        <f>IF(Données!A87="","",Données!A87)</f>
        <v/>
      </c>
      <c r="C74" s="4" t="str">
        <f>IF(Données!B87="","",Données!B87)</f>
        <v/>
      </c>
      <c r="D74" s="78" t="s">
        <v>79</v>
      </c>
      <c r="E74" s="79"/>
      <c r="F74" s="80"/>
      <c r="G74" s="81"/>
      <c r="H74" s="16">
        <f t="shared" si="15"/>
        <v>3</v>
      </c>
      <c r="I74" s="86" t="s">
        <v>79</v>
      </c>
      <c r="J74" s="80"/>
      <c r="K74" s="80"/>
      <c r="L74" s="81"/>
      <c r="M74" s="16">
        <f t="shared" si="16"/>
        <v>2</v>
      </c>
      <c r="N74" s="91"/>
      <c r="O74" s="89"/>
      <c r="P74" s="89"/>
      <c r="Q74" s="90"/>
      <c r="R74" s="16">
        <f t="shared" si="17"/>
        <v>0</v>
      </c>
      <c r="S74" s="96"/>
      <c r="T74" s="89"/>
      <c r="U74" s="89"/>
      <c r="V74" s="90"/>
      <c r="W74" s="16">
        <f t="shared" si="18"/>
        <v>0</v>
      </c>
      <c r="X74" s="96"/>
      <c r="Y74" s="80"/>
      <c r="Z74" s="80"/>
      <c r="AA74" s="81"/>
      <c r="AB74" s="16">
        <f t="shared" si="19"/>
        <v>0</v>
      </c>
      <c r="AC74" s="91"/>
      <c r="AD74" s="80"/>
      <c r="AE74" s="80"/>
      <c r="AF74" s="81"/>
      <c r="AG74" s="16">
        <f t="shared" si="20"/>
        <v>0</v>
      </c>
      <c r="AH74" s="91"/>
      <c r="AI74" s="80"/>
      <c r="AJ74" s="80"/>
      <c r="AK74" s="81"/>
      <c r="AL74" s="16">
        <f t="shared" si="21"/>
        <v>0</v>
      </c>
      <c r="AM74" s="91"/>
      <c r="AN74" s="80"/>
      <c r="AO74" s="80"/>
      <c r="AP74" s="81"/>
      <c r="AQ74" s="16">
        <f t="shared" si="22"/>
        <v>0</v>
      </c>
      <c r="AR74" s="91"/>
      <c r="AS74" s="80"/>
      <c r="AT74" s="80"/>
      <c r="AU74" s="81"/>
      <c r="AV74" s="16">
        <f t="shared" si="23"/>
        <v>0</v>
      </c>
      <c r="AW74" s="91"/>
      <c r="AX74" s="80"/>
      <c r="AY74" s="80"/>
      <c r="AZ74" s="81"/>
      <c r="BA74" s="16">
        <f t="shared" si="24"/>
        <v>0</v>
      </c>
      <c r="BB74" s="91"/>
      <c r="BC74" s="80"/>
      <c r="BD74" s="80"/>
      <c r="BE74" s="81"/>
      <c r="BF74" s="16">
        <f t="shared" si="25"/>
        <v>0</v>
      </c>
      <c r="BG74" s="91"/>
      <c r="BH74" s="80"/>
      <c r="BI74" s="80"/>
      <c r="BJ74" s="81"/>
      <c r="BK74" s="16">
        <f t="shared" si="26"/>
        <v>0</v>
      </c>
      <c r="BL74" s="99"/>
      <c r="BM74" s="27">
        <f t="shared" si="27"/>
        <v>5</v>
      </c>
    </row>
    <row r="75" spans="1:65" x14ac:dyDescent="0.25">
      <c r="A75" s="1" t="str">
        <f t="shared" si="14"/>
        <v/>
      </c>
      <c r="B75" s="61" t="str">
        <f>IF(Données!A88="","",Données!A88)</f>
        <v/>
      </c>
      <c r="C75" s="4" t="str">
        <f>IF(Données!B88="","",Données!B88)</f>
        <v/>
      </c>
      <c r="D75" s="78" t="s">
        <v>79</v>
      </c>
      <c r="E75" s="79"/>
      <c r="F75" s="80"/>
      <c r="G75" s="81"/>
      <c r="H75" s="16">
        <f t="shared" si="15"/>
        <v>3</v>
      </c>
      <c r="I75" s="86" t="s">
        <v>79</v>
      </c>
      <c r="J75" s="80"/>
      <c r="K75" s="80"/>
      <c r="L75" s="81"/>
      <c r="M75" s="16">
        <f t="shared" si="16"/>
        <v>2</v>
      </c>
      <c r="N75" s="91"/>
      <c r="O75" s="89"/>
      <c r="P75" s="89"/>
      <c r="Q75" s="90"/>
      <c r="R75" s="16">
        <f t="shared" si="17"/>
        <v>0</v>
      </c>
      <c r="S75" s="96"/>
      <c r="T75" s="89"/>
      <c r="U75" s="89"/>
      <c r="V75" s="90"/>
      <c r="W75" s="16">
        <f t="shared" si="18"/>
        <v>0</v>
      </c>
      <c r="X75" s="96"/>
      <c r="Y75" s="80"/>
      <c r="Z75" s="80"/>
      <c r="AA75" s="81"/>
      <c r="AB75" s="16">
        <f t="shared" si="19"/>
        <v>0</v>
      </c>
      <c r="AC75" s="91"/>
      <c r="AD75" s="80"/>
      <c r="AE75" s="80"/>
      <c r="AF75" s="81"/>
      <c r="AG75" s="16">
        <f t="shared" si="20"/>
        <v>0</v>
      </c>
      <c r="AH75" s="91"/>
      <c r="AI75" s="80"/>
      <c r="AJ75" s="80"/>
      <c r="AK75" s="81"/>
      <c r="AL75" s="16">
        <f t="shared" si="21"/>
        <v>0</v>
      </c>
      <c r="AM75" s="91"/>
      <c r="AN75" s="80"/>
      <c r="AO75" s="80"/>
      <c r="AP75" s="81"/>
      <c r="AQ75" s="16">
        <f t="shared" si="22"/>
        <v>0</v>
      </c>
      <c r="AR75" s="91"/>
      <c r="AS75" s="80"/>
      <c r="AT75" s="80"/>
      <c r="AU75" s="81"/>
      <c r="AV75" s="16">
        <f t="shared" si="23"/>
        <v>0</v>
      </c>
      <c r="AW75" s="91"/>
      <c r="AX75" s="80"/>
      <c r="AY75" s="80"/>
      <c r="AZ75" s="81"/>
      <c r="BA75" s="16">
        <f t="shared" si="24"/>
        <v>0</v>
      </c>
      <c r="BB75" s="91"/>
      <c r="BC75" s="80"/>
      <c r="BD75" s="80"/>
      <c r="BE75" s="81"/>
      <c r="BF75" s="16">
        <f t="shared" si="25"/>
        <v>0</v>
      </c>
      <c r="BG75" s="91"/>
      <c r="BH75" s="80"/>
      <c r="BI75" s="80"/>
      <c r="BJ75" s="81"/>
      <c r="BK75" s="16">
        <f t="shared" si="26"/>
        <v>0</v>
      </c>
      <c r="BL75" s="99"/>
      <c r="BM75" s="27">
        <f t="shared" si="27"/>
        <v>5</v>
      </c>
    </row>
    <row r="76" spans="1:65" x14ac:dyDescent="0.25">
      <c r="A76" s="1" t="str">
        <f t="shared" si="14"/>
        <v/>
      </c>
      <c r="B76" s="61" t="str">
        <f>IF(Données!A89="","",Données!A89)</f>
        <v/>
      </c>
      <c r="C76" s="4" t="str">
        <f>IF(Données!B89="","",Données!B89)</f>
        <v/>
      </c>
      <c r="D76" s="78" t="s">
        <v>79</v>
      </c>
      <c r="E76" s="79"/>
      <c r="F76" s="80"/>
      <c r="G76" s="81"/>
      <c r="H76" s="16">
        <f t="shared" si="15"/>
        <v>3</v>
      </c>
      <c r="I76" s="86" t="s">
        <v>79</v>
      </c>
      <c r="J76" s="80"/>
      <c r="K76" s="80"/>
      <c r="L76" s="81"/>
      <c r="M76" s="16">
        <f t="shared" si="16"/>
        <v>2</v>
      </c>
      <c r="N76" s="91"/>
      <c r="O76" s="89"/>
      <c r="P76" s="89"/>
      <c r="Q76" s="90"/>
      <c r="R76" s="16">
        <f t="shared" si="17"/>
        <v>0</v>
      </c>
      <c r="S76" s="96"/>
      <c r="T76" s="89"/>
      <c r="U76" s="89"/>
      <c r="V76" s="90"/>
      <c r="W76" s="16">
        <f t="shared" si="18"/>
        <v>0</v>
      </c>
      <c r="X76" s="96"/>
      <c r="Y76" s="80"/>
      <c r="Z76" s="80"/>
      <c r="AA76" s="81"/>
      <c r="AB76" s="16">
        <f t="shared" si="19"/>
        <v>0</v>
      </c>
      <c r="AC76" s="91"/>
      <c r="AD76" s="80"/>
      <c r="AE76" s="80"/>
      <c r="AF76" s="81"/>
      <c r="AG76" s="16">
        <f t="shared" si="20"/>
        <v>0</v>
      </c>
      <c r="AH76" s="91"/>
      <c r="AI76" s="80"/>
      <c r="AJ76" s="80"/>
      <c r="AK76" s="81"/>
      <c r="AL76" s="16">
        <f t="shared" si="21"/>
        <v>0</v>
      </c>
      <c r="AM76" s="91"/>
      <c r="AN76" s="80"/>
      <c r="AO76" s="80"/>
      <c r="AP76" s="81"/>
      <c r="AQ76" s="16">
        <f t="shared" si="22"/>
        <v>0</v>
      </c>
      <c r="AR76" s="91"/>
      <c r="AS76" s="80"/>
      <c r="AT76" s="80"/>
      <c r="AU76" s="81"/>
      <c r="AV76" s="16">
        <f t="shared" si="23"/>
        <v>0</v>
      </c>
      <c r="AW76" s="91"/>
      <c r="AX76" s="80"/>
      <c r="AY76" s="80"/>
      <c r="AZ76" s="81"/>
      <c r="BA76" s="16">
        <f t="shared" si="24"/>
        <v>0</v>
      </c>
      <c r="BB76" s="91"/>
      <c r="BC76" s="80"/>
      <c r="BD76" s="80"/>
      <c r="BE76" s="81"/>
      <c r="BF76" s="16">
        <f t="shared" si="25"/>
        <v>0</v>
      </c>
      <c r="BG76" s="91"/>
      <c r="BH76" s="80"/>
      <c r="BI76" s="80"/>
      <c r="BJ76" s="81"/>
      <c r="BK76" s="16">
        <f t="shared" si="26"/>
        <v>0</v>
      </c>
      <c r="BL76" s="99"/>
      <c r="BM76" s="27">
        <f t="shared" si="27"/>
        <v>5</v>
      </c>
    </row>
    <row r="77" spans="1:65" x14ac:dyDescent="0.25">
      <c r="A77" s="1" t="str">
        <f t="shared" si="14"/>
        <v/>
      </c>
      <c r="B77" s="61" t="str">
        <f>IF(Données!A90="","",Données!A90)</f>
        <v/>
      </c>
      <c r="C77" s="4" t="str">
        <f>IF(Données!B90="","",Données!B90)</f>
        <v/>
      </c>
      <c r="D77" s="78" t="s">
        <v>79</v>
      </c>
      <c r="E77" s="79"/>
      <c r="F77" s="80"/>
      <c r="G77" s="81"/>
      <c r="H77" s="16">
        <f t="shared" si="15"/>
        <v>3</v>
      </c>
      <c r="I77" s="86" t="s">
        <v>79</v>
      </c>
      <c r="J77" s="80"/>
      <c r="K77" s="80"/>
      <c r="L77" s="81"/>
      <c r="M77" s="16">
        <f t="shared" si="16"/>
        <v>2</v>
      </c>
      <c r="N77" s="91"/>
      <c r="O77" s="89"/>
      <c r="P77" s="89"/>
      <c r="Q77" s="90"/>
      <c r="R77" s="16">
        <f t="shared" si="17"/>
        <v>0</v>
      </c>
      <c r="S77" s="96"/>
      <c r="T77" s="89"/>
      <c r="U77" s="89"/>
      <c r="V77" s="90"/>
      <c r="W77" s="16">
        <f t="shared" si="18"/>
        <v>0</v>
      </c>
      <c r="X77" s="96"/>
      <c r="Y77" s="80"/>
      <c r="Z77" s="80"/>
      <c r="AA77" s="81"/>
      <c r="AB77" s="16">
        <f t="shared" si="19"/>
        <v>0</v>
      </c>
      <c r="AC77" s="91"/>
      <c r="AD77" s="80"/>
      <c r="AE77" s="80"/>
      <c r="AF77" s="81"/>
      <c r="AG77" s="16">
        <f t="shared" si="20"/>
        <v>0</v>
      </c>
      <c r="AH77" s="91"/>
      <c r="AI77" s="80"/>
      <c r="AJ77" s="80"/>
      <c r="AK77" s="81"/>
      <c r="AL77" s="16">
        <f t="shared" si="21"/>
        <v>0</v>
      </c>
      <c r="AM77" s="91"/>
      <c r="AN77" s="80"/>
      <c r="AO77" s="80"/>
      <c r="AP77" s="81"/>
      <c r="AQ77" s="16">
        <f t="shared" si="22"/>
        <v>0</v>
      </c>
      <c r="AR77" s="91"/>
      <c r="AS77" s="80"/>
      <c r="AT77" s="80"/>
      <c r="AU77" s="81"/>
      <c r="AV77" s="16">
        <f t="shared" si="23"/>
        <v>0</v>
      </c>
      <c r="AW77" s="91"/>
      <c r="AX77" s="80"/>
      <c r="AY77" s="80"/>
      <c r="AZ77" s="81"/>
      <c r="BA77" s="16">
        <f t="shared" si="24"/>
        <v>0</v>
      </c>
      <c r="BB77" s="91"/>
      <c r="BC77" s="80"/>
      <c r="BD77" s="80"/>
      <c r="BE77" s="81"/>
      <c r="BF77" s="16">
        <f t="shared" si="25"/>
        <v>0</v>
      </c>
      <c r="BG77" s="91"/>
      <c r="BH77" s="80"/>
      <c r="BI77" s="80"/>
      <c r="BJ77" s="81"/>
      <c r="BK77" s="16">
        <f t="shared" si="26"/>
        <v>0</v>
      </c>
      <c r="BL77" s="99"/>
      <c r="BM77" s="27">
        <f t="shared" si="27"/>
        <v>5</v>
      </c>
    </row>
    <row r="78" spans="1:65" x14ac:dyDescent="0.25">
      <c r="A78" s="1" t="str">
        <f t="shared" si="14"/>
        <v/>
      </c>
      <c r="B78" s="61" t="str">
        <f>IF(Données!A91="","",Données!A91)</f>
        <v/>
      </c>
      <c r="C78" s="4" t="str">
        <f>IF(Données!B91="","",Données!B91)</f>
        <v/>
      </c>
      <c r="D78" s="78" t="s">
        <v>79</v>
      </c>
      <c r="E78" s="79"/>
      <c r="F78" s="80"/>
      <c r="G78" s="81"/>
      <c r="H78" s="16">
        <f t="shared" si="15"/>
        <v>3</v>
      </c>
      <c r="I78" s="86" t="s">
        <v>79</v>
      </c>
      <c r="J78" s="80"/>
      <c r="K78" s="80"/>
      <c r="L78" s="81"/>
      <c r="M78" s="16">
        <f t="shared" si="16"/>
        <v>2</v>
      </c>
      <c r="N78" s="91"/>
      <c r="O78" s="89"/>
      <c r="P78" s="89"/>
      <c r="Q78" s="90"/>
      <c r="R78" s="16">
        <f t="shared" si="17"/>
        <v>0</v>
      </c>
      <c r="S78" s="96"/>
      <c r="T78" s="89"/>
      <c r="U78" s="89"/>
      <c r="V78" s="90"/>
      <c r="W78" s="16">
        <f t="shared" si="18"/>
        <v>0</v>
      </c>
      <c r="X78" s="96"/>
      <c r="Y78" s="80"/>
      <c r="Z78" s="80"/>
      <c r="AA78" s="81"/>
      <c r="AB78" s="16">
        <f t="shared" si="19"/>
        <v>0</v>
      </c>
      <c r="AC78" s="91"/>
      <c r="AD78" s="80"/>
      <c r="AE78" s="80"/>
      <c r="AF78" s="81"/>
      <c r="AG78" s="16">
        <f t="shared" si="20"/>
        <v>0</v>
      </c>
      <c r="AH78" s="91"/>
      <c r="AI78" s="80"/>
      <c r="AJ78" s="80"/>
      <c r="AK78" s="81"/>
      <c r="AL78" s="16">
        <f t="shared" si="21"/>
        <v>0</v>
      </c>
      <c r="AM78" s="91"/>
      <c r="AN78" s="80"/>
      <c r="AO78" s="80"/>
      <c r="AP78" s="81"/>
      <c r="AQ78" s="16">
        <f t="shared" si="22"/>
        <v>0</v>
      </c>
      <c r="AR78" s="91"/>
      <c r="AS78" s="80"/>
      <c r="AT78" s="80"/>
      <c r="AU78" s="81"/>
      <c r="AV78" s="16">
        <f t="shared" si="23"/>
        <v>0</v>
      </c>
      <c r="AW78" s="91"/>
      <c r="AX78" s="80"/>
      <c r="AY78" s="80"/>
      <c r="AZ78" s="81"/>
      <c r="BA78" s="16">
        <f t="shared" si="24"/>
        <v>0</v>
      </c>
      <c r="BB78" s="91"/>
      <c r="BC78" s="80"/>
      <c r="BD78" s="80"/>
      <c r="BE78" s="81"/>
      <c r="BF78" s="16">
        <f t="shared" si="25"/>
        <v>0</v>
      </c>
      <c r="BG78" s="91"/>
      <c r="BH78" s="80"/>
      <c r="BI78" s="80"/>
      <c r="BJ78" s="81"/>
      <c r="BK78" s="16">
        <f t="shared" si="26"/>
        <v>0</v>
      </c>
      <c r="BL78" s="99"/>
      <c r="BM78" s="27">
        <f t="shared" si="27"/>
        <v>5</v>
      </c>
    </row>
    <row r="79" spans="1:65" x14ac:dyDescent="0.25">
      <c r="A79" s="1" t="str">
        <f t="shared" si="14"/>
        <v/>
      </c>
      <c r="B79" s="61" t="str">
        <f>IF(Données!A92="","",Données!A92)</f>
        <v/>
      </c>
      <c r="C79" s="4" t="str">
        <f>IF(Données!B92="","",Données!B92)</f>
        <v/>
      </c>
      <c r="D79" s="78" t="s">
        <v>79</v>
      </c>
      <c r="E79" s="79"/>
      <c r="F79" s="80"/>
      <c r="G79" s="81"/>
      <c r="H79" s="16">
        <f t="shared" si="15"/>
        <v>3</v>
      </c>
      <c r="I79" s="86" t="s">
        <v>79</v>
      </c>
      <c r="J79" s="80"/>
      <c r="K79" s="80"/>
      <c r="L79" s="81"/>
      <c r="M79" s="16">
        <f t="shared" si="16"/>
        <v>2</v>
      </c>
      <c r="N79" s="91"/>
      <c r="O79" s="89"/>
      <c r="P79" s="89"/>
      <c r="Q79" s="90"/>
      <c r="R79" s="16">
        <f t="shared" si="17"/>
        <v>0</v>
      </c>
      <c r="S79" s="96"/>
      <c r="T79" s="89"/>
      <c r="U79" s="89"/>
      <c r="V79" s="90"/>
      <c r="W79" s="16">
        <f t="shared" si="18"/>
        <v>0</v>
      </c>
      <c r="X79" s="96"/>
      <c r="Y79" s="80"/>
      <c r="Z79" s="80"/>
      <c r="AA79" s="81"/>
      <c r="AB79" s="16">
        <f t="shared" si="19"/>
        <v>0</v>
      </c>
      <c r="AC79" s="91"/>
      <c r="AD79" s="80"/>
      <c r="AE79" s="80"/>
      <c r="AF79" s="81"/>
      <c r="AG79" s="16">
        <f t="shared" si="20"/>
        <v>0</v>
      </c>
      <c r="AH79" s="91"/>
      <c r="AI79" s="80"/>
      <c r="AJ79" s="80"/>
      <c r="AK79" s="81"/>
      <c r="AL79" s="16">
        <f t="shared" si="21"/>
        <v>0</v>
      </c>
      <c r="AM79" s="91"/>
      <c r="AN79" s="80"/>
      <c r="AO79" s="80"/>
      <c r="AP79" s="81"/>
      <c r="AQ79" s="16">
        <f t="shared" si="22"/>
        <v>0</v>
      </c>
      <c r="AR79" s="91"/>
      <c r="AS79" s="80"/>
      <c r="AT79" s="80"/>
      <c r="AU79" s="81"/>
      <c r="AV79" s="16">
        <f t="shared" si="23"/>
        <v>0</v>
      </c>
      <c r="AW79" s="91"/>
      <c r="AX79" s="80"/>
      <c r="AY79" s="80"/>
      <c r="AZ79" s="81"/>
      <c r="BA79" s="16">
        <f t="shared" si="24"/>
        <v>0</v>
      </c>
      <c r="BB79" s="91"/>
      <c r="BC79" s="80"/>
      <c r="BD79" s="80"/>
      <c r="BE79" s="81"/>
      <c r="BF79" s="16">
        <f t="shared" si="25"/>
        <v>0</v>
      </c>
      <c r="BG79" s="91"/>
      <c r="BH79" s="80"/>
      <c r="BI79" s="80"/>
      <c r="BJ79" s="81"/>
      <c r="BK79" s="16">
        <f t="shared" si="26"/>
        <v>0</v>
      </c>
      <c r="BL79" s="99"/>
      <c r="BM79" s="27">
        <f t="shared" si="27"/>
        <v>5</v>
      </c>
    </row>
    <row r="80" spans="1:65" x14ac:dyDescent="0.25">
      <c r="A80" s="1" t="str">
        <f t="shared" si="14"/>
        <v/>
      </c>
      <c r="B80" s="61" t="str">
        <f>IF(Données!A93="","",Données!A93)</f>
        <v/>
      </c>
      <c r="C80" s="4" t="str">
        <f>IF(Données!B93="","",Données!B93)</f>
        <v/>
      </c>
      <c r="D80" s="78" t="s">
        <v>79</v>
      </c>
      <c r="E80" s="79"/>
      <c r="F80" s="80"/>
      <c r="G80" s="81"/>
      <c r="H80" s="16">
        <f t="shared" si="15"/>
        <v>3</v>
      </c>
      <c r="I80" s="86" t="s">
        <v>79</v>
      </c>
      <c r="J80" s="80"/>
      <c r="K80" s="80"/>
      <c r="L80" s="81"/>
      <c r="M80" s="16">
        <f t="shared" si="16"/>
        <v>2</v>
      </c>
      <c r="N80" s="91"/>
      <c r="O80" s="89"/>
      <c r="P80" s="89"/>
      <c r="Q80" s="90"/>
      <c r="R80" s="16">
        <f t="shared" si="17"/>
        <v>0</v>
      </c>
      <c r="S80" s="96"/>
      <c r="T80" s="89"/>
      <c r="U80" s="89"/>
      <c r="V80" s="90"/>
      <c r="W80" s="16">
        <f t="shared" si="18"/>
        <v>0</v>
      </c>
      <c r="X80" s="96"/>
      <c r="Y80" s="80"/>
      <c r="Z80" s="80"/>
      <c r="AA80" s="81"/>
      <c r="AB80" s="16">
        <f t="shared" si="19"/>
        <v>0</v>
      </c>
      <c r="AC80" s="91"/>
      <c r="AD80" s="80"/>
      <c r="AE80" s="80"/>
      <c r="AF80" s="81"/>
      <c r="AG80" s="16">
        <f t="shared" si="20"/>
        <v>0</v>
      </c>
      <c r="AH80" s="91"/>
      <c r="AI80" s="80"/>
      <c r="AJ80" s="80"/>
      <c r="AK80" s="81"/>
      <c r="AL80" s="16">
        <f t="shared" si="21"/>
        <v>0</v>
      </c>
      <c r="AM80" s="91"/>
      <c r="AN80" s="80"/>
      <c r="AO80" s="80"/>
      <c r="AP80" s="81"/>
      <c r="AQ80" s="16">
        <f t="shared" si="22"/>
        <v>0</v>
      </c>
      <c r="AR80" s="91"/>
      <c r="AS80" s="80"/>
      <c r="AT80" s="80"/>
      <c r="AU80" s="81"/>
      <c r="AV80" s="16">
        <f t="shared" si="23"/>
        <v>0</v>
      </c>
      <c r="AW80" s="91"/>
      <c r="AX80" s="80"/>
      <c r="AY80" s="80"/>
      <c r="AZ80" s="81"/>
      <c r="BA80" s="16">
        <f t="shared" si="24"/>
        <v>0</v>
      </c>
      <c r="BB80" s="91"/>
      <c r="BC80" s="80"/>
      <c r="BD80" s="80"/>
      <c r="BE80" s="81"/>
      <c r="BF80" s="16">
        <f t="shared" si="25"/>
        <v>0</v>
      </c>
      <c r="BG80" s="91"/>
      <c r="BH80" s="80"/>
      <c r="BI80" s="80"/>
      <c r="BJ80" s="81"/>
      <c r="BK80" s="16">
        <f t="shared" si="26"/>
        <v>0</v>
      </c>
      <c r="BL80" s="99"/>
      <c r="BM80" s="27">
        <f t="shared" si="27"/>
        <v>5</v>
      </c>
    </row>
    <row r="81" spans="1:65" x14ac:dyDescent="0.25">
      <c r="A81" s="1" t="str">
        <f t="shared" si="14"/>
        <v/>
      </c>
      <c r="B81" s="61" t="str">
        <f>IF(Données!A94="","",Données!A94)</f>
        <v/>
      </c>
      <c r="C81" s="4" t="str">
        <f>IF(Données!B94="","",Données!B94)</f>
        <v/>
      </c>
      <c r="D81" s="78" t="s">
        <v>79</v>
      </c>
      <c r="E81" s="79"/>
      <c r="F81" s="80"/>
      <c r="G81" s="81"/>
      <c r="H81" s="16">
        <f t="shared" si="15"/>
        <v>3</v>
      </c>
      <c r="I81" s="86" t="s">
        <v>79</v>
      </c>
      <c r="J81" s="80"/>
      <c r="K81" s="80"/>
      <c r="L81" s="81"/>
      <c r="M81" s="16">
        <f t="shared" si="16"/>
        <v>2</v>
      </c>
      <c r="N81" s="91"/>
      <c r="O81" s="89"/>
      <c r="P81" s="89"/>
      <c r="Q81" s="90"/>
      <c r="R81" s="16">
        <f t="shared" si="17"/>
        <v>0</v>
      </c>
      <c r="S81" s="96"/>
      <c r="T81" s="89"/>
      <c r="U81" s="89"/>
      <c r="V81" s="90"/>
      <c r="W81" s="16">
        <f t="shared" si="18"/>
        <v>0</v>
      </c>
      <c r="X81" s="96"/>
      <c r="Y81" s="80"/>
      <c r="Z81" s="80"/>
      <c r="AA81" s="81"/>
      <c r="AB81" s="16">
        <f t="shared" si="19"/>
        <v>0</v>
      </c>
      <c r="AC81" s="91"/>
      <c r="AD81" s="80"/>
      <c r="AE81" s="80"/>
      <c r="AF81" s="81"/>
      <c r="AG81" s="16">
        <f t="shared" si="20"/>
        <v>0</v>
      </c>
      <c r="AH81" s="91"/>
      <c r="AI81" s="80"/>
      <c r="AJ81" s="80"/>
      <c r="AK81" s="81"/>
      <c r="AL81" s="16">
        <f t="shared" si="21"/>
        <v>0</v>
      </c>
      <c r="AM81" s="91"/>
      <c r="AN81" s="80"/>
      <c r="AO81" s="80"/>
      <c r="AP81" s="81"/>
      <c r="AQ81" s="16">
        <f t="shared" si="22"/>
        <v>0</v>
      </c>
      <c r="AR81" s="91"/>
      <c r="AS81" s="80"/>
      <c r="AT81" s="80"/>
      <c r="AU81" s="81"/>
      <c r="AV81" s="16">
        <f t="shared" si="23"/>
        <v>0</v>
      </c>
      <c r="AW81" s="91"/>
      <c r="AX81" s="80"/>
      <c r="AY81" s="80"/>
      <c r="AZ81" s="81"/>
      <c r="BA81" s="16">
        <f t="shared" si="24"/>
        <v>0</v>
      </c>
      <c r="BB81" s="91"/>
      <c r="BC81" s="80"/>
      <c r="BD81" s="80"/>
      <c r="BE81" s="81"/>
      <c r="BF81" s="16">
        <f t="shared" si="25"/>
        <v>0</v>
      </c>
      <c r="BG81" s="91"/>
      <c r="BH81" s="80"/>
      <c r="BI81" s="80"/>
      <c r="BJ81" s="81"/>
      <c r="BK81" s="16">
        <f t="shared" si="26"/>
        <v>0</v>
      </c>
      <c r="BL81" s="99"/>
      <c r="BM81" s="27">
        <f t="shared" si="27"/>
        <v>5</v>
      </c>
    </row>
    <row r="82" spans="1:65" x14ac:dyDescent="0.25">
      <c r="A82" s="1" t="str">
        <f t="shared" si="14"/>
        <v/>
      </c>
      <c r="B82" s="61" t="str">
        <f>IF(Données!A95="","",Données!A95)</f>
        <v/>
      </c>
      <c r="C82" s="4" t="str">
        <f>IF(Données!B95="","",Données!B95)</f>
        <v/>
      </c>
      <c r="D82" s="78" t="s">
        <v>79</v>
      </c>
      <c r="E82" s="79"/>
      <c r="F82" s="80"/>
      <c r="G82" s="81"/>
      <c r="H82" s="16">
        <f t="shared" si="15"/>
        <v>3</v>
      </c>
      <c r="I82" s="86" t="s">
        <v>79</v>
      </c>
      <c r="J82" s="80"/>
      <c r="K82" s="80"/>
      <c r="L82" s="81"/>
      <c r="M82" s="16">
        <f t="shared" si="16"/>
        <v>2</v>
      </c>
      <c r="N82" s="91"/>
      <c r="O82" s="89"/>
      <c r="P82" s="89"/>
      <c r="Q82" s="90"/>
      <c r="R82" s="16">
        <f t="shared" si="17"/>
        <v>0</v>
      </c>
      <c r="S82" s="96"/>
      <c r="T82" s="89"/>
      <c r="U82" s="89"/>
      <c r="V82" s="90"/>
      <c r="W82" s="16">
        <f t="shared" si="18"/>
        <v>0</v>
      </c>
      <c r="X82" s="96"/>
      <c r="Y82" s="80"/>
      <c r="Z82" s="80"/>
      <c r="AA82" s="81"/>
      <c r="AB82" s="16">
        <f t="shared" si="19"/>
        <v>0</v>
      </c>
      <c r="AC82" s="91"/>
      <c r="AD82" s="80"/>
      <c r="AE82" s="80"/>
      <c r="AF82" s="81"/>
      <c r="AG82" s="16">
        <f t="shared" si="20"/>
        <v>0</v>
      </c>
      <c r="AH82" s="91"/>
      <c r="AI82" s="80"/>
      <c r="AJ82" s="80"/>
      <c r="AK82" s="81"/>
      <c r="AL82" s="16">
        <f t="shared" si="21"/>
        <v>0</v>
      </c>
      <c r="AM82" s="91"/>
      <c r="AN82" s="80"/>
      <c r="AO82" s="80"/>
      <c r="AP82" s="81"/>
      <c r="AQ82" s="16">
        <f t="shared" si="22"/>
        <v>0</v>
      </c>
      <c r="AR82" s="91"/>
      <c r="AS82" s="80"/>
      <c r="AT82" s="80"/>
      <c r="AU82" s="81"/>
      <c r="AV82" s="16">
        <f t="shared" si="23"/>
        <v>0</v>
      </c>
      <c r="AW82" s="91"/>
      <c r="AX82" s="80"/>
      <c r="AY82" s="80"/>
      <c r="AZ82" s="81"/>
      <c r="BA82" s="16">
        <f t="shared" si="24"/>
        <v>0</v>
      </c>
      <c r="BB82" s="91"/>
      <c r="BC82" s="80"/>
      <c r="BD82" s="80"/>
      <c r="BE82" s="81"/>
      <c r="BF82" s="16">
        <f t="shared" si="25"/>
        <v>0</v>
      </c>
      <c r="BG82" s="91"/>
      <c r="BH82" s="80"/>
      <c r="BI82" s="80"/>
      <c r="BJ82" s="81"/>
      <c r="BK82" s="16">
        <f t="shared" si="26"/>
        <v>0</v>
      </c>
      <c r="BL82" s="99"/>
      <c r="BM82" s="27">
        <f t="shared" si="27"/>
        <v>5</v>
      </c>
    </row>
    <row r="83" spans="1:65" x14ac:dyDescent="0.25">
      <c r="A83" s="1" t="str">
        <f t="shared" si="14"/>
        <v/>
      </c>
      <c r="B83" s="61" t="str">
        <f>IF(Données!A96="","",Données!A96)</f>
        <v/>
      </c>
      <c r="C83" s="4" t="str">
        <f>IF(Données!B96="","",Données!B96)</f>
        <v/>
      </c>
      <c r="D83" s="78" t="s">
        <v>79</v>
      </c>
      <c r="E83" s="79"/>
      <c r="F83" s="80"/>
      <c r="G83" s="81"/>
      <c r="H83" s="16">
        <f t="shared" si="15"/>
        <v>3</v>
      </c>
      <c r="I83" s="86" t="s">
        <v>79</v>
      </c>
      <c r="J83" s="80"/>
      <c r="K83" s="80"/>
      <c r="L83" s="81"/>
      <c r="M83" s="16">
        <f t="shared" si="16"/>
        <v>2</v>
      </c>
      <c r="N83" s="91"/>
      <c r="O83" s="89"/>
      <c r="P83" s="89"/>
      <c r="Q83" s="90"/>
      <c r="R83" s="16">
        <f t="shared" si="17"/>
        <v>0</v>
      </c>
      <c r="S83" s="96"/>
      <c r="T83" s="89"/>
      <c r="U83" s="89"/>
      <c r="V83" s="90"/>
      <c r="W83" s="16">
        <f t="shared" si="18"/>
        <v>0</v>
      </c>
      <c r="X83" s="96"/>
      <c r="Y83" s="80"/>
      <c r="Z83" s="80"/>
      <c r="AA83" s="81"/>
      <c r="AB83" s="16">
        <f t="shared" si="19"/>
        <v>0</v>
      </c>
      <c r="AC83" s="91"/>
      <c r="AD83" s="80"/>
      <c r="AE83" s="80"/>
      <c r="AF83" s="81"/>
      <c r="AG83" s="16">
        <f t="shared" si="20"/>
        <v>0</v>
      </c>
      <c r="AH83" s="91"/>
      <c r="AI83" s="80"/>
      <c r="AJ83" s="80"/>
      <c r="AK83" s="81"/>
      <c r="AL83" s="16">
        <f t="shared" si="21"/>
        <v>0</v>
      </c>
      <c r="AM83" s="91"/>
      <c r="AN83" s="80"/>
      <c r="AO83" s="80"/>
      <c r="AP83" s="81"/>
      <c r="AQ83" s="16">
        <f t="shared" si="22"/>
        <v>0</v>
      </c>
      <c r="AR83" s="91"/>
      <c r="AS83" s="80"/>
      <c r="AT83" s="80"/>
      <c r="AU83" s="81"/>
      <c r="AV83" s="16">
        <f t="shared" si="23"/>
        <v>0</v>
      </c>
      <c r="AW83" s="91"/>
      <c r="AX83" s="80"/>
      <c r="AY83" s="80"/>
      <c r="AZ83" s="81"/>
      <c r="BA83" s="16">
        <f t="shared" si="24"/>
        <v>0</v>
      </c>
      <c r="BB83" s="91"/>
      <c r="BC83" s="80"/>
      <c r="BD83" s="80"/>
      <c r="BE83" s="81"/>
      <c r="BF83" s="16">
        <f t="shared" si="25"/>
        <v>0</v>
      </c>
      <c r="BG83" s="91"/>
      <c r="BH83" s="80"/>
      <c r="BI83" s="80"/>
      <c r="BJ83" s="81"/>
      <c r="BK83" s="16">
        <f t="shared" si="26"/>
        <v>0</v>
      </c>
      <c r="BL83" s="99"/>
      <c r="BM83" s="27">
        <f t="shared" si="27"/>
        <v>5</v>
      </c>
    </row>
    <row r="84" spans="1:65" x14ac:dyDescent="0.25">
      <c r="A84" s="1" t="str">
        <f t="shared" si="14"/>
        <v/>
      </c>
      <c r="B84" s="61" t="str">
        <f>IF(Données!A97="","",Données!A97)</f>
        <v/>
      </c>
      <c r="C84" s="4" t="str">
        <f>IF(Données!B97="","",Données!B97)</f>
        <v/>
      </c>
      <c r="D84" s="78" t="s">
        <v>79</v>
      </c>
      <c r="E84" s="79"/>
      <c r="F84" s="80"/>
      <c r="G84" s="81"/>
      <c r="H84" s="16">
        <f t="shared" si="15"/>
        <v>3</v>
      </c>
      <c r="I84" s="86" t="s">
        <v>79</v>
      </c>
      <c r="J84" s="80"/>
      <c r="K84" s="80"/>
      <c r="L84" s="81"/>
      <c r="M84" s="16">
        <f t="shared" si="16"/>
        <v>2</v>
      </c>
      <c r="N84" s="91"/>
      <c r="O84" s="89"/>
      <c r="P84" s="89"/>
      <c r="Q84" s="90"/>
      <c r="R84" s="16">
        <f t="shared" si="17"/>
        <v>0</v>
      </c>
      <c r="S84" s="96"/>
      <c r="T84" s="89"/>
      <c r="U84" s="89"/>
      <c r="V84" s="90"/>
      <c r="W84" s="16">
        <f t="shared" si="18"/>
        <v>0</v>
      </c>
      <c r="X84" s="96"/>
      <c r="Y84" s="80"/>
      <c r="Z84" s="80"/>
      <c r="AA84" s="81"/>
      <c r="AB84" s="16">
        <f t="shared" si="19"/>
        <v>0</v>
      </c>
      <c r="AC84" s="91"/>
      <c r="AD84" s="80"/>
      <c r="AE84" s="80"/>
      <c r="AF84" s="81"/>
      <c r="AG84" s="16">
        <f t="shared" si="20"/>
        <v>0</v>
      </c>
      <c r="AH84" s="91"/>
      <c r="AI84" s="80"/>
      <c r="AJ84" s="80"/>
      <c r="AK84" s="81"/>
      <c r="AL84" s="16">
        <f t="shared" si="21"/>
        <v>0</v>
      </c>
      <c r="AM84" s="91"/>
      <c r="AN84" s="80"/>
      <c r="AO84" s="80"/>
      <c r="AP84" s="81"/>
      <c r="AQ84" s="16">
        <f t="shared" si="22"/>
        <v>0</v>
      </c>
      <c r="AR84" s="91"/>
      <c r="AS84" s="80"/>
      <c r="AT84" s="80"/>
      <c r="AU84" s="81"/>
      <c r="AV84" s="16">
        <f t="shared" si="23"/>
        <v>0</v>
      </c>
      <c r="AW84" s="91"/>
      <c r="AX84" s="80"/>
      <c r="AY84" s="80"/>
      <c r="AZ84" s="81"/>
      <c r="BA84" s="16">
        <f t="shared" si="24"/>
        <v>0</v>
      </c>
      <c r="BB84" s="91"/>
      <c r="BC84" s="80"/>
      <c r="BD84" s="80"/>
      <c r="BE84" s="81"/>
      <c r="BF84" s="16">
        <f t="shared" si="25"/>
        <v>0</v>
      </c>
      <c r="BG84" s="91"/>
      <c r="BH84" s="80"/>
      <c r="BI84" s="80"/>
      <c r="BJ84" s="81"/>
      <c r="BK84" s="16">
        <f t="shared" si="26"/>
        <v>0</v>
      </c>
      <c r="BL84" s="99"/>
      <c r="BM84" s="27">
        <f t="shared" si="27"/>
        <v>5</v>
      </c>
    </row>
    <row r="85" spans="1:65" x14ac:dyDescent="0.25">
      <c r="A85" s="1" t="str">
        <f t="shared" si="14"/>
        <v/>
      </c>
      <c r="B85" s="61" t="str">
        <f>IF(Données!A98="","",Données!A98)</f>
        <v/>
      </c>
      <c r="C85" s="4" t="str">
        <f>IF(Données!B98="","",Données!B98)</f>
        <v/>
      </c>
      <c r="D85" s="78" t="s">
        <v>79</v>
      </c>
      <c r="E85" s="79"/>
      <c r="F85" s="80"/>
      <c r="G85" s="81"/>
      <c r="H85" s="16">
        <f t="shared" si="15"/>
        <v>3</v>
      </c>
      <c r="I85" s="86" t="s">
        <v>79</v>
      </c>
      <c r="J85" s="80"/>
      <c r="K85" s="80"/>
      <c r="L85" s="81"/>
      <c r="M85" s="16">
        <f t="shared" si="16"/>
        <v>2</v>
      </c>
      <c r="N85" s="91"/>
      <c r="O85" s="89"/>
      <c r="P85" s="89"/>
      <c r="Q85" s="90"/>
      <c r="R85" s="16">
        <f t="shared" si="17"/>
        <v>0</v>
      </c>
      <c r="S85" s="96"/>
      <c r="T85" s="89"/>
      <c r="U85" s="89"/>
      <c r="V85" s="90"/>
      <c r="W85" s="16">
        <f t="shared" si="18"/>
        <v>0</v>
      </c>
      <c r="X85" s="96"/>
      <c r="Y85" s="80"/>
      <c r="Z85" s="80"/>
      <c r="AA85" s="81"/>
      <c r="AB85" s="16">
        <f t="shared" si="19"/>
        <v>0</v>
      </c>
      <c r="AC85" s="91"/>
      <c r="AD85" s="80"/>
      <c r="AE85" s="80"/>
      <c r="AF85" s="81"/>
      <c r="AG85" s="16">
        <f t="shared" si="20"/>
        <v>0</v>
      </c>
      <c r="AH85" s="91"/>
      <c r="AI85" s="80"/>
      <c r="AJ85" s="80"/>
      <c r="AK85" s="81"/>
      <c r="AL85" s="16">
        <f t="shared" si="21"/>
        <v>0</v>
      </c>
      <c r="AM85" s="91"/>
      <c r="AN85" s="80"/>
      <c r="AO85" s="80"/>
      <c r="AP85" s="81"/>
      <c r="AQ85" s="16">
        <f t="shared" si="22"/>
        <v>0</v>
      </c>
      <c r="AR85" s="91"/>
      <c r="AS85" s="80"/>
      <c r="AT85" s="80"/>
      <c r="AU85" s="81"/>
      <c r="AV85" s="16">
        <f t="shared" si="23"/>
        <v>0</v>
      </c>
      <c r="AW85" s="91"/>
      <c r="AX85" s="80"/>
      <c r="AY85" s="80"/>
      <c r="AZ85" s="81"/>
      <c r="BA85" s="16">
        <f t="shared" si="24"/>
        <v>0</v>
      </c>
      <c r="BB85" s="91"/>
      <c r="BC85" s="80"/>
      <c r="BD85" s="80"/>
      <c r="BE85" s="81"/>
      <c r="BF85" s="16">
        <f t="shared" si="25"/>
        <v>0</v>
      </c>
      <c r="BG85" s="91"/>
      <c r="BH85" s="80"/>
      <c r="BI85" s="80"/>
      <c r="BJ85" s="81"/>
      <c r="BK85" s="16">
        <f t="shared" si="26"/>
        <v>0</v>
      </c>
      <c r="BL85" s="99"/>
      <c r="BM85" s="27">
        <f t="shared" si="27"/>
        <v>5</v>
      </c>
    </row>
    <row r="86" spans="1:65" x14ac:dyDescent="0.25">
      <c r="A86" s="1" t="str">
        <f t="shared" si="14"/>
        <v/>
      </c>
      <c r="B86" s="61" t="str">
        <f>IF(Données!A99="","",Données!A99)</f>
        <v/>
      </c>
      <c r="C86" s="4" t="str">
        <f>IF(Données!B99="","",Données!B99)</f>
        <v/>
      </c>
      <c r="D86" s="78" t="s">
        <v>79</v>
      </c>
      <c r="E86" s="79"/>
      <c r="F86" s="80"/>
      <c r="G86" s="81"/>
      <c r="H86" s="16">
        <f t="shared" si="15"/>
        <v>3</v>
      </c>
      <c r="I86" s="86" t="s">
        <v>79</v>
      </c>
      <c r="J86" s="80"/>
      <c r="K86" s="80"/>
      <c r="L86" s="81"/>
      <c r="M86" s="16">
        <f t="shared" si="16"/>
        <v>2</v>
      </c>
      <c r="N86" s="91"/>
      <c r="O86" s="89"/>
      <c r="P86" s="89"/>
      <c r="Q86" s="90"/>
      <c r="R86" s="16">
        <f t="shared" si="17"/>
        <v>0</v>
      </c>
      <c r="S86" s="96"/>
      <c r="T86" s="89"/>
      <c r="U86" s="89"/>
      <c r="V86" s="90"/>
      <c r="W86" s="16">
        <f t="shared" si="18"/>
        <v>0</v>
      </c>
      <c r="X86" s="96"/>
      <c r="Y86" s="80"/>
      <c r="Z86" s="80"/>
      <c r="AA86" s="81"/>
      <c r="AB86" s="16">
        <f t="shared" si="19"/>
        <v>0</v>
      </c>
      <c r="AC86" s="91"/>
      <c r="AD86" s="80"/>
      <c r="AE86" s="80"/>
      <c r="AF86" s="81"/>
      <c r="AG86" s="16">
        <f t="shared" si="20"/>
        <v>0</v>
      </c>
      <c r="AH86" s="91"/>
      <c r="AI86" s="80"/>
      <c r="AJ86" s="80"/>
      <c r="AK86" s="81"/>
      <c r="AL86" s="16">
        <f t="shared" si="21"/>
        <v>0</v>
      </c>
      <c r="AM86" s="91"/>
      <c r="AN86" s="80"/>
      <c r="AO86" s="80"/>
      <c r="AP86" s="81"/>
      <c r="AQ86" s="16">
        <f t="shared" si="22"/>
        <v>0</v>
      </c>
      <c r="AR86" s="91"/>
      <c r="AS86" s="80"/>
      <c r="AT86" s="80"/>
      <c r="AU86" s="81"/>
      <c r="AV86" s="16">
        <f t="shared" si="23"/>
        <v>0</v>
      </c>
      <c r="AW86" s="91"/>
      <c r="AX86" s="80"/>
      <c r="AY86" s="80"/>
      <c r="AZ86" s="81"/>
      <c r="BA86" s="16">
        <f t="shared" si="24"/>
        <v>0</v>
      </c>
      <c r="BB86" s="91"/>
      <c r="BC86" s="80"/>
      <c r="BD86" s="80"/>
      <c r="BE86" s="81"/>
      <c r="BF86" s="16">
        <f t="shared" si="25"/>
        <v>0</v>
      </c>
      <c r="BG86" s="91"/>
      <c r="BH86" s="80"/>
      <c r="BI86" s="80"/>
      <c r="BJ86" s="81"/>
      <c r="BK86" s="16">
        <f t="shared" si="26"/>
        <v>0</v>
      </c>
      <c r="BL86" s="99"/>
      <c r="BM86" s="27">
        <f t="shared" si="27"/>
        <v>5</v>
      </c>
    </row>
    <row r="87" spans="1:65" x14ac:dyDescent="0.25">
      <c r="A87" s="1" t="str">
        <f t="shared" si="14"/>
        <v/>
      </c>
      <c r="B87" s="61" t="str">
        <f>IF(Données!A100="","",Données!A100)</f>
        <v/>
      </c>
      <c r="C87" s="4" t="str">
        <f>IF(Données!B100="","",Données!B100)</f>
        <v/>
      </c>
      <c r="D87" s="78" t="s">
        <v>79</v>
      </c>
      <c r="E87" s="79"/>
      <c r="F87" s="80"/>
      <c r="G87" s="81"/>
      <c r="H87" s="16">
        <f t="shared" si="15"/>
        <v>3</v>
      </c>
      <c r="I87" s="86" t="s">
        <v>79</v>
      </c>
      <c r="J87" s="80"/>
      <c r="K87" s="80"/>
      <c r="L87" s="81"/>
      <c r="M87" s="16">
        <f t="shared" si="16"/>
        <v>2</v>
      </c>
      <c r="N87" s="91"/>
      <c r="O87" s="89"/>
      <c r="P87" s="89"/>
      <c r="Q87" s="90"/>
      <c r="R87" s="16">
        <f t="shared" si="17"/>
        <v>0</v>
      </c>
      <c r="S87" s="96"/>
      <c r="T87" s="89"/>
      <c r="U87" s="89"/>
      <c r="V87" s="90"/>
      <c r="W87" s="16">
        <f t="shared" si="18"/>
        <v>0</v>
      </c>
      <c r="X87" s="96"/>
      <c r="Y87" s="80"/>
      <c r="Z87" s="80"/>
      <c r="AA87" s="81"/>
      <c r="AB87" s="16">
        <f t="shared" si="19"/>
        <v>0</v>
      </c>
      <c r="AC87" s="91"/>
      <c r="AD87" s="80"/>
      <c r="AE87" s="80"/>
      <c r="AF87" s="81"/>
      <c r="AG87" s="16">
        <f t="shared" si="20"/>
        <v>0</v>
      </c>
      <c r="AH87" s="91"/>
      <c r="AI87" s="80"/>
      <c r="AJ87" s="80"/>
      <c r="AK87" s="81"/>
      <c r="AL87" s="16">
        <f t="shared" si="21"/>
        <v>0</v>
      </c>
      <c r="AM87" s="91"/>
      <c r="AN87" s="80"/>
      <c r="AO87" s="80"/>
      <c r="AP87" s="81"/>
      <c r="AQ87" s="16">
        <f t="shared" si="22"/>
        <v>0</v>
      </c>
      <c r="AR87" s="91"/>
      <c r="AS87" s="80"/>
      <c r="AT87" s="80"/>
      <c r="AU87" s="81"/>
      <c r="AV87" s="16">
        <f t="shared" si="23"/>
        <v>0</v>
      </c>
      <c r="AW87" s="91"/>
      <c r="AX87" s="80"/>
      <c r="AY87" s="80"/>
      <c r="AZ87" s="81"/>
      <c r="BA87" s="16">
        <f t="shared" si="24"/>
        <v>0</v>
      </c>
      <c r="BB87" s="91"/>
      <c r="BC87" s="80"/>
      <c r="BD87" s="80"/>
      <c r="BE87" s="81"/>
      <c r="BF87" s="16">
        <f t="shared" si="25"/>
        <v>0</v>
      </c>
      <c r="BG87" s="91"/>
      <c r="BH87" s="80"/>
      <c r="BI87" s="80"/>
      <c r="BJ87" s="81"/>
      <c r="BK87" s="16">
        <f t="shared" si="26"/>
        <v>0</v>
      </c>
      <c r="BL87" s="99"/>
      <c r="BM87" s="27">
        <f t="shared" si="27"/>
        <v>5</v>
      </c>
    </row>
    <row r="88" spans="1:65" x14ac:dyDescent="0.25">
      <c r="A88" s="1" t="str">
        <f t="shared" si="14"/>
        <v/>
      </c>
      <c r="B88" s="61" t="str">
        <f>IF(Données!A101="","",Données!A101)</f>
        <v/>
      </c>
      <c r="C88" s="4" t="str">
        <f>IF(Données!B101="","",Données!B101)</f>
        <v/>
      </c>
      <c r="D88" s="78" t="s">
        <v>79</v>
      </c>
      <c r="E88" s="79"/>
      <c r="F88" s="80"/>
      <c r="G88" s="81"/>
      <c r="H88" s="16">
        <f t="shared" si="15"/>
        <v>3</v>
      </c>
      <c r="I88" s="86" t="s">
        <v>79</v>
      </c>
      <c r="J88" s="80"/>
      <c r="K88" s="80"/>
      <c r="L88" s="81"/>
      <c r="M88" s="16">
        <f t="shared" si="16"/>
        <v>2</v>
      </c>
      <c r="N88" s="91"/>
      <c r="O88" s="89"/>
      <c r="P88" s="89"/>
      <c r="Q88" s="90"/>
      <c r="R88" s="16">
        <f t="shared" si="17"/>
        <v>0</v>
      </c>
      <c r="S88" s="96"/>
      <c r="T88" s="89"/>
      <c r="U88" s="89"/>
      <c r="V88" s="90"/>
      <c r="W88" s="16">
        <f t="shared" si="18"/>
        <v>0</v>
      </c>
      <c r="X88" s="96"/>
      <c r="Y88" s="80"/>
      <c r="Z88" s="80"/>
      <c r="AA88" s="81"/>
      <c r="AB88" s="16">
        <f t="shared" si="19"/>
        <v>0</v>
      </c>
      <c r="AC88" s="91"/>
      <c r="AD88" s="80"/>
      <c r="AE88" s="80"/>
      <c r="AF88" s="81"/>
      <c r="AG88" s="16">
        <f t="shared" si="20"/>
        <v>0</v>
      </c>
      <c r="AH88" s="91"/>
      <c r="AI88" s="80"/>
      <c r="AJ88" s="80"/>
      <c r="AK88" s="81"/>
      <c r="AL88" s="16">
        <f t="shared" si="21"/>
        <v>0</v>
      </c>
      <c r="AM88" s="91"/>
      <c r="AN88" s="80"/>
      <c r="AO88" s="80"/>
      <c r="AP88" s="81"/>
      <c r="AQ88" s="16">
        <f t="shared" si="22"/>
        <v>0</v>
      </c>
      <c r="AR88" s="91"/>
      <c r="AS88" s="80"/>
      <c r="AT88" s="80"/>
      <c r="AU88" s="81"/>
      <c r="AV88" s="16">
        <f t="shared" si="23"/>
        <v>0</v>
      </c>
      <c r="AW88" s="91"/>
      <c r="AX88" s="80"/>
      <c r="AY88" s="80"/>
      <c r="AZ88" s="81"/>
      <c r="BA88" s="16">
        <f t="shared" si="24"/>
        <v>0</v>
      </c>
      <c r="BB88" s="91"/>
      <c r="BC88" s="80"/>
      <c r="BD88" s="80"/>
      <c r="BE88" s="81"/>
      <c r="BF88" s="16">
        <f t="shared" si="25"/>
        <v>0</v>
      </c>
      <c r="BG88" s="91"/>
      <c r="BH88" s="80"/>
      <c r="BI88" s="80"/>
      <c r="BJ88" s="81"/>
      <c r="BK88" s="16">
        <f t="shared" si="26"/>
        <v>0</v>
      </c>
      <c r="BL88" s="99"/>
      <c r="BM88" s="27">
        <f t="shared" si="27"/>
        <v>5</v>
      </c>
    </row>
    <row r="89" spans="1:65" x14ac:dyDescent="0.25">
      <c r="A89" s="1" t="str">
        <f t="shared" si="14"/>
        <v/>
      </c>
      <c r="B89" s="61" t="str">
        <f>IF(Données!A102="","",Données!A102)</f>
        <v/>
      </c>
      <c r="C89" s="4" t="str">
        <f>IF(Données!B102="","",Données!B102)</f>
        <v/>
      </c>
      <c r="D89" s="78" t="s">
        <v>79</v>
      </c>
      <c r="E89" s="79"/>
      <c r="F89" s="80"/>
      <c r="G89" s="81"/>
      <c r="H89" s="16">
        <f t="shared" si="15"/>
        <v>3</v>
      </c>
      <c r="I89" s="86" t="s">
        <v>79</v>
      </c>
      <c r="J89" s="80"/>
      <c r="K89" s="80"/>
      <c r="L89" s="81"/>
      <c r="M89" s="16">
        <f t="shared" si="16"/>
        <v>2</v>
      </c>
      <c r="N89" s="91"/>
      <c r="O89" s="89"/>
      <c r="P89" s="89"/>
      <c r="Q89" s="90"/>
      <c r="R89" s="16">
        <f t="shared" si="17"/>
        <v>0</v>
      </c>
      <c r="S89" s="96"/>
      <c r="T89" s="89"/>
      <c r="U89" s="89"/>
      <c r="V89" s="90"/>
      <c r="W89" s="16">
        <f t="shared" si="18"/>
        <v>0</v>
      </c>
      <c r="X89" s="96"/>
      <c r="Y89" s="80"/>
      <c r="Z89" s="80"/>
      <c r="AA89" s="81"/>
      <c r="AB89" s="16">
        <f t="shared" si="19"/>
        <v>0</v>
      </c>
      <c r="AC89" s="91"/>
      <c r="AD89" s="80"/>
      <c r="AE89" s="80"/>
      <c r="AF89" s="81"/>
      <c r="AG89" s="16">
        <f t="shared" si="20"/>
        <v>0</v>
      </c>
      <c r="AH89" s="91"/>
      <c r="AI89" s="80"/>
      <c r="AJ89" s="80"/>
      <c r="AK89" s="81"/>
      <c r="AL89" s="16">
        <f t="shared" si="21"/>
        <v>0</v>
      </c>
      <c r="AM89" s="91"/>
      <c r="AN89" s="80"/>
      <c r="AO89" s="80"/>
      <c r="AP89" s="81"/>
      <c r="AQ89" s="16">
        <f t="shared" si="22"/>
        <v>0</v>
      </c>
      <c r="AR89" s="91"/>
      <c r="AS89" s="80"/>
      <c r="AT89" s="80"/>
      <c r="AU89" s="81"/>
      <c r="AV89" s="16">
        <f t="shared" si="23"/>
        <v>0</v>
      </c>
      <c r="AW89" s="91"/>
      <c r="AX89" s="80"/>
      <c r="AY89" s="80"/>
      <c r="AZ89" s="81"/>
      <c r="BA89" s="16">
        <f t="shared" si="24"/>
        <v>0</v>
      </c>
      <c r="BB89" s="91"/>
      <c r="BC89" s="80"/>
      <c r="BD89" s="80"/>
      <c r="BE89" s="81"/>
      <c r="BF89" s="16">
        <f t="shared" si="25"/>
        <v>0</v>
      </c>
      <c r="BG89" s="91"/>
      <c r="BH89" s="80"/>
      <c r="BI89" s="80"/>
      <c r="BJ89" s="81"/>
      <c r="BK89" s="16">
        <f t="shared" si="26"/>
        <v>0</v>
      </c>
      <c r="BL89" s="99"/>
      <c r="BM89" s="27">
        <f t="shared" si="27"/>
        <v>5</v>
      </c>
    </row>
    <row r="90" spans="1:65" x14ac:dyDescent="0.25">
      <c r="A90" s="1" t="str">
        <f t="shared" si="14"/>
        <v/>
      </c>
      <c r="B90" s="61" t="str">
        <f>IF(Données!A103="","",Données!A103)</f>
        <v/>
      </c>
      <c r="C90" s="4" t="str">
        <f>IF(Données!B103="","",Données!B103)</f>
        <v/>
      </c>
      <c r="D90" s="78" t="s">
        <v>79</v>
      </c>
      <c r="E90" s="79"/>
      <c r="F90" s="80"/>
      <c r="G90" s="81"/>
      <c r="H90" s="16">
        <f t="shared" si="15"/>
        <v>3</v>
      </c>
      <c r="I90" s="86" t="s">
        <v>79</v>
      </c>
      <c r="J90" s="80"/>
      <c r="K90" s="80"/>
      <c r="L90" s="81"/>
      <c r="M90" s="16">
        <f t="shared" si="16"/>
        <v>2</v>
      </c>
      <c r="N90" s="91"/>
      <c r="O90" s="89"/>
      <c r="P90" s="89"/>
      <c r="Q90" s="90"/>
      <c r="R90" s="16">
        <f t="shared" si="17"/>
        <v>0</v>
      </c>
      <c r="S90" s="96"/>
      <c r="T90" s="89"/>
      <c r="U90" s="89"/>
      <c r="V90" s="90"/>
      <c r="W90" s="16">
        <f t="shared" si="18"/>
        <v>0</v>
      </c>
      <c r="X90" s="96"/>
      <c r="Y90" s="80"/>
      <c r="Z90" s="80"/>
      <c r="AA90" s="81"/>
      <c r="AB90" s="16">
        <f t="shared" si="19"/>
        <v>0</v>
      </c>
      <c r="AC90" s="91"/>
      <c r="AD90" s="80"/>
      <c r="AE90" s="80"/>
      <c r="AF90" s="81"/>
      <c r="AG90" s="16">
        <f t="shared" si="20"/>
        <v>0</v>
      </c>
      <c r="AH90" s="91"/>
      <c r="AI90" s="80"/>
      <c r="AJ90" s="80"/>
      <c r="AK90" s="81"/>
      <c r="AL90" s="16">
        <f t="shared" si="21"/>
        <v>0</v>
      </c>
      <c r="AM90" s="91"/>
      <c r="AN90" s="80"/>
      <c r="AO90" s="80"/>
      <c r="AP90" s="81"/>
      <c r="AQ90" s="16">
        <f t="shared" si="22"/>
        <v>0</v>
      </c>
      <c r="AR90" s="91"/>
      <c r="AS90" s="80"/>
      <c r="AT90" s="80"/>
      <c r="AU90" s="81"/>
      <c r="AV90" s="16">
        <f t="shared" si="23"/>
        <v>0</v>
      </c>
      <c r="AW90" s="91"/>
      <c r="AX90" s="80"/>
      <c r="AY90" s="80"/>
      <c r="AZ90" s="81"/>
      <c r="BA90" s="16">
        <f t="shared" si="24"/>
        <v>0</v>
      </c>
      <c r="BB90" s="91"/>
      <c r="BC90" s="80"/>
      <c r="BD90" s="80"/>
      <c r="BE90" s="81"/>
      <c r="BF90" s="16">
        <f t="shared" si="25"/>
        <v>0</v>
      </c>
      <c r="BG90" s="91"/>
      <c r="BH90" s="80"/>
      <c r="BI90" s="80"/>
      <c r="BJ90" s="81"/>
      <c r="BK90" s="16">
        <f t="shared" si="26"/>
        <v>0</v>
      </c>
      <c r="BL90" s="99"/>
      <c r="BM90" s="27">
        <f t="shared" si="27"/>
        <v>5</v>
      </c>
    </row>
    <row r="91" spans="1:65" x14ac:dyDescent="0.25">
      <c r="A91" s="1" t="str">
        <f t="shared" si="14"/>
        <v/>
      </c>
      <c r="B91" s="61" t="str">
        <f>IF(Données!A104="","",Données!A104)</f>
        <v/>
      </c>
      <c r="C91" s="4" t="str">
        <f>IF(Données!B104="","",Données!B104)</f>
        <v/>
      </c>
      <c r="D91" s="78" t="s">
        <v>79</v>
      </c>
      <c r="E91" s="79"/>
      <c r="F91" s="80"/>
      <c r="G91" s="81"/>
      <c r="H91" s="16">
        <f t="shared" si="15"/>
        <v>3</v>
      </c>
      <c r="I91" s="86" t="s">
        <v>79</v>
      </c>
      <c r="J91" s="80"/>
      <c r="K91" s="80"/>
      <c r="L91" s="81"/>
      <c r="M91" s="16">
        <f t="shared" si="16"/>
        <v>2</v>
      </c>
      <c r="N91" s="91"/>
      <c r="O91" s="89"/>
      <c r="P91" s="89"/>
      <c r="Q91" s="90"/>
      <c r="R91" s="16">
        <f t="shared" si="17"/>
        <v>0</v>
      </c>
      <c r="S91" s="96"/>
      <c r="T91" s="89"/>
      <c r="U91" s="89"/>
      <c r="V91" s="90"/>
      <c r="W91" s="16">
        <f t="shared" si="18"/>
        <v>0</v>
      </c>
      <c r="X91" s="96"/>
      <c r="Y91" s="80"/>
      <c r="Z91" s="80"/>
      <c r="AA91" s="81"/>
      <c r="AB91" s="16">
        <f t="shared" si="19"/>
        <v>0</v>
      </c>
      <c r="AC91" s="91"/>
      <c r="AD91" s="80"/>
      <c r="AE91" s="80"/>
      <c r="AF91" s="81"/>
      <c r="AG91" s="16">
        <f t="shared" si="20"/>
        <v>0</v>
      </c>
      <c r="AH91" s="91"/>
      <c r="AI91" s="80"/>
      <c r="AJ91" s="80"/>
      <c r="AK91" s="81"/>
      <c r="AL91" s="16">
        <f t="shared" si="21"/>
        <v>0</v>
      </c>
      <c r="AM91" s="91"/>
      <c r="AN91" s="80"/>
      <c r="AO91" s="80"/>
      <c r="AP91" s="81"/>
      <c r="AQ91" s="16">
        <f t="shared" si="22"/>
        <v>0</v>
      </c>
      <c r="AR91" s="91"/>
      <c r="AS91" s="80"/>
      <c r="AT91" s="80"/>
      <c r="AU91" s="81"/>
      <c r="AV91" s="16">
        <f t="shared" si="23"/>
        <v>0</v>
      </c>
      <c r="AW91" s="91"/>
      <c r="AX91" s="80"/>
      <c r="AY91" s="80"/>
      <c r="AZ91" s="81"/>
      <c r="BA91" s="16">
        <f t="shared" si="24"/>
        <v>0</v>
      </c>
      <c r="BB91" s="91"/>
      <c r="BC91" s="80"/>
      <c r="BD91" s="80"/>
      <c r="BE91" s="81"/>
      <c r="BF91" s="16">
        <f t="shared" si="25"/>
        <v>0</v>
      </c>
      <c r="BG91" s="91"/>
      <c r="BH91" s="80"/>
      <c r="BI91" s="80"/>
      <c r="BJ91" s="81"/>
      <c r="BK91" s="16">
        <f t="shared" si="26"/>
        <v>0</v>
      </c>
      <c r="BL91" s="99"/>
      <c r="BM91" s="27">
        <f t="shared" si="27"/>
        <v>5</v>
      </c>
    </row>
    <row r="92" spans="1:65" x14ac:dyDescent="0.25">
      <c r="A92" s="1" t="str">
        <f t="shared" si="14"/>
        <v/>
      </c>
      <c r="B92" s="61" t="str">
        <f>IF(Données!A105="","",Données!A105)</f>
        <v/>
      </c>
      <c r="C92" s="4" t="str">
        <f>IF(Données!B105="","",Données!B105)</f>
        <v/>
      </c>
      <c r="D92" s="78" t="s">
        <v>79</v>
      </c>
      <c r="E92" s="79"/>
      <c r="F92" s="80"/>
      <c r="G92" s="81"/>
      <c r="H92" s="16">
        <f t="shared" si="15"/>
        <v>3</v>
      </c>
      <c r="I92" s="86" t="s">
        <v>79</v>
      </c>
      <c r="J92" s="80"/>
      <c r="K92" s="80"/>
      <c r="L92" s="81"/>
      <c r="M92" s="16">
        <f t="shared" si="16"/>
        <v>2</v>
      </c>
      <c r="N92" s="91"/>
      <c r="O92" s="89"/>
      <c r="P92" s="89"/>
      <c r="Q92" s="90"/>
      <c r="R92" s="16">
        <f t="shared" si="17"/>
        <v>0</v>
      </c>
      <c r="S92" s="96"/>
      <c r="T92" s="89"/>
      <c r="U92" s="89"/>
      <c r="V92" s="90"/>
      <c r="W92" s="16">
        <f t="shared" si="18"/>
        <v>0</v>
      </c>
      <c r="X92" s="96"/>
      <c r="Y92" s="80"/>
      <c r="Z92" s="80"/>
      <c r="AA92" s="81"/>
      <c r="AB92" s="16">
        <f t="shared" si="19"/>
        <v>0</v>
      </c>
      <c r="AC92" s="91"/>
      <c r="AD92" s="80"/>
      <c r="AE92" s="80"/>
      <c r="AF92" s="81"/>
      <c r="AG92" s="16">
        <f t="shared" si="20"/>
        <v>0</v>
      </c>
      <c r="AH92" s="91"/>
      <c r="AI92" s="80"/>
      <c r="AJ92" s="80"/>
      <c r="AK92" s="81"/>
      <c r="AL92" s="16">
        <f t="shared" si="21"/>
        <v>0</v>
      </c>
      <c r="AM92" s="91"/>
      <c r="AN92" s="80"/>
      <c r="AO92" s="80"/>
      <c r="AP92" s="81"/>
      <c r="AQ92" s="16">
        <f t="shared" si="22"/>
        <v>0</v>
      </c>
      <c r="AR92" s="91"/>
      <c r="AS92" s="80"/>
      <c r="AT92" s="80"/>
      <c r="AU92" s="81"/>
      <c r="AV92" s="16">
        <f t="shared" si="23"/>
        <v>0</v>
      </c>
      <c r="AW92" s="91"/>
      <c r="AX92" s="80"/>
      <c r="AY92" s="80"/>
      <c r="AZ92" s="81"/>
      <c r="BA92" s="16">
        <f t="shared" si="24"/>
        <v>0</v>
      </c>
      <c r="BB92" s="91"/>
      <c r="BC92" s="80"/>
      <c r="BD92" s="80"/>
      <c r="BE92" s="81"/>
      <c r="BF92" s="16">
        <f t="shared" si="25"/>
        <v>0</v>
      </c>
      <c r="BG92" s="91"/>
      <c r="BH92" s="80"/>
      <c r="BI92" s="80"/>
      <c r="BJ92" s="81"/>
      <c r="BK92" s="16">
        <f t="shared" si="26"/>
        <v>0</v>
      </c>
      <c r="BL92" s="99"/>
      <c r="BM92" s="27">
        <f t="shared" si="27"/>
        <v>5</v>
      </c>
    </row>
    <row r="93" spans="1:65" x14ac:dyDescent="0.25">
      <c r="A93" s="1" t="str">
        <f t="shared" si="14"/>
        <v/>
      </c>
      <c r="B93" s="61" t="str">
        <f>IF(Données!A106="","",Données!A106)</f>
        <v/>
      </c>
      <c r="C93" s="4" t="str">
        <f>IF(Données!B106="","",Données!B106)</f>
        <v/>
      </c>
      <c r="D93" s="78" t="s">
        <v>79</v>
      </c>
      <c r="E93" s="79"/>
      <c r="F93" s="80"/>
      <c r="G93" s="81"/>
      <c r="H93" s="16">
        <f t="shared" si="15"/>
        <v>3</v>
      </c>
      <c r="I93" s="86" t="s">
        <v>79</v>
      </c>
      <c r="J93" s="80"/>
      <c r="K93" s="80"/>
      <c r="L93" s="81"/>
      <c r="M93" s="16">
        <f t="shared" si="16"/>
        <v>2</v>
      </c>
      <c r="N93" s="91"/>
      <c r="O93" s="89"/>
      <c r="P93" s="89"/>
      <c r="Q93" s="90"/>
      <c r="R93" s="16">
        <f t="shared" si="17"/>
        <v>0</v>
      </c>
      <c r="S93" s="96"/>
      <c r="T93" s="89"/>
      <c r="U93" s="89"/>
      <c r="V93" s="90"/>
      <c r="W93" s="16">
        <f t="shared" si="18"/>
        <v>0</v>
      </c>
      <c r="X93" s="96"/>
      <c r="Y93" s="80"/>
      <c r="Z93" s="80"/>
      <c r="AA93" s="81"/>
      <c r="AB93" s="16">
        <f t="shared" si="19"/>
        <v>0</v>
      </c>
      <c r="AC93" s="91"/>
      <c r="AD93" s="80"/>
      <c r="AE93" s="80"/>
      <c r="AF93" s="81"/>
      <c r="AG93" s="16">
        <f t="shared" si="20"/>
        <v>0</v>
      </c>
      <c r="AH93" s="91"/>
      <c r="AI93" s="80"/>
      <c r="AJ93" s="80"/>
      <c r="AK93" s="81"/>
      <c r="AL93" s="16">
        <f t="shared" si="21"/>
        <v>0</v>
      </c>
      <c r="AM93" s="91"/>
      <c r="AN93" s="80"/>
      <c r="AO93" s="80"/>
      <c r="AP93" s="81"/>
      <c r="AQ93" s="16">
        <f t="shared" si="22"/>
        <v>0</v>
      </c>
      <c r="AR93" s="91"/>
      <c r="AS93" s="80"/>
      <c r="AT93" s="80"/>
      <c r="AU93" s="81"/>
      <c r="AV93" s="16">
        <f t="shared" si="23"/>
        <v>0</v>
      </c>
      <c r="AW93" s="91"/>
      <c r="AX93" s="80"/>
      <c r="AY93" s="80"/>
      <c r="AZ93" s="81"/>
      <c r="BA93" s="16">
        <f t="shared" si="24"/>
        <v>0</v>
      </c>
      <c r="BB93" s="91"/>
      <c r="BC93" s="80"/>
      <c r="BD93" s="80"/>
      <c r="BE93" s="81"/>
      <c r="BF93" s="16">
        <f t="shared" si="25"/>
        <v>0</v>
      </c>
      <c r="BG93" s="91"/>
      <c r="BH93" s="80"/>
      <c r="BI93" s="80"/>
      <c r="BJ93" s="81"/>
      <c r="BK93" s="16">
        <f t="shared" si="26"/>
        <v>0</v>
      </c>
      <c r="BL93" s="99"/>
      <c r="BM93" s="27">
        <f t="shared" si="27"/>
        <v>5</v>
      </c>
    </row>
    <row r="94" spans="1:65" x14ac:dyDescent="0.25">
      <c r="A94" s="1" t="str">
        <f t="shared" si="14"/>
        <v/>
      </c>
      <c r="B94" s="61" t="str">
        <f>IF(Données!A107="","",Données!A107)</f>
        <v/>
      </c>
      <c r="C94" s="4" t="str">
        <f>IF(Données!B107="","",Données!B107)</f>
        <v/>
      </c>
      <c r="D94" s="78" t="s">
        <v>79</v>
      </c>
      <c r="E94" s="79"/>
      <c r="F94" s="80"/>
      <c r="G94" s="81"/>
      <c r="H94" s="16">
        <f t="shared" si="15"/>
        <v>3</v>
      </c>
      <c r="I94" s="86" t="s">
        <v>79</v>
      </c>
      <c r="J94" s="80"/>
      <c r="K94" s="80"/>
      <c r="L94" s="81"/>
      <c r="M94" s="16">
        <f t="shared" si="16"/>
        <v>2</v>
      </c>
      <c r="N94" s="91"/>
      <c r="O94" s="89"/>
      <c r="P94" s="89"/>
      <c r="Q94" s="90"/>
      <c r="R94" s="16">
        <f t="shared" si="17"/>
        <v>0</v>
      </c>
      <c r="S94" s="96"/>
      <c r="T94" s="89"/>
      <c r="U94" s="89"/>
      <c r="V94" s="90"/>
      <c r="W94" s="16">
        <f t="shared" si="18"/>
        <v>0</v>
      </c>
      <c r="X94" s="96"/>
      <c r="Y94" s="80"/>
      <c r="Z94" s="80"/>
      <c r="AA94" s="81"/>
      <c r="AB94" s="16">
        <f t="shared" si="19"/>
        <v>0</v>
      </c>
      <c r="AC94" s="91"/>
      <c r="AD94" s="80"/>
      <c r="AE94" s="80"/>
      <c r="AF94" s="81"/>
      <c r="AG94" s="16">
        <f t="shared" si="20"/>
        <v>0</v>
      </c>
      <c r="AH94" s="91"/>
      <c r="AI94" s="80"/>
      <c r="AJ94" s="80"/>
      <c r="AK94" s="81"/>
      <c r="AL94" s="16">
        <f t="shared" si="21"/>
        <v>0</v>
      </c>
      <c r="AM94" s="91"/>
      <c r="AN94" s="80"/>
      <c r="AO94" s="80"/>
      <c r="AP94" s="81"/>
      <c r="AQ94" s="16">
        <f t="shared" si="22"/>
        <v>0</v>
      </c>
      <c r="AR94" s="91"/>
      <c r="AS94" s="80"/>
      <c r="AT94" s="80"/>
      <c r="AU94" s="81"/>
      <c r="AV94" s="16">
        <f t="shared" si="23"/>
        <v>0</v>
      </c>
      <c r="AW94" s="91"/>
      <c r="AX94" s="80"/>
      <c r="AY94" s="80"/>
      <c r="AZ94" s="81"/>
      <c r="BA94" s="16">
        <f t="shared" si="24"/>
        <v>0</v>
      </c>
      <c r="BB94" s="91"/>
      <c r="BC94" s="80"/>
      <c r="BD94" s="80"/>
      <c r="BE94" s="81"/>
      <c r="BF94" s="16">
        <f t="shared" si="25"/>
        <v>0</v>
      </c>
      <c r="BG94" s="91"/>
      <c r="BH94" s="80"/>
      <c r="BI94" s="80"/>
      <c r="BJ94" s="81"/>
      <c r="BK94" s="16">
        <f t="shared" si="26"/>
        <v>0</v>
      </c>
      <c r="BL94" s="99"/>
      <c r="BM94" s="27">
        <f t="shared" si="27"/>
        <v>5</v>
      </c>
    </row>
    <row r="95" spans="1:65" x14ac:dyDescent="0.25">
      <c r="A95" s="1" t="str">
        <f t="shared" si="14"/>
        <v/>
      </c>
      <c r="B95" s="61" t="str">
        <f>IF(Données!A108="","",Données!A108)</f>
        <v/>
      </c>
      <c r="C95" s="4" t="str">
        <f>IF(Données!B108="","",Données!B108)</f>
        <v/>
      </c>
      <c r="D95" s="78" t="s">
        <v>79</v>
      </c>
      <c r="E95" s="79"/>
      <c r="F95" s="80"/>
      <c r="G95" s="81"/>
      <c r="H95" s="16">
        <f t="shared" si="15"/>
        <v>3</v>
      </c>
      <c r="I95" s="86" t="s">
        <v>79</v>
      </c>
      <c r="J95" s="80"/>
      <c r="K95" s="80"/>
      <c r="L95" s="81"/>
      <c r="M95" s="16">
        <f t="shared" si="16"/>
        <v>2</v>
      </c>
      <c r="N95" s="91"/>
      <c r="O95" s="89"/>
      <c r="P95" s="89"/>
      <c r="Q95" s="90"/>
      <c r="R95" s="16">
        <f t="shared" si="17"/>
        <v>0</v>
      </c>
      <c r="S95" s="96"/>
      <c r="T95" s="89"/>
      <c r="U95" s="89"/>
      <c r="V95" s="90"/>
      <c r="W95" s="16">
        <f t="shared" si="18"/>
        <v>0</v>
      </c>
      <c r="X95" s="96"/>
      <c r="Y95" s="80"/>
      <c r="Z95" s="80"/>
      <c r="AA95" s="81"/>
      <c r="AB95" s="16">
        <f t="shared" si="19"/>
        <v>0</v>
      </c>
      <c r="AC95" s="91"/>
      <c r="AD95" s="80"/>
      <c r="AE95" s="80"/>
      <c r="AF95" s="81"/>
      <c r="AG95" s="16">
        <f t="shared" si="20"/>
        <v>0</v>
      </c>
      <c r="AH95" s="91"/>
      <c r="AI95" s="80"/>
      <c r="AJ95" s="80"/>
      <c r="AK95" s="81"/>
      <c r="AL95" s="16">
        <f t="shared" si="21"/>
        <v>0</v>
      </c>
      <c r="AM95" s="91"/>
      <c r="AN95" s="80"/>
      <c r="AO95" s="80"/>
      <c r="AP95" s="81"/>
      <c r="AQ95" s="16">
        <f t="shared" si="22"/>
        <v>0</v>
      </c>
      <c r="AR95" s="91"/>
      <c r="AS95" s="80"/>
      <c r="AT95" s="80"/>
      <c r="AU95" s="81"/>
      <c r="AV95" s="16">
        <f t="shared" si="23"/>
        <v>0</v>
      </c>
      <c r="AW95" s="91"/>
      <c r="AX95" s="80"/>
      <c r="AY95" s="80"/>
      <c r="AZ95" s="81"/>
      <c r="BA95" s="16">
        <f t="shared" si="24"/>
        <v>0</v>
      </c>
      <c r="BB95" s="91"/>
      <c r="BC95" s="80"/>
      <c r="BD95" s="80"/>
      <c r="BE95" s="81"/>
      <c r="BF95" s="16">
        <f t="shared" si="25"/>
        <v>0</v>
      </c>
      <c r="BG95" s="91"/>
      <c r="BH95" s="80"/>
      <c r="BI95" s="80"/>
      <c r="BJ95" s="81"/>
      <c r="BK95" s="16">
        <f t="shared" si="26"/>
        <v>0</v>
      </c>
      <c r="BL95" s="99"/>
      <c r="BM95" s="27">
        <f t="shared" si="27"/>
        <v>5</v>
      </c>
    </row>
    <row r="96" spans="1:65" x14ac:dyDescent="0.25">
      <c r="A96" s="1" t="str">
        <f t="shared" si="14"/>
        <v/>
      </c>
      <c r="B96" s="61" t="str">
        <f>IF(Données!A109="","",Données!A109)</f>
        <v/>
      </c>
      <c r="C96" s="4" t="str">
        <f>IF(Données!B109="","",Données!B109)</f>
        <v/>
      </c>
      <c r="D96" s="78" t="s">
        <v>79</v>
      </c>
      <c r="E96" s="79"/>
      <c r="F96" s="80"/>
      <c r="G96" s="81"/>
      <c r="H96" s="16">
        <f t="shared" si="15"/>
        <v>3</v>
      </c>
      <c r="I96" s="86" t="s">
        <v>79</v>
      </c>
      <c r="J96" s="80"/>
      <c r="K96" s="80"/>
      <c r="L96" s="81"/>
      <c r="M96" s="16">
        <f t="shared" si="16"/>
        <v>2</v>
      </c>
      <c r="N96" s="91"/>
      <c r="O96" s="89"/>
      <c r="P96" s="89"/>
      <c r="Q96" s="90"/>
      <c r="R96" s="16">
        <f t="shared" si="17"/>
        <v>0</v>
      </c>
      <c r="S96" s="96"/>
      <c r="T96" s="89"/>
      <c r="U96" s="89"/>
      <c r="V96" s="90"/>
      <c r="W96" s="16">
        <f t="shared" si="18"/>
        <v>0</v>
      </c>
      <c r="X96" s="96"/>
      <c r="Y96" s="80"/>
      <c r="Z96" s="80"/>
      <c r="AA96" s="81"/>
      <c r="AB96" s="16">
        <f t="shared" si="19"/>
        <v>0</v>
      </c>
      <c r="AC96" s="91"/>
      <c r="AD96" s="80"/>
      <c r="AE96" s="80"/>
      <c r="AF96" s="81"/>
      <c r="AG96" s="16">
        <f t="shared" si="20"/>
        <v>0</v>
      </c>
      <c r="AH96" s="91"/>
      <c r="AI96" s="80"/>
      <c r="AJ96" s="80"/>
      <c r="AK96" s="81"/>
      <c r="AL96" s="16">
        <f t="shared" si="21"/>
        <v>0</v>
      </c>
      <c r="AM96" s="91"/>
      <c r="AN96" s="80"/>
      <c r="AO96" s="80"/>
      <c r="AP96" s="81"/>
      <c r="AQ96" s="16">
        <f t="shared" si="22"/>
        <v>0</v>
      </c>
      <c r="AR96" s="91"/>
      <c r="AS96" s="80"/>
      <c r="AT96" s="80"/>
      <c r="AU96" s="81"/>
      <c r="AV96" s="16">
        <f t="shared" si="23"/>
        <v>0</v>
      </c>
      <c r="AW96" s="91"/>
      <c r="AX96" s="80"/>
      <c r="AY96" s="80"/>
      <c r="AZ96" s="81"/>
      <c r="BA96" s="16">
        <f t="shared" si="24"/>
        <v>0</v>
      </c>
      <c r="BB96" s="91"/>
      <c r="BC96" s="80"/>
      <c r="BD96" s="80"/>
      <c r="BE96" s="81"/>
      <c r="BF96" s="16">
        <f t="shared" si="25"/>
        <v>0</v>
      </c>
      <c r="BG96" s="91"/>
      <c r="BH96" s="80"/>
      <c r="BI96" s="80"/>
      <c r="BJ96" s="81"/>
      <c r="BK96" s="16">
        <f t="shared" si="26"/>
        <v>0</v>
      </c>
      <c r="BL96" s="99"/>
      <c r="BM96" s="27">
        <f t="shared" si="27"/>
        <v>5</v>
      </c>
    </row>
    <row r="97" spans="1:65" x14ac:dyDescent="0.25">
      <c r="A97" s="1" t="str">
        <f t="shared" si="14"/>
        <v/>
      </c>
      <c r="B97" s="61" t="str">
        <f>IF(Données!A110="","",Données!A110)</f>
        <v/>
      </c>
      <c r="C97" s="4" t="str">
        <f>IF(Données!B110="","",Données!B110)</f>
        <v/>
      </c>
      <c r="D97" s="78" t="s">
        <v>79</v>
      </c>
      <c r="E97" s="79"/>
      <c r="F97" s="80"/>
      <c r="G97" s="81"/>
      <c r="H97" s="16">
        <f t="shared" si="15"/>
        <v>3</v>
      </c>
      <c r="I97" s="86" t="s">
        <v>79</v>
      </c>
      <c r="J97" s="80"/>
      <c r="K97" s="80"/>
      <c r="L97" s="81"/>
      <c r="M97" s="16">
        <f t="shared" si="16"/>
        <v>2</v>
      </c>
      <c r="N97" s="91"/>
      <c r="O97" s="89"/>
      <c r="P97" s="89"/>
      <c r="Q97" s="90"/>
      <c r="R97" s="16">
        <f t="shared" si="17"/>
        <v>0</v>
      </c>
      <c r="S97" s="96"/>
      <c r="T97" s="89"/>
      <c r="U97" s="89"/>
      <c r="V97" s="90"/>
      <c r="W97" s="16">
        <f t="shared" si="18"/>
        <v>0</v>
      </c>
      <c r="X97" s="96"/>
      <c r="Y97" s="80"/>
      <c r="Z97" s="80"/>
      <c r="AA97" s="81"/>
      <c r="AB97" s="16">
        <f t="shared" si="19"/>
        <v>0</v>
      </c>
      <c r="AC97" s="91"/>
      <c r="AD97" s="80"/>
      <c r="AE97" s="80"/>
      <c r="AF97" s="81"/>
      <c r="AG97" s="16">
        <f t="shared" si="20"/>
        <v>0</v>
      </c>
      <c r="AH97" s="91"/>
      <c r="AI97" s="80"/>
      <c r="AJ97" s="80"/>
      <c r="AK97" s="81"/>
      <c r="AL97" s="16">
        <f t="shared" si="21"/>
        <v>0</v>
      </c>
      <c r="AM97" s="91"/>
      <c r="AN97" s="80"/>
      <c r="AO97" s="80"/>
      <c r="AP97" s="81"/>
      <c r="AQ97" s="16">
        <f t="shared" si="22"/>
        <v>0</v>
      </c>
      <c r="AR97" s="91"/>
      <c r="AS97" s="80"/>
      <c r="AT97" s="80"/>
      <c r="AU97" s="81"/>
      <c r="AV97" s="16">
        <f t="shared" si="23"/>
        <v>0</v>
      </c>
      <c r="AW97" s="91"/>
      <c r="AX97" s="80"/>
      <c r="AY97" s="80"/>
      <c r="AZ97" s="81"/>
      <c r="BA97" s="16">
        <f t="shared" si="24"/>
        <v>0</v>
      </c>
      <c r="BB97" s="91"/>
      <c r="BC97" s="80"/>
      <c r="BD97" s="80"/>
      <c r="BE97" s="81"/>
      <c r="BF97" s="16">
        <f t="shared" si="25"/>
        <v>0</v>
      </c>
      <c r="BG97" s="91"/>
      <c r="BH97" s="80"/>
      <c r="BI97" s="80"/>
      <c r="BJ97" s="81"/>
      <c r="BK97" s="16">
        <f t="shared" si="26"/>
        <v>0</v>
      </c>
      <c r="BL97" s="99"/>
      <c r="BM97" s="27">
        <f t="shared" si="27"/>
        <v>5</v>
      </c>
    </row>
    <row r="98" spans="1:65" x14ac:dyDescent="0.25">
      <c r="A98" s="1" t="str">
        <f t="shared" si="14"/>
        <v/>
      </c>
      <c r="B98" s="62" t="str">
        <f>IF(Données!A111="","",Données!A111)</f>
        <v/>
      </c>
      <c r="C98" s="4" t="str">
        <f>IF(Données!B111="","",Données!B111)</f>
        <v/>
      </c>
      <c r="D98" s="78" t="s">
        <v>79</v>
      </c>
      <c r="E98" s="79"/>
      <c r="F98" s="80"/>
      <c r="G98" s="81"/>
      <c r="H98" s="16">
        <f t="shared" si="15"/>
        <v>3</v>
      </c>
      <c r="I98" s="86" t="s">
        <v>79</v>
      </c>
      <c r="J98" s="80"/>
      <c r="K98" s="80"/>
      <c r="L98" s="81"/>
      <c r="M98" s="16">
        <f t="shared" si="16"/>
        <v>2</v>
      </c>
      <c r="N98" s="91"/>
      <c r="O98" s="89"/>
      <c r="P98" s="89"/>
      <c r="Q98" s="90"/>
      <c r="R98" s="16">
        <f t="shared" si="17"/>
        <v>0</v>
      </c>
      <c r="S98" s="96"/>
      <c r="T98" s="89"/>
      <c r="U98" s="89"/>
      <c r="V98" s="90"/>
      <c r="W98" s="16">
        <f t="shared" si="18"/>
        <v>0</v>
      </c>
      <c r="X98" s="96"/>
      <c r="Y98" s="80"/>
      <c r="Z98" s="80"/>
      <c r="AA98" s="81"/>
      <c r="AB98" s="16">
        <f t="shared" si="19"/>
        <v>0</v>
      </c>
      <c r="AC98" s="91"/>
      <c r="AD98" s="80"/>
      <c r="AE98" s="80"/>
      <c r="AF98" s="81"/>
      <c r="AG98" s="16">
        <f t="shared" si="20"/>
        <v>0</v>
      </c>
      <c r="AH98" s="91"/>
      <c r="AI98" s="80"/>
      <c r="AJ98" s="80"/>
      <c r="AK98" s="81"/>
      <c r="AL98" s="16">
        <f t="shared" si="21"/>
        <v>0</v>
      </c>
      <c r="AM98" s="91"/>
      <c r="AN98" s="80"/>
      <c r="AO98" s="80"/>
      <c r="AP98" s="81"/>
      <c r="AQ98" s="16">
        <f t="shared" si="22"/>
        <v>0</v>
      </c>
      <c r="AR98" s="91"/>
      <c r="AS98" s="80"/>
      <c r="AT98" s="80"/>
      <c r="AU98" s="81"/>
      <c r="AV98" s="16">
        <f t="shared" si="23"/>
        <v>0</v>
      </c>
      <c r="AW98" s="91"/>
      <c r="AX98" s="80"/>
      <c r="AY98" s="80"/>
      <c r="AZ98" s="81"/>
      <c r="BA98" s="16">
        <f t="shared" si="24"/>
        <v>0</v>
      </c>
      <c r="BB98" s="91"/>
      <c r="BC98" s="80"/>
      <c r="BD98" s="80"/>
      <c r="BE98" s="81"/>
      <c r="BF98" s="16">
        <f t="shared" si="25"/>
        <v>0</v>
      </c>
      <c r="BG98" s="91"/>
      <c r="BH98" s="80"/>
      <c r="BI98" s="80"/>
      <c r="BJ98" s="81"/>
      <c r="BK98" s="16">
        <f t="shared" si="26"/>
        <v>0</v>
      </c>
      <c r="BL98" s="99"/>
      <c r="BM98" s="27">
        <f t="shared" si="27"/>
        <v>5</v>
      </c>
    </row>
    <row r="99" spans="1:65" x14ac:dyDescent="0.25">
      <c r="A99" s="1" t="str">
        <f t="shared" si="14"/>
        <v/>
      </c>
      <c r="B99" s="62" t="str">
        <f>IF(Données!A112="","",Données!A112)</f>
        <v/>
      </c>
      <c r="C99" s="4" t="str">
        <f>IF(Données!B112="","",Données!B112)</f>
        <v/>
      </c>
      <c r="D99" s="78" t="s">
        <v>79</v>
      </c>
      <c r="E99" s="79"/>
      <c r="F99" s="80"/>
      <c r="G99" s="81"/>
      <c r="H99" s="16">
        <f t="shared" si="15"/>
        <v>3</v>
      </c>
      <c r="I99" s="86" t="s">
        <v>79</v>
      </c>
      <c r="J99" s="80"/>
      <c r="K99" s="80"/>
      <c r="L99" s="81"/>
      <c r="M99" s="16">
        <f t="shared" si="16"/>
        <v>2</v>
      </c>
      <c r="N99" s="91"/>
      <c r="O99" s="89"/>
      <c r="P99" s="89"/>
      <c r="Q99" s="90"/>
      <c r="R99" s="16">
        <f t="shared" si="17"/>
        <v>0</v>
      </c>
      <c r="S99" s="96"/>
      <c r="T99" s="89"/>
      <c r="U99" s="89"/>
      <c r="V99" s="90"/>
      <c r="W99" s="16">
        <f t="shared" si="18"/>
        <v>0</v>
      </c>
      <c r="X99" s="96"/>
      <c r="Y99" s="80"/>
      <c r="Z99" s="80"/>
      <c r="AA99" s="81"/>
      <c r="AB99" s="16">
        <f t="shared" si="19"/>
        <v>0</v>
      </c>
      <c r="AC99" s="91"/>
      <c r="AD99" s="80"/>
      <c r="AE99" s="80"/>
      <c r="AF99" s="81"/>
      <c r="AG99" s="16">
        <f t="shared" si="20"/>
        <v>0</v>
      </c>
      <c r="AH99" s="91"/>
      <c r="AI99" s="80"/>
      <c r="AJ99" s="80"/>
      <c r="AK99" s="81"/>
      <c r="AL99" s="16">
        <f t="shared" si="21"/>
        <v>0</v>
      </c>
      <c r="AM99" s="91"/>
      <c r="AN99" s="80"/>
      <c r="AO99" s="80"/>
      <c r="AP99" s="81"/>
      <c r="AQ99" s="16">
        <f t="shared" si="22"/>
        <v>0</v>
      </c>
      <c r="AR99" s="91"/>
      <c r="AS99" s="80"/>
      <c r="AT99" s="80"/>
      <c r="AU99" s="81"/>
      <c r="AV99" s="16">
        <f t="shared" si="23"/>
        <v>0</v>
      </c>
      <c r="AW99" s="91"/>
      <c r="AX99" s="80"/>
      <c r="AY99" s="80"/>
      <c r="AZ99" s="81"/>
      <c r="BA99" s="16">
        <f t="shared" si="24"/>
        <v>0</v>
      </c>
      <c r="BB99" s="91"/>
      <c r="BC99" s="80"/>
      <c r="BD99" s="80"/>
      <c r="BE99" s="81"/>
      <c r="BF99" s="16">
        <f t="shared" si="25"/>
        <v>0</v>
      </c>
      <c r="BG99" s="91"/>
      <c r="BH99" s="80"/>
      <c r="BI99" s="80"/>
      <c r="BJ99" s="81"/>
      <c r="BK99" s="16">
        <f t="shared" si="26"/>
        <v>0</v>
      </c>
      <c r="BL99" s="99"/>
      <c r="BM99" s="27">
        <f t="shared" si="27"/>
        <v>5</v>
      </c>
    </row>
    <row r="100" spans="1:65" x14ac:dyDescent="0.25">
      <c r="A100" s="1" t="str">
        <f t="shared" si="14"/>
        <v/>
      </c>
      <c r="B100" s="62" t="str">
        <f>IF(Données!A113="","",Données!A113)</f>
        <v/>
      </c>
      <c r="C100" s="4" t="str">
        <f>IF(Données!B113="","",Données!B113)</f>
        <v/>
      </c>
      <c r="D100" s="78" t="s">
        <v>79</v>
      </c>
      <c r="E100" s="79"/>
      <c r="F100" s="80"/>
      <c r="G100" s="81"/>
      <c r="H100" s="16">
        <f t="shared" si="15"/>
        <v>3</v>
      </c>
      <c r="I100" s="86" t="s">
        <v>79</v>
      </c>
      <c r="J100" s="80"/>
      <c r="K100" s="80"/>
      <c r="L100" s="81"/>
      <c r="M100" s="16">
        <f t="shared" si="16"/>
        <v>2</v>
      </c>
      <c r="N100" s="91"/>
      <c r="O100" s="89"/>
      <c r="P100" s="89"/>
      <c r="Q100" s="90"/>
      <c r="R100" s="16">
        <f t="shared" si="17"/>
        <v>0</v>
      </c>
      <c r="S100" s="96"/>
      <c r="T100" s="89"/>
      <c r="U100" s="89"/>
      <c r="V100" s="90"/>
      <c r="W100" s="16">
        <f t="shared" si="18"/>
        <v>0</v>
      </c>
      <c r="X100" s="96"/>
      <c r="Y100" s="80"/>
      <c r="Z100" s="80"/>
      <c r="AA100" s="81"/>
      <c r="AB100" s="16">
        <f t="shared" si="19"/>
        <v>0</v>
      </c>
      <c r="AC100" s="91"/>
      <c r="AD100" s="80"/>
      <c r="AE100" s="80"/>
      <c r="AF100" s="81"/>
      <c r="AG100" s="16">
        <f t="shared" si="20"/>
        <v>0</v>
      </c>
      <c r="AH100" s="91"/>
      <c r="AI100" s="80"/>
      <c r="AJ100" s="80"/>
      <c r="AK100" s="81"/>
      <c r="AL100" s="16">
        <f t="shared" si="21"/>
        <v>0</v>
      </c>
      <c r="AM100" s="91"/>
      <c r="AN100" s="80"/>
      <c r="AO100" s="80"/>
      <c r="AP100" s="81"/>
      <c r="AQ100" s="16">
        <f t="shared" si="22"/>
        <v>0</v>
      </c>
      <c r="AR100" s="91"/>
      <c r="AS100" s="80"/>
      <c r="AT100" s="80"/>
      <c r="AU100" s="81"/>
      <c r="AV100" s="16">
        <f t="shared" si="23"/>
        <v>0</v>
      </c>
      <c r="AW100" s="91"/>
      <c r="AX100" s="80"/>
      <c r="AY100" s="80"/>
      <c r="AZ100" s="81"/>
      <c r="BA100" s="16">
        <f t="shared" si="24"/>
        <v>0</v>
      </c>
      <c r="BB100" s="91"/>
      <c r="BC100" s="80"/>
      <c r="BD100" s="80"/>
      <c r="BE100" s="81"/>
      <c r="BF100" s="16">
        <f t="shared" si="25"/>
        <v>0</v>
      </c>
      <c r="BG100" s="91"/>
      <c r="BH100" s="80"/>
      <c r="BI100" s="80"/>
      <c r="BJ100" s="81"/>
      <c r="BK100" s="16">
        <f t="shared" si="26"/>
        <v>0</v>
      </c>
      <c r="BL100" s="99"/>
      <c r="BM100" s="27">
        <f t="shared" si="27"/>
        <v>5</v>
      </c>
    </row>
    <row r="101" spans="1:65" x14ac:dyDescent="0.25">
      <c r="A101" s="1" t="str">
        <f t="shared" si="14"/>
        <v/>
      </c>
      <c r="B101" s="62" t="str">
        <f>IF(Données!A114="","",Données!A114)</f>
        <v/>
      </c>
      <c r="C101" s="4" t="str">
        <f>IF(Données!B114="","",Données!B114)</f>
        <v/>
      </c>
      <c r="D101" s="78" t="s">
        <v>79</v>
      </c>
      <c r="E101" s="79"/>
      <c r="F101" s="80"/>
      <c r="G101" s="81"/>
      <c r="H101" s="16">
        <f t="shared" si="15"/>
        <v>3</v>
      </c>
      <c r="I101" s="86" t="s">
        <v>79</v>
      </c>
      <c r="J101" s="80"/>
      <c r="K101" s="80"/>
      <c r="L101" s="81"/>
      <c r="M101" s="16">
        <f t="shared" si="16"/>
        <v>2</v>
      </c>
      <c r="N101" s="91"/>
      <c r="O101" s="89"/>
      <c r="P101" s="89"/>
      <c r="Q101" s="90"/>
      <c r="R101" s="16">
        <f t="shared" si="17"/>
        <v>0</v>
      </c>
      <c r="S101" s="96"/>
      <c r="T101" s="89"/>
      <c r="U101" s="89"/>
      <c r="V101" s="90"/>
      <c r="W101" s="16">
        <f t="shared" si="18"/>
        <v>0</v>
      </c>
      <c r="X101" s="96"/>
      <c r="Y101" s="80"/>
      <c r="Z101" s="80"/>
      <c r="AA101" s="81"/>
      <c r="AB101" s="16">
        <f t="shared" si="19"/>
        <v>0</v>
      </c>
      <c r="AC101" s="91"/>
      <c r="AD101" s="80"/>
      <c r="AE101" s="80"/>
      <c r="AF101" s="81"/>
      <c r="AG101" s="16">
        <f t="shared" si="20"/>
        <v>0</v>
      </c>
      <c r="AH101" s="91"/>
      <c r="AI101" s="80"/>
      <c r="AJ101" s="80"/>
      <c r="AK101" s="81"/>
      <c r="AL101" s="16">
        <f t="shared" si="21"/>
        <v>0</v>
      </c>
      <c r="AM101" s="91"/>
      <c r="AN101" s="80"/>
      <c r="AO101" s="80"/>
      <c r="AP101" s="81"/>
      <c r="AQ101" s="16">
        <f t="shared" si="22"/>
        <v>0</v>
      </c>
      <c r="AR101" s="91"/>
      <c r="AS101" s="80"/>
      <c r="AT101" s="80"/>
      <c r="AU101" s="81"/>
      <c r="AV101" s="16">
        <f t="shared" si="23"/>
        <v>0</v>
      </c>
      <c r="AW101" s="91"/>
      <c r="AX101" s="80"/>
      <c r="AY101" s="80"/>
      <c r="AZ101" s="81"/>
      <c r="BA101" s="16">
        <f t="shared" si="24"/>
        <v>0</v>
      </c>
      <c r="BB101" s="91"/>
      <c r="BC101" s="80"/>
      <c r="BD101" s="80"/>
      <c r="BE101" s="81"/>
      <c r="BF101" s="16">
        <f t="shared" si="25"/>
        <v>0</v>
      </c>
      <c r="BG101" s="91"/>
      <c r="BH101" s="80"/>
      <c r="BI101" s="80"/>
      <c r="BJ101" s="81"/>
      <c r="BK101" s="16">
        <f t="shared" si="26"/>
        <v>0</v>
      </c>
      <c r="BL101" s="99"/>
      <c r="BM101" s="27">
        <f t="shared" si="27"/>
        <v>5</v>
      </c>
    </row>
    <row r="102" spans="1:65" x14ac:dyDescent="0.25">
      <c r="A102" s="1" t="str">
        <f t="shared" si="14"/>
        <v/>
      </c>
      <c r="B102" s="62" t="str">
        <f>IF(Données!A115="","",Données!A115)</f>
        <v/>
      </c>
      <c r="C102" s="4" t="str">
        <f>IF(Données!B115="","",Données!B115)</f>
        <v/>
      </c>
      <c r="D102" s="78" t="s">
        <v>79</v>
      </c>
      <c r="E102" s="79"/>
      <c r="F102" s="80"/>
      <c r="G102" s="81"/>
      <c r="H102" s="16">
        <f t="shared" si="15"/>
        <v>3</v>
      </c>
      <c r="I102" s="86" t="s">
        <v>79</v>
      </c>
      <c r="J102" s="80"/>
      <c r="K102" s="80"/>
      <c r="L102" s="81"/>
      <c r="M102" s="16">
        <f t="shared" si="16"/>
        <v>2</v>
      </c>
      <c r="N102" s="91"/>
      <c r="O102" s="89"/>
      <c r="P102" s="89"/>
      <c r="Q102" s="90"/>
      <c r="R102" s="16">
        <f t="shared" si="17"/>
        <v>0</v>
      </c>
      <c r="S102" s="96"/>
      <c r="T102" s="89"/>
      <c r="U102" s="89"/>
      <c r="V102" s="90"/>
      <c r="W102" s="16">
        <f t="shared" si="18"/>
        <v>0</v>
      </c>
      <c r="X102" s="96"/>
      <c r="Y102" s="80"/>
      <c r="Z102" s="80"/>
      <c r="AA102" s="81"/>
      <c r="AB102" s="16">
        <f t="shared" si="19"/>
        <v>0</v>
      </c>
      <c r="AC102" s="91"/>
      <c r="AD102" s="80"/>
      <c r="AE102" s="80"/>
      <c r="AF102" s="81"/>
      <c r="AG102" s="16">
        <f t="shared" si="20"/>
        <v>0</v>
      </c>
      <c r="AH102" s="91"/>
      <c r="AI102" s="80"/>
      <c r="AJ102" s="80"/>
      <c r="AK102" s="81"/>
      <c r="AL102" s="16">
        <f t="shared" si="21"/>
        <v>0</v>
      </c>
      <c r="AM102" s="91"/>
      <c r="AN102" s="80"/>
      <c r="AO102" s="80"/>
      <c r="AP102" s="81"/>
      <c r="AQ102" s="16">
        <f t="shared" si="22"/>
        <v>0</v>
      </c>
      <c r="AR102" s="91"/>
      <c r="AS102" s="80"/>
      <c r="AT102" s="80"/>
      <c r="AU102" s="81"/>
      <c r="AV102" s="16">
        <f t="shared" si="23"/>
        <v>0</v>
      </c>
      <c r="AW102" s="91"/>
      <c r="AX102" s="80"/>
      <c r="AY102" s="80"/>
      <c r="AZ102" s="81"/>
      <c r="BA102" s="16">
        <f t="shared" si="24"/>
        <v>0</v>
      </c>
      <c r="BB102" s="91"/>
      <c r="BC102" s="80"/>
      <c r="BD102" s="80"/>
      <c r="BE102" s="81"/>
      <c r="BF102" s="16">
        <f t="shared" si="25"/>
        <v>0</v>
      </c>
      <c r="BG102" s="91"/>
      <c r="BH102" s="80"/>
      <c r="BI102" s="80"/>
      <c r="BJ102" s="81"/>
      <c r="BK102" s="16">
        <f t="shared" si="26"/>
        <v>0</v>
      </c>
      <c r="BL102" s="99"/>
      <c r="BM102" s="27">
        <f t="shared" si="27"/>
        <v>5</v>
      </c>
    </row>
    <row r="103" spans="1:65" x14ac:dyDescent="0.25">
      <c r="A103" s="1" t="str">
        <f t="shared" si="14"/>
        <v/>
      </c>
      <c r="B103" s="62" t="str">
        <f>IF(Données!A116="","",Données!A116)</f>
        <v/>
      </c>
      <c r="C103" s="4" t="str">
        <f>IF(Données!B116="","",Données!B116)</f>
        <v/>
      </c>
      <c r="D103" s="78" t="s">
        <v>79</v>
      </c>
      <c r="E103" s="79"/>
      <c r="F103" s="80"/>
      <c r="G103" s="81"/>
      <c r="H103" s="16">
        <f t="shared" si="15"/>
        <v>3</v>
      </c>
      <c r="I103" s="86" t="s">
        <v>79</v>
      </c>
      <c r="J103" s="80"/>
      <c r="K103" s="80"/>
      <c r="L103" s="81"/>
      <c r="M103" s="16">
        <f t="shared" si="16"/>
        <v>2</v>
      </c>
      <c r="N103" s="91"/>
      <c r="O103" s="89"/>
      <c r="P103" s="89"/>
      <c r="Q103" s="90"/>
      <c r="R103" s="16">
        <f t="shared" si="17"/>
        <v>0</v>
      </c>
      <c r="S103" s="96"/>
      <c r="T103" s="89"/>
      <c r="U103" s="89"/>
      <c r="V103" s="90"/>
      <c r="W103" s="16">
        <f t="shared" si="18"/>
        <v>0</v>
      </c>
      <c r="X103" s="96"/>
      <c r="Y103" s="80"/>
      <c r="Z103" s="80"/>
      <c r="AA103" s="81"/>
      <c r="AB103" s="16">
        <f t="shared" si="19"/>
        <v>0</v>
      </c>
      <c r="AC103" s="91"/>
      <c r="AD103" s="80"/>
      <c r="AE103" s="80"/>
      <c r="AF103" s="81"/>
      <c r="AG103" s="16">
        <f t="shared" si="20"/>
        <v>0</v>
      </c>
      <c r="AH103" s="91"/>
      <c r="AI103" s="80"/>
      <c r="AJ103" s="80"/>
      <c r="AK103" s="81"/>
      <c r="AL103" s="16">
        <f t="shared" si="21"/>
        <v>0</v>
      </c>
      <c r="AM103" s="91"/>
      <c r="AN103" s="80"/>
      <c r="AO103" s="80"/>
      <c r="AP103" s="81"/>
      <c r="AQ103" s="16">
        <f t="shared" si="22"/>
        <v>0</v>
      </c>
      <c r="AR103" s="91"/>
      <c r="AS103" s="80"/>
      <c r="AT103" s="80"/>
      <c r="AU103" s="81"/>
      <c r="AV103" s="16">
        <f t="shared" si="23"/>
        <v>0</v>
      </c>
      <c r="AW103" s="91"/>
      <c r="AX103" s="80"/>
      <c r="AY103" s="80"/>
      <c r="AZ103" s="81"/>
      <c r="BA103" s="16">
        <f t="shared" si="24"/>
        <v>0</v>
      </c>
      <c r="BB103" s="91"/>
      <c r="BC103" s="80"/>
      <c r="BD103" s="80"/>
      <c r="BE103" s="81"/>
      <c r="BF103" s="16">
        <f t="shared" si="25"/>
        <v>0</v>
      </c>
      <c r="BG103" s="91"/>
      <c r="BH103" s="80"/>
      <c r="BI103" s="80"/>
      <c r="BJ103" s="81"/>
      <c r="BK103" s="16">
        <f t="shared" si="26"/>
        <v>0</v>
      </c>
      <c r="BL103" s="99"/>
      <c r="BM103" s="27">
        <f t="shared" si="27"/>
        <v>5</v>
      </c>
    </row>
    <row r="104" spans="1:65" x14ac:dyDescent="0.25">
      <c r="A104" s="1" t="str">
        <f t="shared" si="14"/>
        <v/>
      </c>
      <c r="B104" s="62" t="str">
        <f>IF(Données!A117="","",Données!A117)</f>
        <v/>
      </c>
      <c r="C104" s="4" t="str">
        <f>IF(Données!B117="","",Données!B117)</f>
        <v/>
      </c>
      <c r="D104" s="78" t="s">
        <v>79</v>
      </c>
      <c r="E104" s="79"/>
      <c r="F104" s="80"/>
      <c r="G104" s="81"/>
      <c r="H104" s="16">
        <f t="shared" si="15"/>
        <v>3</v>
      </c>
      <c r="I104" s="86" t="s">
        <v>79</v>
      </c>
      <c r="J104" s="80"/>
      <c r="K104" s="80"/>
      <c r="L104" s="81"/>
      <c r="M104" s="16">
        <f t="shared" si="16"/>
        <v>2</v>
      </c>
      <c r="N104" s="91"/>
      <c r="O104" s="89"/>
      <c r="P104" s="89"/>
      <c r="Q104" s="90"/>
      <c r="R104" s="16">
        <f t="shared" si="17"/>
        <v>0</v>
      </c>
      <c r="S104" s="96"/>
      <c r="T104" s="89"/>
      <c r="U104" s="89"/>
      <c r="V104" s="90"/>
      <c r="W104" s="16">
        <f t="shared" si="18"/>
        <v>0</v>
      </c>
      <c r="X104" s="96"/>
      <c r="Y104" s="80"/>
      <c r="Z104" s="80"/>
      <c r="AA104" s="81"/>
      <c r="AB104" s="16">
        <f t="shared" si="19"/>
        <v>0</v>
      </c>
      <c r="AC104" s="91"/>
      <c r="AD104" s="80"/>
      <c r="AE104" s="80"/>
      <c r="AF104" s="81"/>
      <c r="AG104" s="16">
        <f t="shared" si="20"/>
        <v>0</v>
      </c>
      <c r="AH104" s="91"/>
      <c r="AI104" s="80"/>
      <c r="AJ104" s="80"/>
      <c r="AK104" s="81"/>
      <c r="AL104" s="16">
        <f t="shared" si="21"/>
        <v>0</v>
      </c>
      <c r="AM104" s="91"/>
      <c r="AN104" s="80"/>
      <c r="AO104" s="80"/>
      <c r="AP104" s="81"/>
      <c r="AQ104" s="16">
        <f t="shared" si="22"/>
        <v>0</v>
      </c>
      <c r="AR104" s="91"/>
      <c r="AS104" s="80"/>
      <c r="AT104" s="80"/>
      <c r="AU104" s="81"/>
      <c r="AV104" s="16">
        <f t="shared" si="23"/>
        <v>0</v>
      </c>
      <c r="AW104" s="91"/>
      <c r="AX104" s="80"/>
      <c r="AY104" s="80"/>
      <c r="AZ104" s="81"/>
      <c r="BA104" s="16">
        <f t="shared" si="24"/>
        <v>0</v>
      </c>
      <c r="BB104" s="91"/>
      <c r="BC104" s="80"/>
      <c r="BD104" s="80"/>
      <c r="BE104" s="81"/>
      <c r="BF104" s="16">
        <f t="shared" si="25"/>
        <v>0</v>
      </c>
      <c r="BG104" s="91"/>
      <c r="BH104" s="80"/>
      <c r="BI104" s="80"/>
      <c r="BJ104" s="81"/>
      <c r="BK104" s="16">
        <f t="shared" si="26"/>
        <v>0</v>
      </c>
      <c r="BL104" s="99"/>
      <c r="BM104" s="27">
        <f t="shared" si="27"/>
        <v>5</v>
      </c>
    </row>
    <row r="105" spans="1:65" x14ac:dyDescent="0.25">
      <c r="A105" s="1" t="str">
        <f t="shared" si="14"/>
        <v/>
      </c>
      <c r="B105" s="62" t="str">
        <f>IF(Données!A118="","",Données!A118)</f>
        <v/>
      </c>
      <c r="C105" s="4" t="str">
        <f>IF(Données!B118="","",Données!B118)</f>
        <v/>
      </c>
      <c r="D105" s="78" t="s">
        <v>79</v>
      </c>
      <c r="E105" s="79"/>
      <c r="F105" s="80"/>
      <c r="G105" s="81"/>
      <c r="H105" s="16">
        <f t="shared" si="15"/>
        <v>3</v>
      </c>
      <c r="I105" s="86" t="s">
        <v>79</v>
      </c>
      <c r="J105" s="80"/>
      <c r="K105" s="80"/>
      <c r="L105" s="81"/>
      <c r="M105" s="16">
        <f t="shared" si="16"/>
        <v>2</v>
      </c>
      <c r="N105" s="91"/>
      <c r="O105" s="89"/>
      <c r="P105" s="89"/>
      <c r="Q105" s="90"/>
      <c r="R105" s="16">
        <f t="shared" si="17"/>
        <v>0</v>
      </c>
      <c r="S105" s="96"/>
      <c r="T105" s="89"/>
      <c r="U105" s="89"/>
      <c r="V105" s="90"/>
      <c r="W105" s="16">
        <f t="shared" si="18"/>
        <v>0</v>
      </c>
      <c r="X105" s="96"/>
      <c r="Y105" s="80"/>
      <c r="Z105" s="80"/>
      <c r="AA105" s="81"/>
      <c r="AB105" s="16">
        <f t="shared" si="19"/>
        <v>0</v>
      </c>
      <c r="AC105" s="91"/>
      <c r="AD105" s="80"/>
      <c r="AE105" s="80"/>
      <c r="AF105" s="81"/>
      <c r="AG105" s="16">
        <f t="shared" si="20"/>
        <v>0</v>
      </c>
      <c r="AH105" s="91"/>
      <c r="AI105" s="80"/>
      <c r="AJ105" s="80"/>
      <c r="AK105" s="81"/>
      <c r="AL105" s="16">
        <f t="shared" si="21"/>
        <v>0</v>
      </c>
      <c r="AM105" s="91"/>
      <c r="AN105" s="80"/>
      <c r="AO105" s="80"/>
      <c r="AP105" s="81"/>
      <c r="AQ105" s="16">
        <f t="shared" si="22"/>
        <v>0</v>
      </c>
      <c r="AR105" s="91"/>
      <c r="AS105" s="80"/>
      <c r="AT105" s="80"/>
      <c r="AU105" s="81"/>
      <c r="AV105" s="16">
        <f t="shared" si="23"/>
        <v>0</v>
      </c>
      <c r="AW105" s="91"/>
      <c r="AX105" s="80"/>
      <c r="AY105" s="80"/>
      <c r="AZ105" s="81"/>
      <c r="BA105" s="16">
        <f t="shared" si="24"/>
        <v>0</v>
      </c>
      <c r="BB105" s="91"/>
      <c r="BC105" s="80"/>
      <c r="BD105" s="80"/>
      <c r="BE105" s="81"/>
      <c r="BF105" s="16">
        <f t="shared" si="25"/>
        <v>0</v>
      </c>
      <c r="BG105" s="91"/>
      <c r="BH105" s="80"/>
      <c r="BI105" s="80"/>
      <c r="BJ105" s="81"/>
      <c r="BK105" s="16">
        <f t="shared" si="26"/>
        <v>0</v>
      </c>
      <c r="BL105" s="99"/>
      <c r="BM105" s="27">
        <f t="shared" si="27"/>
        <v>5</v>
      </c>
    </row>
    <row r="106" spans="1:65" x14ac:dyDescent="0.25">
      <c r="A106" s="1" t="str">
        <f t="shared" si="14"/>
        <v/>
      </c>
      <c r="B106" s="62" t="str">
        <f>IF(Données!A119="","",Données!A119)</f>
        <v/>
      </c>
      <c r="C106" s="4" t="str">
        <f>IF(Données!B119="","",Données!B119)</f>
        <v/>
      </c>
      <c r="D106" s="78" t="s">
        <v>79</v>
      </c>
      <c r="E106" s="79"/>
      <c r="F106" s="80"/>
      <c r="G106" s="81"/>
      <c r="H106" s="16">
        <f t="shared" si="15"/>
        <v>3</v>
      </c>
      <c r="I106" s="86" t="s">
        <v>79</v>
      </c>
      <c r="J106" s="80"/>
      <c r="K106" s="80"/>
      <c r="L106" s="81"/>
      <c r="M106" s="16">
        <f t="shared" si="16"/>
        <v>2</v>
      </c>
      <c r="N106" s="91"/>
      <c r="O106" s="89"/>
      <c r="P106" s="89"/>
      <c r="Q106" s="90"/>
      <c r="R106" s="16">
        <f t="shared" si="17"/>
        <v>0</v>
      </c>
      <c r="S106" s="96"/>
      <c r="T106" s="89"/>
      <c r="U106" s="89"/>
      <c r="V106" s="90"/>
      <c r="W106" s="16">
        <f t="shared" si="18"/>
        <v>0</v>
      </c>
      <c r="X106" s="96"/>
      <c r="Y106" s="80"/>
      <c r="Z106" s="80"/>
      <c r="AA106" s="81"/>
      <c r="AB106" s="16">
        <f t="shared" si="19"/>
        <v>0</v>
      </c>
      <c r="AC106" s="91"/>
      <c r="AD106" s="80"/>
      <c r="AE106" s="80"/>
      <c r="AF106" s="81"/>
      <c r="AG106" s="16">
        <f t="shared" si="20"/>
        <v>0</v>
      </c>
      <c r="AH106" s="91"/>
      <c r="AI106" s="80"/>
      <c r="AJ106" s="80"/>
      <c r="AK106" s="81"/>
      <c r="AL106" s="16">
        <f t="shared" si="21"/>
        <v>0</v>
      </c>
      <c r="AM106" s="91"/>
      <c r="AN106" s="80"/>
      <c r="AO106" s="80"/>
      <c r="AP106" s="81"/>
      <c r="AQ106" s="16">
        <f t="shared" si="22"/>
        <v>0</v>
      </c>
      <c r="AR106" s="91"/>
      <c r="AS106" s="80"/>
      <c r="AT106" s="80"/>
      <c r="AU106" s="81"/>
      <c r="AV106" s="16">
        <f t="shared" si="23"/>
        <v>0</v>
      </c>
      <c r="AW106" s="91"/>
      <c r="AX106" s="80"/>
      <c r="AY106" s="80"/>
      <c r="AZ106" s="81"/>
      <c r="BA106" s="16">
        <f t="shared" si="24"/>
        <v>0</v>
      </c>
      <c r="BB106" s="91"/>
      <c r="BC106" s="80"/>
      <c r="BD106" s="80"/>
      <c r="BE106" s="81"/>
      <c r="BF106" s="16">
        <f t="shared" si="25"/>
        <v>0</v>
      </c>
      <c r="BG106" s="91"/>
      <c r="BH106" s="80"/>
      <c r="BI106" s="80"/>
      <c r="BJ106" s="81"/>
      <c r="BK106" s="16">
        <f t="shared" si="26"/>
        <v>0</v>
      </c>
      <c r="BL106" s="99"/>
      <c r="BM106" s="27">
        <f t="shared" si="27"/>
        <v>5</v>
      </c>
    </row>
    <row r="107" spans="1:65" x14ac:dyDescent="0.25">
      <c r="A107" s="1" t="str">
        <f t="shared" si="14"/>
        <v/>
      </c>
      <c r="B107" s="62" t="str">
        <f>IF(Données!A120="","",Données!A120)</f>
        <v/>
      </c>
      <c r="C107" s="4" t="str">
        <f>IF(Données!B120="","",Données!B120)</f>
        <v/>
      </c>
      <c r="D107" s="78" t="s">
        <v>79</v>
      </c>
      <c r="E107" s="79"/>
      <c r="F107" s="80"/>
      <c r="G107" s="81"/>
      <c r="H107" s="16">
        <f t="shared" si="15"/>
        <v>3</v>
      </c>
      <c r="I107" s="86" t="s">
        <v>79</v>
      </c>
      <c r="J107" s="80"/>
      <c r="K107" s="80"/>
      <c r="L107" s="81"/>
      <c r="M107" s="16">
        <f t="shared" si="16"/>
        <v>2</v>
      </c>
      <c r="N107" s="91"/>
      <c r="O107" s="89"/>
      <c r="P107" s="89"/>
      <c r="Q107" s="90"/>
      <c r="R107" s="16">
        <f t="shared" si="17"/>
        <v>0</v>
      </c>
      <c r="S107" s="96"/>
      <c r="T107" s="89"/>
      <c r="U107" s="89"/>
      <c r="V107" s="90"/>
      <c r="W107" s="16">
        <f t="shared" si="18"/>
        <v>0</v>
      </c>
      <c r="X107" s="96"/>
      <c r="Y107" s="80"/>
      <c r="Z107" s="80"/>
      <c r="AA107" s="81"/>
      <c r="AB107" s="16">
        <f t="shared" si="19"/>
        <v>0</v>
      </c>
      <c r="AC107" s="91"/>
      <c r="AD107" s="80"/>
      <c r="AE107" s="80"/>
      <c r="AF107" s="81"/>
      <c r="AG107" s="16">
        <f t="shared" si="20"/>
        <v>0</v>
      </c>
      <c r="AH107" s="91"/>
      <c r="AI107" s="80"/>
      <c r="AJ107" s="80"/>
      <c r="AK107" s="81"/>
      <c r="AL107" s="16">
        <f t="shared" si="21"/>
        <v>0</v>
      </c>
      <c r="AM107" s="91"/>
      <c r="AN107" s="80"/>
      <c r="AO107" s="80"/>
      <c r="AP107" s="81"/>
      <c r="AQ107" s="16">
        <f t="shared" si="22"/>
        <v>0</v>
      </c>
      <c r="AR107" s="91"/>
      <c r="AS107" s="80"/>
      <c r="AT107" s="80"/>
      <c r="AU107" s="81"/>
      <c r="AV107" s="16">
        <f t="shared" si="23"/>
        <v>0</v>
      </c>
      <c r="AW107" s="91"/>
      <c r="AX107" s="80"/>
      <c r="AY107" s="80"/>
      <c r="AZ107" s="81"/>
      <c r="BA107" s="16">
        <f t="shared" si="24"/>
        <v>0</v>
      </c>
      <c r="BB107" s="91"/>
      <c r="BC107" s="80"/>
      <c r="BD107" s="80"/>
      <c r="BE107" s="81"/>
      <c r="BF107" s="16">
        <f t="shared" si="25"/>
        <v>0</v>
      </c>
      <c r="BG107" s="91"/>
      <c r="BH107" s="80"/>
      <c r="BI107" s="80"/>
      <c r="BJ107" s="81"/>
      <c r="BK107" s="16">
        <f t="shared" si="26"/>
        <v>0</v>
      </c>
      <c r="BL107" s="99"/>
      <c r="BM107" s="27">
        <f t="shared" si="27"/>
        <v>5</v>
      </c>
    </row>
    <row r="108" spans="1:65" x14ac:dyDescent="0.25">
      <c r="A108" s="1" t="str">
        <f t="shared" si="14"/>
        <v/>
      </c>
      <c r="B108" s="62" t="str">
        <f>IF(Données!A121="","",Données!A121)</f>
        <v/>
      </c>
      <c r="C108" s="4" t="str">
        <f>IF(Données!B121="","",Données!B121)</f>
        <v/>
      </c>
      <c r="D108" s="78" t="s">
        <v>79</v>
      </c>
      <c r="E108" s="79"/>
      <c r="F108" s="80"/>
      <c r="G108" s="81"/>
      <c r="H108" s="16">
        <f t="shared" si="15"/>
        <v>3</v>
      </c>
      <c r="I108" s="86" t="s">
        <v>79</v>
      </c>
      <c r="J108" s="80"/>
      <c r="K108" s="80"/>
      <c r="L108" s="81"/>
      <c r="M108" s="16">
        <f t="shared" si="16"/>
        <v>2</v>
      </c>
      <c r="N108" s="91"/>
      <c r="O108" s="89"/>
      <c r="P108" s="89"/>
      <c r="Q108" s="90"/>
      <c r="R108" s="16">
        <f t="shared" si="17"/>
        <v>0</v>
      </c>
      <c r="S108" s="96"/>
      <c r="T108" s="89"/>
      <c r="U108" s="89"/>
      <c r="V108" s="90"/>
      <c r="W108" s="16">
        <f t="shared" si="18"/>
        <v>0</v>
      </c>
      <c r="X108" s="96"/>
      <c r="Y108" s="80"/>
      <c r="Z108" s="80"/>
      <c r="AA108" s="81"/>
      <c r="AB108" s="16">
        <f t="shared" si="19"/>
        <v>0</v>
      </c>
      <c r="AC108" s="91"/>
      <c r="AD108" s="80"/>
      <c r="AE108" s="80"/>
      <c r="AF108" s="81"/>
      <c r="AG108" s="16">
        <f t="shared" si="20"/>
        <v>0</v>
      </c>
      <c r="AH108" s="91"/>
      <c r="AI108" s="80"/>
      <c r="AJ108" s="80"/>
      <c r="AK108" s="81"/>
      <c r="AL108" s="16">
        <f t="shared" si="21"/>
        <v>0</v>
      </c>
      <c r="AM108" s="91"/>
      <c r="AN108" s="80"/>
      <c r="AO108" s="80"/>
      <c r="AP108" s="81"/>
      <c r="AQ108" s="16">
        <f t="shared" si="22"/>
        <v>0</v>
      </c>
      <c r="AR108" s="91"/>
      <c r="AS108" s="80"/>
      <c r="AT108" s="80"/>
      <c r="AU108" s="81"/>
      <c r="AV108" s="16">
        <f t="shared" si="23"/>
        <v>0</v>
      </c>
      <c r="AW108" s="91"/>
      <c r="AX108" s="80"/>
      <c r="AY108" s="80"/>
      <c r="AZ108" s="81"/>
      <c r="BA108" s="16">
        <f t="shared" si="24"/>
        <v>0</v>
      </c>
      <c r="BB108" s="91"/>
      <c r="BC108" s="80"/>
      <c r="BD108" s="80"/>
      <c r="BE108" s="81"/>
      <c r="BF108" s="16">
        <f t="shared" si="25"/>
        <v>0</v>
      </c>
      <c r="BG108" s="91"/>
      <c r="BH108" s="80"/>
      <c r="BI108" s="80"/>
      <c r="BJ108" s="81"/>
      <c r="BK108" s="16">
        <f t="shared" si="26"/>
        <v>0</v>
      </c>
      <c r="BL108" s="99"/>
      <c r="BM108" s="27">
        <f t="shared" si="27"/>
        <v>5</v>
      </c>
    </row>
    <row r="109" spans="1:65" x14ac:dyDescent="0.25">
      <c r="A109" s="1" t="str">
        <f t="shared" si="14"/>
        <v/>
      </c>
      <c r="B109" s="62" t="str">
        <f>IF(Données!A122="","",Données!A122)</f>
        <v/>
      </c>
      <c r="C109" s="4" t="str">
        <f>IF(Données!B122="","",Données!B122)</f>
        <v/>
      </c>
      <c r="D109" s="78" t="s">
        <v>79</v>
      </c>
      <c r="E109" s="79"/>
      <c r="F109" s="80"/>
      <c r="G109" s="81"/>
      <c r="H109" s="16">
        <f t="shared" si="15"/>
        <v>3</v>
      </c>
      <c r="I109" s="86" t="s">
        <v>79</v>
      </c>
      <c r="J109" s="80"/>
      <c r="K109" s="80"/>
      <c r="L109" s="81"/>
      <c r="M109" s="16">
        <f t="shared" si="16"/>
        <v>2</v>
      </c>
      <c r="N109" s="91"/>
      <c r="O109" s="89"/>
      <c r="P109" s="89"/>
      <c r="Q109" s="90"/>
      <c r="R109" s="16">
        <f t="shared" si="17"/>
        <v>0</v>
      </c>
      <c r="S109" s="96"/>
      <c r="T109" s="89"/>
      <c r="U109" s="89"/>
      <c r="V109" s="90"/>
      <c r="W109" s="16">
        <f t="shared" si="18"/>
        <v>0</v>
      </c>
      <c r="X109" s="96"/>
      <c r="Y109" s="80"/>
      <c r="Z109" s="80"/>
      <c r="AA109" s="81"/>
      <c r="AB109" s="16">
        <f t="shared" si="19"/>
        <v>0</v>
      </c>
      <c r="AC109" s="91"/>
      <c r="AD109" s="80"/>
      <c r="AE109" s="80"/>
      <c r="AF109" s="81"/>
      <c r="AG109" s="16">
        <f t="shared" si="20"/>
        <v>0</v>
      </c>
      <c r="AH109" s="91"/>
      <c r="AI109" s="80"/>
      <c r="AJ109" s="80"/>
      <c r="AK109" s="81"/>
      <c r="AL109" s="16">
        <f t="shared" si="21"/>
        <v>0</v>
      </c>
      <c r="AM109" s="91"/>
      <c r="AN109" s="80"/>
      <c r="AO109" s="80"/>
      <c r="AP109" s="81"/>
      <c r="AQ109" s="16">
        <f t="shared" si="22"/>
        <v>0</v>
      </c>
      <c r="AR109" s="91"/>
      <c r="AS109" s="80"/>
      <c r="AT109" s="80"/>
      <c r="AU109" s="81"/>
      <c r="AV109" s="16">
        <f t="shared" si="23"/>
        <v>0</v>
      </c>
      <c r="AW109" s="91"/>
      <c r="AX109" s="80"/>
      <c r="AY109" s="80"/>
      <c r="AZ109" s="81"/>
      <c r="BA109" s="16">
        <f t="shared" si="24"/>
        <v>0</v>
      </c>
      <c r="BB109" s="91"/>
      <c r="BC109" s="80"/>
      <c r="BD109" s="80"/>
      <c r="BE109" s="81"/>
      <c r="BF109" s="16">
        <f t="shared" si="25"/>
        <v>0</v>
      </c>
      <c r="BG109" s="91"/>
      <c r="BH109" s="80"/>
      <c r="BI109" s="80"/>
      <c r="BJ109" s="81"/>
      <c r="BK109" s="16">
        <f t="shared" si="26"/>
        <v>0</v>
      </c>
      <c r="BL109" s="99"/>
      <c r="BM109" s="27">
        <f t="shared" si="27"/>
        <v>5</v>
      </c>
    </row>
    <row r="110" spans="1:65" x14ac:dyDescent="0.25">
      <c r="A110" s="1" t="str">
        <f t="shared" si="14"/>
        <v/>
      </c>
      <c r="B110" s="62" t="str">
        <f>IF(Données!A123="","",Données!A123)</f>
        <v/>
      </c>
      <c r="C110" s="4" t="str">
        <f>IF(Données!B123="","",Données!B123)</f>
        <v/>
      </c>
      <c r="D110" s="78" t="s">
        <v>79</v>
      </c>
      <c r="E110" s="79"/>
      <c r="F110" s="80"/>
      <c r="G110" s="81"/>
      <c r="H110" s="16">
        <f t="shared" si="15"/>
        <v>3</v>
      </c>
      <c r="I110" s="86" t="s">
        <v>79</v>
      </c>
      <c r="J110" s="80"/>
      <c r="K110" s="80"/>
      <c r="L110" s="81"/>
      <c r="M110" s="16">
        <f t="shared" si="16"/>
        <v>2</v>
      </c>
      <c r="N110" s="91"/>
      <c r="O110" s="89"/>
      <c r="P110" s="89"/>
      <c r="Q110" s="90"/>
      <c r="R110" s="16">
        <f t="shared" si="17"/>
        <v>0</v>
      </c>
      <c r="S110" s="96"/>
      <c r="T110" s="89"/>
      <c r="U110" s="89"/>
      <c r="V110" s="90"/>
      <c r="W110" s="16">
        <f t="shared" si="18"/>
        <v>0</v>
      </c>
      <c r="X110" s="96"/>
      <c r="Y110" s="80"/>
      <c r="Z110" s="80"/>
      <c r="AA110" s="81"/>
      <c r="AB110" s="16">
        <f t="shared" si="19"/>
        <v>0</v>
      </c>
      <c r="AC110" s="91"/>
      <c r="AD110" s="80"/>
      <c r="AE110" s="80"/>
      <c r="AF110" s="81"/>
      <c r="AG110" s="16">
        <f t="shared" si="20"/>
        <v>0</v>
      </c>
      <c r="AH110" s="91"/>
      <c r="AI110" s="80"/>
      <c r="AJ110" s="80"/>
      <c r="AK110" s="81"/>
      <c r="AL110" s="16">
        <f t="shared" si="21"/>
        <v>0</v>
      </c>
      <c r="AM110" s="91"/>
      <c r="AN110" s="80"/>
      <c r="AO110" s="80"/>
      <c r="AP110" s="81"/>
      <c r="AQ110" s="16">
        <f t="shared" si="22"/>
        <v>0</v>
      </c>
      <c r="AR110" s="91"/>
      <c r="AS110" s="80"/>
      <c r="AT110" s="80"/>
      <c r="AU110" s="81"/>
      <c r="AV110" s="16">
        <f t="shared" si="23"/>
        <v>0</v>
      </c>
      <c r="AW110" s="91"/>
      <c r="AX110" s="80"/>
      <c r="AY110" s="80"/>
      <c r="AZ110" s="81"/>
      <c r="BA110" s="16">
        <f t="shared" si="24"/>
        <v>0</v>
      </c>
      <c r="BB110" s="91"/>
      <c r="BC110" s="80"/>
      <c r="BD110" s="80"/>
      <c r="BE110" s="81"/>
      <c r="BF110" s="16">
        <f t="shared" si="25"/>
        <v>0</v>
      </c>
      <c r="BG110" s="91"/>
      <c r="BH110" s="80"/>
      <c r="BI110" s="80"/>
      <c r="BJ110" s="81"/>
      <c r="BK110" s="16">
        <f t="shared" si="26"/>
        <v>0</v>
      </c>
      <c r="BL110" s="99"/>
      <c r="BM110" s="27">
        <f t="shared" si="27"/>
        <v>5</v>
      </c>
    </row>
    <row r="111" spans="1:65" x14ac:dyDescent="0.25">
      <c r="A111" s="1" t="str">
        <f t="shared" si="14"/>
        <v/>
      </c>
      <c r="B111" s="62" t="str">
        <f>IF(Données!A124="","",Données!A124)</f>
        <v/>
      </c>
      <c r="C111" s="4" t="str">
        <f>IF(Données!B124="","",Données!B124)</f>
        <v/>
      </c>
      <c r="D111" s="78" t="s">
        <v>79</v>
      </c>
      <c r="E111" s="79"/>
      <c r="F111" s="80"/>
      <c r="G111" s="81"/>
      <c r="H111" s="16">
        <f t="shared" si="15"/>
        <v>3</v>
      </c>
      <c r="I111" s="86" t="s">
        <v>79</v>
      </c>
      <c r="J111" s="80"/>
      <c r="K111" s="80"/>
      <c r="L111" s="81"/>
      <c r="M111" s="16">
        <f t="shared" si="16"/>
        <v>2</v>
      </c>
      <c r="N111" s="91"/>
      <c r="O111" s="89"/>
      <c r="P111" s="89"/>
      <c r="Q111" s="90"/>
      <c r="R111" s="16">
        <f t="shared" si="17"/>
        <v>0</v>
      </c>
      <c r="S111" s="96"/>
      <c r="T111" s="89"/>
      <c r="U111" s="89"/>
      <c r="V111" s="90"/>
      <c r="W111" s="16">
        <f t="shared" si="18"/>
        <v>0</v>
      </c>
      <c r="X111" s="96"/>
      <c r="Y111" s="80"/>
      <c r="Z111" s="80"/>
      <c r="AA111" s="81"/>
      <c r="AB111" s="16">
        <f t="shared" si="19"/>
        <v>0</v>
      </c>
      <c r="AC111" s="91"/>
      <c r="AD111" s="80"/>
      <c r="AE111" s="80"/>
      <c r="AF111" s="81"/>
      <c r="AG111" s="16">
        <f t="shared" si="20"/>
        <v>0</v>
      </c>
      <c r="AH111" s="91"/>
      <c r="AI111" s="80"/>
      <c r="AJ111" s="80"/>
      <c r="AK111" s="81"/>
      <c r="AL111" s="16">
        <f t="shared" si="21"/>
        <v>0</v>
      </c>
      <c r="AM111" s="91"/>
      <c r="AN111" s="80"/>
      <c r="AO111" s="80"/>
      <c r="AP111" s="81"/>
      <c r="AQ111" s="16">
        <f t="shared" si="22"/>
        <v>0</v>
      </c>
      <c r="AR111" s="91"/>
      <c r="AS111" s="80"/>
      <c r="AT111" s="80"/>
      <c r="AU111" s="81"/>
      <c r="AV111" s="16">
        <f t="shared" si="23"/>
        <v>0</v>
      </c>
      <c r="AW111" s="91"/>
      <c r="AX111" s="80"/>
      <c r="AY111" s="80"/>
      <c r="AZ111" s="81"/>
      <c r="BA111" s="16">
        <f t="shared" si="24"/>
        <v>0</v>
      </c>
      <c r="BB111" s="91"/>
      <c r="BC111" s="80"/>
      <c r="BD111" s="80"/>
      <c r="BE111" s="81"/>
      <c r="BF111" s="16">
        <f t="shared" si="25"/>
        <v>0</v>
      </c>
      <c r="BG111" s="91"/>
      <c r="BH111" s="80"/>
      <c r="BI111" s="80"/>
      <c r="BJ111" s="81"/>
      <c r="BK111" s="16">
        <f t="shared" si="26"/>
        <v>0</v>
      </c>
      <c r="BL111" s="99"/>
      <c r="BM111" s="27">
        <f t="shared" si="27"/>
        <v>5</v>
      </c>
    </row>
    <row r="112" spans="1:65" x14ac:dyDescent="0.25">
      <c r="A112" s="1" t="str">
        <f t="shared" si="14"/>
        <v/>
      </c>
      <c r="B112" s="62" t="str">
        <f>IF(Données!A125="","",Données!A125)</f>
        <v/>
      </c>
      <c r="C112" s="4" t="str">
        <f>IF(Données!B125="","",Données!B125)</f>
        <v/>
      </c>
      <c r="D112" s="78" t="s">
        <v>79</v>
      </c>
      <c r="E112" s="79"/>
      <c r="F112" s="80"/>
      <c r="G112" s="81"/>
      <c r="H112" s="16">
        <f t="shared" si="15"/>
        <v>3</v>
      </c>
      <c r="I112" s="86" t="s">
        <v>79</v>
      </c>
      <c r="J112" s="80"/>
      <c r="K112" s="80"/>
      <c r="L112" s="81"/>
      <c r="M112" s="16">
        <f t="shared" si="16"/>
        <v>2</v>
      </c>
      <c r="N112" s="91"/>
      <c r="O112" s="89"/>
      <c r="P112" s="89"/>
      <c r="Q112" s="90"/>
      <c r="R112" s="16">
        <f t="shared" si="17"/>
        <v>0</v>
      </c>
      <c r="S112" s="96"/>
      <c r="T112" s="89"/>
      <c r="U112" s="89"/>
      <c r="V112" s="90"/>
      <c r="W112" s="16">
        <f t="shared" si="18"/>
        <v>0</v>
      </c>
      <c r="X112" s="96"/>
      <c r="Y112" s="80"/>
      <c r="Z112" s="80"/>
      <c r="AA112" s="81"/>
      <c r="AB112" s="16">
        <f t="shared" si="19"/>
        <v>0</v>
      </c>
      <c r="AC112" s="91"/>
      <c r="AD112" s="80"/>
      <c r="AE112" s="80"/>
      <c r="AF112" s="81"/>
      <c r="AG112" s="16">
        <f t="shared" si="20"/>
        <v>0</v>
      </c>
      <c r="AH112" s="91"/>
      <c r="AI112" s="80"/>
      <c r="AJ112" s="80"/>
      <c r="AK112" s="81"/>
      <c r="AL112" s="16">
        <f t="shared" si="21"/>
        <v>0</v>
      </c>
      <c r="AM112" s="91"/>
      <c r="AN112" s="80"/>
      <c r="AO112" s="80"/>
      <c r="AP112" s="81"/>
      <c r="AQ112" s="16">
        <f t="shared" si="22"/>
        <v>0</v>
      </c>
      <c r="AR112" s="91"/>
      <c r="AS112" s="80"/>
      <c r="AT112" s="80"/>
      <c r="AU112" s="81"/>
      <c r="AV112" s="16">
        <f t="shared" si="23"/>
        <v>0</v>
      </c>
      <c r="AW112" s="91"/>
      <c r="AX112" s="80"/>
      <c r="AY112" s="80"/>
      <c r="AZ112" s="81"/>
      <c r="BA112" s="16">
        <f t="shared" si="24"/>
        <v>0</v>
      </c>
      <c r="BB112" s="91"/>
      <c r="BC112" s="80"/>
      <c r="BD112" s="80"/>
      <c r="BE112" s="81"/>
      <c r="BF112" s="16">
        <f t="shared" si="25"/>
        <v>0</v>
      </c>
      <c r="BG112" s="91"/>
      <c r="BH112" s="80"/>
      <c r="BI112" s="80"/>
      <c r="BJ112" s="81"/>
      <c r="BK112" s="16">
        <f t="shared" si="26"/>
        <v>0</v>
      </c>
      <c r="BL112" s="99"/>
      <c r="BM112" s="27">
        <f t="shared" si="27"/>
        <v>5</v>
      </c>
    </row>
    <row r="113" spans="1:65" x14ac:dyDescent="0.25">
      <c r="A113" s="1" t="str">
        <f t="shared" si="14"/>
        <v/>
      </c>
      <c r="B113" s="62" t="str">
        <f>IF(Données!A126="","",Données!A126)</f>
        <v/>
      </c>
      <c r="C113" s="4" t="str">
        <f>IF(Données!B126="","",Données!B126)</f>
        <v/>
      </c>
      <c r="D113" s="82" t="s">
        <v>79</v>
      </c>
      <c r="E113" s="79"/>
      <c r="F113" s="80"/>
      <c r="G113" s="81"/>
      <c r="H113" s="16">
        <f t="shared" si="15"/>
        <v>3</v>
      </c>
      <c r="I113" s="86" t="s">
        <v>79</v>
      </c>
      <c r="J113" s="80"/>
      <c r="K113" s="80"/>
      <c r="L113" s="81"/>
      <c r="M113" s="16">
        <f t="shared" si="16"/>
        <v>2</v>
      </c>
      <c r="N113" s="91"/>
      <c r="O113" s="89"/>
      <c r="P113" s="89"/>
      <c r="Q113" s="90"/>
      <c r="R113" s="16">
        <f t="shared" si="17"/>
        <v>0</v>
      </c>
      <c r="S113" s="96"/>
      <c r="T113" s="89"/>
      <c r="U113" s="89"/>
      <c r="V113" s="90"/>
      <c r="W113" s="16">
        <f t="shared" si="18"/>
        <v>0</v>
      </c>
      <c r="X113" s="96"/>
      <c r="Y113" s="80"/>
      <c r="Z113" s="80"/>
      <c r="AA113" s="81"/>
      <c r="AB113" s="16">
        <f t="shared" si="19"/>
        <v>0</v>
      </c>
      <c r="AC113" s="91"/>
      <c r="AD113" s="80"/>
      <c r="AE113" s="80"/>
      <c r="AF113" s="81"/>
      <c r="AG113" s="16">
        <f t="shared" si="20"/>
        <v>0</v>
      </c>
      <c r="AH113" s="91"/>
      <c r="AI113" s="80"/>
      <c r="AJ113" s="80"/>
      <c r="AK113" s="81"/>
      <c r="AL113" s="16">
        <f t="shared" si="21"/>
        <v>0</v>
      </c>
      <c r="AM113" s="91"/>
      <c r="AN113" s="80"/>
      <c r="AO113" s="80"/>
      <c r="AP113" s="81"/>
      <c r="AQ113" s="16">
        <f t="shared" si="22"/>
        <v>0</v>
      </c>
      <c r="AR113" s="91"/>
      <c r="AS113" s="80"/>
      <c r="AT113" s="80"/>
      <c r="AU113" s="81"/>
      <c r="AV113" s="16">
        <f t="shared" si="23"/>
        <v>0</v>
      </c>
      <c r="AW113" s="91"/>
      <c r="AX113" s="80"/>
      <c r="AY113" s="80"/>
      <c r="AZ113" s="81"/>
      <c r="BA113" s="16">
        <f t="shared" si="24"/>
        <v>0</v>
      </c>
      <c r="BB113" s="91"/>
      <c r="BC113" s="80"/>
      <c r="BD113" s="80"/>
      <c r="BE113" s="81"/>
      <c r="BF113" s="16">
        <f t="shared" si="25"/>
        <v>0</v>
      </c>
      <c r="BG113" s="91"/>
      <c r="BH113" s="80"/>
      <c r="BI113" s="80"/>
      <c r="BJ113" s="81"/>
      <c r="BK113" s="16">
        <f t="shared" si="26"/>
        <v>0</v>
      </c>
      <c r="BL113" s="99"/>
      <c r="BM113" s="27">
        <f t="shared" si="27"/>
        <v>5</v>
      </c>
    </row>
    <row r="114" spans="1:65" x14ac:dyDescent="0.25">
      <c r="A114" s="1" t="str">
        <f t="shared" si="14"/>
        <v/>
      </c>
      <c r="B114" s="62" t="str">
        <f>IF(Données!A127="","",Données!A127)</f>
        <v/>
      </c>
      <c r="C114" s="4" t="str">
        <f>IF(Données!B127="","",Données!B127)</f>
        <v/>
      </c>
      <c r="D114" s="82" t="s">
        <v>79</v>
      </c>
      <c r="E114" s="79"/>
      <c r="F114" s="80"/>
      <c r="G114" s="81"/>
      <c r="H114" s="16">
        <f t="shared" si="15"/>
        <v>3</v>
      </c>
      <c r="I114" s="86" t="s">
        <v>79</v>
      </c>
      <c r="J114" s="80"/>
      <c r="K114" s="80"/>
      <c r="L114" s="81"/>
      <c r="M114" s="16">
        <f t="shared" si="16"/>
        <v>2</v>
      </c>
      <c r="N114" s="91"/>
      <c r="O114" s="89"/>
      <c r="P114" s="89"/>
      <c r="Q114" s="90"/>
      <c r="R114" s="16">
        <f t="shared" si="17"/>
        <v>0</v>
      </c>
      <c r="S114" s="96"/>
      <c r="T114" s="89"/>
      <c r="U114" s="89"/>
      <c r="V114" s="90"/>
      <c r="W114" s="16">
        <f t="shared" si="18"/>
        <v>0</v>
      </c>
      <c r="X114" s="96"/>
      <c r="Y114" s="80"/>
      <c r="Z114" s="80"/>
      <c r="AA114" s="81"/>
      <c r="AB114" s="16">
        <f t="shared" si="19"/>
        <v>0</v>
      </c>
      <c r="AC114" s="91"/>
      <c r="AD114" s="80"/>
      <c r="AE114" s="80"/>
      <c r="AF114" s="81"/>
      <c r="AG114" s="16">
        <f t="shared" si="20"/>
        <v>0</v>
      </c>
      <c r="AH114" s="91"/>
      <c r="AI114" s="80"/>
      <c r="AJ114" s="80"/>
      <c r="AK114" s="81"/>
      <c r="AL114" s="16">
        <f t="shared" si="21"/>
        <v>0</v>
      </c>
      <c r="AM114" s="91"/>
      <c r="AN114" s="80"/>
      <c r="AO114" s="80"/>
      <c r="AP114" s="81"/>
      <c r="AQ114" s="16">
        <f t="shared" si="22"/>
        <v>0</v>
      </c>
      <c r="AR114" s="91"/>
      <c r="AS114" s="80"/>
      <c r="AT114" s="80"/>
      <c r="AU114" s="81"/>
      <c r="AV114" s="16">
        <f t="shared" si="23"/>
        <v>0</v>
      </c>
      <c r="AW114" s="91"/>
      <c r="AX114" s="80"/>
      <c r="AY114" s="80"/>
      <c r="AZ114" s="81"/>
      <c r="BA114" s="16">
        <f t="shared" si="24"/>
        <v>0</v>
      </c>
      <c r="BB114" s="91"/>
      <c r="BC114" s="80"/>
      <c r="BD114" s="80"/>
      <c r="BE114" s="81"/>
      <c r="BF114" s="16">
        <f t="shared" si="25"/>
        <v>0</v>
      </c>
      <c r="BG114" s="91"/>
      <c r="BH114" s="80"/>
      <c r="BI114" s="80"/>
      <c r="BJ114" s="81"/>
      <c r="BK114" s="16">
        <f t="shared" si="26"/>
        <v>0</v>
      </c>
      <c r="BL114" s="99"/>
      <c r="BM114" s="27">
        <f t="shared" si="27"/>
        <v>5</v>
      </c>
    </row>
    <row r="115" spans="1:65" x14ac:dyDescent="0.25">
      <c r="A115" s="1" t="str">
        <f t="shared" si="14"/>
        <v/>
      </c>
      <c r="B115" s="62" t="str">
        <f>IF(Données!A128="","",Données!A128)</f>
        <v/>
      </c>
      <c r="C115" s="4" t="str">
        <f>IF(Données!B128="","",Données!B128)</f>
        <v/>
      </c>
      <c r="D115" s="82" t="s">
        <v>79</v>
      </c>
      <c r="E115" s="79"/>
      <c r="F115" s="80"/>
      <c r="G115" s="81"/>
      <c r="H115" s="16">
        <f t="shared" si="15"/>
        <v>3</v>
      </c>
      <c r="I115" s="86" t="s">
        <v>79</v>
      </c>
      <c r="J115" s="80"/>
      <c r="K115" s="80"/>
      <c r="L115" s="81"/>
      <c r="M115" s="16">
        <f t="shared" si="16"/>
        <v>2</v>
      </c>
      <c r="N115" s="91"/>
      <c r="O115" s="89"/>
      <c r="P115" s="89"/>
      <c r="Q115" s="90"/>
      <c r="R115" s="16">
        <f t="shared" si="17"/>
        <v>0</v>
      </c>
      <c r="S115" s="96"/>
      <c r="T115" s="89"/>
      <c r="U115" s="89"/>
      <c r="V115" s="90"/>
      <c r="W115" s="16">
        <f t="shared" si="18"/>
        <v>0</v>
      </c>
      <c r="X115" s="96"/>
      <c r="Y115" s="80"/>
      <c r="Z115" s="80"/>
      <c r="AA115" s="81"/>
      <c r="AB115" s="16">
        <f t="shared" si="19"/>
        <v>0</v>
      </c>
      <c r="AC115" s="91"/>
      <c r="AD115" s="80"/>
      <c r="AE115" s="80"/>
      <c r="AF115" s="81"/>
      <c r="AG115" s="16">
        <f t="shared" si="20"/>
        <v>0</v>
      </c>
      <c r="AH115" s="91"/>
      <c r="AI115" s="80"/>
      <c r="AJ115" s="80"/>
      <c r="AK115" s="81"/>
      <c r="AL115" s="16">
        <f t="shared" si="21"/>
        <v>0</v>
      </c>
      <c r="AM115" s="91"/>
      <c r="AN115" s="80"/>
      <c r="AO115" s="80"/>
      <c r="AP115" s="81"/>
      <c r="AQ115" s="16">
        <f t="shared" si="22"/>
        <v>0</v>
      </c>
      <c r="AR115" s="91"/>
      <c r="AS115" s="80"/>
      <c r="AT115" s="80"/>
      <c r="AU115" s="81"/>
      <c r="AV115" s="16">
        <f t="shared" si="23"/>
        <v>0</v>
      </c>
      <c r="AW115" s="91"/>
      <c r="AX115" s="80"/>
      <c r="AY115" s="80"/>
      <c r="AZ115" s="81"/>
      <c r="BA115" s="16">
        <f t="shared" si="24"/>
        <v>0</v>
      </c>
      <c r="BB115" s="91"/>
      <c r="BC115" s="80"/>
      <c r="BD115" s="80"/>
      <c r="BE115" s="81"/>
      <c r="BF115" s="16">
        <f t="shared" si="25"/>
        <v>0</v>
      </c>
      <c r="BG115" s="91"/>
      <c r="BH115" s="80"/>
      <c r="BI115" s="80"/>
      <c r="BJ115" s="81"/>
      <c r="BK115" s="16">
        <f t="shared" si="26"/>
        <v>0</v>
      </c>
      <c r="BL115" s="99"/>
      <c r="BM115" s="27">
        <f t="shared" si="27"/>
        <v>5</v>
      </c>
    </row>
    <row r="116" spans="1:65" x14ac:dyDescent="0.25">
      <c r="A116" s="1" t="str">
        <f t="shared" si="14"/>
        <v/>
      </c>
      <c r="B116" s="62" t="str">
        <f>IF(Données!A129="","",Données!A129)</f>
        <v/>
      </c>
      <c r="C116" s="4" t="str">
        <f>IF(Données!B129="","",Données!B129)</f>
        <v/>
      </c>
      <c r="D116" s="82" t="s">
        <v>79</v>
      </c>
      <c r="E116" s="79"/>
      <c r="F116" s="80"/>
      <c r="G116" s="81"/>
      <c r="H116" s="16">
        <f t="shared" si="15"/>
        <v>3</v>
      </c>
      <c r="I116" s="86" t="s">
        <v>79</v>
      </c>
      <c r="J116" s="80"/>
      <c r="K116" s="80"/>
      <c r="L116" s="81"/>
      <c r="M116" s="16">
        <f t="shared" si="16"/>
        <v>2</v>
      </c>
      <c r="N116" s="91"/>
      <c r="O116" s="89"/>
      <c r="P116" s="89"/>
      <c r="Q116" s="90"/>
      <c r="R116" s="16">
        <f t="shared" si="17"/>
        <v>0</v>
      </c>
      <c r="S116" s="96"/>
      <c r="T116" s="89"/>
      <c r="U116" s="89"/>
      <c r="V116" s="90"/>
      <c r="W116" s="16">
        <f t="shared" si="18"/>
        <v>0</v>
      </c>
      <c r="X116" s="96"/>
      <c r="Y116" s="80"/>
      <c r="Z116" s="80"/>
      <c r="AA116" s="81"/>
      <c r="AB116" s="16">
        <f t="shared" si="19"/>
        <v>0</v>
      </c>
      <c r="AC116" s="91"/>
      <c r="AD116" s="80"/>
      <c r="AE116" s="80"/>
      <c r="AF116" s="81"/>
      <c r="AG116" s="16">
        <f t="shared" si="20"/>
        <v>0</v>
      </c>
      <c r="AH116" s="91"/>
      <c r="AI116" s="80"/>
      <c r="AJ116" s="80"/>
      <c r="AK116" s="81"/>
      <c r="AL116" s="16">
        <f t="shared" si="21"/>
        <v>0</v>
      </c>
      <c r="AM116" s="91"/>
      <c r="AN116" s="80"/>
      <c r="AO116" s="80"/>
      <c r="AP116" s="81"/>
      <c r="AQ116" s="16">
        <f t="shared" si="22"/>
        <v>0</v>
      </c>
      <c r="AR116" s="91"/>
      <c r="AS116" s="80"/>
      <c r="AT116" s="80"/>
      <c r="AU116" s="81"/>
      <c r="AV116" s="16">
        <f t="shared" si="23"/>
        <v>0</v>
      </c>
      <c r="AW116" s="91"/>
      <c r="AX116" s="80"/>
      <c r="AY116" s="80"/>
      <c r="AZ116" s="81"/>
      <c r="BA116" s="16">
        <f t="shared" si="24"/>
        <v>0</v>
      </c>
      <c r="BB116" s="91"/>
      <c r="BC116" s="80"/>
      <c r="BD116" s="80"/>
      <c r="BE116" s="81"/>
      <c r="BF116" s="16">
        <f t="shared" si="25"/>
        <v>0</v>
      </c>
      <c r="BG116" s="91"/>
      <c r="BH116" s="80"/>
      <c r="BI116" s="80"/>
      <c r="BJ116" s="81"/>
      <c r="BK116" s="16">
        <f t="shared" si="26"/>
        <v>0</v>
      </c>
      <c r="BL116" s="99"/>
      <c r="BM116" s="27">
        <f t="shared" si="27"/>
        <v>5</v>
      </c>
    </row>
    <row r="117" spans="1:65" x14ac:dyDescent="0.25">
      <c r="A117" s="1" t="str">
        <f t="shared" si="14"/>
        <v/>
      </c>
      <c r="B117" s="62" t="str">
        <f>IF(Données!A130="","",Données!A130)</f>
        <v/>
      </c>
      <c r="C117" s="4" t="str">
        <f>IF(Données!B130="","",Données!B130)</f>
        <v/>
      </c>
      <c r="D117" s="82" t="s">
        <v>79</v>
      </c>
      <c r="E117" s="79"/>
      <c r="F117" s="80"/>
      <c r="G117" s="81"/>
      <c r="H117" s="16">
        <f t="shared" si="15"/>
        <v>3</v>
      </c>
      <c r="I117" s="86" t="s">
        <v>79</v>
      </c>
      <c r="J117" s="80"/>
      <c r="K117" s="80"/>
      <c r="L117" s="81"/>
      <c r="M117" s="16">
        <f t="shared" si="16"/>
        <v>2</v>
      </c>
      <c r="N117" s="91"/>
      <c r="O117" s="89"/>
      <c r="P117" s="89"/>
      <c r="Q117" s="90"/>
      <c r="R117" s="16">
        <f t="shared" si="17"/>
        <v>0</v>
      </c>
      <c r="S117" s="96"/>
      <c r="T117" s="89"/>
      <c r="U117" s="89"/>
      <c r="V117" s="90"/>
      <c r="W117" s="16">
        <f t="shared" si="18"/>
        <v>0</v>
      </c>
      <c r="X117" s="96"/>
      <c r="Y117" s="80"/>
      <c r="Z117" s="80"/>
      <c r="AA117" s="81"/>
      <c r="AB117" s="16">
        <f t="shared" si="19"/>
        <v>0</v>
      </c>
      <c r="AC117" s="91"/>
      <c r="AD117" s="80"/>
      <c r="AE117" s="80"/>
      <c r="AF117" s="81"/>
      <c r="AG117" s="16">
        <f t="shared" si="20"/>
        <v>0</v>
      </c>
      <c r="AH117" s="91"/>
      <c r="AI117" s="80"/>
      <c r="AJ117" s="80"/>
      <c r="AK117" s="81"/>
      <c r="AL117" s="16">
        <f t="shared" si="21"/>
        <v>0</v>
      </c>
      <c r="AM117" s="91"/>
      <c r="AN117" s="80"/>
      <c r="AO117" s="80"/>
      <c r="AP117" s="81"/>
      <c r="AQ117" s="16">
        <f t="shared" si="22"/>
        <v>0</v>
      </c>
      <c r="AR117" s="91"/>
      <c r="AS117" s="80"/>
      <c r="AT117" s="80"/>
      <c r="AU117" s="81"/>
      <c r="AV117" s="16">
        <f t="shared" si="23"/>
        <v>0</v>
      </c>
      <c r="AW117" s="91"/>
      <c r="AX117" s="80"/>
      <c r="AY117" s="80"/>
      <c r="AZ117" s="81"/>
      <c r="BA117" s="16">
        <f t="shared" si="24"/>
        <v>0</v>
      </c>
      <c r="BB117" s="91"/>
      <c r="BC117" s="80"/>
      <c r="BD117" s="80"/>
      <c r="BE117" s="81"/>
      <c r="BF117" s="16">
        <f t="shared" si="25"/>
        <v>0</v>
      </c>
      <c r="BG117" s="91"/>
      <c r="BH117" s="80"/>
      <c r="BI117" s="80"/>
      <c r="BJ117" s="81"/>
      <c r="BK117" s="16">
        <f t="shared" si="26"/>
        <v>0</v>
      </c>
      <c r="BL117" s="99"/>
      <c r="BM117" s="27">
        <f t="shared" si="27"/>
        <v>5</v>
      </c>
    </row>
    <row r="118" spans="1:65" x14ac:dyDescent="0.25">
      <c r="A118" s="1" t="str">
        <f t="shared" si="14"/>
        <v/>
      </c>
      <c r="B118" s="62" t="str">
        <f>IF(Données!A131="","",Données!A131)</f>
        <v/>
      </c>
      <c r="C118" s="4" t="str">
        <f>IF(Données!B131="","",Données!B131)</f>
        <v/>
      </c>
      <c r="D118" s="82" t="s">
        <v>79</v>
      </c>
      <c r="E118" s="79"/>
      <c r="F118" s="80"/>
      <c r="G118" s="81"/>
      <c r="H118" s="16">
        <f t="shared" si="15"/>
        <v>3</v>
      </c>
      <c r="I118" s="86" t="s">
        <v>79</v>
      </c>
      <c r="J118" s="80"/>
      <c r="K118" s="80"/>
      <c r="L118" s="81"/>
      <c r="M118" s="16">
        <f t="shared" si="16"/>
        <v>2</v>
      </c>
      <c r="N118" s="91"/>
      <c r="O118" s="89"/>
      <c r="P118" s="89"/>
      <c r="Q118" s="90"/>
      <c r="R118" s="16">
        <f t="shared" si="17"/>
        <v>0</v>
      </c>
      <c r="S118" s="96"/>
      <c r="T118" s="89"/>
      <c r="U118" s="89"/>
      <c r="V118" s="90"/>
      <c r="W118" s="16">
        <f t="shared" si="18"/>
        <v>0</v>
      </c>
      <c r="X118" s="96"/>
      <c r="Y118" s="80"/>
      <c r="Z118" s="80"/>
      <c r="AA118" s="81"/>
      <c r="AB118" s="16">
        <f t="shared" si="19"/>
        <v>0</v>
      </c>
      <c r="AC118" s="91"/>
      <c r="AD118" s="80"/>
      <c r="AE118" s="80"/>
      <c r="AF118" s="81"/>
      <c r="AG118" s="16">
        <f t="shared" si="20"/>
        <v>0</v>
      </c>
      <c r="AH118" s="91"/>
      <c r="AI118" s="80"/>
      <c r="AJ118" s="80"/>
      <c r="AK118" s="81"/>
      <c r="AL118" s="16">
        <f t="shared" si="21"/>
        <v>0</v>
      </c>
      <c r="AM118" s="91"/>
      <c r="AN118" s="80"/>
      <c r="AO118" s="80"/>
      <c r="AP118" s="81"/>
      <c r="AQ118" s="16">
        <f t="shared" si="22"/>
        <v>0</v>
      </c>
      <c r="AR118" s="91"/>
      <c r="AS118" s="80"/>
      <c r="AT118" s="80"/>
      <c r="AU118" s="81"/>
      <c r="AV118" s="16">
        <f t="shared" si="23"/>
        <v>0</v>
      </c>
      <c r="AW118" s="91"/>
      <c r="AX118" s="80"/>
      <c r="AY118" s="80"/>
      <c r="AZ118" s="81"/>
      <c r="BA118" s="16">
        <f t="shared" si="24"/>
        <v>0</v>
      </c>
      <c r="BB118" s="91"/>
      <c r="BC118" s="80"/>
      <c r="BD118" s="80"/>
      <c r="BE118" s="81"/>
      <c r="BF118" s="16">
        <f t="shared" si="25"/>
        <v>0</v>
      </c>
      <c r="BG118" s="91"/>
      <c r="BH118" s="80"/>
      <c r="BI118" s="80"/>
      <c r="BJ118" s="81"/>
      <c r="BK118" s="16">
        <f t="shared" si="26"/>
        <v>0</v>
      </c>
      <c r="BL118" s="99"/>
      <c r="BM118" s="27">
        <f t="shared" si="27"/>
        <v>5</v>
      </c>
    </row>
    <row r="119" spans="1:65" x14ac:dyDescent="0.25">
      <c r="A119" s="1" t="str">
        <f t="shared" si="14"/>
        <v/>
      </c>
      <c r="B119" s="62" t="str">
        <f>IF(Données!A132="","",Données!A132)</f>
        <v/>
      </c>
      <c r="C119" s="4" t="str">
        <f>IF(Données!B132="","",Données!B132)</f>
        <v/>
      </c>
      <c r="D119" s="82" t="s">
        <v>79</v>
      </c>
      <c r="E119" s="79"/>
      <c r="F119" s="80"/>
      <c r="G119" s="81"/>
      <c r="H119" s="16">
        <f t="shared" si="15"/>
        <v>3</v>
      </c>
      <c r="I119" s="86" t="s">
        <v>79</v>
      </c>
      <c r="J119" s="80"/>
      <c r="K119" s="80"/>
      <c r="L119" s="81"/>
      <c r="M119" s="16">
        <f t="shared" si="16"/>
        <v>2</v>
      </c>
      <c r="N119" s="91"/>
      <c r="O119" s="89"/>
      <c r="P119" s="89"/>
      <c r="Q119" s="90"/>
      <c r="R119" s="16">
        <f t="shared" si="17"/>
        <v>0</v>
      </c>
      <c r="S119" s="96"/>
      <c r="T119" s="89"/>
      <c r="U119" s="89"/>
      <c r="V119" s="90"/>
      <c r="W119" s="16">
        <f t="shared" si="18"/>
        <v>0</v>
      </c>
      <c r="X119" s="96"/>
      <c r="Y119" s="80"/>
      <c r="Z119" s="80"/>
      <c r="AA119" s="81"/>
      <c r="AB119" s="16">
        <f t="shared" si="19"/>
        <v>0</v>
      </c>
      <c r="AC119" s="91"/>
      <c r="AD119" s="80"/>
      <c r="AE119" s="80"/>
      <c r="AF119" s="81"/>
      <c r="AG119" s="16">
        <f t="shared" si="20"/>
        <v>0</v>
      </c>
      <c r="AH119" s="91"/>
      <c r="AI119" s="80"/>
      <c r="AJ119" s="80"/>
      <c r="AK119" s="81"/>
      <c r="AL119" s="16">
        <f t="shared" si="21"/>
        <v>0</v>
      </c>
      <c r="AM119" s="91"/>
      <c r="AN119" s="80"/>
      <c r="AO119" s="80"/>
      <c r="AP119" s="81"/>
      <c r="AQ119" s="16">
        <f t="shared" si="22"/>
        <v>0</v>
      </c>
      <c r="AR119" s="91"/>
      <c r="AS119" s="80"/>
      <c r="AT119" s="80"/>
      <c r="AU119" s="81"/>
      <c r="AV119" s="16">
        <f t="shared" si="23"/>
        <v>0</v>
      </c>
      <c r="AW119" s="91"/>
      <c r="AX119" s="80"/>
      <c r="AY119" s="80"/>
      <c r="AZ119" s="81"/>
      <c r="BA119" s="16">
        <f t="shared" si="24"/>
        <v>0</v>
      </c>
      <c r="BB119" s="91"/>
      <c r="BC119" s="80"/>
      <c r="BD119" s="80"/>
      <c r="BE119" s="81"/>
      <c r="BF119" s="16">
        <f t="shared" si="25"/>
        <v>0</v>
      </c>
      <c r="BG119" s="91"/>
      <c r="BH119" s="80"/>
      <c r="BI119" s="80"/>
      <c r="BJ119" s="81"/>
      <c r="BK119" s="16">
        <f t="shared" si="26"/>
        <v>0</v>
      </c>
      <c r="BL119" s="99"/>
      <c r="BM119" s="27">
        <f t="shared" si="27"/>
        <v>5</v>
      </c>
    </row>
    <row r="120" spans="1:65" x14ac:dyDescent="0.25">
      <c r="A120" s="1" t="str">
        <f t="shared" si="14"/>
        <v/>
      </c>
      <c r="B120" s="62" t="str">
        <f>IF(Données!A133="","",Données!A133)</f>
        <v/>
      </c>
      <c r="C120" s="4" t="str">
        <f>IF(Données!B133="","",Données!B133)</f>
        <v/>
      </c>
      <c r="D120" s="82" t="s">
        <v>79</v>
      </c>
      <c r="E120" s="79"/>
      <c r="F120" s="80"/>
      <c r="G120" s="81"/>
      <c r="H120" s="16">
        <f t="shared" si="15"/>
        <v>3</v>
      </c>
      <c r="I120" s="86" t="s">
        <v>79</v>
      </c>
      <c r="J120" s="80"/>
      <c r="K120" s="80"/>
      <c r="L120" s="81"/>
      <c r="M120" s="16">
        <f t="shared" si="16"/>
        <v>2</v>
      </c>
      <c r="N120" s="91"/>
      <c r="O120" s="89"/>
      <c r="P120" s="89"/>
      <c r="Q120" s="90"/>
      <c r="R120" s="16">
        <f t="shared" si="17"/>
        <v>0</v>
      </c>
      <c r="S120" s="96"/>
      <c r="T120" s="89"/>
      <c r="U120" s="89"/>
      <c r="V120" s="90"/>
      <c r="W120" s="16">
        <f t="shared" si="18"/>
        <v>0</v>
      </c>
      <c r="X120" s="96"/>
      <c r="Y120" s="80"/>
      <c r="Z120" s="80"/>
      <c r="AA120" s="81"/>
      <c r="AB120" s="16">
        <f t="shared" si="19"/>
        <v>0</v>
      </c>
      <c r="AC120" s="91"/>
      <c r="AD120" s="80"/>
      <c r="AE120" s="80"/>
      <c r="AF120" s="81"/>
      <c r="AG120" s="16">
        <f t="shared" si="20"/>
        <v>0</v>
      </c>
      <c r="AH120" s="91"/>
      <c r="AI120" s="80"/>
      <c r="AJ120" s="80"/>
      <c r="AK120" s="81"/>
      <c r="AL120" s="16">
        <f t="shared" si="21"/>
        <v>0</v>
      </c>
      <c r="AM120" s="91"/>
      <c r="AN120" s="80"/>
      <c r="AO120" s="80"/>
      <c r="AP120" s="81"/>
      <c r="AQ120" s="16">
        <f t="shared" si="22"/>
        <v>0</v>
      </c>
      <c r="AR120" s="91"/>
      <c r="AS120" s="80"/>
      <c r="AT120" s="80"/>
      <c r="AU120" s="81"/>
      <c r="AV120" s="16">
        <f t="shared" si="23"/>
        <v>0</v>
      </c>
      <c r="AW120" s="91"/>
      <c r="AX120" s="80"/>
      <c r="AY120" s="80"/>
      <c r="AZ120" s="81"/>
      <c r="BA120" s="16">
        <f t="shared" si="24"/>
        <v>0</v>
      </c>
      <c r="BB120" s="91"/>
      <c r="BC120" s="80"/>
      <c r="BD120" s="80"/>
      <c r="BE120" s="81"/>
      <c r="BF120" s="16">
        <f t="shared" si="25"/>
        <v>0</v>
      </c>
      <c r="BG120" s="91"/>
      <c r="BH120" s="80"/>
      <c r="BI120" s="80"/>
      <c r="BJ120" s="81"/>
      <c r="BK120" s="16">
        <f t="shared" si="26"/>
        <v>0</v>
      </c>
      <c r="BL120" s="99"/>
      <c r="BM120" s="27">
        <f t="shared" si="27"/>
        <v>5</v>
      </c>
    </row>
    <row r="121" spans="1:65" x14ac:dyDescent="0.25">
      <c r="A121" s="1" t="str">
        <f t="shared" si="14"/>
        <v/>
      </c>
      <c r="B121" s="62" t="str">
        <f>IF(Données!A134="","",Données!A134)</f>
        <v/>
      </c>
      <c r="C121" s="4" t="str">
        <f>IF(Données!B134="","",Données!B134)</f>
        <v/>
      </c>
      <c r="D121" s="82" t="s">
        <v>79</v>
      </c>
      <c r="E121" s="79"/>
      <c r="F121" s="80"/>
      <c r="G121" s="81"/>
      <c r="H121" s="16">
        <f t="shared" si="15"/>
        <v>3</v>
      </c>
      <c r="I121" s="86" t="s">
        <v>79</v>
      </c>
      <c r="J121" s="80"/>
      <c r="K121" s="80"/>
      <c r="L121" s="81"/>
      <c r="M121" s="16">
        <f t="shared" si="16"/>
        <v>2</v>
      </c>
      <c r="N121" s="91"/>
      <c r="O121" s="89"/>
      <c r="P121" s="89"/>
      <c r="Q121" s="90"/>
      <c r="R121" s="16">
        <f t="shared" si="17"/>
        <v>0</v>
      </c>
      <c r="S121" s="96"/>
      <c r="T121" s="89"/>
      <c r="U121" s="89"/>
      <c r="V121" s="90"/>
      <c r="W121" s="16">
        <f t="shared" si="18"/>
        <v>0</v>
      </c>
      <c r="X121" s="96"/>
      <c r="Y121" s="80"/>
      <c r="Z121" s="80"/>
      <c r="AA121" s="81"/>
      <c r="AB121" s="16">
        <f t="shared" si="19"/>
        <v>0</v>
      </c>
      <c r="AC121" s="91"/>
      <c r="AD121" s="80"/>
      <c r="AE121" s="80"/>
      <c r="AF121" s="81"/>
      <c r="AG121" s="16">
        <f t="shared" si="20"/>
        <v>0</v>
      </c>
      <c r="AH121" s="91"/>
      <c r="AI121" s="80"/>
      <c r="AJ121" s="80"/>
      <c r="AK121" s="81"/>
      <c r="AL121" s="16">
        <f t="shared" si="21"/>
        <v>0</v>
      </c>
      <c r="AM121" s="91"/>
      <c r="AN121" s="80"/>
      <c r="AO121" s="80"/>
      <c r="AP121" s="81"/>
      <c r="AQ121" s="16">
        <f t="shared" si="22"/>
        <v>0</v>
      </c>
      <c r="AR121" s="91"/>
      <c r="AS121" s="80"/>
      <c r="AT121" s="80"/>
      <c r="AU121" s="81"/>
      <c r="AV121" s="16">
        <f t="shared" si="23"/>
        <v>0</v>
      </c>
      <c r="AW121" s="91"/>
      <c r="AX121" s="80"/>
      <c r="AY121" s="80"/>
      <c r="AZ121" s="81"/>
      <c r="BA121" s="16">
        <f t="shared" si="24"/>
        <v>0</v>
      </c>
      <c r="BB121" s="91"/>
      <c r="BC121" s="80"/>
      <c r="BD121" s="80"/>
      <c r="BE121" s="81"/>
      <c r="BF121" s="16">
        <f t="shared" si="25"/>
        <v>0</v>
      </c>
      <c r="BG121" s="91"/>
      <c r="BH121" s="80"/>
      <c r="BI121" s="80"/>
      <c r="BJ121" s="81"/>
      <c r="BK121" s="16">
        <f t="shared" si="26"/>
        <v>0</v>
      </c>
      <c r="BL121" s="99"/>
      <c r="BM121" s="27">
        <f t="shared" si="27"/>
        <v>5</v>
      </c>
    </row>
    <row r="122" spans="1:65" x14ac:dyDescent="0.25">
      <c r="A122" s="1" t="str">
        <f t="shared" si="14"/>
        <v/>
      </c>
      <c r="B122" s="62" t="str">
        <f>IF(Données!A135="","",Données!A135)</f>
        <v/>
      </c>
      <c r="C122" s="4" t="str">
        <f>IF(Données!B135="","",Données!B135)</f>
        <v/>
      </c>
      <c r="D122" s="82" t="s">
        <v>79</v>
      </c>
      <c r="E122" s="79"/>
      <c r="F122" s="80"/>
      <c r="G122" s="81"/>
      <c r="H122" s="16">
        <f t="shared" si="15"/>
        <v>3</v>
      </c>
      <c r="I122" s="86" t="s">
        <v>79</v>
      </c>
      <c r="J122" s="80"/>
      <c r="K122" s="80"/>
      <c r="L122" s="81"/>
      <c r="M122" s="16">
        <f t="shared" si="16"/>
        <v>2</v>
      </c>
      <c r="N122" s="91"/>
      <c r="O122" s="89"/>
      <c r="P122" s="89"/>
      <c r="Q122" s="90"/>
      <c r="R122" s="16">
        <f t="shared" si="17"/>
        <v>0</v>
      </c>
      <c r="S122" s="96"/>
      <c r="T122" s="89"/>
      <c r="U122" s="89"/>
      <c r="V122" s="90"/>
      <c r="W122" s="16">
        <f t="shared" si="18"/>
        <v>0</v>
      </c>
      <c r="X122" s="96"/>
      <c r="Y122" s="80"/>
      <c r="Z122" s="80"/>
      <c r="AA122" s="81"/>
      <c r="AB122" s="16">
        <f t="shared" si="19"/>
        <v>0</v>
      </c>
      <c r="AC122" s="91"/>
      <c r="AD122" s="80"/>
      <c r="AE122" s="80"/>
      <c r="AF122" s="81"/>
      <c r="AG122" s="16">
        <f t="shared" si="20"/>
        <v>0</v>
      </c>
      <c r="AH122" s="91"/>
      <c r="AI122" s="80"/>
      <c r="AJ122" s="80"/>
      <c r="AK122" s="81"/>
      <c r="AL122" s="16">
        <f t="shared" si="21"/>
        <v>0</v>
      </c>
      <c r="AM122" s="91"/>
      <c r="AN122" s="80"/>
      <c r="AO122" s="80"/>
      <c r="AP122" s="81"/>
      <c r="AQ122" s="16">
        <f t="shared" si="22"/>
        <v>0</v>
      </c>
      <c r="AR122" s="91"/>
      <c r="AS122" s="80"/>
      <c r="AT122" s="80"/>
      <c r="AU122" s="81"/>
      <c r="AV122" s="16">
        <f t="shared" si="23"/>
        <v>0</v>
      </c>
      <c r="AW122" s="91"/>
      <c r="AX122" s="80"/>
      <c r="AY122" s="80"/>
      <c r="AZ122" s="81"/>
      <c r="BA122" s="16">
        <f t="shared" si="24"/>
        <v>0</v>
      </c>
      <c r="BB122" s="91"/>
      <c r="BC122" s="80"/>
      <c r="BD122" s="80"/>
      <c r="BE122" s="81"/>
      <c r="BF122" s="16">
        <f t="shared" si="25"/>
        <v>0</v>
      </c>
      <c r="BG122" s="91"/>
      <c r="BH122" s="80"/>
      <c r="BI122" s="80"/>
      <c r="BJ122" s="81"/>
      <c r="BK122" s="16">
        <f t="shared" si="26"/>
        <v>0</v>
      </c>
      <c r="BL122" s="99"/>
      <c r="BM122" s="27">
        <f t="shared" si="27"/>
        <v>5</v>
      </c>
    </row>
    <row r="123" spans="1:65" x14ac:dyDescent="0.25">
      <c r="A123" s="1" t="str">
        <f t="shared" si="14"/>
        <v/>
      </c>
      <c r="B123" s="62" t="str">
        <f>IF(Données!A136="","",Données!A136)</f>
        <v/>
      </c>
      <c r="C123" s="4" t="str">
        <f>IF(Données!B136="","",Données!B136)</f>
        <v/>
      </c>
      <c r="D123" s="82" t="s">
        <v>79</v>
      </c>
      <c r="E123" s="79"/>
      <c r="F123" s="80"/>
      <c r="G123" s="81"/>
      <c r="H123" s="16">
        <f t="shared" si="15"/>
        <v>3</v>
      </c>
      <c r="I123" s="86" t="s">
        <v>79</v>
      </c>
      <c r="J123" s="80"/>
      <c r="K123" s="80"/>
      <c r="L123" s="81"/>
      <c r="M123" s="16">
        <f t="shared" si="16"/>
        <v>2</v>
      </c>
      <c r="N123" s="91"/>
      <c r="O123" s="89"/>
      <c r="P123" s="89"/>
      <c r="Q123" s="90"/>
      <c r="R123" s="16">
        <f t="shared" si="17"/>
        <v>0</v>
      </c>
      <c r="S123" s="96"/>
      <c r="T123" s="89"/>
      <c r="U123" s="89"/>
      <c r="V123" s="90"/>
      <c r="W123" s="16">
        <f t="shared" si="18"/>
        <v>0</v>
      </c>
      <c r="X123" s="96"/>
      <c r="Y123" s="80"/>
      <c r="Z123" s="80"/>
      <c r="AA123" s="81"/>
      <c r="AB123" s="16">
        <f t="shared" si="19"/>
        <v>0</v>
      </c>
      <c r="AC123" s="91"/>
      <c r="AD123" s="80"/>
      <c r="AE123" s="80"/>
      <c r="AF123" s="81"/>
      <c r="AG123" s="16">
        <f t="shared" si="20"/>
        <v>0</v>
      </c>
      <c r="AH123" s="91"/>
      <c r="AI123" s="80"/>
      <c r="AJ123" s="80"/>
      <c r="AK123" s="81"/>
      <c r="AL123" s="16">
        <f t="shared" si="21"/>
        <v>0</v>
      </c>
      <c r="AM123" s="91"/>
      <c r="AN123" s="80"/>
      <c r="AO123" s="80"/>
      <c r="AP123" s="81"/>
      <c r="AQ123" s="16">
        <f t="shared" si="22"/>
        <v>0</v>
      </c>
      <c r="AR123" s="91"/>
      <c r="AS123" s="80"/>
      <c r="AT123" s="80"/>
      <c r="AU123" s="81"/>
      <c r="AV123" s="16">
        <f t="shared" si="23"/>
        <v>0</v>
      </c>
      <c r="AW123" s="91"/>
      <c r="AX123" s="80"/>
      <c r="AY123" s="80"/>
      <c r="AZ123" s="81"/>
      <c r="BA123" s="16">
        <f t="shared" si="24"/>
        <v>0</v>
      </c>
      <c r="BB123" s="91"/>
      <c r="BC123" s="80"/>
      <c r="BD123" s="80"/>
      <c r="BE123" s="81"/>
      <c r="BF123" s="16">
        <f t="shared" si="25"/>
        <v>0</v>
      </c>
      <c r="BG123" s="91"/>
      <c r="BH123" s="80"/>
      <c r="BI123" s="80"/>
      <c r="BJ123" s="81"/>
      <c r="BK123" s="16">
        <f t="shared" si="26"/>
        <v>0</v>
      </c>
      <c r="BL123" s="99"/>
      <c r="BM123" s="27">
        <f t="shared" si="27"/>
        <v>5</v>
      </c>
    </row>
    <row r="124" spans="1:65" x14ac:dyDescent="0.25">
      <c r="A124" s="1" t="str">
        <f t="shared" si="14"/>
        <v/>
      </c>
      <c r="B124" s="62" t="str">
        <f>IF(Données!A137="","",Données!A137)</f>
        <v/>
      </c>
      <c r="C124" s="4" t="str">
        <f>IF(Données!B137="","",Données!B137)</f>
        <v/>
      </c>
      <c r="D124" s="79" t="s">
        <v>79</v>
      </c>
      <c r="E124" s="79"/>
      <c r="F124" s="80"/>
      <c r="G124" s="81"/>
      <c r="H124" s="16">
        <f t="shared" si="15"/>
        <v>3</v>
      </c>
      <c r="I124" s="86" t="s">
        <v>79</v>
      </c>
      <c r="J124" s="80"/>
      <c r="K124" s="80"/>
      <c r="L124" s="81"/>
      <c r="M124" s="16">
        <f t="shared" si="16"/>
        <v>2</v>
      </c>
      <c r="N124" s="91"/>
      <c r="O124" s="89"/>
      <c r="P124" s="89"/>
      <c r="Q124" s="90"/>
      <c r="R124" s="16">
        <f t="shared" si="17"/>
        <v>0</v>
      </c>
      <c r="S124" s="96"/>
      <c r="T124" s="89"/>
      <c r="U124" s="89"/>
      <c r="V124" s="90"/>
      <c r="W124" s="16">
        <f t="shared" si="18"/>
        <v>0</v>
      </c>
      <c r="X124" s="96"/>
      <c r="Y124" s="80"/>
      <c r="Z124" s="80"/>
      <c r="AA124" s="81"/>
      <c r="AB124" s="16">
        <f t="shared" si="19"/>
        <v>0</v>
      </c>
      <c r="AC124" s="91"/>
      <c r="AD124" s="80"/>
      <c r="AE124" s="80"/>
      <c r="AF124" s="81"/>
      <c r="AG124" s="16">
        <f t="shared" si="20"/>
        <v>0</v>
      </c>
      <c r="AH124" s="91"/>
      <c r="AI124" s="80"/>
      <c r="AJ124" s="80"/>
      <c r="AK124" s="81"/>
      <c r="AL124" s="16">
        <f t="shared" si="21"/>
        <v>0</v>
      </c>
      <c r="AM124" s="91"/>
      <c r="AN124" s="80"/>
      <c r="AO124" s="80"/>
      <c r="AP124" s="81"/>
      <c r="AQ124" s="16">
        <f t="shared" si="22"/>
        <v>0</v>
      </c>
      <c r="AR124" s="91"/>
      <c r="AS124" s="80"/>
      <c r="AT124" s="80"/>
      <c r="AU124" s="81"/>
      <c r="AV124" s="16">
        <f t="shared" si="23"/>
        <v>0</v>
      </c>
      <c r="AW124" s="91"/>
      <c r="AX124" s="80"/>
      <c r="AY124" s="80"/>
      <c r="AZ124" s="81"/>
      <c r="BA124" s="16">
        <f t="shared" si="24"/>
        <v>0</v>
      </c>
      <c r="BB124" s="91"/>
      <c r="BC124" s="80"/>
      <c r="BD124" s="80"/>
      <c r="BE124" s="81"/>
      <c r="BF124" s="16">
        <f t="shared" si="25"/>
        <v>0</v>
      </c>
      <c r="BG124" s="91"/>
      <c r="BH124" s="80"/>
      <c r="BI124" s="80"/>
      <c r="BJ124" s="81"/>
      <c r="BK124" s="16">
        <f t="shared" si="26"/>
        <v>0</v>
      </c>
      <c r="BL124" s="99"/>
      <c r="BM124" s="27">
        <f t="shared" si="27"/>
        <v>5</v>
      </c>
    </row>
    <row r="125" spans="1:65" x14ac:dyDescent="0.25">
      <c r="A125" s="1" t="str">
        <f t="shared" si="14"/>
        <v/>
      </c>
      <c r="B125" s="62" t="str">
        <f>IF(Données!A138="","",Données!A138)</f>
        <v/>
      </c>
      <c r="C125" s="4" t="str">
        <f>IF(Données!B138="","",Données!B138)</f>
        <v/>
      </c>
      <c r="D125" s="79" t="s">
        <v>79</v>
      </c>
      <c r="E125" s="79"/>
      <c r="F125" s="80"/>
      <c r="G125" s="81"/>
      <c r="H125" s="16">
        <f t="shared" si="15"/>
        <v>3</v>
      </c>
      <c r="I125" s="86" t="s">
        <v>79</v>
      </c>
      <c r="J125" s="80"/>
      <c r="K125" s="80"/>
      <c r="L125" s="81"/>
      <c r="M125" s="16">
        <f t="shared" si="16"/>
        <v>2</v>
      </c>
      <c r="N125" s="91"/>
      <c r="O125" s="89"/>
      <c r="P125" s="89"/>
      <c r="Q125" s="90"/>
      <c r="R125" s="16">
        <f t="shared" si="17"/>
        <v>0</v>
      </c>
      <c r="S125" s="96"/>
      <c r="T125" s="89"/>
      <c r="U125" s="89"/>
      <c r="V125" s="90"/>
      <c r="W125" s="16">
        <f t="shared" si="18"/>
        <v>0</v>
      </c>
      <c r="X125" s="96"/>
      <c r="Y125" s="80"/>
      <c r="Z125" s="80"/>
      <c r="AA125" s="81"/>
      <c r="AB125" s="16">
        <f t="shared" si="19"/>
        <v>0</v>
      </c>
      <c r="AC125" s="91"/>
      <c r="AD125" s="80"/>
      <c r="AE125" s="80"/>
      <c r="AF125" s="81"/>
      <c r="AG125" s="16">
        <f t="shared" si="20"/>
        <v>0</v>
      </c>
      <c r="AH125" s="91"/>
      <c r="AI125" s="80"/>
      <c r="AJ125" s="80"/>
      <c r="AK125" s="81"/>
      <c r="AL125" s="16">
        <f t="shared" si="21"/>
        <v>0</v>
      </c>
      <c r="AM125" s="91"/>
      <c r="AN125" s="80"/>
      <c r="AO125" s="80"/>
      <c r="AP125" s="81"/>
      <c r="AQ125" s="16">
        <f t="shared" si="22"/>
        <v>0</v>
      </c>
      <c r="AR125" s="91"/>
      <c r="AS125" s="80"/>
      <c r="AT125" s="80"/>
      <c r="AU125" s="81"/>
      <c r="AV125" s="16">
        <f t="shared" si="23"/>
        <v>0</v>
      </c>
      <c r="AW125" s="91"/>
      <c r="AX125" s="80"/>
      <c r="AY125" s="80"/>
      <c r="AZ125" s="81"/>
      <c r="BA125" s="16">
        <f t="shared" si="24"/>
        <v>0</v>
      </c>
      <c r="BB125" s="91"/>
      <c r="BC125" s="80"/>
      <c r="BD125" s="80"/>
      <c r="BE125" s="81"/>
      <c r="BF125" s="16">
        <f t="shared" si="25"/>
        <v>0</v>
      </c>
      <c r="BG125" s="91"/>
      <c r="BH125" s="80"/>
      <c r="BI125" s="80"/>
      <c r="BJ125" s="81"/>
      <c r="BK125" s="16">
        <f t="shared" si="26"/>
        <v>0</v>
      </c>
      <c r="BL125" s="99"/>
      <c r="BM125" s="27">
        <f t="shared" si="27"/>
        <v>5</v>
      </c>
    </row>
    <row r="126" spans="1:65" x14ac:dyDescent="0.25">
      <c r="A126" s="1" t="str">
        <f t="shared" si="14"/>
        <v/>
      </c>
      <c r="B126" s="62" t="str">
        <f>IF(Données!A139="","",Données!A139)</f>
        <v/>
      </c>
      <c r="C126" s="4" t="str">
        <f>IF(Données!B139="","",Données!B139)</f>
        <v/>
      </c>
      <c r="D126" s="79" t="s">
        <v>79</v>
      </c>
      <c r="E126" s="79"/>
      <c r="F126" s="80"/>
      <c r="G126" s="81"/>
      <c r="H126" s="16">
        <f t="shared" si="15"/>
        <v>3</v>
      </c>
      <c r="I126" s="86" t="s">
        <v>79</v>
      </c>
      <c r="J126" s="80"/>
      <c r="K126" s="80"/>
      <c r="L126" s="81"/>
      <c r="M126" s="16">
        <f t="shared" si="16"/>
        <v>2</v>
      </c>
      <c r="N126" s="91"/>
      <c r="O126" s="89"/>
      <c r="P126" s="89"/>
      <c r="Q126" s="90"/>
      <c r="R126" s="16">
        <f t="shared" si="17"/>
        <v>0</v>
      </c>
      <c r="S126" s="96"/>
      <c r="T126" s="89"/>
      <c r="U126" s="89"/>
      <c r="V126" s="90"/>
      <c r="W126" s="16">
        <f t="shared" si="18"/>
        <v>0</v>
      </c>
      <c r="X126" s="96"/>
      <c r="Y126" s="80"/>
      <c r="Z126" s="80"/>
      <c r="AA126" s="81"/>
      <c r="AB126" s="16">
        <f t="shared" si="19"/>
        <v>0</v>
      </c>
      <c r="AC126" s="91"/>
      <c r="AD126" s="80"/>
      <c r="AE126" s="80"/>
      <c r="AF126" s="81"/>
      <c r="AG126" s="16">
        <f t="shared" si="20"/>
        <v>0</v>
      </c>
      <c r="AH126" s="91"/>
      <c r="AI126" s="80"/>
      <c r="AJ126" s="80"/>
      <c r="AK126" s="81"/>
      <c r="AL126" s="16">
        <f t="shared" si="21"/>
        <v>0</v>
      </c>
      <c r="AM126" s="91"/>
      <c r="AN126" s="80"/>
      <c r="AO126" s="80"/>
      <c r="AP126" s="81"/>
      <c r="AQ126" s="16">
        <f t="shared" si="22"/>
        <v>0</v>
      </c>
      <c r="AR126" s="91"/>
      <c r="AS126" s="80"/>
      <c r="AT126" s="80"/>
      <c r="AU126" s="81"/>
      <c r="AV126" s="16">
        <f t="shared" si="23"/>
        <v>0</v>
      </c>
      <c r="AW126" s="91"/>
      <c r="AX126" s="80"/>
      <c r="AY126" s="80"/>
      <c r="AZ126" s="81"/>
      <c r="BA126" s="16">
        <f t="shared" si="24"/>
        <v>0</v>
      </c>
      <c r="BB126" s="91"/>
      <c r="BC126" s="80"/>
      <c r="BD126" s="80"/>
      <c r="BE126" s="81"/>
      <c r="BF126" s="16">
        <f t="shared" si="25"/>
        <v>0</v>
      </c>
      <c r="BG126" s="91"/>
      <c r="BH126" s="80"/>
      <c r="BI126" s="80"/>
      <c r="BJ126" s="81"/>
      <c r="BK126" s="16">
        <f t="shared" si="26"/>
        <v>0</v>
      </c>
      <c r="BL126" s="99"/>
      <c r="BM126" s="27">
        <f t="shared" si="27"/>
        <v>5</v>
      </c>
    </row>
    <row r="127" spans="1:65" x14ac:dyDescent="0.25">
      <c r="A127" s="1" t="str">
        <f t="shared" si="14"/>
        <v/>
      </c>
      <c r="B127" s="62" t="str">
        <f>IF(Données!A140="","",Données!A140)</f>
        <v/>
      </c>
      <c r="C127" s="4" t="str">
        <f>IF(Données!B140="","",Données!B140)</f>
        <v/>
      </c>
      <c r="D127" s="79" t="s">
        <v>79</v>
      </c>
      <c r="E127" s="79"/>
      <c r="F127" s="80"/>
      <c r="G127" s="81"/>
      <c r="H127" s="16">
        <f t="shared" si="15"/>
        <v>3</v>
      </c>
      <c r="I127" s="86" t="s">
        <v>79</v>
      </c>
      <c r="J127" s="80"/>
      <c r="K127" s="80"/>
      <c r="L127" s="81"/>
      <c r="M127" s="16">
        <f t="shared" si="16"/>
        <v>2</v>
      </c>
      <c r="N127" s="91"/>
      <c r="O127" s="89"/>
      <c r="P127" s="89"/>
      <c r="Q127" s="90"/>
      <c r="R127" s="16">
        <f t="shared" si="17"/>
        <v>0</v>
      </c>
      <c r="S127" s="96"/>
      <c r="T127" s="89"/>
      <c r="U127" s="89"/>
      <c r="V127" s="90"/>
      <c r="W127" s="16">
        <f t="shared" si="18"/>
        <v>0</v>
      </c>
      <c r="X127" s="96"/>
      <c r="Y127" s="80"/>
      <c r="Z127" s="80"/>
      <c r="AA127" s="81"/>
      <c r="AB127" s="16">
        <f t="shared" si="19"/>
        <v>0</v>
      </c>
      <c r="AC127" s="91"/>
      <c r="AD127" s="80"/>
      <c r="AE127" s="80"/>
      <c r="AF127" s="81"/>
      <c r="AG127" s="16">
        <f t="shared" si="20"/>
        <v>0</v>
      </c>
      <c r="AH127" s="91"/>
      <c r="AI127" s="80"/>
      <c r="AJ127" s="80"/>
      <c r="AK127" s="81"/>
      <c r="AL127" s="16">
        <f t="shared" si="21"/>
        <v>0</v>
      </c>
      <c r="AM127" s="91"/>
      <c r="AN127" s="80"/>
      <c r="AO127" s="80"/>
      <c r="AP127" s="81"/>
      <c r="AQ127" s="16">
        <f t="shared" si="22"/>
        <v>0</v>
      </c>
      <c r="AR127" s="91"/>
      <c r="AS127" s="80"/>
      <c r="AT127" s="80"/>
      <c r="AU127" s="81"/>
      <c r="AV127" s="16">
        <f t="shared" si="23"/>
        <v>0</v>
      </c>
      <c r="AW127" s="91"/>
      <c r="AX127" s="80"/>
      <c r="AY127" s="80"/>
      <c r="AZ127" s="81"/>
      <c r="BA127" s="16">
        <f t="shared" si="24"/>
        <v>0</v>
      </c>
      <c r="BB127" s="91"/>
      <c r="BC127" s="80"/>
      <c r="BD127" s="80"/>
      <c r="BE127" s="81"/>
      <c r="BF127" s="16">
        <f t="shared" si="25"/>
        <v>0</v>
      </c>
      <c r="BG127" s="91"/>
      <c r="BH127" s="80"/>
      <c r="BI127" s="80"/>
      <c r="BJ127" s="81"/>
      <c r="BK127" s="16">
        <f t="shared" si="26"/>
        <v>0</v>
      </c>
      <c r="BL127" s="99"/>
      <c r="BM127" s="27">
        <f t="shared" si="27"/>
        <v>5</v>
      </c>
    </row>
    <row r="128" spans="1:65" x14ac:dyDescent="0.25">
      <c r="A128" s="1" t="str">
        <f t="shared" si="14"/>
        <v/>
      </c>
      <c r="B128" s="62" t="str">
        <f>IF(Données!A141="","",Données!A141)</f>
        <v/>
      </c>
      <c r="C128" s="4" t="str">
        <f>IF(Données!B141="","",Données!B141)</f>
        <v/>
      </c>
      <c r="D128" s="79" t="s">
        <v>79</v>
      </c>
      <c r="E128" s="79"/>
      <c r="F128" s="80"/>
      <c r="G128" s="81"/>
      <c r="H128" s="16">
        <f t="shared" si="15"/>
        <v>3</v>
      </c>
      <c r="I128" s="86" t="s">
        <v>79</v>
      </c>
      <c r="J128" s="80"/>
      <c r="K128" s="80"/>
      <c r="L128" s="81"/>
      <c r="M128" s="16">
        <f t="shared" si="16"/>
        <v>2</v>
      </c>
      <c r="N128" s="91"/>
      <c r="O128" s="89"/>
      <c r="P128" s="89"/>
      <c r="Q128" s="90"/>
      <c r="R128" s="16">
        <f t="shared" si="17"/>
        <v>0</v>
      </c>
      <c r="S128" s="96"/>
      <c r="T128" s="89"/>
      <c r="U128" s="89"/>
      <c r="V128" s="90"/>
      <c r="W128" s="16">
        <f t="shared" si="18"/>
        <v>0</v>
      </c>
      <c r="X128" s="96"/>
      <c r="Y128" s="80"/>
      <c r="Z128" s="80"/>
      <c r="AA128" s="81"/>
      <c r="AB128" s="16">
        <f t="shared" si="19"/>
        <v>0</v>
      </c>
      <c r="AC128" s="91"/>
      <c r="AD128" s="80"/>
      <c r="AE128" s="80"/>
      <c r="AF128" s="81"/>
      <c r="AG128" s="16">
        <f t="shared" si="20"/>
        <v>0</v>
      </c>
      <c r="AH128" s="91"/>
      <c r="AI128" s="80"/>
      <c r="AJ128" s="80"/>
      <c r="AK128" s="81"/>
      <c r="AL128" s="16">
        <f t="shared" si="21"/>
        <v>0</v>
      </c>
      <c r="AM128" s="91"/>
      <c r="AN128" s="80"/>
      <c r="AO128" s="80"/>
      <c r="AP128" s="81"/>
      <c r="AQ128" s="16">
        <f t="shared" si="22"/>
        <v>0</v>
      </c>
      <c r="AR128" s="91"/>
      <c r="AS128" s="80"/>
      <c r="AT128" s="80"/>
      <c r="AU128" s="81"/>
      <c r="AV128" s="16">
        <f t="shared" si="23"/>
        <v>0</v>
      </c>
      <c r="AW128" s="91"/>
      <c r="AX128" s="80"/>
      <c r="AY128" s="80"/>
      <c r="AZ128" s="81"/>
      <c r="BA128" s="16">
        <f t="shared" si="24"/>
        <v>0</v>
      </c>
      <c r="BB128" s="91"/>
      <c r="BC128" s="80"/>
      <c r="BD128" s="80"/>
      <c r="BE128" s="81"/>
      <c r="BF128" s="16">
        <f t="shared" si="25"/>
        <v>0</v>
      </c>
      <c r="BG128" s="91"/>
      <c r="BH128" s="80"/>
      <c r="BI128" s="80"/>
      <c r="BJ128" s="81"/>
      <c r="BK128" s="16">
        <f t="shared" si="26"/>
        <v>0</v>
      </c>
      <c r="BL128" s="99"/>
      <c r="BM128" s="27">
        <f t="shared" si="27"/>
        <v>5</v>
      </c>
    </row>
    <row r="129" spans="1:175" ht="15.75" thickBot="1" x14ac:dyDescent="0.3">
      <c r="A129" s="1" t="str">
        <f t="shared" si="14"/>
        <v/>
      </c>
      <c r="B129" s="5" t="str">
        <f>IF(Données!A142="","",Données!A142)</f>
        <v/>
      </c>
      <c r="C129" s="6" t="str">
        <f>IF(Données!B142="","",Données!B142)</f>
        <v/>
      </c>
      <c r="D129" s="83" t="s">
        <v>79</v>
      </c>
      <c r="E129" s="83"/>
      <c r="F129" s="84"/>
      <c r="G129" s="85"/>
      <c r="H129" s="18">
        <f t="shared" si="15"/>
        <v>3</v>
      </c>
      <c r="I129" s="86" t="s">
        <v>79</v>
      </c>
      <c r="J129" s="84"/>
      <c r="K129" s="84"/>
      <c r="L129" s="85"/>
      <c r="M129" s="18">
        <f t="shared" si="16"/>
        <v>2</v>
      </c>
      <c r="N129" s="92"/>
      <c r="O129" s="93"/>
      <c r="P129" s="93"/>
      <c r="Q129" s="94"/>
      <c r="R129" s="18">
        <f t="shared" si="17"/>
        <v>0</v>
      </c>
      <c r="S129" s="97"/>
      <c r="T129" s="93"/>
      <c r="U129" s="93"/>
      <c r="V129" s="94"/>
      <c r="W129" s="18">
        <f t="shared" si="18"/>
        <v>0</v>
      </c>
      <c r="X129" s="97"/>
      <c r="Y129" s="84"/>
      <c r="Z129" s="84"/>
      <c r="AA129" s="85"/>
      <c r="AB129" s="18">
        <f t="shared" si="19"/>
        <v>0</v>
      </c>
      <c r="AC129" s="92"/>
      <c r="AD129" s="84"/>
      <c r="AE129" s="84"/>
      <c r="AF129" s="85"/>
      <c r="AG129" s="18">
        <f t="shared" si="20"/>
        <v>0</v>
      </c>
      <c r="AH129" s="92"/>
      <c r="AI129" s="84"/>
      <c r="AJ129" s="84"/>
      <c r="AK129" s="85"/>
      <c r="AL129" s="18">
        <f t="shared" si="21"/>
        <v>0</v>
      </c>
      <c r="AM129" s="92"/>
      <c r="AN129" s="84"/>
      <c r="AO129" s="84"/>
      <c r="AP129" s="85"/>
      <c r="AQ129" s="18">
        <f t="shared" si="22"/>
        <v>0</v>
      </c>
      <c r="AR129" s="92"/>
      <c r="AS129" s="84"/>
      <c r="AT129" s="84"/>
      <c r="AU129" s="85"/>
      <c r="AV129" s="18">
        <f t="shared" si="23"/>
        <v>0</v>
      </c>
      <c r="AW129" s="92"/>
      <c r="AX129" s="84"/>
      <c r="AY129" s="84"/>
      <c r="AZ129" s="85"/>
      <c r="BA129" s="18">
        <f t="shared" si="24"/>
        <v>0</v>
      </c>
      <c r="BB129" s="92"/>
      <c r="BC129" s="84"/>
      <c r="BD129" s="84"/>
      <c r="BE129" s="85"/>
      <c r="BF129" s="18">
        <f t="shared" si="25"/>
        <v>0</v>
      </c>
      <c r="BG129" s="92"/>
      <c r="BH129" s="84"/>
      <c r="BI129" s="84"/>
      <c r="BJ129" s="85"/>
      <c r="BK129" s="18">
        <f t="shared" si="26"/>
        <v>0</v>
      </c>
      <c r="BL129" s="100"/>
      <c r="BM129" s="28">
        <f t="shared" si="27"/>
        <v>5</v>
      </c>
    </row>
    <row r="130" spans="1:175" x14ac:dyDescent="0.25">
      <c r="B130" s="262" t="s">
        <v>7</v>
      </c>
      <c r="C130" s="263"/>
      <c r="D130" s="31">
        <f>IFERROR(AVERAGE(D8:D129),"")</f>
        <v>16.304878048780488</v>
      </c>
      <c r="E130" s="29" t="str">
        <f t="shared" ref="E130:G130" si="28">IFERROR(AVERAGE(E8:E129),"")</f>
        <v/>
      </c>
      <c r="F130" s="29" t="str">
        <f t="shared" si="28"/>
        <v/>
      </c>
      <c r="G130" s="30" t="str">
        <f t="shared" si="28"/>
        <v/>
      </c>
      <c r="H130" s="19"/>
      <c r="I130" s="31">
        <f>IFERROR(AVERAGE(I8:I129),"")</f>
        <v>16.304878048780488</v>
      </c>
      <c r="J130" s="29" t="str">
        <f t="shared" ref="J130" si="29">IFERROR(AVERAGE(J8:J129),"")</f>
        <v/>
      </c>
      <c r="K130" s="29" t="str">
        <f t="shared" ref="K130" si="30">IFERROR(AVERAGE(K8:K129),"")</f>
        <v/>
      </c>
      <c r="L130" s="30" t="str">
        <f t="shared" ref="L130" si="31">IFERROR(AVERAGE(L8:L129),"")</f>
        <v/>
      </c>
      <c r="M130" s="19"/>
      <c r="N130" s="31" t="str">
        <f>IFERROR(AVERAGE(N8:N129),"")</f>
        <v/>
      </c>
      <c r="O130" s="29" t="str">
        <f t="shared" ref="O130" si="32">IFERROR(AVERAGE(O8:O129),"")</f>
        <v/>
      </c>
      <c r="P130" s="29" t="str">
        <f t="shared" ref="P130" si="33">IFERROR(AVERAGE(P8:P129),"")</f>
        <v/>
      </c>
      <c r="Q130" s="30" t="str">
        <f t="shared" ref="Q130" si="34">IFERROR(AVERAGE(Q8:Q129),"")</f>
        <v/>
      </c>
      <c r="R130" s="19"/>
      <c r="S130" s="31" t="str">
        <f>IFERROR(AVERAGE(S8:S129),"")</f>
        <v/>
      </c>
      <c r="T130" s="29" t="str">
        <f t="shared" ref="T130" si="35">IFERROR(AVERAGE(T8:T129),"")</f>
        <v/>
      </c>
      <c r="U130" s="29" t="str">
        <f t="shared" ref="U130" si="36">IFERROR(AVERAGE(U8:U129),"")</f>
        <v/>
      </c>
      <c r="V130" s="30" t="str">
        <f t="shared" ref="V130" si="37">IFERROR(AVERAGE(V8:V129),"")</f>
        <v/>
      </c>
      <c r="W130" s="19"/>
      <c r="X130" s="31" t="str">
        <f>IFERROR(AVERAGE(X8:X129),"")</f>
        <v/>
      </c>
      <c r="Y130" s="29" t="str">
        <f t="shared" ref="Y130" si="38">IFERROR(AVERAGE(Y8:Y129),"")</f>
        <v/>
      </c>
      <c r="Z130" s="29" t="str">
        <f t="shared" ref="Z130" si="39">IFERROR(AVERAGE(Z8:Z129),"")</f>
        <v/>
      </c>
      <c r="AA130" s="30" t="str">
        <f t="shared" ref="AA130" si="40">IFERROR(AVERAGE(AA8:AA129),"")</f>
        <v/>
      </c>
      <c r="AB130" s="19"/>
      <c r="AC130" s="31" t="str">
        <f>IFERROR(AVERAGE(AC8:AC129),"")</f>
        <v/>
      </c>
      <c r="AD130" s="29" t="str">
        <f t="shared" ref="AD130" si="41">IFERROR(AVERAGE(AD8:AD129),"")</f>
        <v/>
      </c>
      <c r="AE130" s="29" t="str">
        <f t="shared" ref="AE130" si="42">IFERROR(AVERAGE(AE8:AE129),"")</f>
        <v/>
      </c>
      <c r="AF130" s="30" t="str">
        <f t="shared" ref="AF130" si="43">IFERROR(AVERAGE(AF8:AF129),"")</f>
        <v/>
      </c>
      <c r="AG130" s="19"/>
      <c r="AH130" s="31" t="str">
        <f>IFERROR(AVERAGE(AH8:AH129),"")</f>
        <v/>
      </c>
      <c r="AI130" s="29" t="str">
        <f t="shared" ref="AI130" si="44">IFERROR(AVERAGE(AI8:AI129),"")</f>
        <v/>
      </c>
      <c r="AJ130" s="29" t="str">
        <f t="shared" ref="AJ130" si="45">IFERROR(AVERAGE(AJ8:AJ129),"")</f>
        <v/>
      </c>
      <c r="AK130" s="30" t="str">
        <f t="shared" ref="AK130" si="46">IFERROR(AVERAGE(AK8:AK129),"")</f>
        <v/>
      </c>
      <c r="AL130" s="19"/>
      <c r="AM130" s="31" t="str">
        <f>IFERROR(AVERAGE(AM8:AM129),"")</f>
        <v/>
      </c>
      <c r="AN130" s="29" t="str">
        <f t="shared" ref="AN130" si="47">IFERROR(AVERAGE(AN8:AN129),"")</f>
        <v/>
      </c>
      <c r="AO130" s="29" t="str">
        <f t="shared" ref="AO130" si="48">IFERROR(AVERAGE(AO8:AO129),"")</f>
        <v/>
      </c>
      <c r="AP130" s="30" t="str">
        <f t="shared" ref="AP130" si="49">IFERROR(AVERAGE(AP8:AP129),"")</f>
        <v/>
      </c>
      <c r="AQ130" s="19"/>
      <c r="AR130" s="31" t="str">
        <f>IFERROR(AVERAGE(AR8:AR129),"")</f>
        <v/>
      </c>
      <c r="AS130" s="29" t="str">
        <f t="shared" ref="AS130" si="50">IFERROR(AVERAGE(AS8:AS129),"")</f>
        <v/>
      </c>
      <c r="AT130" s="29" t="str">
        <f t="shared" ref="AT130" si="51">IFERROR(AVERAGE(AT8:AT129),"")</f>
        <v/>
      </c>
      <c r="AU130" s="30" t="str">
        <f t="shared" ref="AU130" si="52">IFERROR(AVERAGE(AU8:AU129),"")</f>
        <v/>
      </c>
      <c r="AV130" s="19"/>
      <c r="AW130" s="31" t="str">
        <f>IFERROR(AVERAGE(AW8:AW129),"")</f>
        <v/>
      </c>
      <c r="AX130" s="29" t="str">
        <f t="shared" ref="AX130" si="53">IFERROR(AVERAGE(AX8:AX129),"")</f>
        <v/>
      </c>
      <c r="AY130" s="29" t="str">
        <f t="shared" ref="AY130" si="54">IFERROR(AVERAGE(AY8:AY129),"")</f>
        <v/>
      </c>
      <c r="AZ130" s="30" t="str">
        <f t="shared" ref="AZ130" si="55">IFERROR(AVERAGE(AZ8:AZ129),"")</f>
        <v/>
      </c>
      <c r="BA130" s="19"/>
      <c r="BB130" s="31" t="str">
        <f>IFERROR(AVERAGE(BB8:BB129),"")</f>
        <v/>
      </c>
      <c r="BC130" s="29" t="str">
        <f t="shared" ref="BC130" si="56">IFERROR(AVERAGE(BC8:BC129),"")</f>
        <v/>
      </c>
      <c r="BD130" s="29" t="str">
        <f t="shared" ref="BD130" si="57">IFERROR(AVERAGE(BD8:BD129),"")</f>
        <v/>
      </c>
      <c r="BE130" s="30" t="str">
        <f t="shared" ref="BE130" si="58">IFERROR(AVERAGE(BE8:BE129),"")</f>
        <v/>
      </c>
      <c r="BF130" s="19"/>
      <c r="BG130" s="31" t="str">
        <f>IFERROR(AVERAGE(BG8:BG129),"")</f>
        <v/>
      </c>
      <c r="BH130" s="29" t="str">
        <f t="shared" ref="BH130" si="59">IFERROR(AVERAGE(BH8:BH129),"")</f>
        <v/>
      </c>
      <c r="BI130" s="29" t="str">
        <f t="shared" ref="BI130" si="60">IFERROR(AVERAGE(BI8:BI129),"")</f>
        <v/>
      </c>
      <c r="BJ130" s="30" t="str">
        <f t="shared" ref="BJ130" si="61">IFERROR(AVERAGE(BJ8:BJ129),"")</f>
        <v/>
      </c>
      <c r="BK130" s="19"/>
    </row>
    <row r="131" spans="1:175" x14ac:dyDescent="0.25">
      <c r="B131" s="246" t="s">
        <v>9</v>
      </c>
      <c r="C131" s="247"/>
      <c r="D131" s="32">
        <f>MAX(D8:D129)</f>
        <v>19.5</v>
      </c>
      <c r="E131" s="24">
        <f t="shared" ref="E131:G131" si="62">MAX(E8:E129)</f>
        <v>0</v>
      </c>
      <c r="F131" s="24">
        <f t="shared" si="62"/>
        <v>0</v>
      </c>
      <c r="G131" s="25">
        <f t="shared" si="62"/>
        <v>0</v>
      </c>
      <c r="H131" s="19"/>
      <c r="I131" s="32">
        <f>MAX(I8:I129)</f>
        <v>19.5</v>
      </c>
      <c r="J131" s="24">
        <f t="shared" ref="J131:L131" si="63">MAX(J8:J129)</f>
        <v>0</v>
      </c>
      <c r="K131" s="24">
        <f t="shared" si="63"/>
        <v>0</v>
      </c>
      <c r="L131" s="25">
        <f t="shared" si="63"/>
        <v>0</v>
      </c>
      <c r="M131" s="19"/>
      <c r="N131" s="32">
        <f>MAX(N8:N129)</f>
        <v>0</v>
      </c>
      <c r="O131" s="24">
        <f t="shared" ref="O131:Q131" si="64">MAX(O8:O129)</f>
        <v>0</v>
      </c>
      <c r="P131" s="24">
        <f t="shared" si="64"/>
        <v>0</v>
      </c>
      <c r="Q131" s="25">
        <f t="shared" si="64"/>
        <v>0</v>
      </c>
      <c r="R131" s="19"/>
      <c r="S131" s="32">
        <f>MAX(S8:S129)</f>
        <v>0</v>
      </c>
      <c r="T131" s="24">
        <f t="shared" ref="T131:V131" si="65">MAX(T8:T129)</f>
        <v>0</v>
      </c>
      <c r="U131" s="24">
        <f t="shared" si="65"/>
        <v>0</v>
      </c>
      <c r="V131" s="25">
        <f t="shared" si="65"/>
        <v>0</v>
      </c>
      <c r="W131" s="19"/>
      <c r="X131" s="32">
        <f>MAX(X8:X129)</f>
        <v>0</v>
      </c>
      <c r="Y131" s="24">
        <f t="shared" ref="Y131:AA131" si="66">MAX(Y8:Y129)</f>
        <v>0</v>
      </c>
      <c r="Z131" s="24">
        <f t="shared" si="66"/>
        <v>0</v>
      </c>
      <c r="AA131" s="25">
        <f t="shared" si="66"/>
        <v>0</v>
      </c>
      <c r="AB131" s="19"/>
      <c r="AC131" s="32">
        <f>MAX(AC8:AC129)</f>
        <v>0</v>
      </c>
      <c r="AD131" s="24">
        <f t="shared" ref="AD131:AF131" si="67">MAX(AD8:AD129)</f>
        <v>0</v>
      </c>
      <c r="AE131" s="24">
        <f t="shared" si="67"/>
        <v>0</v>
      </c>
      <c r="AF131" s="25">
        <f t="shared" si="67"/>
        <v>0</v>
      </c>
      <c r="AG131" s="19"/>
      <c r="AH131" s="32">
        <f>MAX(AH8:AH129)</f>
        <v>0</v>
      </c>
      <c r="AI131" s="24">
        <f t="shared" ref="AI131:AK131" si="68">MAX(AI8:AI129)</f>
        <v>0</v>
      </c>
      <c r="AJ131" s="24">
        <f t="shared" si="68"/>
        <v>0</v>
      </c>
      <c r="AK131" s="25">
        <f t="shared" si="68"/>
        <v>0</v>
      </c>
      <c r="AL131" s="19"/>
      <c r="AM131" s="32">
        <f>MAX(AM8:AM129)</f>
        <v>0</v>
      </c>
      <c r="AN131" s="24">
        <f t="shared" ref="AN131:AP131" si="69">MAX(AN8:AN129)</f>
        <v>0</v>
      </c>
      <c r="AO131" s="24">
        <f t="shared" si="69"/>
        <v>0</v>
      </c>
      <c r="AP131" s="25">
        <f t="shared" si="69"/>
        <v>0</v>
      </c>
      <c r="AQ131" s="19"/>
      <c r="AR131" s="32">
        <f>MAX(AR8:AR129)</f>
        <v>0</v>
      </c>
      <c r="AS131" s="24">
        <f t="shared" ref="AS131:AU131" si="70">MAX(AS8:AS129)</f>
        <v>0</v>
      </c>
      <c r="AT131" s="24">
        <f t="shared" si="70"/>
        <v>0</v>
      </c>
      <c r="AU131" s="25">
        <f t="shared" si="70"/>
        <v>0</v>
      </c>
      <c r="AV131" s="19"/>
      <c r="AW131" s="32">
        <f>MAX(AW8:AW129)</f>
        <v>0</v>
      </c>
      <c r="AX131" s="24">
        <f t="shared" ref="AX131:AZ131" si="71">MAX(AX8:AX129)</f>
        <v>0</v>
      </c>
      <c r="AY131" s="24">
        <f t="shared" si="71"/>
        <v>0</v>
      </c>
      <c r="AZ131" s="25">
        <f t="shared" si="71"/>
        <v>0</v>
      </c>
      <c r="BA131" s="19"/>
      <c r="BB131" s="32">
        <f>MAX(BB8:BB129)</f>
        <v>0</v>
      </c>
      <c r="BC131" s="24">
        <f t="shared" ref="BC131:BE131" si="72">MAX(BC8:BC129)</f>
        <v>0</v>
      </c>
      <c r="BD131" s="24">
        <f t="shared" si="72"/>
        <v>0</v>
      </c>
      <c r="BE131" s="25">
        <f t="shared" si="72"/>
        <v>0</v>
      </c>
      <c r="BF131" s="19"/>
      <c r="BG131" s="32">
        <f>MAX(BG8:BG129)</f>
        <v>0</v>
      </c>
      <c r="BH131" s="24">
        <f t="shared" ref="BH131:BJ131" si="73">MAX(BH8:BH129)</f>
        <v>0</v>
      </c>
      <c r="BI131" s="24">
        <f t="shared" si="73"/>
        <v>0</v>
      </c>
      <c r="BJ131" s="25">
        <f t="shared" si="73"/>
        <v>0</v>
      </c>
      <c r="BK131" s="19"/>
    </row>
    <row r="132" spans="1:175" x14ac:dyDescent="0.25">
      <c r="B132" s="246" t="s">
        <v>10</v>
      </c>
      <c r="C132" s="247"/>
      <c r="D132" s="32">
        <f>MIN(D8:D129)</f>
        <v>11</v>
      </c>
      <c r="E132" s="24">
        <f t="shared" ref="E132:G132" si="74">MIN(E8:E129)</f>
        <v>0</v>
      </c>
      <c r="F132" s="24">
        <f t="shared" si="74"/>
        <v>0</v>
      </c>
      <c r="G132" s="25">
        <f t="shared" si="74"/>
        <v>0</v>
      </c>
      <c r="H132" s="19"/>
      <c r="I132" s="32">
        <f>MIN(I8:I129)</f>
        <v>11</v>
      </c>
      <c r="J132" s="24">
        <f t="shared" ref="J132:L132" si="75">MIN(J8:J129)</f>
        <v>0</v>
      </c>
      <c r="K132" s="24">
        <f t="shared" si="75"/>
        <v>0</v>
      </c>
      <c r="L132" s="25">
        <f t="shared" si="75"/>
        <v>0</v>
      </c>
      <c r="M132" s="19"/>
      <c r="N132" s="32">
        <f>MIN(N8:N129)</f>
        <v>0</v>
      </c>
      <c r="O132" s="24">
        <f t="shared" ref="O132:Q132" si="76">MIN(O8:O129)</f>
        <v>0</v>
      </c>
      <c r="P132" s="24">
        <f t="shared" si="76"/>
        <v>0</v>
      </c>
      <c r="Q132" s="25">
        <f t="shared" si="76"/>
        <v>0</v>
      </c>
      <c r="R132" s="19"/>
      <c r="S132" s="32">
        <f>MIN(S8:S129)</f>
        <v>0</v>
      </c>
      <c r="T132" s="24">
        <f t="shared" ref="T132:V132" si="77">MIN(T8:T129)</f>
        <v>0</v>
      </c>
      <c r="U132" s="24">
        <f t="shared" si="77"/>
        <v>0</v>
      </c>
      <c r="V132" s="25">
        <f t="shared" si="77"/>
        <v>0</v>
      </c>
      <c r="W132" s="19"/>
      <c r="X132" s="32">
        <f>MIN(X8:X129)</f>
        <v>0</v>
      </c>
      <c r="Y132" s="24">
        <f t="shared" ref="Y132:AA132" si="78">MIN(Y8:Y129)</f>
        <v>0</v>
      </c>
      <c r="Z132" s="24">
        <f t="shared" si="78"/>
        <v>0</v>
      </c>
      <c r="AA132" s="25">
        <f t="shared" si="78"/>
        <v>0</v>
      </c>
      <c r="AB132" s="19"/>
      <c r="AC132" s="32">
        <f>MIN(AC8:AC129)</f>
        <v>0</v>
      </c>
      <c r="AD132" s="24">
        <f t="shared" ref="AD132:AF132" si="79">MIN(AD8:AD129)</f>
        <v>0</v>
      </c>
      <c r="AE132" s="24">
        <f t="shared" si="79"/>
        <v>0</v>
      </c>
      <c r="AF132" s="25">
        <f t="shared" si="79"/>
        <v>0</v>
      </c>
      <c r="AG132" s="19"/>
      <c r="AH132" s="32">
        <f>MIN(AH8:AH129)</f>
        <v>0</v>
      </c>
      <c r="AI132" s="24">
        <f t="shared" ref="AI132:AK132" si="80">MIN(AI8:AI129)</f>
        <v>0</v>
      </c>
      <c r="AJ132" s="24">
        <f t="shared" si="80"/>
        <v>0</v>
      </c>
      <c r="AK132" s="25">
        <f t="shared" si="80"/>
        <v>0</v>
      </c>
      <c r="AL132" s="19"/>
      <c r="AM132" s="32">
        <f>MIN(AM8:AM129)</f>
        <v>0</v>
      </c>
      <c r="AN132" s="24">
        <f t="shared" ref="AN132:AP132" si="81">MIN(AN8:AN129)</f>
        <v>0</v>
      </c>
      <c r="AO132" s="24">
        <f t="shared" si="81"/>
        <v>0</v>
      </c>
      <c r="AP132" s="25">
        <f t="shared" si="81"/>
        <v>0</v>
      </c>
      <c r="AQ132" s="19"/>
      <c r="AR132" s="32">
        <f>MIN(AR8:AR129)</f>
        <v>0</v>
      </c>
      <c r="AS132" s="24">
        <f t="shared" ref="AS132:AU132" si="82">MIN(AS8:AS129)</f>
        <v>0</v>
      </c>
      <c r="AT132" s="24">
        <f t="shared" si="82"/>
        <v>0</v>
      </c>
      <c r="AU132" s="25">
        <f t="shared" si="82"/>
        <v>0</v>
      </c>
      <c r="AV132" s="19"/>
      <c r="AW132" s="32">
        <f>MIN(AW8:AW129)</f>
        <v>0</v>
      </c>
      <c r="AX132" s="24">
        <f t="shared" ref="AX132:AZ132" si="83">MIN(AX8:AX129)</f>
        <v>0</v>
      </c>
      <c r="AY132" s="24">
        <f t="shared" si="83"/>
        <v>0</v>
      </c>
      <c r="AZ132" s="25">
        <f t="shared" si="83"/>
        <v>0</v>
      </c>
      <c r="BA132" s="19"/>
      <c r="BB132" s="32">
        <f>MIN(BB8:BB129)</f>
        <v>0</v>
      </c>
      <c r="BC132" s="24">
        <f t="shared" ref="BC132:BE132" si="84">MIN(BC8:BC129)</f>
        <v>0</v>
      </c>
      <c r="BD132" s="24">
        <f t="shared" si="84"/>
        <v>0</v>
      </c>
      <c r="BE132" s="25">
        <f t="shared" si="84"/>
        <v>0</v>
      </c>
      <c r="BF132" s="19"/>
      <c r="BG132" s="32">
        <f>MIN(BG8:BG129)</f>
        <v>0</v>
      </c>
      <c r="BH132" s="24">
        <f t="shared" ref="BH132:BJ132" si="85">MIN(BH8:BH129)</f>
        <v>0</v>
      </c>
      <c r="BI132" s="24">
        <f t="shared" si="85"/>
        <v>0</v>
      </c>
      <c r="BJ132" s="25">
        <f t="shared" si="85"/>
        <v>0</v>
      </c>
      <c r="BK132" s="19"/>
    </row>
    <row r="133" spans="1:175" x14ac:dyDescent="0.25">
      <c r="B133" s="246" t="s">
        <v>11</v>
      </c>
      <c r="C133" s="247"/>
      <c r="D133" s="73">
        <f>COUNTIF(D8:D129,"&lt;9")</f>
        <v>0</v>
      </c>
      <c r="E133" s="71">
        <f t="shared" ref="E133:G133" si="86">COUNTIF(E8:E129,"&lt;9")</f>
        <v>0</v>
      </c>
      <c r="F133" s="71">
        <f t="shared" si="86"/>
        <v>0</v>
      </c>
      <c r="G133" s="72">
        <f t="shared" si="86"/>
        <v>0</v>
      </c>
      <c r="H133" s="20"/>
      <c r="I133" s="73">
        <f>COUNTIF(I8:I129,"&lt;9")</f>
        <v>0</v>
      </c>
      <c r="J133" s="71">
        <f t="shared" ref="J133:L133" si="87">COUNTIF(J8:J129,"&lt;9")</f>
        <v>0</v>
      </c>
      <c r="K133" s="71">
        <f t="shared" si="87"/>
        <v>0</v>
      </c>
      <c r="L133" s="72">
        <f t="shared" si="87"/>
        <v>0</v>
      </c>
      <c r="M133" s="33"/>
      <c r="N133" s="73">
        <f>COUNTIF(N8:N129,"&lt;9")</f>
        <v>0</v>
      </c>
      <c r="O133" s="71">
        <f t="shared" ref="O133:Q133" si="88">COUNTIF(O8:O129,"&lt;9")</f>
        <v>0</v>
      </c>
      <c r="P133" s="71">
        <f t="shared" si="88"/>
        <v>0</v>
      </c>
      <c r="Q133" s="72">
        <f t="shared" si="88"/>
        <v>0</v>
      </c>
      <c r="R133" s="33"/>
      <c r="S133" s="73">
        <f>COUNTIF(S8:S129,"&lt;9")</f>
        <v>0</v>
      </c>
      <c r="T133" s="71">
        <f t="shared" ref="T133:V133" si="89">COUNTIF(T8:T129,"&lt;9")</f>
        <v>0</v>
      </c>
      <c r="U133" s="71">
        <f t="shared" si="89"/>
        <v>0</v>
      </c>
      <c r="V133" s="72">
        <f t="shared" si="89"/>
        <v>0</v>
      </c>
      <c r="W133" s="33"/>
      <c r="X133" s="73">
        <f>COUNTIF(X8:X129,"&lt;9")</f>
        <v>0</v>
      </c>
      <c r="Y133" s="71">
        <f t="shared" ref="Y133:AA133" si="90">COUNTIF(Y8:Y129,"&lt;9")</f>
        <v>0</v>
      </c>
      <c r="Z133" s="71">
        <f t="shared" si="90"/>
        <v>0</v>
      </c>
      <c r="AA133" s="72">
        <f t="shared" si="90"/>
        <v>0</v>
      </c>
      <c r="AB133" s="33"/>
      <c r="AC133" s="73">
        <f>COUNTIF(AC8:AC129,"&lt;9")</f>
        <v>0</v>
      </c>
      <c r="AD133" s="71">
        <f t="shared" ref="AD133:AF133" si="91">COUNTIF(AD8:AD129,"&lt;9")</f>
        <v>0</v>
      </c>
      <c r="AE133" s="71">
        <f t="shared" si="91"/>
        <v>0</v>
      </c>
      <c r="AF133" s="72">
        <f t="shared" si="91"/>
        <v>0</v>
      </c>
      <c r="AG133" s="33"/>
      <c r="AH133" s="73">
        <f>COUNTIF(AH8:AH129,"&lt;9")</f>
        <v>0</v>
      </c>
      <c r="AI133" s="71">
        <f t="shared" ref="AI133:AK133" si="92">COUNTIF(AI8:AI129,"&lt;9")</f>
        <v>0</v>
      </c>
      <c r="AJ133" s="71">
        <f t="shared" si="92"/>
        <v>0</v>
      </c>
      <c r="AK133" s="72">
        <f t="shared" si="92"/>
        <v>0</v>
      </c>
      <c r="AL133" s="33"/>
      <c r="AM133" s="73">
        <f>COUNTIF(AM8:AM129,"&lt;9")</f>
        <v>0</v>
      </c>
      <c r="AN133" s="71">
        <f t="shared" ref="AN133:AP133" si="93">COUNTIF(AN8:AN129,"&lt;9")</f>
        <v>0</v>
      </c>
      <c r="AO133" s="71">
        <f t="shared" si="93"/>
        <v>0</v>
      </c>
      <c r="AP133" s="72">
        <f t="shared" si="93"/>
        <v>0</v>
      </c>
      <c r="AQ133" s="33"/>
      <c r="AR133" s="73">
        <f>COUNTIF(AR8:AR129,"&lt;9")</f>
        <v>0</v>
      </c>
      <c r="AS133" s="71">
        <f t="shared" ref="AS133:AU133" si="94">COUNTIF(AS8:AS129,"&lt;9")</f>
        <v>0</v>
      </c>
      <c r="AT133" s="71">
        <f t="shared" si="94"/>
        <v>0</v>
      </c>
      <c r="AU133" s="72">
        <f t="shared" si="94"/>
        <v>0</v>
      </c>
      <c r="AV133" s="33"/>
      <c r="AW133" s="73">
        <f>COUNTIF(AW8:AW129,"&lt;9")</f>
        <v>0</v>
      </c>
      <c r="AX133" s="71">
        <f t="shared" ref="AX133:AZ133" si="95">COUNTIF(AX8:AX129,"&lt;9")</f>
        <v>0</v>
      </c>
      <c r="AY133" s="71">
        <f t="shared" si="95"/>
        <v>0</v>
      </c>
      <c r="AZ133" s="72">
        <f t="shared" si="95"/>
        <v>0</v>
      </c>
      <c r="BA133" s="33"/>
      <c r="BB133" s="73">
        <f>COUNTIF(BB8:BB129,"&lt;9")</f>
        <v>0</v>
      </c>
      <c r="BC133" s="71">
        <f t="shared" ref="BC133:BE133" si="96">COUNTIF(BC8:BC129,"&lt;9")</f>
        <v>0</v>
      </c>
      <c r="BD133" s="71">
        <f t="shared" si="96"/>
        <v>0</v>
      </c>
      <c r="BE133" s="72">
        <f t="shared" si="96"/>
        <v>0</v>
      </c>
      <c r="BF133" s="33"/>
      <c r="BG133" s="73">
        <f>COUNTIF(BG8:BG129,"&lt;9")</f>
        <v>0</v>
      </c>
      <c r="BH133" s="71">
        <f t="shared" ref="BH133:BJ133" si="97">COUNTIF(BH8:BH129,"&lt;9")</f>
        <v>0</v>
      </c>
      <c r="BI133" s="71">
        <f t="shared" si="97"/>
        <v>0</v>
      </c>
      <c r="BJ133" s="72">
        <f t="shared" si="97"/>
        <v>0</v>
      </c>
      <c r="BK133" s="33"/>
    </row>
    <row r="134" spans="1:175" x14ac:dyDescent="0.25">
      <c r="B134" s="246" t="s">
        <v>12</v>
      </c>
      <c r="C134" s="247"/>
      <c r="D134" s="73">
        <f>COUNTIFS(D8:D129,"&gt;=9",D8:D129,"&lt;10")</f>
        <v>0</v>
      </c>
      <c r="E134" s="71">
        <f t="shared" ref="E134:G134" si="98">COUNTIFS(E8:E129,"&gt;=9",E8:E129,"&lt;10")</f>
        <v>0</v>
      </c>
      <c r="F134" s="71">
        <f t="shared" si="98"/>
        <v>0</v>
      </c>
      <c r="G134" s="72">
        <f t="shared" si="98"/>
        <v>0</v>
      </c>
      <c r="H134" s="20"/>
      <c r="I134" s="73">
        <f>COUNTIFS(I8:I129,"&gt;=9",I8:I129,"&lt;10")</f>
        <v>0</v>
      </c>
      <c r="J134" s="71">
        <f t="shared" ref="J134:L134" si="99">COUNTIFS(J8:J129,"&gt;=9",J8:J129,"&lt;10")</f>
        <v>0</v>
      </c>
      <c r="K134" s="71">
        <f t="shared" si="99"/>
        <v>0</v>
      </c>
      <c r="L134" s="72">
        <f t="shared" si="99"/>
        <v>0</v>
      </c>
      <c r="M134" s="33"/>
      <c r="N134" s="73">
        <f>COUNTIFS(N8:N129,"&gt;=9",N8:N129,"&lt;10")</f>
        <v>0</v>
      </c>
      <c r="O134" s="71">
        <f t="shared" ref="O134:Q134" si="100">COUNTIFS(O8:O129,"&gt;=9",O8:O129,"&lt;10")</f>
        <v>0</v>
      </c>
      <c r="P134" s="71">
        <f t="shared" si="100"/>
        <v>0</v>
      </c>
      <c r="Q134" s="72">
        <f t="shared" si="100"/>
        <v>0</v>
      </c>
      <c r="R134" s="33"/>
      <c r="S134" s="73">
        <f>COUNTIFS(S8:S129,"&gt;=9",S8:S129,"&lt;10")</f>
        <v>0</v>
      </c>
      <c r="T134" s="71">
        <f t="shared" ref="T134:V134" si="101">COUNTIFS(T8:T129,"&gt;=9",T8:T129,"&lt;10")</f>
        <v>0</v>
      </c>
      <c r="U134" s="71">
        <f t="shared" si="101"/>
        <v>0</v>
      </c>
      <c r="V134" s="72">
        <f t="shared" si="101"/>
        <v>0</v>
      </c>
      <c r="W134" s="33"/>
      <c r="X134" s="73">
        <f>COUNTIFS(X8:X129,"&gt;=9",X8:X129,"&lt;10")</f>
        <v>0</v>
      </c>
      <c r="Y134" s="71">
        <f t="shared" ref="Y134:AA134" si="102">COUNTIFS(Y8:Y129,"&gt;=9",Y8:Y129,"&lt;10")</f>
        <v>0</v>
      </c>
      <c r="Z134" s="71">
        <f t="shared" si="102"/>
        <v>0</v>
      </c>
      <c r="AA134" s="72">
        <f t="shared" si="102"/>
        <v>0</v>
      </c>
      <c r="AB134" s="33"/>
      <c r="AC134" s="73">
        <f>COUNTIFS(AC8:AC129,"&gt;=9",AC8:AC129,"&lt;10")</f>
        <v>0</v>
      </c>
      <c r="AD134" s="71">
        <f t="shared" ref="AD134:AF134" si="103">COUNTIFS(AD8:AD129,"&gt;=9",AD8:AD129,"&lt;10")</f>
        <v>0</v>
      </c>
      <c r="AE134" s="71">
        <f t="shared" si="103"/>
        <v>0</v>
      </c>
      <c r="AF134" s="72">
        <f t="shared" si="103"/>
        <v>0</v>
      </c>
      <c r="AG134" s="33"/>
      <c r="AH134" s="73">
        <f>COUNTIFS(AH8:AH129,"&gt;=9",AH8:AH129,"&lt;10")</f>
        <v>0</v>
      </c>
      <c r="AI134" s="71">
        <f t="shared" ref="AI134:AK134" si="104">COUNTIFS(AI8:AI129,"&gt;=9",AI8:AI129,"&lt;10")</f>
        <v>0</v>
      </c>
      <c r="AJ134" s="71">
        <f t="shared" si="104"/>
        <v>0</v>
      </c>
      <c r="AK134" s="72">
        <f t="shared" si="104"/>
        <v>0</v>
      </c>
      <c r="AL134" s="33"/>
      <c r="AM134" s="73">
        <f>COUNTIFS(AM8:AM129,"&gt;=9",AM8:AM129,"&lt;10")</f>
        <v>0</v>
      </c>
      <c r="AN134" s="71">
        <f t="shared" ref="AN134:AP134" si="105">COUNTIFS(AN8:AN129,"&gt;=9",AN8:AN129,"&lt;10")</f>
        <v>0</v>
      </c>
      <c r="AO134" s="71">
        <f t="shared" si="105"/>
        <v>0</v>
      </c>
      <c r="AP134" s="72">
        <f t="shared" si="105"/>
        <v>0</v>
      </c>
      <c r="AQ134" s="33"/>
      <c r="AR134" s="73">
        <f>COUNTIFS(AR8:AR129,"&gt;=9",AR8:AR129,"&lt;10")</f>
        <v>0</v>
      </c>
      <c r="AS134" s="71">
        <f t="shared" ref="AS134:AU134" si="106">COUNTIFS(AS8:AS129,"&gt;=9",AS8:AS129,"&lt;10")</f>
        <v>0</v>
      </c>
      <c r="AT134" s="71">
        <f t="shared" si="106"/>
        <v>0</v>
      </c>
      <c r="AU134" s="72">
        <f t="shared" si="106"/>
        <v>0</v>
      </c>
      <c r="AV134" s="33"/>
      <c r="AW134" s="73">
        <f>COUNTIFS(AW8:AW129,"&gt;=9",AW8:AW129,"&lt;10")</f>
        <v>0</v>
      </c>
      <c r="AX134" s="71">
        <f t="shared" ref="AX134:AZ134" si="107">COUNTIFS(AX8:AX129,"&gt;=9",AX8:AX129,"&lt;10")</f>
        <v>0</v>
      </c>
      <c r="AY134" s="71">
        <f t="shared" si="107"/>
        <v>0</v>
      </c>
      <c r="AZ134" s="72">
        <f t="shared" si="107"/>
        <v>0</v>
      </c>
      <c r="BA134" s="34"/>
      <c r="BB134" s="73">
        <f>COUNTIFS(BB8:BB129,"&gt;=9",BB8:BB129,"&lt;10")</f>
        <v>0</v>
      </c>
      <c r="BC134" s="71">
        <f t="shared" ref="BC134:BE134" si="108">COUNTIFS(BC8:BC129,"&gt;=9",BC8:BC129,"&lt;10")</f>
        <v>0</v>
      </c>
      <c r="BD134" s="71">
        <f t="shared" si="108"/>
        <v>0</v>
      </c>
      <c r="BE134" s="72">
        <f t="shared" si="108"/>
        <v>0</v>
      </c>
      <c r="BF134" s="34"/>
      <c r="BG134" s="73">
        <f>COUNTIFS(BG8:BG129,"&gt;=9",BG8:BG129,"&lt;10")</f>
        <v>0</v>
      </c>
      <c r="BH134" s="71">
        <f t="shared" ref="BH134:BJ134" si="109">COUNTIFS(BH8:BH129,"&gt;=9",BH8:BH129,"&lt;10")</f>
        <v>0</v>
      </c>
      <c r="BI134" s="71">
        <f t="shared" si="109"/>
        <v>0</v>
      </c>
      <c r="BJ134" s="72">
        <f t="shared" si="109"/>
        <v>0</v>
      </c>
      <c r="BK134" s="34"/>
    </row>
    <row r="135" spans="1:175" x14ac:dyDescent="0.25">
      <c r="B135" s="246" t="s">
        <v>13</v>
      </c>
      <c r="C135" s="247"/>
      <c r="D135" s="73">
        <f>COUNTIF(D8:D129,"&gt;=10")</f>
        <v>41</v>
      </c>
      <c r="E135" s="71">
        <f t="shared" ref="E135:G135" si="110">COUNTIF(E8:E129,"&gt;=10")</f>
        <v>0</v>
      </c>
      <c r="F135" s="71">
        <f t="shared" si="110"/>
        <v>0</v>
      </c>
      <c r="G135" s="72">
        <f t="shared" si="110"/>
        <v>0</v>
      </c>
      <c r="H135" s="20"/>
      <c r="I135" s="73">
        <f>COUNTIF(I8:I129,"&gt;=10")</f>
        <v>41</v>
      </c>
      <c r="J135" s="71">
        <f t="shared" ref="J135:L135" si="111">COUNTIF(J8:J129,"&gt;=10")</f>
        <v>0</v>
      </c>
      <c r="K135" s="71">
        <f t="shared" si="111"/>
        <v>0</v>
      </c>
      <c r="L135" s="72">
        <f t="shared" si="111"/>
        <v>0</v>
      </c>
      <c r="N135" s="73">
        <f>COUNTIF(N8:N129,"&gt;=10")</f>
        <v>0</v>
      </c>
      <c r="O135" s="71">
        <f t="shared" ref="O135:Q135" si="112">COUNTIF(O8:O129,"&gt;=10")</f>
        <v>0</v>
      </c>
      <c r="P135" s="71">
        <f t="shared" si="112"/>
        <v>0</v>
      </c>
      <c r="Q135" s="72">
        <f t="shared" si="112"/>
        <v>0</v>
      </c>
      <c r="S135" s="73">
        <f>COUNTIF(S8:S129,"&gt;=10")</f>
        <v>0</v>
      </c>
      <c r="T135" s="71">
        <f t="shared" ref="T135:V135" si="113">COUNTIF(T8:T129,"&gt;=10")</f>
        <v>0</v>
      </c>
      <c r="U135" s="71">
        <f t="shared" si="113"/>
        <v>0</v>
      </c>
      <c r="V135" s="72">
        <f t="shared" si="113"/>
        <v>0</v>
      </c>
      <c r="X135" s="73">
        <f>COUNTIF(X8:X129,"&gt;=10")</f>
        <v>0</v>
      </c>
      <c r="Y135" s="71">
        <f t="shared" ref="Y135:AA135" si="114">COUNTIF(Y8:Y129,"&gt;=10")</f>
        <v>0</v>
      </c>
      <c r="Z135" s="71">
        <f t="shared" si="114"/>
        <v>0</v>
      </c>
      <c r="AA135" s="72">
        <f t="shared" si="114"/>
        <v>0</v>
      </c>
      <c r="AC135" s="73">
        <f>COUNTIF(AC8:AC129,"&gt;=10")</f>
        <v>0</v>
      </c>
      <c r="AD135" s="71">
        <f t="shared" ref="AD135:AF135" si="115">COUNTIF(AD8:AD129,"&gt;=10")</f>
        <v>0</v>
      </c>
      <c r="AE135" s="71">
        <f t="shared" si="115"/>
        <v>0</v>
      </c>
      <c r="AF135" s="72">
        <f t="shared" si="115"/>
        <v>0</v>
      </c>
      <c r="AH135" s="73">
        <f>COUNTIF(AH8:AH129,"&gt;=10")</f>
        <v>0</v>
      </c>
      <c r="AI135" s="71">
        <f t="shared" ref="AI135:AK135" si="116">COUNTIF(AI8:AI129,"&gt;=10")</f>
        <v>0</v>
      </c>
      <c r="AJ135" s="71">
        <f t="shared" si="116"/>
        <v>0</v>
      </c>
      <c r="AK135" s="72">
        <f t="shared" si="116"/>
        <v>0</v>
      </c>
      <c r="AM135" s="73">
        <f>COUNTIF(AM8:AM129,"&gt;=10")</f>
        <v>0</v>
      </c>
      <c r="AN135" s="71">
        <f t="shared" ref="AN135:AP135" si="117">COUNTIF(AN8:AN129,"&gt;=10")</f>
        <v>0</v>
      </c>
      <c r="AO135" s="71">
        <f t="shared" si="117"/>
        <v>0</v>
      </c>
      <c r="AP135" s="72">
        <f t="shared" si="117"/>
        <v>0</v>
      </c>
      <c r="AR135" s="73">
        <f>COUNTIF(AR8:AR129,"&gt;=10")</f>
        <v>0</v>
      </c>
      <c r="AS135" s="71">
        <f t="shared" ref="AS135:AU135" si="118">COUNTIF(AS8:AS129,"&gt;=10")</f>
        <v>0</v>
      </c>
      <c r="AT135" s="71">
        <f t="shared" si="118"/>
        <v>0</v>
      </c>
      <c r="AU135" s="72">
        <f t="shared" si="118"/>
        <v>0</v>
      </c>
      <c r="AW135" s="73">
        <f>COUNTIF(AW8:AW129,"&gt;=10")</f>
        <v>0</v>
      </c>
      <c r="AX135" s="71">
        <f t="shared" ref="AX135:AZ135" si="119">COUNTIF(AX8:AX129,"&gt;=10")</f>
        <v>0</v>
      </c>
      <c r="AY135" s="71">
        <f t="shared" si="119"/>
        <v>0</v>
      </c>
      <c r="AZ135" s="72">
        <f t="shared" si="119"/>
        <v>0</v>
      </c>
      <c r="BA135" s="2"/>
      <c r="BB135" s="73">
        <f>COUNTIF(BB8:BB129,"&gt;=10")</f>
        <v>0</v>
      </c>
      <c r="BC135" s="71">
        <f t="shared" ref="BC135:BE135" si="120">COUNTIF(BC8:BC129,"&gt;=10")</f>
        <v>0</v>
      </c>
      <c r="BD135" s="71">
        <f t="shared" si="120"/>
        <v>0</v>
      </c>
      <c r="BE135" s="72">
        <f t="shared" si="120"/>
        <v>0</v>
      </c>
      <c r="BF135" s="2"/>
      <c r="BG135" s="73">
        <f>COUNTIF(BG8:BG129,"&gt;=10")</f>
        <v>0</v>
      </c>
      <c r="BH135" s="71">
        <f t="shared" ref="BH135:BJ135" si="121">COUNTIF(BH8:BH129,"&gt;=10")</f>
        <v>0</v>
      </c>
      <c r="BI135" s="71">
        <f t="shared" si="121"/>
        <v>0</v>
      </c>
      <c r="BJ135" s="72">
        <f t="shared" si="121"/>
        <v>0</v>
      </c>
      <c r="BK135" s="2"/>
      <c r="BL135" s="2"/>
    </row>
    <row r="136" spans="1:175" s="7" customFormat="1" x14ac:dyDescent="0.25">
      <c r="A136" s="1"/>
      <c r="B136" s="246" t="s">
        <v>8</v>
      </c>
      <c r="C136" s="247"/>
      <c r="D136" s="73">
        <f>COUNTIF(D8:D129,"&lt;10")</f>
        <v>0</v>
      </c>
      <c r="E136" s="71">
        <f>COUNTIF(E8:E129,"&lt;10")</f>
        <v>0</v>
      </c>
      <c r="F136" s="71">
        <f>COUNTIF(F8:F129,"&lt;10")</f>
        <v>0</v>
      </c>
      <c r="G136" s="72">
        <f>COUNTIF(G8:G129,"&lt;10")</f>
        <v>0</v>
      </c>
      <c r="H136" s="20"/>
      <c r="I136" s="73">
        <f>COUNTIF(I8:I129,"&lt;10")</f>
        <v>0</v>
      </c>
      <c r="J136" s="71">
        <f>COUNTIF(J8:J129,"&lt;10")</f>
        <v>0</v>
      </c>
      <c r="K136" s="71">
        <f>COUNTIF(K8:K129,"&lt;10")</f>
        <v>0</v>
      </c>
      <c r="L136" s="72">
        <f>COUNTIF(L8:L129,"&lt;10")</f>
        <v>0</v>
      </c>
      <c r="M136" s="2"/>
      <c r="N136" s="73">
        <f>COUNTIF(N8:N129,"&lt;10")</f>
        <v>0</v>
      </c>
      <c r="O136" s="71">
        <f>COUNTIF(O8:O129,"&lt;10")</f>
        <v>0</v>
      </c>
      <c r="P136" s="71">
        <f>COUNTIF(P8:P129,"&lt;10")</f>
        <v>0</v>
      </c>
      <c r="Q136" s="72">
        <f>COUNTIF(Q8:Q129,"&lt;10")</f>
        <v>0</v>
      </c>
      <c r="R136" s="2"/>
      <c r="S136" s="73">
        <f>COUNTIF(S8:S129,"&lt;10")</f>
        <v>0</v>
      </c>
      <c r="T136" s="71">
        <f>COUNTIF(T8:T129,"&lt;10")</f>
        <v>0</v>
      </c>
      <c r="U136" s="71">
        <f>COUNTIF(U8:U129,"&lt;10")</f>
        <v>0</v>
      </c>
      <c r="V136" s="72">
        <f>COUNTIF(V8:V129,"&lt;10")</f>
        <v>0</v>
      </c>
      <c r="W136" s="2"/>
      <c r="X136" s="73">
        <f>COUNTIF(X8:X129,"&lt;10")</f>
        <v>0</v>
      </c>
      <c r="Y136" s="71">
        <f>COUNTIF(Y8:Y129,"&lt;10")</f>
        <v>0</v>
      </c>
      <c r="Z136" s="71">
        <f>COUNTIF(Z8:Z129,"&lt;10")</f>
        <v>0</v>
      </c>
      <c r="AA136" s="72">
        <f>COUNTIF(AA8:AA129,"&lt;10")</f>
        <v>0</v>
      </c>
      <c r="AB136" s="2"/>
      <c r="AC136" s="73">
        <f>COUNTIF(AC8:AC129,"&lt;10")</f>
        <v>0</v>
      </c>
      <c r="AD136" s="71">
        <f>COUNTIF(AD8:AD129,"&lt;10")</f>
        <v>0</v>
      </c>
      <c r="AE136" s="71">
        <f>COUNTIF(AE8:AE129,"&lt;10")</f>
        <v>0</v>
      </c>
      <c r="AF136" s="72">
        <f>COUNTIF(AF8:AF129,"&lt;10")</f>
        <v>0</v>
      </c>
      <c r="AG136" s="2"/>
      <c r="AH136" s="73">
        <f>COUNTIF(AH8:AH129,"&lt;10")</f>
        <v>0</v>
      </c>
      <c r="AI136" s="71">
        <f>COUNTIF(AI8:AI129,"&lt;10")</f>
        <v>0</v>
      </c>
      <c r="AJ136" s="71">
        <f>COUNTIF(AJ8:AJ129,"&lt;10")</f>
        <v>0</v>
      </c>
      <c r="AK136" s="72">
        <f>COUNTIF(AK8:AK129,"&lt;10")</f>
        <v>0</v>
      </c>
      <c r="AL136" s="2"/>
      <c r="AM136" s="73">
        <f>COUNTIF(AM8:AM129,"&lt;10")</f>
        <v>0</v>
      </c>
      <c r="AN136" s="71">
        <f>COUNTIF(AN8:AN129,"&lt;10")</f>
        <v>0</v>
      </c>
      <c r="AO136" s="71">
        <f>COUNTIF(AO8:AO129,"&lt;10")</f>
        <v>0</v>
      </c>
      <c r="AP136" s="72">
        <f>COUNTIF(AP8:AP129,"&lt;10")</f>
        <v>0</v>
      </c>
      <c r="AQ136" s="2"/>
      <c r="AR136" s="73">
        <f>COUNTIF(AR8:AR129,"&lt;10")</f>
        <v>0</v>
      </c>
      <c r="AS136" s="71">
        <f>COUNTIF(AS8:AS129,"&lt;10")</f>
        <v>0</v>
      </c>
      <c r="AT136" s="71">
        <f>COUNTIF(AT8:AT129,"&lt;10")</f>
        <v>0</v>
      </c>
      <c r="AU136" s="72">
        <f>COUNTIF(AU8:AU129,"&lt;10")</f>
        <v>0</v>
      </c>
      <c r="AV136" s="2"/>
      <c r="AW136" s="73">
        <f>COUNTIF(AW8:AW129,"&lt;10")</f>
        <v>0</v>
      </c>
      <c r="AX136" s="71">
        <f>COUNTIF(AX8:AX129,"&lt;10")</f>
        <v>0</v>
      </c>
      <c r="AY136" s="71">
        <f>COUNTIF(AY8:AY129,"&lt;10")</f>
        <v>0</v>
      </c>
      <c r="AZ136" s="72">
        <f>COUNTIF(AZ8:AZ129,"&lt;10")</f>
        <v>0</v>
      </c>
      <c r="BA136" s="2"/>
      <c r="BB136" s="73">
        <f>COUNTIF(BB8:BB129,"&lt;10")</f>
        <v>0</v>
      </c>
      <c r="BC136" s="71">
        <f>COUNTIF(BC8:BC129,"&lt;10")</f>
        <v>0</v>
      </c>
      <c r="BD136" s="71">
        <f>COUNTIF(BD8:BD129,"&lt;10")</f>
        <v>0</v>
      </c>
      <c r="BE136" s="72">
        <f>COUNTIF(BE8:BE129,"&lt;10")</f>
        <v>0</v>
      </c>
      <c r="BF136" s="2"/>
      <c r="BG136" s="73">
        <f>COUNTIF(BG8:BG129,"&lt;10")</f>
        <v>0</v>
      </c>
      <c r="BH136" s="71">
        <f>COUNTIF(BH8:BH129,"&lt;10")</f>
        <v>0</v>
      </c>
      <c r="BI136" s="71">
        <f>COUNTIF(BI8:BI129,"&lt;10")</f>
        <v>0</v>
      </c>
      <c r="BJ136" s="72">
        <f>COUNTIF(BJ8:BJ129,"&lt;10")</f>
        <v>0</v>
      </c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</row>
    <row r="137" spans="1:175" s="7" customFormat="1" ht="15.75" thickBot="1" x14ac:dyDescent="0.3">
      <c r="A137" s="1"/>
      <c r="B137" s="248" t="s">
        <v>14</v>
      </c>
      <c r="C137" s="249"/>
      <c r="D137" s="37">
        <f>IFERROR(D135/SUM(D133:D135),"")</f>
        <v>1</v>
      </c>
      <c r="E137" s="35" t="str">
        <f>IFERROR(E135/SUM(E133:E135),"")</f>
        <v/>
      </c>
      <c r="F137" s="35" t="str">
        <f t="shared" ref="F137:G137" si="122">IFERROR(F135/SUM(F133:F135),"")</f>
        <v/>
      </c>
      <c r="G137" s="36" t="str">
        <f t="shared" si="122"/>
        <v/>
      </c>
      <c r="I137" s="37">
        <f>IFERROR(I135/SUM(I133:I135),"")</f>
        <v>1</v>
      </c>
      <c r="J137" s="35" t="str">
        <f>IFERROR(J135/SUM(J133:J135),"")</f>
        <v/>
      </c>
      <c r="K137" s="35" t="str">
        <f t="shared" ref="K137:L137" si="123">IFERROR(K135/SUM(K133:K135),"")</f>
        <v/>
      </c>
      <c r="L137" s="36" t="str">
        <f t="shared" si="123"/>
        <v/>
      </c>
      <c r="M137" s="2"/>
      <c r="N137" s="37" t="str">
        <f>IFERROR(N135/SUM(N133:N135),"")</f>
        <v/>
      </c>
      <c r="O137" s="35" t="str">
        <f>IFERROR(O135/SUM(O133:O135),"")</f>
        <v/>
      </c>
      <c r="P137" s="35" t="str">
        <f t="shared" ref="P137:Q137" si="124">IFERROR(P135/SUM(P133:P135),"")</f>
        <v/>
      </c>
      <c r="Q137" s="36" t="str">
        <f t="shared" si="124"/>
        <v/>
      </c>
      <c r="R137" s="2"/>
      <c r="S137" s="37" t="str">
        <f>IFERROR(S135/SUM(S133:S135),"")</f>
        <v/>
      </c>
      <c r="T137" s="35" t="str">
        <f>IFERROR(T135/SUM(T133:T135),"")</f>
        <v/>
      </c>
      <c r="U137" s="35" t="str">
        <f t="shared" ref="U137:V137" si="125">IFERROR(U135/SUM(U133:U135),"")</f>
        <v/>
      </c>
      <c r="V137" s="36" t="str">
        <f t="shared" si="125"/>
        <v/>
      </c>
      <c r="W137" s="2"/>
      <c r="X137" s="37" t="str">
        <f>IFERROR(X135/SUM(X133:X135),"")</f>
        <v/>
      </c>
      <c r="Y137" s="35" t="str">
        <f>IFERROR(Y135/SUM(Y133:Y135),"")</f>
        <v/>
      </c>
      <c r="Z137" s="35" t="str">
        <f t="shared" ref="Z137:AA137" si="126">IFERROR(Z135/SUM(Z133:Z135),"")</f>
        <v/>
      </c>
      <c r="AA137" s="36" t="str">
        <f t="shared" si="126"/>
        <v/>
      </c>
      <c r="AB137" s="2"/>
      <c r="AC137" s="37" t="str">
        <f>IFERROR(AC135/SUM(AC133:AC135),"")</f>
        <v/>
      </c>
      <c r="AD137" s="35" t="str">
        <f>IFERROR(AD135/SUM(AD133:AD135),"")</f>
        <v/>
      </c>
      <c r="AE137" s="35" t="str">
        <f t="shared" ref="AE137:AF137" si="127">IFERROR(AE135/SUM(AE133:AE135),"")</f>
        <v/>
      </c>
      <c r="AF137" s="36" t="str">
        <f t="shared" si="127"/>
        <v/>
      </c>
      <c r="AG137" s="2"/>
      <c r="AH137" s="37" t="str">
        <f>IFERROR(AH135/SUM(AH133:AH135),"")</f>
        <v/>
      </c>
      <c r="AI137" s="35" t="str">
        <f>IFERROR(AI135/SUM(AI133:AI135),"")</f>
        <v/>
      </c>
      <c r="AJ137" s="35" t="str">
        <f t="shared" ref="AJ137:AK137" si="128">IFERROR(AJ135/SUM(AJ133:AJ135),"")</f>
        <v/>
      </c>
      <c r="AK137" s="36" t="str">
        <f t="shared" si="128"/>
        <v/>
      </c>
      <c r="AL137" s="2"/>
      <c r="AM137" s="37" t="str">
        <f>IFERROR(AM135/SUM(AM133:AM135),"")</f>
        <v/>
      </c>
      <c r="AN137" s="35" t="str">
        <f>IFERROR(AN135/SUM(AN133:AN135),"")</f>
        <v/>
      </c>
      <c r="AO137" s="35" t="str">
        <f t="shared" ref="AO137:AP137" si="129">IFERROR(AO135/SUM(AO133:AO135),"")</f>
        <v/>
      </c>
      <c r="AP137" s="36" t="str">
        <f t="shared" si="129"/>
        <v/>
      </c>
      <c r="AQ137" s="2"/>
      <c r="AR137" s="37" t="str">
        <f>IFERROR(AR135/SUM(AR133:AR135),"")</f>
        <v/>
      </c>
      <c r="AS137" s="35" t="str">
        <f>IFERROR(AS135/SUM(AS133:AS135),"")</f>
        <v/>
      </c>
      <c r="AT137" s="35" t="str">
        <f t="shared" ref="AT137:AU137" si="130">IFERROR(AT135/SUM(AT133:AT135),"")</f>
        <v/>
      </c>
      <c r="AU137" s="36" t="str">
        <f t="shared" si="130"/>
        <v/>
      </c>
      <c r="AV137" s="2"/>
      <c r="AW137" s="37" t="str">
        <f>IFERROR(AW135/SUM(AW133:AW135),"")</f>
        <v/>
      </c>
      <c r="AX137" s="35" t="str">
        <f>IFERROR(AX135/SUM(AX133:AX135),"")</f>
        <v/>
      </c>
      <c r="AY137" s="35" t="str">
        <f t="shared" ref="AY137:AZ137" si="131">IFERROR(AY135/SUM(AY133:AY135),"")</f>
        <v/>
      </c>
      <c r="AZ137" s="36" t="str">
        <f t="shared" si="131"/>
        <v/>
      </c>
      <c r="BA137" s="2"/>
      <c r="BB137" s="37" t="str">
        <f>IFERROR(BB135/SUM(BB133:BB135),"")</f>
        <v/>
      </c>
      <c r="BC137" s="35" t="str">
        <f>IFERROR(BC135/SUM(BC133:BC135),"")</f>
        <v/>
      </c>
      <c r="BD137" s="35" t="str">
        <f t="shared" ref="BD137:BE137" si="132">IFERROR(BD135/SUM(BD133:BD135),"")</f>
        <v/>
      </c>
      <c r="BE137" s="36" t="str">
        <f t="shared" si="132"/>
        <v/>
      </c>
      <c r="BF137" s="2"/>
      <c r="BG137" s="37" t="str">
        <f>IFERROR(BG135/SUM(BG133:BG135),"")</f>
        <v/>
      </c>
      <c r="BH137" s="35" t="str">
        <f>IFERROR(BH135/SUM(BH133:BH135),"")</f>
        <v/>
      </c>
      <c r="BI137" s="35" t="str">
        <f t="shared" ref="BI137:BJ137" si="133">IFERROR(BI135/SUM(BI133:BI135),"")</f>
        <v/>
      </c>
      <c r="BJ137" s="36" t="str">
        <f t="shared" si="133"/>
        <v/>
      </c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</row>
    <row r="138" spans="1:175" s="7" customFormat="1" x14ac:dyDescent="0.25">
      <c r="A138" s="1"/>
      <c r="B138" s="17"/>
      <c r="C138" s="38"/>
      <c r="D138" s="2"/>
      <c r="E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</row>
    <row r="139" spans="1:175" s="7" customFormat="1" x14ac:dyDescent="0.25">
      <c r="A139" s="1"/>
      <c r="B139" s="21"/>
      <c r="C139" s="39"/>
      <c r="D139" s="2"/>
      <c r="E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</row>
    <row r="140" spans="1:175" s="7" customFormat="1" x14ac:dyDescent="0.25">
      <c r="A140" s="1"/>
      <c r="B140" s="21"/>
      <c r="C140" s="39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</row>
    <row r="141" spans="1:175" s="7" customFormat="1" ht="23.25" customHeight="1" x14ac:dyDescent="0.25">
      <c r="A141" s="1"/>
      <c r="B141" s="21"/>
      <c r="C141" s="39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</row>
    <row r="142" spans="1:175" s="7" customFormat="1" ht="23.25" customHeight="1" x14ac:dyDescent="0.25">
      <c r="A142" s="1"/>
      <c r="B142" s="21"/>
      <c r="C142" s="39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</row>
    <row r="143" spans="1:175" s="7" customFormat="1" ht="23.25" customHeight="1" x14ac:dyDescent="0.25">
      <c r="A143" s="1"/>
      <c r="B143" s="21"/>
      <c r="C143" s="39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</row>
    <row r="144" spans="1:175" s="7" customFormat="1" x14ac:dyDescent="0.25">
      <c r="A144" s="1"/>
      <c r="B144" s="21"/>
      <c r="C144" s="39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</row>
    <row r="145" spans="1:228" s="7" customFormat="1" x14ac:dyDescent="0.25">
      <c r="A145" s="1"/>
      <c r="B145" s="21"/>
      <c r="C145" s="39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</row>
    <row r="146" spans="1:228" s="7" customFormat="1" x14ac:dyDescent="0.25">
      <c r="A146" s="1"/>
      <c r="B146" s="21"/>
      <c r="C146" s="39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</row>
    <row r="147" spans="1:228" s="7" customFormat="1" x14ac:dyDescent="0.25">
      <c r="A147" s="1"/>
      <c r="B147" s="21"/>
      <c r="C147" s="39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</row>
    <row r="148" spans="1:228" s="7" customFormat="1" x14ac:dyDescent="0.25">
      <c r="A148" s="1"/>
      <c r="B148" s="21"/>
      <c r="C148" s="39"/>
      <c r="D148" s="2"/>
      <c r="E148" s="2"/>
      <c r="F148" s="2"/>
      <c r="G148" s="2"/>
      <c r="H148" s="2"/>
      <c r="I148" s="2"/>
      <c r="J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F148" s="2"/>
      <c r="AG148" s="2"/>
      <c r="AH148" s="2"/>
      <c r="AI148" s="2"/>
      <c r="AJ148" s="2"/>
      <c r="AK148" s="2"/>
      <c r="AL148" s="2"/>
      <c r="AN148" s="2"/>
      <c r="AO148" s="2"/>
      <c r="AP148" s="2"/>
      <c r="AQ148" s="2"/>
      <c r="AW148" s="1"/>
      <c r="AX148" s="2"/>
      <c r="AY148" s="2"/>
      <c r="AZ148" s="2"/>
      <c r="BA148" s="2"/>
      <c r="BB148" s="1"/>
      <c r="BC148" s="2"/>
      <c r="BD148" s="2"/>
      <c r="BE148" s="2"/>
      <c r="BF148" s="2"/>
      <c r="BG148" s="1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</row>
    <row r="149" spans="1:228" s="7" customFormat="1" x14ac:dyDescent="0.25">
      <c r="A149" s="1"/>
      <c r="B149" s="21"/>
      <c r="C149" s="39"/>
      <c r="D149" s="2"/>
      <c r="E149" s="2"/>
      <c r="F149" s="2"/>
      <c r="G149" s="2"/>
      <c r="H149" s="2"/>
      <c r="I149" s="2"/>
      <c r="J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F149" s="2"/>
      <c r="AG149" s="2"/>
      <c r="AH149" s="2"/>
      <c r="AI149" s="2"/>
      <c r="AJ149" s="2"/>
      <c r="AK149" s="2"/>
      <c r="AL149" s="2"/>
      <c r="AN149" s="2"/>
      <c r="AO149" s="2"/>
      <c r="AP149" s="2"/>
      <c r="AQ149" s="2"/>
      <c r="AW149" s="1"/>
      <c r="AX149" s="2"/>
      <c r="AY149" s="2"/>
      <c r="AZ149" s="2"/>
      <c r="BA149" s="2"/>
      <c r="BB149" s="1"/>
      <c r="BC149" s="2"/>
      <c r="BD149" s="2"/>
      <c r="BE149" s="2"/>
      <c r="BF149" s="2"/>
      <c r="BG149" s="1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</row>
    <row r="150" spans="1:228" s="7" customFormat="1" x14ac:dyDescent="0.25">
      <c r="A150" s="1"/>
      <c r="B150" s="21"/>
      <c r="C150" s="39"/>
      <c r="D150" s="2"/>
      <c r="E150" s="2"/>
      <c r="F150" s="2"/>
      <c r="G150" s="2"/>
      <c r="H150" s="2"/>
      <c r="I150" s="2"/>
      <c r="J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F150" s="2"/>
      <c r="AG150" s="2"/>
      <c r="AH150" s="2"/>
      <c r="AI150" s="2"/>
      <c r="AJ150" s="2"/>
      <c r="AK150" s="2"/>
      <c r="AL150" s="2"/>
      <c r="AN150" s="2"/>
      <c r="AO150" s="2"/>
      <c r="AP150" s="2"/>
      <c r="AQ150" s="2"/>
      <c r="AW150" s="1"/>
      <c r="AX150" s="2"/>
      <c r="AY150" s="2"/>
      <c r="AZ150" s="2"/>
      <c r="BA150" s="2"/>
      <c r="BB150" s="1"/>
      <c r="BC150" s="2"/>
      <c r="BD150" s="2"/>
      <c r="BE150" s="2"/>
      <c r="BF150" s="2"/>
      <c r="BG150" s="1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</row>
    <row r="151" spans="1:228" s="7" customFormat="1" x14ac:dyDescent="0.25">
      <c r="A151" s="1"/>
      <c r="B151" s="21"/>
      <c r="C151" s="39"/>
      <c r="D151" s="2"/>
      <c r="E151" s="2"/>
      <c r="F151" s="2"/>
      <c r="G151" s="2"/>
      <c r="H151" s="1"/>
      <c r="I151" s="2"/>
      <c r="J151" s="2"/>
      <c r="K151" s="2"/>
      <c r="L151" s="2"/>
      <c r="M151" s="2"/>
      <c r="N151" s="2"/>
      <c r="O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K151" s="2"/>
      <c r="AL151" s="2"/>
      <c r="AM151" s="2"/>
      <c r="AN151" s="2"/>
      <c r="AO151" s="2"/>
      <c r="AP151" s="2"/>
      <c r="AQ151" s="2"/>
      <c r="AS151" s="2"/>
      <c r="AT151" s="2"/>
      <c r="AU151" s="2"/>
      <c r="AV151" s="2"/>
      <c r="BL151" s="1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</row>
    <row r="152" spans="1:228" x14ac:dyDescent="0.25">
      <c r="B152" s="21"/>
      <c r="C152" s="39"/>
    </row>
    <row r="153" spans="1:228" x14ac:dyDescent="0.25">
      <c r="B153" s="21"/>
      <c r="C153" s="39"/>
    </row>
    <row r="154" spans="1:228" x14ac:dyDescent="0.25">
      <c r="B154" s="21"/>
      <c r="C154" s="39"/>
    </row>
    <row r="155" spans="1:228" x14ac:dyDescent="0.25">
      <c r="B155" s="21"/>
      <c r="C155" s="39"/>
    </row>
    <row r="156" spans="1:228" x14ac:dyDescent="0.25">
      <c r="B156" s="21"/>
      <c r="C156" s="39"/>
    </row>
    <row r="157" spans="1:228" x14ac:dyDescent="0.25">
      <c r="B157" s="21"/>
      <c r="C157" s="39"/>
    </row>
    <row r="158" spans="1:228" x14ac:dyDescent="0.25">
      <c r="B158" s="21"/>
      <c r="C158" s="39"/>
    </row>
    <row r="159" spans="1:228" x14ac:dyDescent="0.25">
      <c r="B159" s="21"/>
      <c r="C159" s="39"/>
    </row>
    <row r="160" spans="1:228" x14ac:dyDescent="0.25">
      <c r="B160" s="21"/>
      <c r="C160" s="39"/>
    </row>
    <row r="161" spans="2:3" x14ac:dyDescent="0.25">
      <c r="B161" s="21"/>
      <c r="C161" s="39"/>
    </row>
    <row r="162" spans="2:3" x14ac:dyDescent="0.25">
      <c r="B162" s="21"/>
      <c r="C162" s="39"/>
    </row>
    <row r="163" spans="2:3" x14ac:dyDescent="0.25">
      <c r="B163" s="21"/>
      <c r="C163" s="39"/>
    </row>
    <row r="164" spans="2:3" x14ac:dyDescent="0.25">
      <c r="B164" s="21"/>
      <c r="C164" s="39"/>
    </row>
    <row r="165" spans="2:3" x14ac:dyDescent="0.25">
      <c r="B165" s="21"/>
      <c r="C165" s="39"/>
    </row>
    <row r="166" spans="2:3" x14ac:dyDescent="0.25">
      <c r="B166" s="21"/>
      <c r="C166" s="39"/>
    </row>
    <row r="167" spans="2:3" x14ac:dyDescent="0.25">
      <c r="B167" s="21"/>
      <c r="C167" s="39"/>
    </row>
    <row r="168" spans="2:3" x14ac:dyDescent="0.25">
      <c r="B168" s="21"/>
      <c r="C168" s="39"/>
    </row>
    <row r="169" spans="2:3" x14ac:dyDescent="0.25">
      <c r="B169" s="21"/>
      <c r="C169" s="39"/>
    </row>
    <row r="170" spans="2:3" x14ac:dyDescent="0.25">
      <c r="B170" s="21"/>
      <c r="C170" s="39"/>
    </row>
    <row r="171" spans="2:3" x14ac:dyDescent="0.25">
      <c r="B171" s="21"/>
      <c r="C171" s="39"/>
    </row>
    <row r="172" spans="2:3" x14ac:dyDescent="0.25">
      <c r="B172" s="21"/>
      <c r="C172" s="39"/>
    </row>
    <row r="173" spans="2:3" x14ac:dyDescent="0.25">
      <c r="B173" s="21"/>
      <c r="C173" s="39"/>
    </row>
    <row r="174" spans="2:3" x14ac:dyDescent="0.25">
      <c r="B174" s="21"/>
      <c r="C174" s="39"/>
    </row>
    <row r="175" spans="2:3" x14ac:dyDescent="0.25">
      <c r="B175" s="21"/>
      <c r="C175" s="39"/>
    </row>
    <row r="176" spans="2:3" x14ac:dyDescent="0.25">
      <c r="B176" s="21"/>
      <c r="C176" s="39"/>
    </row>
    <row r="177" spans="2:3" x14ac:dyDescent="0.25">
      <c r="B177" s="21"/>
      <c r="C177" s="39"/>
    </row>
    <row r="178" spans="2:3" x14ac:dyDescent="0.25">
      <c r="B178" s="21"/>
      <c r="C178" s="39"/>
    </row>
    <row r="179" spans="2:3" x14ac:dyDescent="0.25">
      <c r="B179" s="21"/>
      <c r="C179" s="39"/>
    </row>
    <row r="180" spans="2:3" x14ac:dyDescent="0.25">
      <c r="B180" s="21"/>
      <c r="C180" s="39"/>
    </row>
    <row r="181" spans="2:3" x14ac:dyDescent="0.25">
      <c r="B181" s="21"/>
      <c r="C181" s="39"/>
    </row>
    <row r="182" spans="2:3" x14ac:dyDescent="0.25">
      <c r="B182" s="21"/>
      <c r="C182" s="39"/>
    </row>
    <row r="183" spans="2:3" x14ac:dyDescent="0.25">
      <c r="B183" s="21"/>
      <c r="C183" s="39"/>
    </row>
    <row r="184" spans="2:3" x14ac:dyDescent="0.25">
      <c r="B184" s="21"/>
      <c r="C184" s="39"/>
    </row>
    <row r="185" spans="2:3" x14ac:dyDescent="0.25">
      <c r="B185" s="21"/>
      <c r="C185" s="39"/>
    </row>
    <row r="186" spans="2:3" x14ac:dyDescent="0.25">
      <c r="B186" s="21"/>
      <c r="C186" s="39"/>
    </row>
    <row r="187" spans="2:3" x14ac:dyDescent="0.25">
      <c r="B187" s="21"/>
      <c r="C187" s="39"/>
    </row>
    <row r="188" spans="2:3" x14ac:dyDescent="0.25">
      <c r="B188" s="21"/>
      <c r="C188" s="39"/>
    </row>
    <row r="189" spans="2:3" x14ac:dyDescent="0.25">
      <c r="B189" s="21"/>
      <c r="C189" s="39"/>
    </row>
    <row r="190" spans="2:3" x14ac:dyDescent="0.25">
      <c r="B190" s="21"/>
      <c r="C190" s="39"/>
    </row>
    <row r="191" spans="2:3" x14ac:dyDescent="0.25">
      <c r="B191" s="21"/>
      <c r="C191" s="39"/>
    </row>
    <row r="192" spans="2:3" x14ac:dyDescent="0.25">
      <c r="B192" s="21"/>
      <c r="C192" s="39"/>
    </row>
    <row r="193" spans="2:3" x14ac:dyDescent="0.25">
      <c r="B193" s="21"/>
      <c r="C193" s="39"/>
    </row>
    <row r="194" spans="2:3" x14ac:dyDescent="0.25">
      <c r="B194" s="21"/>
      <c r="C194" s="39"/>
    </row>
    <row r="195" spans="2:3" x14ac:dyDescent="0.25">
      <c r="B195" s="21"/>
      <c r="C195" s="39"/>
    </row>
    <row r="196" spans="2:3" x14ac:dyDescent="0.25">
      <c r="B196" s="21"/>
      <c r="C196" s="39"/>
    </row>
    <row r="197" spans="2:3" x14ac:dyDescent="0.25">
      <c r="B197" s="21"/>
      <c r="C197" s="39"/>
    </row>
    <row r="198" spans="2:3" x14ac:dyDescent="0.25">
      <c r="B198" s="21"/>
      <c r="C198" s="39"/>
    </row>
    <row r="199" spans="2:3" x14ac:dyDescent="0.25">
      <c r="B199" s="21"/>
      <c r="C199" s="39"/>
    </row>
    <row r="200" spans="2:3" x14ac:dyDescent="0.25">
      <c r="B200" s="21"/>
      <c r="C200" s="39"/>
    </row>
    <row r="201" spans="2:3" x14ac:dyDescent="0.25">
      <c r="B201" s="21"/>
      <c r="C201" s="39"/>
    </row>
    <row r="202" spans="2:3" x14ac:dyDescent="0.25">
      <c r="B202" s="21"/>
      <c r="C202" s="39"/>
    </row>
    <row r="203" spans="2:3" x14ac:dyDescent="0.25">
      <c r="B203" s="21"/>
      <c r="C203" s="39"/>
    </row>
    <row r="204" spans="2:3" x14ac:dyDescent="0.25">
      <c r="B204" s="21"/>
      <c r="C204" s="39"/>
    </row>
    <row r="205" spans="2:3" x14ac:dyDescent="0.25">
      <c r="B205" s="21"/>
      <c r="C205" s="39"/>
    </row>
    <row r="206" spans="2:3" x14ac:dyDescent="0.25">
      <c r="B206" s="21"/>
      <c r="C206" s="39"/>
    </row>
    <row r="207" spans="2:3" x14ac:dyDescent="0.25">
      <c r="B207" s="21"/>
      <c r="C207" s="39"/>
    </row>
    <row r="208" spans="2:3" x14ac:dyDescent="0.25">
      <c r="B208" s="21"/>
      <c r="C208" s="39"/>
    </row>
    <row r="209" spans="2:3" x14ac:dyDescent="0.25">
      <c r="B209" s="21"/>
      <c r="C209" s="39"/>
    </row>
    <row r="210" spans="2:3" x14ac:dyDescent="0.25">
      <c r="B210" s="21"/>
      <c r="C210" s="39"/>
    </row>
    <row r="211" spans="2:3" x14ac:dyDescent="0.25">
      <c r="B211" s="21"/>
      <c r="C211" s="39"/>
    </row>
    <row r="212" spans="2:3" x14ac:dyDescent="0.25">
      <c r="B212" s="21"/>
      <c r="C212" s="39"/>
    </row>
    <row r="213" spans="2:3" x14ac:dyDescent="0.25">
      <c r="B213" s="21"/>
      <c r="C213" s="39"/>
    </row>
    <row r="214" spans="2:3" x14ac:dyDescent="0.25">
      <c r="B214" s="21"/>
      <c r="C214" s="39"/>
    </row>
    <row r="215" spans="2:3" x14ac:dyDescent="0.25">
      <c r="B215" s="21"/>
      <c r="C215" s="39"/>
    </row>
    <row r="216" spans="2:3" x14ac:dyDescent="0.25">
      <c r="B216" s="21"/>
      <c r="C216" s="39"/>
    </row>
    <row r="217" spans="2:3" x14ac:dyDescent="0.25">
      <c r="B217" s="21"/>
      <c r="C217" s="39"/>
    </row>
    <row r="218" spans="2:3" x14ac:dyDescent="0.25">
      <c r="B218" s="21"/>
      <c r="C218" s="39"/>
    </row>
    <row r="219" spans="2:3" x14ac:dyDescent="0.25">
      <c r="B219" s="21"/>
      <c r="C219" s="39"/>
    </row>
    <row r="220" spans="2:3" x14ac:dyDescent="0.25">
      <c r="B220" s="21"/>
      <c r="C220" s="39"/>
    </row>
    <row r="221" spans="2:3" x14ac:dyDescent="0.25">
      <c r="B221" s="21"/>
      <c r="C221" s="39"/>
    </row>
    <row r="222" spans="2:3" x14ac:dyDescent="0.25">
      <c r="B222" s="21"/>
      <c r="C222" s="39"/>
    </row>
    <row r="223" spans="2:3" x14ac:dyDescent="0.25">
      <c r="B223" s="21"/>
      <c r="C223" s="39"/>
    </row>
    <row r="224" spans="2:3" x14ac:dyDescent="0.25">
      <c r="B224" s="21"/>
      <c r="C224" s="39"/>
    </row>
    <row r="225" spans="2:3" x14ac:dyDescent="0.25">
      <c r="B225" s="21"/>
      <c r="C225" s="39"/>
    </row>
    <row r="226" spans="2:3" x14ac:dyDescent="0.25">
      <c r="B226" s="21"/>
      <c r="C226" s="39"/>
    </row>
    <row r="227" spans="2:3" x14ac:dyDescent="0.25">
      <c r="B227" s="21"/>
      <c r="C227" s="39"/>
    </row>
    <row r="228" spans="2:3" x14ac:dyDescent="0.25">
      <c r="B228" s="21"/>
      <c r="C228" s="39"/>
    </row>
    <row r="229" spans="2:3" x14ac:dyDescent="0.25">
      <c r="B229" s="21"/>
      <c r="C229" s="39"/>
    </row>
    <row r="230" spans="2:3" x14ac:dyDescent="0.25">
      <c r="B230" s="21"/>
      <c r="C230" s="39"/>
    </row>
    <row r="231" spans="2:3" x14ac:dyDescent="0.25">
      <c r="B231" s="21"/>
      <c r="C231" s="39"/>
    </row>
    <row r="232" spans="2:3" x14ac:dyDescent="0.25">
      <c r="B232" s="21"/>
      <c r="C232" s="39"/>
    </row>
    <row r="233" spans="2:3" x14ac:dyDescent="0.25">
      <c r="B233" s="21"/>
      <c r="C233" s="39"/>
    </row>
    <row r="234" spans="2:3" x14ac:dyDescent="0.25">
      <c r="B234" s="21"/>
      <c r="C234" s="39"/>
    </row>
    <row r="235" spans="2:3" x14ac:dyDescent="0.25">
      <c r="B235" s="21"/>
      <c r="C235" s="39"/>
    </row>
    <row r="236" spans="2:3" x14ac:dyDescent="0.25">
      <c r="B236" s="21"/>
      <c r="C236" s="39"/>
    </row>
    <row r="237" spans="2:3" x14ac:dyDescent="0.25">
      <c r="B237" s="21"/>
      <c r="C237" s="39"/>
    </row>
    <row r="238" spans="2:3" x14ac:dyDescent="0.25">
      <c r="B238" s="21"/>
      <c r="C238" s="39"/>
    </row>
    <row r="239" spans="2:3" x14ac:dyDescent="0.25">
      <c r="B239" s="21"/>
      <c r="C239" s="39"/>
    </row>
    <row r="240" spans="2:3" x14ac:dyDescent="0.25">
      <c r="B240" s="21"/>
      <c r="C240" s="39"/>
    </row>
    <row r="241" spans="2:3" x14ac:dyDescent="0.25">
      <c r="B241" s="21"/>
      <c r="C241" s="39"/>
    </row>
    <row r="242" spans="2:3" x14ac:dyDescent="0.25">
      <c r="B242" s="21"/>
      <c r="C242" s="39"/>
    </row>
    <row r="243" spans="2:3" x14ac:dyDescent="0.25">
      <c r="B243" s="21"/>
      <c r="C243" s="39"/>
    </row>
    <row r="244" spans="2:3" x14ac:dyDescent="0.25">
      <c r="B244" s="21"/>
      <c r="C244" s="39"/>
    </row>
    <row r="245" spans="2:3" x14ac:dyDescent="0.25">
      <c r="B245" s="21"/>
      <c r="C245" s="39"/>
    </row>
    <row r="246" spans="2:3" x14ac:dyDescent="0.25">
      <c r="B246" s="21"/>
      <c r="C246" s="39"/>
    </row>
    <row r="247" spans="2:3" x14ac:dyDescent="0.25">
      <c r="B247" s="21"/>
      <c r="C247" s="39"/>
    </row>
    <row r="248" spans="2:3" x14ac:dyDescent="0.25">
      <c r="B248" s="21"/>
      <c r="C248" s="39"/>
    </row>
    <row r="249" spans="2:3" x14ac:dyDescent="0.25">
      <c r="B249" s="21"/>
      <c r="C249" s="39"/>
    </row>
    <row r="250" spans="2:3" x14ac:dyDescent="0.25">
      <c r="B250" s="21"/>
      <c r="C250" s="39"/>
    </row>
    <row r="251" spans="2:3" x14ac:dyDescent="0.25">
      <c r="B251" s="21"/>
      <c r="C251" s="39"/>
    </row>
    <row r="252" spans="2:3" x14ac:dyDescent="0.25">
      <c r="B252" s="21"/>
      <c r="C252" s="39"/>
    </row>
    <row r="253" spans="2:3" x14ac:dyDescent="0.25">
      <c r="B253" s="21"/>
      <c r="C253" s="39"/>
    </row>
    <row r="254" spans="2:3" x14ac:dyDescent="0.25">
      <c r="B254" s="21"/>
      <c r="C254" s="39"/>
    </row>
    <row r="255" spans="2:3" x14ac:dyDescent="0.25">
      <c r="B255" s="21"/>
      <c r="C255" s="39"/>
    </row>
    <row r="256" spans="2:3" x14ac:dyDescent="0.25">
      <c r="B256" s="21"/>
      <c r="C256" s="39"/>
    </row>
    <row r="257" spans="2:3" x14ac:dyDescent="0.25">
      <c r="B257" s="21"/>
      <c r="C257" s="39"/>
    </row>
    <row r="258" spans="2:3" x14ac:dyDescent="0.25">
      <c r="B258" s="21"/>
      <c r="C258" s="39"/>
    </row>
    <row r="259" spans="2:3" x14ac:dyDescent="0.25">
      <c r="B259" s="21"/>
      <c r="C259" s="39"/>
    </row>
    <row r="260" spans="2:3" x14ac:dyDescent="0.25">
      <c r="B260" s="21"/>
      <c r="C260" s="39"/>
    </row>
    <row r="261" spans="2:3" x14ac:dyDescent="0.25">
      <c r="B261" s="21"/>
      <c r="C261" s="39"/>
    </row>
    <row r="262" spans="2:3" x14ac:dyDescent="0.25">
      <c r="B262" s="21"/>
      <c r="C262" s="39"/>
    </row>
    <row r="263" spans="2:3" x14ac:dyDescent="0.25">
      <c r="B263" s="21"/>
      <c r="C263" s="39"/>
    </row>
    <row r="264" spans="2:3" x14ac:dyDescent="0.25">
      <c r="B264" s="21"/>
      <c r="C264" s="39"/>
    </row>
    <row r="265" spans="2:3" x14ac:dyDescent="0.25">
      <c r="B265" s="21"/>
      <c r="C265" s="39"/>
    </row>
    <row r="266" spans="2:3" x14ac:dyDescent="0.25">
      <c r="B266" s="21"/>
      <c r="C266" s="39"/>
    </row>
    <row r="267" spans="2:3" x14ac:dyDescent="0.25">
      <c r="B267" s="21"/>
      <c r="C267" s="39"/>
    </row>
    <row r="268" spans="2:3" x14ac:dyDescent="0.25">
      <c r="B268" s="21"/>
      <c r="C268" s="39"/>
    </row>
    <row r="269" spans="2:3" x14ac:dyDescent="0.25">
      <c r="B269" s="21"/>
      <c r="C269" s="39"/>
    </row>
    <row r="270" spans="2:3" x14ac:dyDescent="0.25">
      <c r="B270" s="21"/>
      <c r="C270" s="39"/>
    </row>
    <row r="271" spans="2:3" x14ac:dyDescent="0.25">
      <c r="B271" s="21"/>
      <c r="C271" s="39"/>
    </row>
    <row r="272" spans="2:3" x14ac:dyDescent="0.25">
      <c r="B272" s="21"/>
      <c r="C272" s="39"/>
    </row>
    <row r="273" spans="2:3" x14ac:dyDescent="0.25">
      <c r="B273" s="21"/>
      <c r="C273" s="39"/>
    </row>
    <row r="274" spans="2:3" x14ac:dyDescent="0.25">
      <c r="B274" s="21"/>
      <c r="C274" s="39"/>
    </row>
    <row r="275" spans="2:3" x14ac:dyDescent="0.25">
      <c r="B275" s="21"/>
      <c r="C275" s="39"/>
    </row>
    <row r="276" spans="2:3" x14ac:dyDescent="0.25">
      <c r="B276" s="21"/>
      <c r="C276" s="39"/>
    </row>
    <row r="277" spans="2:3" x14ac:dyDescent="0.25">
      <c r="B277" s="21"/>
      <c r="C277" s="39"/>
    </row>
    <row r="278" spans="2:3" x14ac:dyDescent="0.25">
      <c r="B278" s="21"/>
      <c r="C278" s="39"/>
    </row>
    <row r="279" spans="2:3" x14ac:dyDescent="0.25">
      <c r="B279" s="21"/>
      <c r="C279" s="39"/>
    </row>
    <row r="280" spans="2:3" x14ac:dyDescent="0.25">
      <c r="B280" s="21"/>
      <c r="C280" s="39"/>
    </row>
    <row r="281" spans="2:3" x14ac:dyDescent="0.25">
      <c r="B281" s="21"/>
      <c r="C281" s="39"/>
    </row>
    <row r="282" spans="2:3" x14ac:dyDescent="0.25">
      <c r="B282" s="21"/>
      <c r="C282" s="39"/>
    </row>
    <row r="283" spans="2:3" x14ac:dyDescent="0.25">
      <c r="B283" s="21"/>
      <c r="C283" s="39"/>
    </row>
    <row r="284" spans="2:3" x14ac:dyDescent="0.25">
      <c r="B284" s="21"/>
      <c r="C284" s="39"/>
    </row>
    <row r="285" spans="2:3" x14ac:dyDescent="0.25">
      <c r="B285" s="21"/>
      <c r="C285" s="39"/>
    </row>
    <row r="286" spans="2:3" x14ac:dyDescent="0.25">
      <c r="B286" s="21"/>
      <c r="C286" s="39"/>
    </row>
    <row r="287" spans="2:3" x14ac:dyDescent="0.25">
      <c r="B287" s="21"/>
      <c r="C287" s="39"/>
    </row>
    <row r="288" spans="2:3" x14ac:dyDescent="0.25">
      <c r="B288" s="21"/>
      <c r="C288" s="39"/>
    </row>
    <row r="289" spans="2:3" x14ac:dyDescent="0.25">
      <c r="B289" s="21"/>
      <c r="C289" s="39"/>
    </row>
    <row r="290" spans="2:3" x14ac:dyDescent="0.25">
      <c r="B290" s="21"/>
      <c r="C290" s="39"/>
    </row>
    <row r="291" spans="2:3" x14ac:dyDescent="0.25">
      <c r="B291" s="21"/>
      <c r="C291" s="39"/>
    </row>
    <row r="292" spans="2:3" x14ac:dyDescent="0.25">
      <c r="B292" s="21"/>
      <c r="C292" s="39"/>
    </row>
    <row r="293" spans="2:3" x14ac:dyDescent="0.25">
      <c r="B293" s="21"/>
      <c r="C293" s="39"/>
    </row>
    <row r="294" spans="2:3" x14ac:dyDescent="0.25">
      <c r="B294" s="21"/>
      <c r="C294" s="39"/>
    </row>
    <row r="295" spans="2:3" x14ac:dyDescent="0.25">
      <c r="B295" s="21"/>
      <c r="C295" s="39"/>
    </row>
    <row r="296" spans="2:3" x14ac:dyDescent="0.25">
      <c r="B296" s="21"/>
      <c r="C296" s="39"/>
    </row>
    <row r="297" spans="2:3" x14ac:dyDescent="0.25">
      <c r="B297" s="21"/>
      <c r="C297" s="39"/>
    </row>
    <row r="298" spans="2:3" x14ac:dyDescent="0.25">
      <c r="B298" s="21"/>
      <c r="C298" s="39"/>
    </row>
    <row r="299" spans="2:3" x14ac:dyDescent="0.25">
      <c r="B299" s="21"/>
      <c r="C299" s="39"/>
    </row>
    <row r="300" spans="2:3" x14ac:dyDescent="0.25">
      <c r="B300" s="21"/>
      <c r="C300" s="39"/>
    </row>
    <row r="301" spans="2:3" x14ac:dyDescent="0.25">
      <c r="B301" s="21"/>
      <c r="C301" s="39"/>
    </row>
    <row r="302" spans="2:3" x14ac:dyDescent="0.25">
      <c r="B302" s="21"/>
      <c r="C302" s="39"/>
    </row>
    <row r="303" spans="2:3" x14ac:dyDescent="0.25">
      <c r="B303" s="21"/>
      <c r="C303" s="39"/>
    </row>
    <row r="304" spans="2:3" x14ac:dyDescent="0.25">
      <c r="B304" s="21"/>
      <c r="C304" s="39"/>
    </row>
    <row r="305" spans="2:3" x14ac:dyDescent="0.25">
      <c r="B305" s="21"/>
      <c r="C305" s="39"/>
    </row>
    <row r="306" spans="2:3" x14ac:dyDescent="0.25">
      <c r="B306" s="21"/>
      <c r="C306" s="39"/>
    </row>
    <row r="307" spans="2:3" x14ac:dyDescent="0.25">
      <c r="B307" s="21"/>
      <c r="C307" s="39"/>
    </row>
    <row r="308" spans="2:3" x14ac:dyDescent="0.25">
      <c r="B308" s="21"/>
      <c r="C308" s="39"/>
    </row>
    <row r="309" spans="2:3" x14ac:dyDescent="0.25">
      <c r="B309" s="21"/>
      <c r="C309" s="39"/>
    </row>
    <row r="310" spans="2:3" x14ac:dyDescent="0.25">
      <c r="B310" s="21"/>
      <c r="C310" s="39"/>
    </row>
    <row r="311" spans="2:3" x14ac:dyDescent="0.25">
      <c r="B311" s="21"/>
      <c r="C311" s="39"/>
    </row>
    <row r="312" spans="2:3" x14ac:dyDescent="0.25">
      <c r="B312" s="21"/>
      <c r="C312" s="39"/>
    </row>
    <row r="313" spans="2:3" x14ac:dyDescent="0.25">
      <c r="B313" s="21"/>
      <c r="C313" s="39"/>
    </row>
    <row r="314" spans="2:3" x14ac:dyDescent="0.25">
      <c r="B314" s="21"/>
      <c r="C314" s="39"/>
    </row>
    <row r="315" spans="2:3" x14ac:dyDescent="0.25">
      <c r="B315" s="21"/>
      <c r="C315" s="39"/>
    </row>
    <row r="316" spans="2:3" x14ac:dyDescent="0.25">
      <c r="B316" s="21"/>
      <c r="C316" s="39"/>
    </row>
    <row r="317" spans="2:3" x14ac:dyDescent="0.25">
      <c r="B317" s="21"/>
      <c r="C317" s="39"/>
    </row>
    <row r="318" spans="2:3" x14ac:dyDescent="0.25">
      <c r="B318" s="21"/>
      <c r="C318" s="39"/>
    </row>
    <row r="319" spans="2:3" x14ac:dyDescent="0.25">
      <c r="B319" s="21"/>
      <c r="C319" s="39"/>
    </row>
    <row r="320" spans="2:3" x14ac:dyDescent="0.25">
      <c r="B320" s="21"/>
      <c r="C320" s="39"/>
    </row>
    <row r="321" spans="2:3" x14ac:dyDescent="0.25">
      <c r="B321" s="21"/>
      <c r="C321" s="39"/>
    </row>
    <row r="322" spans="2:3" x14ac:dyDescent="0.25">
      <c r="B322" s="21"/>
      <c r="C322" s="39"/>
    </row>
    <row r="323" spans="2:3" x14ac:dyDescent="0.25">
      <c r="B323" s="21"/>
      <c r="C323" s="39"/>
    </row>
    <row r="324" spans="2:3" x14ac:dyDescent="0.25">
      <c r="B324" s="21"/>
      <c r="C324" s="39"/>
    </row>
    <row r="325" spans="2:3" x14ac:dyDescent="0.25">
      <c r="B325" s="21"/>
      <c r="C325" s="39"/>
    </row>
    <row r="326" spans="2:3" x14ac:dyDescent="0.25">
      <c r="B326" s="21"/>
      <c r="C326" s="39"/>
    </row>
    <row r="327" spans="2:3" x14ac:dyDescent="0.25">
      <c r="B327" s="21"/>
      <c r="C327" s="39"/>
    </row>
    <row r="328" spans="2:3" x14ac:dyDescent="0.25">
      <c r="B328" s="21"/>
      <c r="C328" s="39"/>
    </row>
    <row r="329" spans="2:3" x14ac:dyDescent="0.25">
      <c r="B329" s="21"/>
      <c r="C329" s="39"/>
    </row>
    <row r="330" spans="2:3" x14ac:dyDescent="0.25">
      <c r="B330" s="21"/>
      <c r="C330" s="39"/>
    </row>
    <row r="331" spans="2:3" x14ac:dyDescent="0.25">
      <c r="B331" s="21"/>
      <c r="C331" s="39"/>
    </row>
    <row r="332" spans="2:3" x14ac:dyDescent="0.25">
      <c r="B332" s="21"/>
      <c r="C332" s="39"/>
    </row>
    <row r="333" spans="2:3" x14ac:dyDescent="0.25">
      <c r="B333" s="21"/>
      <c r="C333" s="39"/>
    </row>
    <row r="334" spans="2:3" x14ac:dyDescent="0.25">
      <c r="B334" s="21"/>
      <c r="C334" s="39"/>
    </row>
    <row r="335" spans="2:3" x14ac:dyDescent="0.25">
      <c r="B335" s="21"/>
      <c r="C335" s="39"/>
    </row>
    <row r="336" spans="2:3" x14ac:dyDescent="0.25">
      <c r="B336" s="21"/>
      <c r="C336" s="39"/>
    </row>
    <row r="337" spans="2:3" x14ac:dyDescent="0.25">
      <c r="B337" s="21"/>
      <c r="C337" s="39"/>
    </row>
    <row r="338" spans="2:3" x14ac:dyDescent="0.25">
      <c r="B338" s="21"/>
      <c r="C338" s="39"/>
    </row>
    <row r="339" spans="2:3" x14ac:dyDescent="0.25">
      <c r="B339" s="21"/>
      <c r="C339" s="39"/>
    </row>
    <row r="340" spans="2:3" x14ac:dyDescent="0.25">
      <c r="B340" s="21"/>
      <c r="C340" s="39"/>
    </row>
    <row r="341" spans="2:3" x14ac:dyDescent="0.25">
      <c r="B341" s="21"/>
      <c r="C341" s="39"/>
    </row>
    <row r="342" spans="2:3" x14ac:dyDescent="0.25">
      <c r="B342" s="21"/>
      <c r="C342" s="39"/>
    </row>
    <row r="343" spans="2:3" x14ac:dyDescent="0.25">
      <c r="B343" s="21"/>
      <c r="C343" s="39"/>
    </row>
    <row r="344" spans="2:3" x14ac:dyDescent="0.25">
      <c r="B344" s="21"/>
      <c r="C344" s="39"/>
    </row>
    <row r="345" spans="2:3" x14ac:dyDescent="0.25">
      <c r="B345" s="21"/>
      <c r="C345" s="39"/>
    </row>
    <row r="346" spans="2:3" x14ac:dyDescent="0.25">
      <c r="B346" s="21"/>
      <c r="C346" s="39"/>
    </row>
    <row r="347" spans="2:3" x14ac:dyDescent="0.25">
      <c r="B347" s="21"/>
      <c r="C347" s="39"/>
    </row>
    <row r="348" spans="2:3" x14ac:dyDescent="0.25">
      <c r="B348" s="21"/>
      <c r="C348" s="39"/>
    </row>
    <row r="349" spans="2:3" x14ac:dyDescent="0.25">
      <c r="B349" s="21"/>
      <c r="C349" s="39"/>
    </row>
    <row r="350" spans="2:3" x14ac:dyDescent="0.25">
      <c r="B350" s="21"/>
      <c r="C350" s="39"/>
    </row>
    <row r="351" spans="2:3" x14ac:dyDescent="0.25">
      <c r="B351" s="21"/>
      <c r="C351" s="39"/>
    </row>
    <row r="352" spans="2:3" x14ac:dyDescent="0.25">
      <c r="B352" s="21"/>
      <c r="C352" s="39"/>
    </row>
    <row r="353" spans="2:3" x14ac:dyDescent="0.25">
      <c r="B353" s="21"/>
      <c r="C353" s="39"/>
    </row>
    <row r="354" spans="2:3" x14ac:dyDescent="0.25">
      <c r="B354" s="21"/>
      <c r="C354" s="39"/>
    </row>
    <row r="355" spans="2:3" x14ac:dyDescent="0.25">
      <c r="B355" s="21"/>
      <c r="C355" s="39"/>
    </row>
    <row r="356" spans="2:3" x14ac:dyDescent="0.25">
      <c r="B356" s="21"/>
      <c r="C356" s="39"/>
    </row>
    <row r="357" spans="2:3" x14ac:dyDescent="0.25">
      <c r="B357" s="21"/>
      <c r="C357" s="39"/>
    </row>
    <row r="358" spans="2:3" x14ac:dyDescent="0.25">
      <c r="B358" s="21"/>
      <c r="C358" s="39"/>
    </row>
    <row r="359" spans="2:3" x14ac:dyDescent="0.25">
      <c r="B359" s="21"/>
      <c r="C359" s="39"/>
    </row>
    <row r="360" spans="2:3" x14ac:dyDescent="0.25">
      <c r="B360" s="21"/>
      <c r="C360" s="39"/>
    </row>
    <row r="361" spans="2:3" x14ac:dyDescent="0.25">
      <c r="B361" s="21"/>
      <c r="C361" s="39"/>
    </row>
    <row r="362" spans="2:3" x14ac:dyDescent="0.25">
      <c r="B362" s="21"/>
      <c r="C362" s="39"/>
    </row>
    <row r="363" spans="2:3" x14ac:dyDescent="0.25">
      <c r="B363" s="21"/>
      <c r="C363" s="39"/>
    </row>
    <row r="364" spans="2:3" x14ac:dyDescent="0.25">
      <c r="B364" s="21"/>
      <c r="C364" s="39"/>
    </row>
    <row r="365" spans="2:3" x14ac:dyDescent="0.25">
      <c r="B365" s="21"/>
      <c r="C365" s="39"/>
    </row>
    <row r="366" spans="2:3" x14ac:dyDescent="0.25">
      <c r="B366" s="21"/>
      <c r="C366" s="39"/>
    </row>
    <row r="367" spans="2:3" x14ac:dyDescent="0.25">
      <c r="B367" s="21"/>
      <c r="C367" s="39"/>
    </row>
    <row r="368" spans="2:3" x14ac:dyDescent="0.25">
      <c r="B368" s="21"/>
      <c r="C368" s="39"/>
    </row>
    <row r="369" spans="2:3" x14ac:dyDescent="0.25">
      <c r="B369" s="21"/>
      <c r="C369" s="39"/>
    </row>
    <row r="370" spans="2:3" x14ac:dyDescent="0.25">
      <c r="B370" s="21"/>
      <c r="C370" s="39"/>
    </row>
    <row r="371" spans="2:3" x14ac:dyDescent="0.25">
      <c r="B371" s="21"/>
      <c r="C371" s="39"/>
    </row>
    <row r="372" spans="2:3" x14ac:dyDescent="0.25">
      <c r="B372" s="21"/>
      <c r="C372" s="39"/>
    </row>
    <row r="373" spans="2:3" x14ac:dyDescent="0.25">
      <c r="B373" s="21"/>
      <c r="C373" s="39"/>
    </row>
    <row r="374" spans="2:3" x14ac:dyDescent="0.25">
      <c r="B374" s="21"/>
      <c r="C374" s="39"/>
    </row>
    <row r="375" spans="2:3" x14ac:dyDescent="0.25">
      <c r="B375" s="21"/>
      <c r="C375" s="39"/>
    </row>
    <row r="376" spans="2:3" x14ac:dyDescent="0.25">
      <c r="B376" s="21"/>
      <c r="C376" s="39"/>
    </row>
    <row r="377" spans="2:3" x14ac:dyDescent="0.25">
      <c r="B377" s="21"/>
      <c r="C377" s="39"/>
    </row>
    <row r="378" spans="2:3" x14ac:dyDescent="0.25">
      <c r="B378" s="21"/>
      <c r="C378" s="39"/>
    </row>
    <row r="379" spans="2:3" x14ac:dyDescent="0.25">
      <c r="B379" s="21"/>
      <c r="C379" s="39"/>
    </row>
    <row r="380" spans="2:3" x14ac:dyDescent="0.25">
      <c r="B380" s="21"/>
      <c r="C380" s="39"/>
    </row>
    <row r="381" spans="2:3" x14ac:dyDescent="0.25">
      <c r="B381" s="21"/>
      <c r="C381" s="39"/>
    </row>
    <row r="382" spans="2:3" x14ac:dyDescent="0.25">
      <c r="B382" s="21"/>
      <c r="C382" s="39"/>
    </row>
    <row r="383" spans="2:3" x14ac:dyDescent="0.25">
      <c r="B383" s="21"/>
      <c r="C383" s="39"/>
    </row>
    <row r="384" spans="2:3" x14ac:dyDescent="0.25">
      <c r="B384" s="21"/>
      <c r="C384" s="39"/>
    </row>
    <row r="385" spans="2:3" x14ac:dyDescent="0.25">
      <c r="B385" s="21"/>
      <c r="C385" s="39"/>
    </row>
    <row r="386" spans="2:3" x14ac:dyDescent="0.25">
      <c r="B386" s="21"/>
      <c r="C386" s="39"/>
    </row>
    <row r="387" spans="2:3" x14ac:dyDescent="0.25">
      <c r="B387" s="21"/>
      <c r="C387" s="39"/>
    </row>
    <row r="388" spans="2:3" x14ac:dyDescent="0.25">
      <c r="B388" s="21"/>
      <c r="C388" s="39"/>
    </row>
    <row r="389" spans="2:3" x14ac:dyDescent="0.25">
      <c r="B389" s="21"/>
      <c r="C389" s="39"/>
    </row>
    <row r="390" spans="2:3" x14ac:dyDescent="0.25">
      <c r="B390" s="21"/>
      <c r="C390" s="39"/>
    </row>
    <row r="391" spans="2:3" x14ac:dyDescent="0.25">
      <c r="B391" s="21"/>
      <c r="C391" s="39"/>
    </row>
    <row r="392" spans="2:3" x14ac:dyDescent="0.25">
      <c r="B392" s="21"/>
      <c r="C392" s="39"/>
    </row>
    <row r="393" spans="2:3" x14ac:dyDescent="0.25">
      <c r="B393" s="21"/>
      <c r="C393" s="39"/>
    </row>
    <row r="394" spans="2:3" x14ac:dyDescent="0.25">
      <c r="B394" s="21"/>
      <c r="C394" s="39"/>
    </row>
    <row r="395" spans="2:3" x14ac:dyDescent="0.25">
      <c r="B395" s="21"/>
      <c r="C395" s="39"/>
    </row>
    <row r="396" spans="2:3" x14ac:dyDescent="0.25">
      <c r="B396" s="21"/>
      <c r="C396" s="39"/>
    </row>
    <row r="397" spans="2:3" x14ac:dyDescent="0.25">
      <c r="B397" s="21"/>
      <c r="C397" s="39"/>
    </row>
    <row r="398" spans="2:3" x14ac:dyDescent="0.25">
      <c r="B398" s="21"/>
      <c r="C398" s="39"/>
    </row>
    <row r="399" spans="2:3" x14ac:dyDescent="0.25">
      <c r="B399" s="21"/>
      <c r="C399" s="39"/>
    </row>
    <row r="400" spans="2:3" x14ac:dyDescent="0.25">
      <c r="B400" s="21"/>
      <c r="C400" s="39"/>
    </row>
    <row r="401" spans="2:3" x14ac:dyDescent="0.25">
      <c r="B401" s="21"/>
      <c r="C401" s="39"/>
    </row>
    <row r="402" spans="2:3" x14ac:dyDescent="0.25">
      <c r="B402" s="21"/>
      <c r="C402" s="39"/>
    </row>
    <row r="403" spans="2:3" x14ac:dyDescent="0.25">
      <c r="B403" s="21"/>
      <c r="C403" s="39"/>
    </row>
    <row r="404" spans="2:3" x14ac:dyDescent="0.25">
      <c r="B404" s="21"/>
      <c r="C404" s="39"/>
    </row>
    <row r="405" spans="2:3" x14ac:dyDescent="0.25">
      <c r="B405" s="21"/>
      <c r="C405" s="39"/>
    </row>
    <row r="406" spans="2:3" x14ac:dyDescent="0.25">
      <c r="B406" s="21"/>
      <c r="C406" s="39"/>
    </row>
    <row r="407" spans="2:3" x14ac:dyDescent="0.25">
      <c r="B407" s="21"/>
      <c r="C407" s="39"/>
    </row>
    <row r="408" spans="2:3" x14ac:dyDescent="0.25">
      <c r="B408" s="21"/>
      <c r="C408" s="39"/>
    </row>
    <row r="409" spans="2:3" x14ac:dyDescent="0.25">
      <c r="B409" s="21"/>
      <c r="C409" s="39"/>
    </row>
    <row r="410" spans="2:3" x14ac:dyDescent="0.25">
      <c r="B410" s="21"/>
      <c r="C410" s="39"/>
    </row>
    <row r="411" spans="2:3" x14ac:dyDescent="0.25">
      <c r="B411" s="21"/>
      <c r="C411" s="39"/>
    </row>
    <row r="412" spans="2:3" x14ac:dyDescent="0.25">
      <c r="B412" s="21"/>
      <c r="C412" s="39"/>
    </row>
    <row r="413" spans="2:3" x14ac:dyDescent="0.25">
      <c r="B413" s="21"/>
      <c r="C413" s="39"/>
    </row>
    <row r="414" spans="2:3" x14ac:dyDescent="0.25">
      <c r="B414" s="21"/>
      <c r="C414" s="39"/>
    </row>
    <row r="415" spans="2:3" x14ac:dyDescent="0.25">
      <c r="B415" s="21"/>
      <c r="C415" s="39"/>
    </row>
    <row r="416" spans="2:3" x14ac:dyDescent="0.25">
      <c r="B416" s="21"/>
      <c r="C416" s="39"/>
    </row>
    <row r="417" spans="2:3" x14ac:dyDescent="0.25">
      <c r="B417" s="21"/>
      <c r="C417" s="39"/>
    </row>
    <row r="418" spans="2:3" x14ac:dyDescent="0.25">
      <c r="B418" s="21"/>
      <c r="C418" s="39"/>
    </row>
    <row r="419" spans="2:3" x14ac:dyDescent="0.25">
      <c r="B419" s="21"/>
      <c r="C419" s="39"/>
    </row>
    <row r="420" spans="2:3" x14ac:dyDescent="0.25">
      <c r="B420" s="21"/>
      <c r="C420" s="39"/>
    </row>
    <row r="421" spans="2:3" x14ac:dyDescent="0.25">
      <c r="B421" s="21"/>
      <c r="C421" s="39"/>
    </row>
    <row r="422" spans="2:3" x14ac:dyDescent="0.25">
      <c r="B422" s="21"/>
      <c r="C422" s="39"/>
    </row>
    <row r="423" spans="2:3" x14ac:dyDescent="0.25">
      <c r="B423" s="21"/>
      <c r="C423" s="39"/>
    </row>
    <row r="424" spans="2:3" x14ac:dyDescent="0.25">
      <c r="B424" s="21"/>
      <c r="C424" s="39"/>
    </row>
    <row r="425" spans="2:3" x14ac:dyDescent="0.25">
      <c r="B425" s="21"/>
      <c r="C425" s="39"/>
    </row>
    <row r="426" spans="2:3" x14ac:dyDescent="0.25">
      <c r="B426" s="21"/>
      <c r="C426" s="39"/>
    </row>
    <row r="427" spans="2:3" x14ac:dyDescent="0.25">
      <c r="B427" s="21"/>
      <c r="C427" s="39"/>
    </row>
    <row r="428" spans="2:3" x14ac:dyDescent="0.25">
      <c r="B428" s="21"/>
      <c r="C428" s="39"/>
    </row>
    <row r="429" spans="2:3" x14ac:dyDescent="0.25">
      <c r="B429" s="21"/>
      <c r="C429" s="39"/>
    </row>
    <row r="430" spans="2:3" x14ac:dyDescent="0.25">
      <c r="B430" s="21"/>
      <c r="C430" s="39"/>
    </row>
    <row r="431" spans="2:3" x14ac:dyDescent="0.25">
      <c r="B431" s="21"/>
      <c r="C431" s="39"/>
    </row>
    <row r="432" spans="2:3" x14ac:dyDescent="0.25">
      <c r="B432" s="21"/>
      <c r="C432" s="39"/>
    </row>
    <row r="433" spans="2:3" x14ac:dyDescent="0.25">
      <c r="B433" s="21"/>
      <c r="C433" s="39"/>
    </row>
    <row r="434" spans="2:3" x14ac:dyDescent="0.25">
      <c r="B434" s="21"/>
      <c r="C434" s="39"/>
    </row>
    <row r="435" spans="2:3" x14ac:dyDescent="0.25">
      <c r="B435" s="21"/>
      <c r="C435" s="39"/>
    </row>
    <row r="436" spans="2:3" x14ac:dyDescent="0.25">
      <c r="B436" s="21"/>
      <c r="C436" s="39"/>
    </row>
    <row r="437" spans="2:3" x14ac:dyDescent="0.25">
      <c r="B437" s="21"/>
      <c r="C437" s="39"/>
    </row>
    <row r="438" spans="2:3" x14ac:dyDescent="0.25">
      <c r="B438" s="21"/>
      <c r="C438" s="39"/>
    </row>
    <row r="439" spans="2:3" x14ac:dyDescent="0.25">
      <c r="B439" s="21"/>
      <c r="C439" s="39"/>
    </row>
    <row r="440" spans="2:3" x14ac:dyDescent="0.25">
      <c r="B440" s="21"/>
      <c r="C440" s="39"/>
    </row>
    <row r="441" spans="2:3" x14ac:dyDescent="0.25">
      <c r="B441" s="21"/>
      <c r="C441" s="39"/>
    </row>
    <row r="442" spans="2:3" x14ac:dyDescent="0.25">
      <c r="B442" s="21"/>
      <c r="C442" s="39"/>
    </row>
    <row r="443" spans="2:3" x14ac:dyDescent="0.25">
      <c r="B443" s="21"/>
      <c r="C443" s="39"/>
    </row>
    <row r="444" spans="2:3" x14ac:dyDescent="0.25">
      <c r="B444" s="21"/>
      <c r="C444" s="39"/>
    </row>
    <row r="445" spans="2:3" x14ac:dyDescent="0.25">
      <c r="B445" s="21"/>
      <c r="C445" s="39"/>
    </row>
    <row r="446" spans="2:3" x14ac:dyDescent="0.25">
      <c r="B446" s="21"/>
      <c r="C446" s="39"/>
    </row>
    <row r="447" spans="2:3" x14ac:dyDescent="0.25">
      <c r="B447" s="21"/>
      <c r="C447" s="39"/>
    </row>
    <row r="448" spans="2:3" x14ac:dyDescent="0.25">
      <c r="B448" s="21"/>
      <c r="C448" s="39"/>
    </row>
    <row r="449" spans="2:3" x14ac:dyDescent="0.25">
      <c r="B449" s="21"/>
      <c r="C449" s="39"/>
    </row>
    <row r="450" spans="2:3" x14ac:dyDescent="0.25">
      <c r="B450" s="21"/>
      <c r="C450" s="39"/>
    </row>
    <row r="451" spans="2:3" x14ac:dyDescent="0.25">
      <c r="B451" s="21"/>
      <c r="C451" s="39"/>
    </row>
    <row r="452" spans="2:3" x14ac:dyDescent="0.25">
      <c r="B452" s="21"/>
      <c r="C452" s="39"/>
    </row>
    <row r="453" spans="2:3" x14ac:dyDescent="0.25">
      <c r="B453" s="21"/>
      <c r="C453" s="39"/>
    </row>
    <row r="454" spans="2:3" x14ac:dyDescent="0.25">
      <c r="B454" s="21"/>
      <c r="C454" s="39"/>
    </row>
    <row r="455" spans="2:3" x14ac:dyDescent="0.25">
      <c r="B455" s="21"/>
      <c r="C455" s="39"/>
    </row>
    <row r="456" spans="2:3" x14ac:dyDescent="0.25">
      <c r="B456" s="21"/>
      <c r="C456" s="39"/>
    </row>
    <row r="457" spans="2:3" x14ac:dyDescent="0.25">
      <c r="B457" s="21"/>
      <c r="C457" s="39"/>
    </row>
    <row r="458" spans="2:3" x14ac:dyDescent="0.25">
      <c r="B458" s="21"/>
      <c r="C458" s="39"/>
    </row>
    <row r="459" spans="2:3" x14ac:dyDescent="0.25">
      <c r="B459" s="21"/>
      <c r="C459" s="39"/>
    </row>
    <row r="460" spans="2:3" x14ac:dyDescent="0.25">
      <c r="B460" s="21"/>
      <c r="C460" s="39"/>
    </row>
    <row r="461" spans="2:3" x14ac:dyDescent="0.25">
      <c r="B461" s="21"/>
      <c r="C461" s="39"/>
    </row>
    <row r="462" spans="2:3" x14ac:dyDescent="0.25">
      <c r="B462" s="21"/>
      <c r="C462" s="39"/>
    </row>
    <row r="463" spans="2:3" x14ac:dyDescent="0.25">
      <c r="B463" s="21"/>
      <c r="C463" s="39"/>
    </row>
    <row r="464" spans="2:3" x14ac:dyDescent="0.25">
      <c r="B464" s="21"/>
      <c r="C464" s="39"/>
    </row>
    <row r="465" spans="2:3" x14ac:dyDescent="0.25">
      <c r="B465" s="21"/>
      <c r="C465" s="39"/>
    </row>
    <row r="466" spans="2:3" x14ac:dyDescent="0.25">
      <c r="B466" s="21"/>
      <c r="C466" s="39"/>
    </row>
    <row r="467" spans="2:3" x14ac:dyDescent="0.25">
      <c r="B467" s="21"/>
      <c r="C467" s="39"/>
    </row>
    <row r="468" spans="2:3" x14ac:dyDescent="0.25">
      <c r="B468" s="21"/>
      <c r="C468" s="39"/>
    </row>
    <row r="469" spans="2:3" x14ac:dyDescent="0.25">
      <c r="B469" s="21"/>
      <c r="C469" s="39"/>
    </row>
    <row r="470" spans="2:3" x14ac:dyDescent="0.25">
      <c r="B470" s="21"/>
      <c r="C470" s="39"/>
    </row>
    <row r="471" spans="2:3" x14ac:dyDescent="0.25">
      <c r="B471" s="21"/>
      <c r="C471" s="39"/>
    </row>
    <row r="472" spans="2:3" x14ac:dyDescent="0.25">
      <c r="B472" s="21"/>
      <c r="C472" s="39"/>
    </row>
    <row r="473" spans="2:3" x14ac:dyDescent="0.25">
      <c r="B473" s="21"/>
      <c r="C473" s="39"/>
    </row>
    <row r="474" spans="2:3" x14ac:dyDescent="0.25">
      <c r="B474" s="21"/>
      <c r="C474" s="39"/>
    </row>
    <row r="475" spans="2:3" x14ac:dyDescent="0.25">
      <c r="B475" s="21"/>
      <c r="C475" s="39"/>
    </row>
    <row r="476" spans="2:3" x14ac:dyDescent="0.25">
      <c r="B476" s="21"/>
      <c r="C476" s="39"/>
    </row>
    <row r="477" spans="2:3" x14ac:dyDescent="0.25">
      <c r="B477" s="21"/>
      <c r="C477" s="39"/>
    </row>
    <row r="478" spans="2:3" x14ac:dyDescent="0.25">
      <c r="B478" s="21"/>
      <c r="C478" s="39"/>
    </row>
    <row r="479" spans="2:3" x14ac:dyDescent="0.25">
      <c r="B479" s="21"/>
      <c r="C479" s="39"/>
    </row>
    <row r="480" spans="2:3" x14ac:dyDescent="0.25">
      <c r="B480" s="21"/>
      <c r="C480" s="39"/>
    </row>
    <row r="481" spans="2:3" x14ac:dyDescent="0.25">
      <c r="B481" s="21"/>
      <c r="C481" s="39"/>
    </row>
    <row r="482" spans="2:3" x14ac:dyDescent="0.25">
      <c r="B482" s="21"/>
      <c r="C482" s="39"/>
    </row>
    <row r="483" spans="2:3" x14ac:dyDescent="0.25">
      <c r="B483" s="21"/>
      <c r="C483" s="39"/>
    </row>
    <row r="484" spans="2:3" x14ac:dyDescent="0.25">
      <c r="B484" s="21"/>
      <c r="C484" s="39"/>
    </row>
    <row r="485" spans="2:3" x14ac:dyDescent="0.25">
      <c r="B485" s="21"/>
      <c r="C485" s="39"/>
    </row>
    <row r="486" spans="2:3" x14ac:dyDescent="0.25">
      <c r="B486" s="21"/>
      <c r="C486" s="39"/>
    </row>
    <row r="487" spans="2:3" x14ac:dyDescent="0.25">
      <c r="B487" s="21"/>
      <c r="C487" s="39"/>
    </row>
    <row r="488" spans="2:3" x14ac:dyDescent="0.25">
      <c r="B488" s="21"/>
      <c r="C488" s="39"/>
    </row>
    <row r="489" spans="2:3" x14ac:dyDescent="0.25">
      <c r="B489" s="21"/>
      <c r="C489" s="39"/>
    </row>
    <row r="490" spans="2:3" x14ac:dyDescent="0.25">
      <c r="B490" s="21"/>
      <c r="C490" s="39"/>
    </row>
    <row r="491" spans="2:3" x14ac:dyDescent="0.25">
      <c r="B491" s="21"/>
      <c r="C491" s="39"/>
    </row>
    <row r="492" spans="2:3" x14ac:dyDescent="0.25">
      <c r="B492" s="21"/>
      <c r="C492" s="39"/>
    </row>
    <row r="493" spans="2:3" x14ac:dyDescent="0.25">
      <c r="B493" s="21"/>
      <c r="C493" s="39"/>
    </row>
    <row r="494" spans="2:3" x14ac:dyDescent="0.25">
      <c r="B494" s="21"/>
      <c r="C494" s="39"/>
    </row>
    <row r="495" spans="2:3" x14ac:dyDescent="0.25">
      <c r="B495" s="21"/>
      <c r="C495" s="39"/>
    </row>
    <row r="496" spans="2:3" x14ac:dyDescent="0.25">
      <c r="B496" s="21"/>
      <c r="C496" s="39"/>
    </row>
    <row r="497" spans="2:3" x14ac:dyDescent="0.25">
      <c r="B497" s="21"/>
      <c r="C497" s="39"/>
    </row>
    <row r="498" spans="2:3" x14ac:dyDescent="0.25">
      <c r="B498" s="21"/>
      <c r="C498" s="39"/>
    </row>
    <row r="499" spans="2:3" x14ac:dyDescent="0.25">
      <c r="B499" s="21"/>
      <c r="C499" s="39"/>
    </row>
    <row r="500" spans="2:3" x14ac:dyDescent="0.25">
      <c r="B500" s="21"/>
      <c r="C500" s="39"/>
    </row>
    <row r="501" spans="2:3" x14ac:dyDescent="0.25">
      <c r="B501" s="21"/>
      <c r="C501" s="39"/>
    </row>
    <row r="502" spans="2:3" x14ac:dyDescent="0.25">
      <c r="B502" s="21"/>
      <c r="C502" s="39"/>
    </row>
    <row r="503" spans="2:3" x14ac:dyDescent="0.25">
      <c r="B503" s="21"/>
      <c r="C503" s="39"/>
    </row>
    <row r="504" spans="2:3" x14ac:dyDescent="0.25">
      <c r="B504" s="21"/>
      <c r="C504" s="39"/>
    </row>
    <row r="505" spans="2:3" x14ac:dyDescent="0.25">
      <c r="B505" s="21"/>
      <c r="C505" s="39"/>
    </row>
    <row r="506" spans="2:3" x14ac:dyDescent="0.25">
      <c r="B506" s="21"/>
      <c r="C506" s="39"/>
    </row>
    <row r="507" spans="2:3" x14ac:dyDescent="0.25">
      <c r="B507" s="21"/>
      <c r="C507" s="39"/>
    </row>
    <row r="508" spans="2:3" x14ac:dyDescent="0.25">
      <c r="B508" s="21"/>
      <c r="C508" s="39"/>
    </row>
    <row r="509" spans="2:3" x14ac:dyDescent="0.25">
      <c r="B509" s="21"/>
      <c r="C509" s="39"/>
    </row>
    <row r="510" spans="2:3" x14ac:dyDescent="0.25">
      <c r="B510" s="21"/>
      <c r="C510" s="39"/>
    </row>
    <row r="511" spans="2:3" x14ac:dyDescent="0.25">
      <c r="B511" s="21"/>
      <c r="C511" s="39"/>
    </row>
    <row r="512" spans="2:3" x14ac:dyDescent="0.25">
      <c r="B512" s="21"/>
      <c r="C512" s="39"/>
    </row>
    <row r="513" spans="2:3" x14ac:dyDescent="0.25">
      <c r="B513" s="21"/>
      <c r="C513" s="39"/>
    </row>
    <row r="514" spans="2:3" x14ac:dyDescent="0.25">
      <c r="B514" s="21"/>
      <c r="C514" s="39"/>
    </row>
    <row r="515" spans="2:3" x14ac:dyDescent="0.25">
      <c r="B515" s="21"/>
      <c r="C515" s="39"/>
    </row>
    <row r="516" spans="2:3" x14ac:dyDescent="0.25">
      <c r="B516" s="21"/>
      <c r="C516" s="39"/>
    </row>
    <row r="517" spans="2:3" x14ac:dyDescent="0.25">
      <c r="B517" s="21"/>
      <c r="C517" s="39"/>
    </row>
    <row r="518" spans="2:3" x14ac:dyDescent="0.25">
      <c r="B518" s="21"/>
      <c r="C518" s="39"/>
    </row>
    <row r="519" spans="2:3" x14ac:dyDescent="0.25">
      <c r="B519" s="21"/>
      <c r="C519" s="39"/>
    </row>
    <row r="520" spans="2:3" x14ac:dyDescent="0.25">
      <c r="B520" s="21"/>
      <c r="C520" s="39"/>
    </row>
    <row r="521" spans="2:3" x14ac:dyDescent="0.25">
      <c r="B521" s="21"/>
      <c r="C521" s="39"/>
    </row>
    <row r="522" spans="2:3" x14ac:dyDescent="0.25">
      <c r="B522" s="21"/>
      <c r="C522" s="39"/>
    </row>
    <row r="523" spans="2:3" x14ac:dyDescent="0.25">
      <c r="B523" s="21"/>
      <c r="C523" s="39"/>
    </row>
    <row r="524" spans="2:3" x14ac:dyDescent="0.25">
      <c r="B524" s="21"/>
      <c r="C524" s="39"/>
    </row>
    <row r="525" spans="2:3" x14ac:dyDescent="0.25">
      <c r="B525" s="21"/>
      <c r="C525" s="39"/>
    </row>
    <row r="526" spans="2:3" x14ac:dyDescent="0.25">
      <c r="B526" s="21"/>
      <c r="C526" s="39"/>
    </row>
    <row r="527" spans="2:3" x14ac:dyDescent="0.25">
      <c r="B527" s="21"/>
      <c r="C527" s="39"/>
    </row>
    <row r="528" spans="2:3" x14ac:dyDescent="0.25">
      <c r="B528" s="21"/>
      <c r="C528" s="39"/>
    </row>
    <row r="529" spans="2:3" x14ac:dyDescent="0.25">
      <c r="B529" s="21"/>
      <c r="C529" s="39"/>
    </row>
    <row r="530" spans="2:3" x14ac:dyDescent="0.25">
      <c r="B530" s="21"/>
      <c r="C530" s="39"/>
    </row>
    <row r="531" spans="2:3" x14ac:dyDescent="0.25">
      <c r="B531" s="21"/>
      <c r="C531" s="39"/>
    </row>
    <row r="532" spans="2:3" x14ac:dyDescent="0.25">
      <c r="B532" s="21"/>
      <c r="C532" s="39"/>
    </row>
    <row r="533" spans="2:3" x14ac:dyDescent="0.25">
      <c r="B533" s="21"/>
      <c r="C533" s="39"/>
    </row>
    <row r="534" spans="2:3" x14ac:dyDescent="0.25">
      <c r="B534" s="21"/>
      <c r="C534" s="39"/>
    </row>
    <row r="535" spans="2:3" x14ac:dyDescent="0.25">
      <c r="B535" s="21"/>
      <c r="C535" s="39"/>
    </row>
    <row r="536" spans="2:3" x14ac:dyDescent="0.25">
      <c r="B536" s="21"/>
      <c r="C536" s="39"/>
    </row>
    <row r="537" spans="2:3" x14ac:dyDescent="0.25">
      <c r="B537" s="21"/>
      <c r="C537" s="39"/>
    </row>
    <row r="538" spans="2:3" x14ac:dyDescent="0.25">
      <c r="B538" s="21"/>
      <c r="C538" s="39"/>
    </row>
    <row r="539" spans="2:3" x14ac:dyDescent="0.25">
      <c r="B539" s="21"/>
      <c r="C539" s="39"/>
    </row>
    <row r="540" spans="2:3" x14ac:dyDescent="0.25">
      <c r="B540" s="21"/>
      <c r="C540" s="39"/>
    </row>
    <row r="541" spans="2:3" x14ac:dyDescent="0.25">
      <c r="B541" s="21"/>
      <c r="C541" s="39"/>
    </row>
    <row r="542" spans="2:3" x14ac:dyDescent="0.25">
      <c r="B542" s="21"/>
      <c r="C542" s="39"/>
    </row>
    <row r="543" spans="2:3" x14ac:dyDescent="0.25">
      <c r="B543" s="21"/>
      <c r="C543" s="39"/>
    </row>
    <row r="544" spans="2:3" x14ac:dyDescent="0.25">
      <c r="B544" s="21"/>
      <c r="C544" s="39"/>
    </row>
    <row r="545" spans="2:3" x14ac:dyDescent="0.25">
      <c r="B545" s="21"/>
      <c r="C545" s="39"/>
    </row>
    <row r="546" spans="2:3" x14ac:dyDescent="0.25">
      <c r="B546" s="21"/>
      <c r="C546" s="39"/>
    </row>
    <row r="547" spans="2:3" x14ac:dyDescent="0.25">
      <c r="B547" s="21"/>
      <c r="C547" s="39"/>
    </row>
    <row r="548" spans="2:3" x14ac:dyDescent="0.25">
      <c r="B548" s="21"/>
      <c r="C548" s="39"/>
    </row>
    <row r="549" spans="2:3" x14ac:dyDescent="0.25">
      <c r="B549" s="21"/>
      <c r="C549" s="39"/>
    </row>
    <row r="550" spans="2:3" x14ac:dyDescent="0.25">
      <c r="B550" s="21"/>
      <c r="C550" s="39"/>
    </row>
    <row r="551" spans="2:3" x14ac:dyDescent="0.25">
      <c r="B551" s="21"/>
      <c r="C551" s="39"/>
    </row>
    <row r="552" spans="2:3" x14ac:dyDescent="0.25">
      <c r="B552" s="21"/>
      <c r="C552" s="39"/>
    </row>
    <row r="553" spans="2:3" x14ac:dyDescent="0.25">
      <c r="B553" s="21"/>
      <c r="C553" s="39"/>
    </row>
    <row r="554" spans="2:3" x14ac:dyDescent="0.25">
      <c r="B554" s="21"/>
      <c r="C554" s="39"/>
    </row>
    <row r="555" spans="2:3" x14ac:dyDescent="0.25">
      <c r="B555" s="21"/>
      <c r="C555" s="39"/>
    </row>
    <row r="556" spans="2:3" x14ac:dyDescent="0.25">
      <c r="B556" s="21"/>
      <c r="C556" s="39"/>
    </row>
    <row r="557" spans="2:3" x14ac:dyDescent="0.25">
      <c r="B557" s="21"/>
      <c r="C557" s="39"/>
    </row>
    <row r="558" spans="2:3" x14ac:dyDescent="0.25">
      <c r="B558" s="21"/>
      <c r="C558" s="39"/>
    </row>
    <row r="559" spans="2:3" x14ac:dyDescent="0.25">
      <c r="B559" s="21"/>
      <c r="C559" s="39"/>
    </row>
    <row r="560" spans="2:3" x14ac:dyDescent="0.25">
      <c r="B560" s="21"/>
      <c r="C560" s="39"/>
    </row>
    <row r="561" spans="2:3" x14ac:dyDescent="0.25">
      <c r="B561" s="21"/>
      <c r="C561" s="39"/>
    </row>
    <row r="562" spans="2:3" x14ac:dyDescent="0.25">
      <c r="B562" s="21"/>
      <c r="C562" s="39"/>
    </row>
    <row r="563" spans="2:3" x14ac:dyDescent="0.25">
      <c r="B563" s="21"/>
      <c r="C563" s="39"/>
    </row>
    <row r="564" spans="2:3" x14ac:dyDescent="0.25">
      <c r="B564" s="21"/>
      <c r="C564" s="39"/>
    </row>
    <row r="565" spans="2:3" x14ac:dyDescent="0.25">
      <c r="B565" s="21"/>
      <c r="C565" s="39"/>
    </row>
    <row r="566" spans="2:3" x14ac:dyDescent="0.25">
      <c r="B566" s="21"/>
      <c r="C566" s="39"/>
    </row>
    <row r="567" spans="2:3" x14ac:dyDescent="0.25">
      <c r="B567" s="21"/>
      <c r="C567" s="39"/>
    </row>
    <row r="568" spans="2:3" x14ac:dyDescent="0.25">
      <c r="B568" s="21"/>
      <c r="C568" s="39"/>
    </row>
    <row r="569" spans="2:3" x14ac:dyDescent="0.25">
      <c r="B569" s="21"/>
      <c r="C569" s="39"/>
    </row>
    <row r="570" spans="2:3" x14ac:dyDescent="0.25">
      <c r="B570" s="21"/>
      <c r="C570" s="39"/>
    </row>
    <row r="571" spans="2:3" x14ac:dyDescent="0.25">
      <c r="B571" s="21"/>
      <c r="C571" s="39"/>
    </row>
    <row r="572" spans="2:3" x14ac:dyDescent="0.25">
      <c r="B572" s="21"/>
      <c r="C572" s="39"/>
    </row>
    <row r="573" spans="2:3" x14ac:dyDescent="0.25">
      <c r="B573" s="21"/>
      <c r="C573" s="39"/>
    </row>
    <row r="574" spans="2:3" x14ac:dyDescent="0.25">
      <c r="B574" s="21"/>
      <c r="C574" s="39"/>
    </row>
    <row r="575" spans="2:3" x14ac:dyDescent="0.25">
      <c r="B575" s="21"/>
      <c r="C575" s="39"/>
    </row>
    <row r="576" spans="2:3" x14ac:dyDescent="0.25">
      <c r="B576" s="21"/>
      <c r="C576" s="39"/>
    </row>
    <row r="577" spans="2:3" x14ac:dyDescent="0.25">
      <c r="B577" s="21"/>
      <c r="C577" s="39"/>
    </row>
    <row r="578" spans="2:3" x14ac:dyDescent="0.25">
      <c r="B578" s="21"/>
      <c r="C578" s="39"/>
    </row>
    <row r="579" spans="2:3" x14ac:dyDescent="0.25">
      <c r="B579" s="21"/>
      <c r="C579" s="39"/>
    </row>
    <row r="580" spans="2:3" x14ac:dyDescent="0.25">
      <c r="B580" s="21"/>
      <c r="C580" s="39"/>
    </row>
    <row r="581" spans="2:3" x14ac:dyDescent="0.25">
      <c r="B581" s="21"/>
      <c r="C581" s="39"/>
    </row>
    <row r="582" spans="2:3" x14ac:dyDescent="0.25">
      <c r="B582" s="21"/>
      <c r="C582" s="39"/>
    </row>
    <row r="583" spans="2:3" x14ac:dyDescent="0.25">
      <c r="B583" s="21"/>
      <c r="C583" s="39"/>
    </row>
    <row r="584" spans="2:3" x14ac:dyDescent="0.25">
      <c r="B584" s="21"/>
      <c r="C584" s="39"/>
    </row>
    <row r="585" spans="2:3" x14ac:dyDescent="0.25">
      <c r="B585" s="21"/>
      <c r="C585" s="39"/>
    </row>
    <row r="586" spans="2:3" x14ac:dyDescent="0.25">
      <c r="B586" s="21"/>
      <c r="C586" s="39"/>
    </row>
    <row r="587" spans="2:3" x14ac:dyDescent="0.25">
      <c r="B587" s="21"/>
      <c r="C587" s="39"/>
    </row>
    <row r="588" spans="2:3" x14ac:dyDescent="0.25">
      <c r="B588" s="21"/>
      <c r="C588" s="39"/>
    </row>
    <row r="589" spans="2:3" x14ac:dyDescent="0.25">
      <c r="B589" s="21"/>
      <c r="C589" s="39"/>
    </row>
    <row r="590" spans="2:3" x14ac:dyDescent="0.25">
      <c r="B590" s="21"/>
      <c r="C590" s="39"/>
    </row>
    <row r="591" spans="2:3" x14ac:dyDescent="0.25">
      <c r="B591" s="21"/>
      <c r="C591" s="39"/>
    </row>
    <row r="592" spans="2:3" x14ac:dyDescent="0.25">
      <c r="B592" s="21"/>
      <c r="C592" s="39"/>
    </row>
    <row r="593" spans="2:3" x14ac:dyDescent="0.25">
      <c r="B593" s="21"/>
      <c r="C593" s="39"/>
    </row>
    <row r="594" spans="2:3" x14ac:dyDescent="0.25">
      <c r="B594" s="21"/>
      <c r="C594" s="39"/>
    </row>
    <row r="595" spans="2:3" x14ac:dyDescent="0.25">
      <c r="B595" s="21"/>
      <c r="C595" s="39"/>
    </row>
    <row r="596" spans="2:3" x14ac:dyDescent="0.25">
      <c r="B596" s="21"/>
      <c r="C596" s="39"/>
    </row>
    <row r="597" spans="2:3" x14ac:dyDescent="0.25">
      <c r="B597" s="21"/>
      <c r="C597" s="39"/>
    </row>
    <row r="598" spans="2:3" x14ac:dyDescent="0.25">
      <c r="B598" s="21"/>
      <c r="C598" s="39"/>
    </row>
    <row r="599" spans="2:3" x14ac:dyDescent="0.25">
      <c r="B599" s="21"/>
      <c r="C599" s="39"/>
    </row>
    <row r="600" spans="2:3" x14ac:dyDescent="0.25">
      <c r="B600" s="21"/>
      <c r="C600" s="39"/>
    </row>
    <row r="601" spans="2:3" x14ac:dyDescent="0.25">
      <c r="B601" s="21"/>
      <c r="C601" s="39"/>
    </row>
    <row r="602" spans="2:3" x14ac:dyDescent="0.25">
      <c r="B602" s="21"/>
      <c r="C602" s="39"/>
    </row>
    <row r="603" spans="2:3" x14ac:dyDescent="0.25">
      <c r="B603" s="21"/>
      <c r="C603" s="39"/>
    </row>
    <row r="604" spans="2:3" x14ac:dyDescent="0.25">
      <c r="B604" s="21"/>
      <c r="C604" s="39"/>
    </row>
    <row r="605" spans="2:3" x14ac:dyDescent="0.25">
      <c r="B605" s="21"/>
      <c r="C605" s="39"/>
    </row>
    <row r="606" spans="2:3" x14ac:dyDescent="0.25">
      <c r="B606" s="21"/>
      <c r="C606" s="39"/>
    </row>
    <row r="607" spans="2:3" x14ac:dyDescent="0.25">
      <c r="B607" s="21"/>
      <c r="C607" s="39"/>
    </row>
    <row r="608" spans="2:3" x14ac:dyDescent="0.25">
      <c r="B608" s="21"/>
      <c r="C608" s="39"/>
    </row>
    <row r="609" spans="2:3" x14ac:dyDescent="0.25">
      <c r="B609" s="21"/>
      <c r="C609" s="39"/>
    </row>
    <row r="610" spans="2:3" x14ac:dyDescent="0.25">
      <c r="B610" s="21"/>
      <c r="C610" s="39"/>
    </row>
    <row r="611" spans="2:3" x14ac:dyDescent="0.25">
      <c r="B611" s="21"/>
      <c r="C611" s="39"/>
    </row>
    <row r="612" spans="2:3" x14ac:dyDescent="0.25">
      <c r="B612" s="21"/>
      <c r="C612" s="39"/>
    </row>
    <row r="613" spans="2:3" x14ac:dyDescent="0.25">
      <c r="B613" s="21"/>
      <c r="C613" s="39"/>
    </row>
    <row r="614" spans="2:3" x14ac:dyDescent="0.25">
      <c r="B614" s="21"/>
      <c r="C614" s="39"/>
    </row>
    <row r="615" spans="2:3" x14ac:dyDescent="0.25">
      <c r="B615" s="21"/>
      <c r="C615" s="39"/>
    </row>
    <row r="616" spans="2:3" x14ac:dyDescent="0.25">
      <c r="B616" s="21"/>
      <c r="C616" s="39"/>
    </row>
    <row r="617" spans="2:3" x14ac:dyDescent="0.25">
      <c r="B617" s="21"/>
      <c r="C617" s="39"/>
    </row>
    <row r="618" spans="2:3" x14ac:dyDescent="0.25">
      <c r="B618" s="21"/>
      <c r="C618" s="39"/>
    </row>
    <row r="619" spans="2:3" x14ac:dyDescent="0.25">
      <c r="B619" s="21"/>
      <c r="C619" s="39"/>
    </row>
    <row r="620" spans="2:3" x14ac:dyDescent="0.25">
      <c r="B620" s="21"/>
      <c r="C620" s="39"/>
    </row>
    <row r="621" spans="2:3" x14ac:dyDescent="0.25">
      <c r="B621" s="21"/>
      <c r="C621" s="39"/>
    </row>
    <row r="622" spans="2:3" x14ac:dyDescent="0.25">
      <c r="B622" s="21"/>
      <c r="C622" s="39"/>
    </row>
    <row r="623" spans="2:3" x14ac:dyDescent="0.25">
      <c r="B623" s="21"/>
      <c r="C623" s="39"/>
    </row>
    <row r="624" spans="2:3" x14ac:dyDescent="0.25">
      <c r="B624" s="21"/>
      <c r="C624" s="39"/>
    </row>
    <row r="625" spans="2:3" x14ac:dyDescent="0.25">
      <c r="B625" s="21"/>
      <c r="C625" s="39"/>
    </row>
    <row r="626" spans="2:3" x14ac:dyDescent="0.25">
      <c r="B626" s="21"/>
      <c r="C626" s="39"/>
    </row>
    <row r="627" spans="2:3" x14ac:dyDescent="0.25">
      <c r="B627" s="21"/>
      <c r="C627" s="39"/>
    </row>
    <row r="628" spans="2:3" x14ac:dyDescent="0.25">
      <c r="B628" s="21"/>
      <c r="C628" s="39"/>
    </row>
    <row r="629" spans="2:3" x14ac:dyDescent="0.25">
      <c r="B629" s="21"/>
      <c r="C629" s="39"/>
    </row>
    <row r="630" spans="2:3" x14ac:dyDescent="0.25">
      <c r="B630" s="21"/>
      <c r="C630" s="39"/>
    </row>
    <row r="631" spans="2:3" x14ac:dyDescent="0.25">
      <c r="B631" s="21"/>
      <c r="C631" s="39"/>
    </row>
    <row r="632" spans="2:3" x14ac:dyDescent="0.25">
      <c r="B632" s="21"/>
      <c r="C632" s="39"/>
    </row>
    <row r="633" spans="2:3" x14ac:dyDescent="0.25">
      <c r="B633" s="21"/>
      <c r="C633" s="39"/>
    </row>
    <row r="634" spans="2:3" x14ac:dyDescent="0.25">
      <c r="B634" s="21"/>
      <c r="C634" s="39"/>
    </row>
    <row r="635" spans="2:3" x14ac:dyDescent="0.25">
      <c r="B635" s="21"/>
      <c r="C635" s="39"/>
    </row>
    <row r="636" spans="2:3" x14ac:dyDescent="0.25">
      <c r="B636" s="21"/>
      <c r="C636" s="39"/>
    </row>
    <row r="637" spans="2:3" x14ac:dyDescent="0.25">
      <c r="B637" s="21"/>
      <c r="C637" s="39"/>
    </row>
    <row r="638" spans="2:3" x14ac:dyDescent="0.25">
      <c r="B638" s="21"/>
      <c r="C638" s="39"/>
    </row>
    <row r="639" spans="2:3" x14ac:dyDescent="0.25">
      <c r="B639" s="21"/>
      <c r="C639" s="39"/>
    </row>
    <row r="640" spans="2:3" x14ac:dyDescent="0.25">
      <c r="B640" s="21"/>
      <c r="C640" s="39"/>
    </row>
    <row r="641" spans="2:3" x14ac:dyDescent="0.25">
      <c r="B641" s="21"/>
      <c r="C641" s="39"/>
    </row>
    <row r="642" spans="2:3" x14ac:dyDescent="0.25">
      <c r="B642" s="21"/>
      <c r="C642" s="39"/>
    </row>
    <row r="643" spans="2:3" x14ac:dyDescent="0.25">
      <c r="B643" s="21"/>
      <c r="C643" s="39"/>
    </row>
    <row r="644" spans="2:3" x14ac:dyDescent="0.25">
      <c r="B644" s="21"/>
      <c r="C644" s="39"/>
    </row>
    <row r="645" spans="2:3" x14ac:dyDescent="0.25">
      <c r="B645" s="21"/>
      <c r="C645" s="39"/>
    </row>
    <row r="646" spans="2:3" x14ac:dyDescent="0.25">
      <c r="B646" s="21"/>
      <c r="C646" s="39"/>
    </row>
    <row r="647" spans="2:3" x14ac:dyDescent="0.25">
      <c r="B647" s="21"/>
      <c r="C647" s="39"/>
    </row>
    <row r="648" spans="2:3" x14ac:dyDescent="0.25">
      <c r="B648" s="21"/>
      <c r="C648" s="39"/>
    </row>
    <row r="649" spans="2:3" x14ac:dyDescent="0.25">
      <c r="B649" s="21"/>
      <c r="C649" s="39"/>
    </row>
    <row r="650" spans="2:3" x14ac:dyDescent="0.25">
      <c r="B650" s="21"/>
      <c r="C650" s="39"/>
    </row>
    <row r="651" spans="2:3" x14ac:dyDescent="0.25">
      <c r="B651" s="21"/>
      <c r="C651" s="39"/>
    </row>
    <row r="652" spans="2:3" x14ac:dyDescent="0.25">
      <c r="B652" s="21"/>
      <c r="C652" s="39"/>
    </row>
    <row r="653" spans="2:3" x14ac:dyDescent="0.25">
      <c r="B653" s="21"/>
      <c r="C653" s="39"/>
    </row>
    <row r="654" spans="2:3" x14ac:dyDescent="0.25">
      <c r="B654" s="21"/>
      <c r="C654" s="39"/>
    </row>
    <row r="655" spans="2:3" x14ac:dyDescent="0.25">
      <c r="B655" s="21"/>
      <c r="C655" s="39"/>
    </row>
    <row r="656" spans="2:3" x14ac:dyDescent="0.25">
      <c r="B656" s="21"/>
      <c r="C656" s="39"/>
    </row>
    <row r="657" spans="2:3" x14ac:dyDescent="0.25">
      <c r="B657" s="21"/>
      <c r="C657" s="39"/>
    </row>
    <row r="658" spans="2:3" x14ac:dyDescent="0.25">
      <c r="B658" s="21"/>
      <c r="C658" s="39"/>
    </row>
    <row r="659" spans="2:3" x14ac:dyDescent="0.25">
      <c r="B659" s="21"/>
      <c r="C659" s="39"/>
    </row>
    <row r="660" spans="2:3" x14ac:dyDescent="0.25">
      <c r="B660" s="21"/>
      <c r="C660" s="39"/>
    </row>
    <row r="661" spans="2:3" x14ac:dyDescent="0.25">
      <c r="B661" s="21"/>
      <c r="C661" s="39"/>
    </row>
    <row r="662" spans="2:3" x14ac:dyDescent="0.25">
      <c r="B662" s="21"/>
      <c r="C662" s="39"/>
    </row>
    <row r="663" spans="2:3" x14ac:dyDescent="0.25">
      <c r="B663" s="21"/>
      <c r="C663" s="39"/>
    </row>
    <row r="664" spans="2:3" x14ac:dyDescent="0.25">
      <c r="B664" s="21"/>
      <c r="C664" s="39"/>
    </row>
    <row r="665" spans="2:3" x14ac:dyDescent="0.25">
      <c r="B665" s="21"/>
      <c r="C665" s="39"/>
    </row>
    <row r="666" spans="2:3" x14ac:dyDescent="0.25">
      <c r="B666" s="21"/>
      <c r="C666" s="39"/>
    </row>
    <row r="667" spans="2:3" x14ac:dyDescent="0.25">
      <c r="B667" s="21"/>
      <c r="C667" s="39"/>
    </row>
    <row r="668" spans="2:3" x14ac:dyDescent="0.25">
      <c r="B668" s="21"/>
      <c r="C668" s="39"/>
    </row>
    <row r="669" spans="2:3" x14ac:dyDescent="0.25">
      <c r="B669" s="21"/>
      <c r="C669" s="39"/>
    </row>
    <row r="670" spans="2:3" x14ac:dyDescent="0.25">
      <c r="B670" s="21"/>
      <c r="C670" s="39"/>
    </row>
    <row r="671" spans="2:3" x14ac:dyDescent="0.25">
      <c r="B671" s="21"/>
      <c r="C671" s="39"/>
    </row>
    <row r="672" spans="2:3" x14ac:dyDescent="0.25">
      <c r="B672" s="21"/>
      <c r="C672" s="39"/>
    </row>
    <row r="673" spans="2:3" x14ac:dyDescent="0.25">
      <c r="B673" s="21"/>
      <c r="C673" s="39"/>
    </row>
    <row r="674" spans="2:3" x14ac:dyDescent="0.25">
      <c r="B674" s="21"/>
      <c r="C674" s="39"/>
    </row>
    <row r="675" spans="2:3" x14ac:dyDescent="0.25">
      <c r="B675" s="21"/>
      <c r="C675" s="39"/>
    </row>
    <row r="676" spans="2:3" x14ac:dyDescent="0.25">
      <c r="B676" s="21"/>
      <c r="C676" s="39"/>
    </row>
    <row r="677" spans="2:3" x14ac:dyDescent="0.25">
      <c r="B677" s="21"/>
      <c r="C677" s="39"/>
    </row>
    <row r="678" spans="2:3" x14ac:dyDescent="0.25">
      <c r="B678" s="21"/>
      <c r="C678" s="39"/>
    </row>
    <row r="679" spans="2:3" x14ac:dyDescent="0.25">
      <c r="B679" s="21"/>
      <c r="C679" s="39"/>
    </row>
    <row r="680" spans="2:3" x14ac:dyDescent="0.25">
      <c r="B680" s="21"/>
      <c r="C680" s="39"/>
    </row>
    <row r="681" spans="2:3" x14ac:dyDescent="0.25">
      <c r="B681" s="21"/>
      <c r="C681" s="39"/>
    </row>
    <row r="682" spans="2:3" x14ac:dyDescent="0.25">
      <c r="B682" s="21"/>
      <c r="C682" s="39"/>
    </row>
    <row r="683" spans="2:3" x14ac:dyDescent="0.25">
      <c r="B683" s="21"/>
      <c r="C683" s="39"/>
    </row>
    <row r="684" spans="2:3" x14ac:dyDescent="0.25">
      <c r="B684" s="21"/>
      <c r="C684" s="39"/>
    </row>
    <row r="685" spans="2:3" x14ac:dyDescent="0.25">
      <c r="B685" s="21"/>
      <c r="C685" s="39"/>
    </row>
    <row r="686" spans="2:3" x14ac:dyDescent="0.25">
      <c r="B686" s="21"/>
      <c r="C686" s="39"/>
    </row>
    <row r="687" spans="2:3" x14ac:dyDescent="0.25">
      <c r="B687" s="21"/>
      <c r="C687" s="39"/>
    </row>
    <row r="688" spans="2:3" x14ac:dyDescent="0.25">
      <c r="B688" s="21"/>
      <c r="C688" s="39"/>
    </row>
    <row r="689" spans="2:3" x14ac:dyDescent="0.25">
      <c r="B689" s="21"/>
      <c r="C689" s="39"/>
    </row>
    <row r="690" spans="2:3" x14ac:dyDescent="0.25">
      <c r="B690" s="21"/>
      <c r="C690" s="39"/>
    </row>
    <row r="691" spans="2:3" x14ac:dyDescent="0.25">
      <c r="B691" s="21"/>
      <c r="C691" s="39"/>
    </row>
    <row r="692" spans="2:3" x14ac:dyDescent="0.25">
      <c r="B692" s="21"/>
      <c r="C692" s="39"/>
    </row>
    <row r="693" spans="2:3" x14ac:dyDescent="0.25">
      <c r="B693" s="21"/>
      <c r="C693" s="39"/>
    </row>
    <row r="694" spans="2:3" x14ac:dyDescent="0.25">
      <c r="B694" s="21"/>
      <c r="C694" s="39"/>
    </row>
    <row r="695" spans="2:3" x14ac:dyDescent="0.25">
      <c r="B695" s="21"/>
      <c r="C695" s="39"/>
    </row>
    <row r="696" spans="2:3" x14ac:dyDescent="0.25">
      <c r="B696" s="21"/>
      <c r="C696" s="39"/>
    </row>
    <row r="697" spans="2:3" x14ac:dyDescent="0.25">
      <c r="B697" s="21"/>
      <c r="C697" s="39"/>
    </row>
    <row r="698" spans="2:3" x14ac:dyDescent="0.25">
      <c r="B698" s="21"/>
      <c r="C698" s="39"/>
    </row>
    <row r="699" spans="2:3" x14ac:dyDescent="0.25">
      <c r="B699" s="21"/>
      <c r="C699" s="39"/>
    </row>
    <row r="700" spans="2:3" x14ac:dyDescent="0.25">
      <c r="B700" s="21"/>
      <c r="C700" s="39"/>
    </row>
    <row r="701" spans="2:3" x14ac:dyDescent="0.25">
      <c r="B701" s="21"/>
      <c r="C701" s="39"/>
    </row>
    <row r="702" spans="2:3" x14ac:dyDescent="0.25">
      <c r="B702" s="21"/>
      <c r="C702" s="39"/>
    </row>
    <row r="703" spans="2:3" x14ac:dyDescent="0.25">
      <c r="B703" s="21"/>
      <c r="C703" s="39"/>
    </row>
    <row r="704" spans="2:3" x14ac:dyDescent="0.25">
      <c r="B704" s="21"/>
      <c r="C704" s="39"/>
    </row>
    <row r="705" spans="2:3" x14ac:dyDescent="0.25">
      <c r="B705" s="21"/>
      <c r="C705" s="39"/>
    </row>
    <row r="706" spans="2:3" x14ac:dyDescent="0.25">
      <c r="B706" s="21"/>
      <c r="C706" s="39"/>
    </row>
    <row r="707" spans="2:3" x14ac:dyDescent="0.25">
      <c r="B707" s="21"/>
      <c r="C707" s="39"/>
    </row>
    <row r="708" spans="2:3" x14ac:dyDescent="0.25">
      <c r="B708" s="21"/>
      <c r="C708" s="39"/>
    </row>
    <row r="709" spans="2:3" x14ac:dyDescent="0.25">
      <c r="B709" s="21"/>
      <c r="C709" s="39"/>
    </row>
    <row r="710" spans="2:3" x14ac:dyDescent="0.25">
      <c r="B710" s="21"/>
      <c r="C710" s="39"/>
    </row>
    <row r="711" spans="2:3" x14ac:dyDescent="0.25">
      <c r="B711" s="21"/>
      <c r="C711" s="39"/>
    </row>
    <row r="712" spans="2:3" x14ac:dyDescent="0.25">
      <c r="B712" s="21"/>
      <c r="C712" s="39"/>
    </row>
    <row r="713" spans="2:3" x14ac:dyDescent="0.25">
      <c r="B713" s="21"/>
      <c r="C713" s="39"/>
    </row>
    <row r="714" spans="2:3" x14ac:dyDescent="0.25">
      <c r="B714" s="21"/>
      <c r="C714" s="39"/>
    </row>
    <row r="715" spans="2:3" x14ac:dyDescent="0.25">
      <c r="B715" s="21"/>
      <c r="C715" s="39"/>
    </row>
    <row r="716" spans="2:3" x14ac:dyDescent="0.25">
      <c r="B716" s="21"/>
      <c r="C716" s="39"/>
    </row>
    <row r="717" spans="2:3" x14ac:dyDescent="0.25">
      <c r="B717" s="21"/>
      <c r="C717" s="39"/>
    </row>
    <row r="718" spans="2:3" x14ac:dyDescent="0.25">
      <c r="B718" s="21"/>
      <c r="C718" s="39"/>
    </row>
    <row r="719" spans="2:3" x14ac:dyDescent="0.25">
      <c r="B719" s="21"/>
      <c r="C719" s="39"/>
    </row>
    <row r="720" spans="2:3" x14ac:dyDescent="0.25">
      <c r="B720" s="21"/>
      <c r="C720" s="39"/>
    </row>
    <row r="721" spans="2:3" x14ac:dyDescent="0.25">
      <c r="B721" s="21"/>
      <c r="C721" s="39"/>
    </row>
    <row r="722" spans="2:3" x14ac:dyDescent="0.25">
      <c r="B722" s="21"/>
      <c r="C722" s="39"/>
    </row>
    <row r="723" spans="2:3" x14ac:dyDescent="0.25">
      <c r="B723" s="21"/>
      <c r="C723" s="39"/>
    </row>
    <row r="724" spans="2:3" x14ac:dyDescent="0.25">
      <c r="B724" s="21"/>
      <c r="C724" s="39"/>
    </row>
    <row r="725" spans="2:3" x14ac:dyDescent="0.25">
      <c r="B725" s="21"/>
      <c r="C725" s="39"/>
    </row>
    <row r="726" spans="2:3" x14ac:dyDescent="0.25">
      <c r="B726" s="21"/>
      <c r="C726" s="39"/>
    </row>
    <row r="727" spans="2:3" x14ac:dyDescent="0.25">
      <c r="B727" s="21"/>
      <c r="C727" s="39"/>
    </row>
    <row r="728" spans="2:3" x14ac:dyDescent="0.25">
      <c r="B728" s="21"/>
      <c r="C728" s="39"/>
    </row>
    <row r="729" spans="2:3" x14ac:dyDescent="0.25">
      <c r="B729" s="21"/>
      <c r="C729" s="39"/>
    </row>
    <row r="730" spans="2:3" x14ac:dyDescent="0.25">
      <c r="B730" s="21"/>
      <c r="C730" s="39"/>
    </row>
    <row r="731" spans="2:3" x14ac:dyDescent="0.25">
      <c r="B731" s="21"/>
      <c r="C731" s="39"/>
    </row>
    <row r="732" spans="2:3" x14ac:dyDescent="0.25">
      <c r="B732" s="21"/>
      <c r="C732" s="39"/>
    </row>
    <row r="733" spans="2:3" x14ac:dyDescent="0.25">
      <c r="B733" s="21"/>
      <c r="C733" s="39"/>
    </row>
    <row r="734" spans="2:3" x14ac:dyDescent="0.25">
      <c r="B734" s="21"/>
      <c r="C734" s="39"/>
    </row>
    <row r="735" spans="2:3" x14ac:dyDescent="0.25">
      <c r="B735" s="21"/>
      <c r="C735" s="39"/>
    </row>
    <row r="736" spans="2:3" x14ac:dyDescent="0.25">
      <c r="B736" s="21"/>
      <c r="C736" s="39"/>
    </row>
    <row r="737" spans="2:3" x14ac:dyDescent="0.25">
      <c r="B737" s="21"/>
      <c r="C737" s="39"/>
    </row>
    <row r="738" spans="2:3" x14ac:dyDescent="0.25">
      <c r="B738" s="21"/>
      <c r="C738" s="39"/>
    </row>
    <row r="739" spans="2:3" x14ac:dyDescent="0.25">
      <c r="B739" s="21"/>
      <c r="C739" s="39"/>
    </row>
    <row r="740" spans="2:3" x14ac:dyDescent="0.25">
      <c r="B740" s="21"/>
      <c r="C740" s="39"/>
    </row>
    <row r="741" spans="2:3" x14ac:dyDescent="0.25">
      <c r="B741" s="21"/>
      <c r="C741" s="39"/>
    </row>
    <row r="742" spans="2:3" x14ac:dyDescent="0.25">
      <c r="B742" s="21"/>
      <c r="C742" s="39"/>
    </row>
    <row r="743" spans="2:3" x14ac:dyDescent="0.25">
      <c r="B743" s="21"/>
      <c r="C743" s="39"/>
    </row>
    <row r="744" spans="2:3" x14ac:dyDescent="0.25">
      <c r="B744" s="21"/>
      <c r="C744" s="39"/>
    </row>
    <row r="745" spans="2:3" x14ac:dyDescent="0.25">
      <c r="B745" s="21"/>
      <c r="C745" s="39"/>
    </row>
    <row r="746" spans="2:3" x14ac:dyDescent="0.25">
      <c r="B746" s="21"/>
      <c r="C746" s="39"/>
    </row>
    <row r="747" spans="2:3" x14ac:dyDescent="0.25">
      <c r="B747" s="21"/>
      <c r="C747" s="39"/>
    </row>
    <row r="748" spans="2:3" x14ac:dyDescent="0.25">
      <c r="B748" s="21"/>
      <c r="C748" s="39"/>
    </row>
    <row r="749" spans="2:3" x14ac:dyDescent="0.25">
      <c r="B749" s="21"/>
      <c r="C749" s="39"/>
    </row>
    <row r="750" spans="2:3" x14ac:dyDescent="0.25">
      <c r="B750" s="21"/>
      <c r="C750" s="39"/>
    </row>
    <row r="751" spans="2:3" x14ac:dyDescent="0.25">
      <c r="B751" s="21"/>
      <c r="C751" s="39"/>
    </row>
    <row r="752" spans="2:3" x14ac:dyDescent="0.25">
      <c r="B752" s="21"/>
      <c r="C752" s="39"/>
    </row>
    <row r="753" spans="2:3" x14ac:dyDescent="0.25">
      <c r="B753" s="21"/>
      <c r="C753" s="39"/>
    </row>
    <row r="754" spans="2:3" x14ac:dyDescent="0.25">
      <c r="B754" s="21"/>
      <c r="C754" s="39"/>
    </row>
    <row r="755" spans="2:3" x14ac:dyDescent="0.25">
      <c r="B755" s="21"/>
      <c r="C755" s="39"/>
    </row>
    <row r="756" spans="2:3" x14ac:dyDescent="0.25">
      <c r="B756" s="21"/>
      <c r="C756" s="39"/>
    </row>
    <row r="757" spans="2:3" x14ac:dyDescent="0.25">
      <c r="B757" s="21"/>
      <c r="C757" s="39"/>
    </row>
    <row r="758" spans="2:3" x14ac:dyDescent="0.25">
      <c r="B758" s="21"/>
      <c r="C758" s="39"/>
    </row>
    <row r="759" spans="2:3" x14ac:dyDescent="0.25">
      <c r="B759" s="21"/>
      <c r="C759" s="39"/>
    </row>
    <row r="760" spans="2:3" x14ac:dyDescent="0.25">
      <c r="B760" s="21"/>
      <c r="C760" s="39"/>
    </row>
    <row r="761" spans="2:3" x14ac:dyDescent="0.25">
      <c r="B761" s="21"/>
      <c r="C761" s="39"/>
    </row>
    <row r="762" spans="2:3" x14ac:dyDescent="0.25">
      <c r="B762" s="21"/>
      <c r="C762" s="39"/>
    </row>
    <row r="763" spans="2:3" x14ac:dyDescent="0.25">
      <c r="B763" s="21"/>
      <c r="C763" s="39"/>
    </row>
    <row r="764" spans="2:3" x14ac:dyDescent="0.25">
      <c r="B764" s="21"/>
      <c r="C764" s="39"/>
    </row>
    <row r="765" spans="2:3" x14ac:dyDescent="0.25">
      <c r="B765" s="21"/>
      <c r="C765" s="39"/>
    </row>
    <row r="766" spans="2:3" x14ac:dyDescent="0.25">
      <c r="B766" s="21"/>
      <c r="C766" s="39"/>
    </row>
    <row r="767" spans="2:3" x14ac:dyDescent="0.25">
      <c r="B767" s="21"/>
      <c r="C767" s="39"/>
    </row>
    <row r="768" spans="2:3" x14ac:dyDescent="0.25">
      <c r="B768" s="21"/>
      <c r="C768" s="39"/>
    </row>
    <row r="769" spans="2:3" x14ac:dyDescent="0.25">
      <c r="B769" s="21"/>
      <c r="C769" s="39"/>
    </row>
    <row r="770" spans="2:3" x14ac:dyDescent="0.25">
      <c r="B770" s="21"/>
      <c r="C770" s="39"/>
    </row>
    <row r="771" spans="2:3" x14ac:dyDescent="0.25">
      <c r="B771" s="21"/>
      <c r="C771" s="39"/>
    </row>
    <row r="772" spans="2:3" x14ac:dyDescent="0.25">
      <c r="B772" s="21"/>
      <c r="C772" s="39"/>
    </row>
    <row r="773" spans="2:3" x14ac:dyDescent="0.25">
      <c r="B773" s="21"/>
      <c r="C773" s="39"/>
    </row>
    <row r="774" spans="2:3" x14ac:dyDescent="0.25">
      <c r="B774" s="21"/>
      <c r="C774" s="39"/>
    </row>
    <row r="775" spans="2:3" x14ac:dyDescent="0.25">
      <c r="B775" s="21"/>
      <c r="C775" s="39"/>
    </row>
    <row r="776" spans="2:3" x14ac:dyDescent="0.25">
      <c r="B776" s="21"/>
      <c r="C776" s="39"/>
    </row>
    <row r="777" spans="2:3" x14ac:dyDescent="0.25">
      <c r="B777" s="21"/>
      <c r="C777" s="39"/>
    </row>
    <row r="778" spans="2:3" x14ac:dyDescent="0.25">
      <c r="B778" s="21"/>
      <c r="C778" s="39"/>
    </row>
    <row r="779" spans="2:3" x14ac:dyDescent="0.25">
      <c r="B779" s="21"/>
      <c r="C779" s="39"/>
    </row>
    <row r="780" spans="2:3" x14ac:dyDescent="0.25">
      <c r="B780" s="21"/>
      <c r="C780" s="39"/>
    </row>
    <row r="781" spans="2:3" x14ac:dyDescent="0.25">
      <c r="B781" s="21"/>
      <c r="C781" s="39"/>
    </row>
    <row r="782" spans="2:3" x14ac:dyDescent="0.25">
      <c r="B782" s="21"/>
      <c r="C782" s="39"/>
    </row>
    <row r="783" spans="2:3" x14ac:dyDescent="0.25">
      <c r="B783" s="21"/>
      <c r="C783" s="39"/>
    </row>
    <row r="784" spans="2:3" x14ac:dyDescent="0.25">
      <c r="B784" s="21"/>
      <c r="C784" s="39"/>
    </row>
    <row r="785" spans="2:3" x14ac:dyDescent="0.25">
      <c r="B785" s="21"/>
      <c r="C785" s="39"/>
    </row>
    <row r="786" spans="2:3" x14ac:dyDescent="0.25">
      <c r="B786" s="21"/>
      <c r="C786" s="39"/>
    </row>
    <row r="787" spans="2:3" x14ac:dyDescent="0.25">
      <c r="B787" s="21"/>
      <c r="C787" s="39"/>
    </row>
    <row r="788" spans="2:3" x14ac:dyDescent="0.25">
      <c r="B788" s="21"/>
      <c r="C788" s="39"/>
    </row>
    <row r="789" spans="2:3" x14ac:dyDescent="0.25">
      <c r="B789" s="21"/>
      <c r="C789" s="39"/>
    </row>
    <row r="790" spans="2:3" x14ac:dyDescent="0.25">
      <c r="B790" s="21"/>
      <c r="C790" s="39"/>
    </row>
    <row r="791" spans="2:3" x14ac:dyDescent="0.25">
      <c r="B791" s="21"/>
      <c r="C791" s="39"/>
    </row>
    <row r="792" spans="2:3" x14ac:dyDescent="0.25">
      <c r="B792" s="21"/>
      <c r="C792" s="39"/>
    </row>
    <row r="793" spans="2:3" x14ac:dyDescent="0.25">
      <c r="B793" s="21"/>
      <c r="C793" s="39"/>
    </row>
    <row r="794" spans="2:3" x14ac:dyDescent="0.25">
      <c r="B794" s="21"/>
      <c r="C794" s="39"/>
    </row>
    <row r="795" spans="2:3" x14ac:dyDescent="0.25">
      <c r="B795" s="21"/>
      <c r="C795" s="39"/>
    </row>
    <row r="796" spans="2:3" x14ac:dyDescent="0.25">
      <c r="B796" s="21"/>
      <c r="C796" s="39"/>
    </row>
    <row r="797" spans="2:3" x14ac:dyDescent="0.25">
      <c r="B797" s="21"/>
      <c r="C797" s="39"/>
    </row>
    <row r="798" spans="2:3" x14ac:dyDescent="0.25">
      <c r="B798" s="21"/>
      <c r="C798" s="39"/>
    </row>
    <row r="799" spans="2:3" x14ac:dyDescent="0.25">
      <c r="B799" s="21"/>
      <c r="C799" s="39"/>
    </row>
    <row r="800" spans="2:3" x14ac:dyDescent="0.25">
      <c r="B800" s="21"/>
      <c r="C800" s="39"/>
    </row>
    <row r="801" spans="2:3" x14ac:dyDescent="0.25">
      <c r="B801" s="21"/>
      <c r="C801" s="39"/>
    </row>
    <row r="802" spans="2:3" x14ac:dyDescent="0.25">
      <c r="B802" s="21"/>
      <c r="C802" s="39"/>
    </row>
    <row r="803" spans="2:3" x14ac:dyDescent="0.25">
      <c r="B803" s="21"/>
      <c r="C803" s="39"/>
    </row>
    <row r="804" spans="2:3" x14ac:dyDescent="0.25">
      <c r="B804" s="21"/>
      <c r="C804" s="39"/>
    </row>
    <row r="805" spans="2:3" x14ac:dyDescent="0.25">
      <c r="B805" s="21"/>
      <c r="C805" s="39"/>
    </row>
    <row r="806" spans="2:3" x14ac:dyDescent="0.25">
      <c r="B806" s="21"/>
      <c r="C806" s="39"/>
    </row>
    <row r="807" spans="2:3" x14ac:dyDescent="0.25">
      <c r="B807" s="21"/>
      <c r="C807" s="39"/>
    </row>
    <row r="808" spans="2:3" x14ac:dyDescent="0.25">
      <c r="B808" s="21"/>
      <c r="C808" s="39"/>
    </row>
    <row r="809" spans="2:3" x14ac:dyDescent="0.25">
      <c r="B809" s="21"/>
      <c r="C809" s="39"/>
    </row>
    <row r="810" spans="2:3" x14ac:dyDescent="0.25">
      <c r="B810" s="21"/>
      <c r="C810" s="39"/>
    </row>
    <row r="811" spans="2:3" x14ac:dyDescent="0.25">
      <c r="B811" s="21"/>
      <c r="C811" s="39"/>
    </row>
    <row r="812" spans="2:3" x14ac:dyDescent="0.25">
      <c r="B812" s="21"/>
      <c r="C812" s="39"/>
    </row>
    <row r="813" spans="2:3" x14ac:dyDescent="0.25">
      <c r="B813" s="21"/>
      <c r="C813" s="39"/>
    </row>
    <row r="814" spans="2:3" x14ac:dyDescent="0.25">
      <c r="B814" s="21"/>
      <c r="C814" s="39"/>
    </row>
    <row r="815" spans="2:3" x14ac:dyDescent="0.25">
      <c r="B815" s="21"/>
      <c r="C815" s="39"/>
    </row>
    <row r="816" spans="2:3" x14ac:dyDescent="0.25">
      <c r="B816" s="21"/>
      <c r="C816" s="39"/>
    </row>
    <row r="817" spans="2:3" x14ac:dyDescent="0.25">
      <c r="B817" s="21"/>
      <c r="C817" s="39"/>
    </row>
    <row r="818" spans="2:3" x14ac:dyDescent="0.25">
      <c r="B818" s="21"/>
      <c r="C818" s="39"/>
    </row>
    <row r="819" spans="2:3" x14ac:dyDescent="0.25">
      <c r="B819" s="21"/>
      <c r="C819" s="39"/>
    </row>
    <row r="820" spans="2:3" x14ac:dyDescent="0.25">
      <c r="B820" s="21"/>
      <c r="C820" s="39"/>
    </row>
    <row r="821" spans="2:3" x14ac:dyDescent="0.25">
      <c r="B821" s="21"/>
      <c r="C821" s="39"/>
    </row>
    <row r="822" spans="2:3" x14ac:dyDescent="0.25">
      <c r="B822" s="21"/>
      <c r="C822" s="39"/>
    </row>
    <row r="823" spans="2:3" x14ac:dyDescent="0.25">
      <c r="B823" s="21"/>
      <c r="C823" s="39"/>
    </row>
    <row r="824" spans="2:3" x14ac:dyDescent="0.25">
      <c r="B824" s="21"/>
      <c r="C824" s="39"/>
    </row>
    <row r="825" spans="2:3" x14ac:dyDescent="0.25">
      <c r="B825" s="21"/>
      <c r="C825" s="39"/>
    </row>
    <row r="826" spans="2:3" x14ac:dyDescent="0.25">
      <c r="B826" s="21"/>
      <c r="C826" s="39"/>
    </row>
    <row r="827" spans="2:3" x14ac:dyDescent="0.25">
      <c r="B827" s="21"/>
      <c r="C827" s="39"/>
    </row>
    <row r="828" spans="2:3" x14ac:dyDescent="0.25">
      <c r="B828" s="21"/>
      <c r="C828" s="39"/>
    </row>
    <row r="829" spans="2:3" x14ac:dyDescent="0.25">
      <c r="B829" s="21"/>
      <c r="C829" s="39"/>
    </row>
    <row r="830" spans="2:3" x14ac:dyDescent="0.25">
      <c r="B830" s="21"/>
      <c r="C830" s="39"/>
    </row>
    <row r="831" spans="2:3" x14ac:dyDescent="0.25">
      <c r="B831" s="21"/>
      <c r="C831" s="39"/>
    </row>
    <row r="832" spans="2:3" x14ac:dyDescent="0.25">
      <c r="B832" s="21"/>
      <c r="C832" s="39"/>
    </row>
    <row r="833" spans="2:3" x14ac:dyDescent="0.25">
      <c r="B833" s="21"/>
      <c r="C833" s="39"/>
    </row>
    <row r="834" spans="2:3" x14ac:dyDescent="0.25">
      <c r="B834" s="21"/>
      <c r="C834" s="39"/>
    </row>
    <row r="835" spans="2:3" x14ac:dyDescent="0.25">
      <c r="B835" s="21"/>
      <c r="C835" s="39"/>
    </row>
    <row r="836" spans="2:3" x14ac:dyDescent="0.25">
      <c r="B836" s="21"/>
      <c r="C836" s="39"/>
    </row>
    <row r="837" spans="2:3" x14ac:dyDescent="0.25">
      <c r="B837" s="21"/>
      <c r="C837" s="39"/>
    </row>
    <row r="838" spans="2:3" x14ac:dyDescent="0.25">
      <c r="B838" s="21"/>
      <c r="C838" s="39"/>
    </row>
    <row r="839" spans="2:3" x14ac:dyDescent="0.25">
      <c r="B839" s="21"/>
      <c r="C839" s="39"/>
    </row>
    <row r="840" spans="2:3" x14ac:dyDescent="0.25">
      <c r="B840" s="21"/>
      <c r="C840" s="39"/>
    </row>
    <row r="841" spans="2:3" x14ac:dyDescent="0.25">
      <c r="B841" s="21"/>
      <c r="C841" s="39"/>
    </row>
    <row r="842" spans="2:3" x14ac:dyDescent="0.25">
      <c r="B842" s="21"/>
      <c r="C842" s="39"/>
    </row>
    <row r="843" spans="2:3" x14ac:dyDescent="0.25">
      <c r="B843" s="21"/>
      <c r="C843" s="39"/>
    </row>
    <row r="844" spans="2:3" x14ac:dyDescent="0.25">
      <c r="B844" s="21"/>
      <c r="C844" s="39"/>
    </row>
    <row r="845" spans="2:3" x14ac:dyDescent="0.25">
      <c r="B845" s="21"/>
      <c r="C845" s="39"/>
    </row>
    <row r="846" spans="2:3" x14ac:dyDescent="0.25">
      <c r="B846" s="21"/>
      <c r="C846" s="39"/>
    </row>
    <row r="847" spans="2:3" x14ac:dyDescent="0.25">
      <c r="B847" s="21"/>
      <c r="C847" s="39"/>
    </row>
    <row r="848" spans="2:3" x14ac:dyDescent="0.25">
      <c r="B848" s="21"/>
      <c r="C848" s="39"/>
    </row>
    <row r="849" spans="2:3" x14ac:dyDescent="0.25">
      <c r="B849" s="21"/>
      <c r="C849" s="39"/>
    </row>
    <row r="850" spans="2:3" x14ac:dyDescent="0.25">
      <c r="B850" s="21"/>
      <c r="C850" s="39"/>
    </row>
    <row r="851" spans="2:3" x14ac:dyDescent="0.25">
      <c r="B851" s="21"/>
      <c r="C851" s="39"/>
    </row>
    <row r="852" spans="2:3" x14ac:dyDescent="0.25">
      <c r="B852" s="21"/>
      <c r="C852" s="39"/>
    </row>
    <row r="853" spans="2:3" x14ac:dyDescent="0.25">
      <c r="B853" s="21"/>
      <c r="C853" s="39"/>
    </row>
    <row r="854" spans="2:3" x14ac:dyDescent="0.25">
      <c r="B854" s="21"/>
      <c r="C854" s="39"/>
    </row>
    <row r="855" spans="2:3" x14ac:dyDescent="0.25">
      <c r="B855" s="21"/>
      <c r="C855" s="39"/>
    </row>
    <row r="856" spans="2:3" x14ac:dyDescent="0.25">
      <c r="B856" s="21"/>
      <c r="C856" s="39"/>
    </row>
    <row r="857" spans="2:3" x14ac:dyDescent="0.25">
      <c r="B857" s="21"/>
      <c r="C857" s="39"/>
    </row>
    <row r="858" spans="2:3" x14ac:dyDescent="0.25">
      <c r="B858" s="21"/>
      <c r="C858" s="39"/>
    </row>
    <row r="859" spans="2:3" x14ac:dyDescent="0.25">
      <c r="B859" s="21"/>
      <c r="C859" s="39"/>
    </row>
    <row r="860" spans="2:3" x14ac:dyDescent="0.25">
      <c r="B860" s="21"/>
      <c r="C860" s="39"/>
    </row>
    <row r="861" spans="2:3" x14ac:dyDescent="0.25">
      <c r="B861" s="21"/>
      <c r="C861" s="39"/>
    </row>
    <row r="862" spans="2:3" x14ac:dyDescent="0.25">
      <c r="B862" s="21"/>
      <c r="C862" s="39"/>
    </row>
    <row r="863" spans="2:3" x14ac:dyDescent="0.25">
      <c r="B863" s="21"/>
      <c r="C863" s="39"/>
    </row>
    <row r="864" spans="2:3" x14ac:dyDescent="0.25">
      <c r="B864" s="21"/>
      <c r="C864" s="39"/>
    </row>
    <row r="865" spans="2:3" x14ac:dyDescent="0.25">
      <c r="B865" s="21"/>
      <c r="C865" s="39"/>
    </row>
    <row r="866" spans="2:3" x14ac:dyDescent="0.25">
      <c r="B866" s="21"/>
      <c r="C866" s="39"/>
    </row>
    <row r="867" spans="2:3" x14ac:dyDescent="0.25">
      <c r="B867" s="21"/>
      <c r="C867" s="39"/>
    </row>
    <row r="868" spans="2:3" x14ac:dyDescent="0.25">
      <c r="B868" s="21"/>
      <c r="C868" s="39"/>
    </row>
    <row r="869" spans="2:3" x14ac:dyDescent="0.25">
      <c r="B869" s="21"/>
      <c r="C869" s="39"/>
    </row>
    <row r="870" spans="2:3" x14ac:dyDescent="0.25">
      <c r="B870" s="21"/>
      <c r="C870" s="39"/>
    </row>
    <row r="871" spans="2:3" x14ac:dyDescent="0.25">
      <c r="B871" s="21"/>
      <c r="C871" s="39"/>
    </row>
    <row r="872" spans="2:3" x14ac:dyDescent="0.25">
      <c r="B872" s="21"/>
      <c r="C872" s="39"/>
    </row>
    <row r="873" spans="2:3" x14ac:dyDescent="0.25">
      <c r="B873" s="21"/>
      <c r="C873" s="39"/>
    </row>
    <row r="874" spans="2:3" x14ac:dyDescent="0.25">
      <c r="B874" s="21"/>
      <c r="C874" s="39"/>
    </row>
    <row r="875" spans="2:3" x14ac:dyDescent="0.25">
      <c r="B875" s="21"/>
      <c r="C875" s="39"/>
    </row>
    <row r="876" spans="2:3" x14ac:dyDescent="0.25">
      <c r="B876" s="21"/>
      <c r="C876" s="39"/>
    </row>
    <row r="877" spans="2:3" x14ac:dyDescent="0.25">
      <c r="B877" s="21"/>
      <c r="C877" s="39"/>
    </row>
    <row r="878" spans="2:3" x14ac:dyDescent="0.25">
      <c r="B878" s="21"/>
      <c r="C878" s="39"/>
    </row>
    <row r="879" spans="2:3" x14ac:dyDescent="0.25">
      <c r="B879" s="21"/>
      <c r="C879" s="39"/>
    </row>
    <row r="880" spans="2:3" x14ac:dyDescent="0.25">
      <c r="B880" s="21"/>
      <c r="C880" s="39"/>
    </row>
    <row r="881" spans="2:3" x14ac:dyDescent="0.25">
      <c r="B881" s="21"/>
      <c r="C881" s="39"/>
    </row>
    <row r="882" spans="2:3" x14ac:dyDescent="0.25">
      <c r="B882" s="21"/>
      <c r="C882" s="39"/>
    </row>
    <row r="883" spans="2:3" x14ac:dyDescent="0.25">
      <c r="B883" s="21"/>
      <c r="C883" s="39"/>
    </row>
    <row r="884" spans="2:3" x14ac:dyDescent="0.25">
      <c r="B884" s="21"/>
      <c r="C884" s="39"/>
    </row>
    <row r="885" spans="2:3" x14ac:dyDescent="0.25">
      <c r="B885" s="21"/>
      <c r="C885" s="39"/>
    </row>
    <row r="886" spans="2:3" x14ac:dyDescent="0.25">
      <c r="B886" s="21"/>
      <c r="C886" s="39"/>
    </row>
    <row r="887" spans="2:3" x14ac:dyDescent="0.25">
      <c r="B887" s="21"/>
      <c r="C887" s="39"/>
    </row>
    <row r="888" spans="2:3" x14ac:dyDescent="0.25">
      <c r="B888" s="21"/>
      <c r="C888" s="39"/>
    </row>
    <row r="889" spans="2:3" x14ac:dyDescent="0.25">
      <c r="B889" s="21"/>
      <c r="C889" s="39"/>
    </row>
    <row r="890" spans="2:3" x14ac:dyDescent="0.25">
      <c r="B890" s="21"/>
      <c r="C890" s="39"/>
    </row>
    <row r="891" spans="2:3" x14ac:dyDescent="0.25">
      <c r="B891" s="21"/>
      <c r="C891" s="39"/>
    </row>
    <row r="892" spans="2:3" x14ac:dyDescent="0.25">
      <c r="B892" s="21"/>
      <c r="C892" s="39"/>
    </row>
    <row r="893" spans="2:3" x14ac:dyDescent="0.25">
      <c r="B893" s="21"/>
      <c r="C893" s="39"/>
    </row>
    <row r="894" spans="2:3" x14ac:dyDescent="0.25">
      <c r="B894" s="21"/>
      <c r="C894" s="39"/>
    </row>
    <row r="895" spans="2:3" x14ac:dyDescent="0.25">
      <c r="B895" s="21"/>
      <c r="C895" s="39"/>
    </row>
    <row r="896" spans="2:3" x14ac:dyDescent="0.25">
      <c r="B896" s="21"/>
      <c r="C896" s="39"/>
    </row>
    <row r="897" spans="2:3" x14ac:dyDescent="0.25">
      <c r="B897" s="21"/>
      <c r="C897" s="39"/>
    </row>
    <row r="898" spans="2:3" x14ac:dyDescent="0.25">
      <c r="B898" s="21"/>
      <c r="C898" s="39"/>
    </row>
    <row r="899" spans="2:3" x14ac:dyDescent="0.25">
      <c r="B899" s="21"/>
      <c r="C899" s="39"/>
    </row>
    <row r="900" spans="2:3" x14ac:dyDescent="0.25">
      <c r="B900" s="21"/>
      <c r="C900" s="39"/>
    </row>
    <row r="901" spans="2:3" x14ac:dyDescent="0.25">
      <c r="B901" s="21"/>
      <c r="C901" s="39"/>
    </row>
    <row r="902" spans="2:3" x14ac:dyDescent="0.25">
      <c r="B902" s="21"/>
      <c r="C902" s="39"/>
    </row>
    <row r="903" spans="2:3" x14ac:dyDescent="0.25">
      <c r="B903" s="21"/>
      <c r="C903" s="39"/>
    </row>
    <row r="904" spans="2:3" x14ac:dyDescent="0.25">
      <c r="B904" s="21"/>
      <c r="C904" s="39"/>
    </row>
    <row r="905" spans="2:3" x14ac:dyDescent="0.25">
      <c r="B905" s="21"/>
      <c r="C905" s="39"/>
    </row>
    <row r="906" spans="2:3" x14ac:dyDescent="0.25">
      <c r="B906" s="21"/>
      <c r="C906" s="39"/>
    </row>
    <row r="907" spans="2:3" x14ac:dyDescent="0.25">
      <c r="B907" s="21"/>
      <c r="C907" s="39"/>
    </row>
    <row r="908" spans="2:3" x14ac:dyDescent="0.25">
      <c r="B908" s="21"/>
      <c r="C908" s="39"/>
    </row>
    <row r="909" spans="2:3" x14ac:dyDescent="0.25">
      <c r="B909" s="21"/>
      <c r="C909" s="39"/>
    </row>
    <row r="910" spans="2:3" x14ac:dyDescent="0.25">
      <c r="B910" s="21"/>
      <c r="C910" s="39"/>
    </row>
    <row r="911" spans="2:3" x14ac:dyDescent="0.25">
      <c r="B911" s="21"/>
      <c r="C911" s="39"/>
    </row>
    <row r="912" spans="2:3" x14ac:dyDescent="0.25">
      <c r="B912" s="21"/>
      <c r="C912" s="39"/>
    </row>
    <row r="913" spans="2:3" x14ac:dyDescent="0.25">
      <c r="B913" s="21"/>
      <c r="C913" s="39"/>
    </row>
    <row r="914" spans="2:3" x14ac:dyDescent="0.25">
      <c r="B914" s="21"/>
      <c r="C914" s="39"/>
    </row>
    <row r="915" spans="2:3" x14ac:dyDescent="0.25">
      <c r="B915" s="21"/>
      <c r="C915" s="39"/>
    </row>
    <row r="916" spans="2:3" x14ac:dyDescent="0.25">
      <c r="B916" s="21"/>
      <c r="C916" s="39"/>
    </row>
    <row r="917" spans="2:3" x14ac:dyDescent="0.25">
      <c r="B917" s="21"/>
      <c r="C917" s="39"/>
    </row>
    <row r="918" spans="2:3" x14ac:dyDescent="0.25">
      <c r="B918" s="21"/>
      <c r="C918" s="39"/>
    </row>
    <row r="919" spans="2:3" x14ac:dyDescent="0.25">
      <c r="B919" s="21"/>
      <c r="C919" s="39"/>
    </row>
    <row r="920" spans="2:3" x14ac:dyDescent="0.25">
      <c r="B920" s="21"/>
      <c r="C920" s="39"/>
    </row>
    <row r="921" spans="2:3" x14ac:dyDescent="0.25">
      <c r="B921" s="21"/>
      <c r="C921" s="39"/>
    </row>
    <row r="922" spans="2:3" x14ac:dyDescent="0.25">
      <c r="B922" s="21"/>
      <c r="C922" s="39"/>
    </row>
    <row r="923" spans="2:3" x14ac:dyDescent="0.25">
      <c r="B923" s="21"/>
      <c r="C923" s="39"/>
    </row>
    <row r="924" spans="2:3" x14ac:dyDescent="0.25">
      <c r="B924" s="21"/>
      <c r="C924" s="39"/>
    </row>
    <row r="925" spans="2:3" x14ac:dyDescent="0.25">
      <c r="B925" s="21"/>
      <c r="C925" s="39"/>
    </row>
    <row r="926" spans="2:3" x14ac:dyDescent="0.25">
      <c r="B926" s="21"/>
      <c r="C926" s="39"/>
    </row>
    <row r="927" spans="2:3" x14ac:dyDescent="0.25">
      <c r="B927" s="21"/>
      <c r="C927" s="39"/>
    </row>
    <row r="928" spans="2:3" x14ac:dyDescent="0.25">
      <c r="B928" s="21"/>
      <c r="C928" s="39"/>
    </row>
    <row r="929" spans="2:3" x14ac:dyDescent="0.25">
      <c r="B929" s="21"/>
      <c r="C929" s="39"/>
    </row>
    <row r="930" spans="2:3" x14ac:dyDescent="0.25">
      <c r="B930" s="21"/>
      <c r="C930" s="39"/>
    </row>
    <row r="931" spans="2:3" x14ac:dyDescent="0.25">
      <c r="B931" s="21"/>
      <c r="C931" s="39"/>
    </row>
    <row r="932" spans="2:3" x14ac:dyDescent="0.25">
      <c r="B932" s="21"/>
      <c r="C932" s="39"/>
    </row>
    <row r="933" spans="2:3" x14ac:dyDescent="0.25">
      <c r="B933" s="21"/>
      <c r="C933" s="39"/>
    </row>
    <row r="934" spans="2:3" x14ac:dyDescent="0.25">
      <c r="B934" s="21"/>
      <c r="C934" s="39"/>
    </row>
    <row r="935" spans="2:3" x14ac:dyDescent="0.25">
      <c r="B935" s="21"/>
      <c r="C935" s="39"/>
    </row>
    <row r="936" spans="2:3" x14ac:dyDescent="0.25">
      <c r="B936" s="21"/>
      <c r="C936" s="39"/>
    </row>
    <row r="937" spans="2:3" x14ac:dyDescent="0.25">
      <c r="B937" s="21"/>
      <c r="C937" s="39"/>
    </row>
    <row r="938" spans="2:3" x14ac:dyDescent="0.25">
      <c r="B938" s="21"/>
      <c r="C938" s="39"/>
    </row>
    <row r="939" spans="2:3" x14ac:dyDescent="0.25">
      <c r="B939" s="21"/>
      <c r="C939" s="39"/>
    </row>
    <row r="940" spans="2:3" x14ac:dyDescent="0.25">
      <c r="B940" s="21"/>
      <c r="C940" s="39"/>
    </row>
    <row r="941" spans="2:3" x14ac:dyDescent="0.25">
      <c r="B941" s="21"/>
      <c r="C941" s="39"/>
    </row>
    <row r="942" spans="2:3" x14ac:dyDescent="0.25">
      <c r="B942" s="21"/>
      <c r="C942" s="39"/>
    </row>
    <row r="943" spans="2:3" x14ac:dyDescent="0.25">
      <c r="B943" s="21"/>
      <c r="C943" s="39"/>
    </row>
    <row r="944" spans="2:3" x14ac:dyDescent="0.25">
      <c r="B944" s="21"/>
      <c r="C944" s="39"/>
    </row>
    <row r="945" spans="2:3" x14ac:dyDescent="0.25">
      <c r="B945" s="21"/>
      <c r="C945" s="39"/>
    </row>
    <row r="946" spans="2:3" x14ac:dyDescent="0.25">
      <c r="B946" s="21"/>
      <c r="C946" s="39"/>
    </row>
    <row r="947" spans="2:3" x14ac:dyDescent="0.25">
      <c r="B947" s="21"/>
      <c r="C947" s="39"/>
    </row>
    <row r="948" spans="2:3" x14ac:dyDescent="0.25">
      <c r="B948" s="21"/>
      <c r="C948" s="39"/>
    </row>
    <row r="949" spans="2:3" x14ac:dyDescent="0.25">
      <c r="B949" s="21"/>
      <c r="C949" s="39"/>
    </row>
    <row r="950" spans="2:3" x14ac:dyDescent="0.25">
      <c r="B950" s="21"/>
      <c r="C950" s="39"/>
    </row>
    <row r="951" spans="2:3" x14ac:dyDescent="0.25">
      <c r="B951" s="21"/>
      <c r="C951" s="39"/>
    </row>
    <row r="952" spans="2:3" x14ac:dyDescent="0.25">
      <c r="B952" s="21"/>
      <c r="C952" s="39"/>
    </row>
    <row r="953" spans="2:3" x14ac:dyDescent="0.25">
      <c r="B953" s="21"/>
      <c r="C953" s="39"/>
    </row>
    <row r="954" spans="2:3" x14ac:dyDescent="0.25">
      <c r="B954" s="21"/>
      <c r="C954" s="39"/>
    </row>
    <row r="955" spans="2:3" x14ac:dyDescent="0.25">
      <c r="B955" s="21"/>
      <c r="C955" s="39"/>
    </row>
    <row r="956" spans="2:3" x14ac:dyDescent="0.25">
      <c r="B956" s="21"/>
      <c r="C956" s="39"/>
    </row>
    <row r="957" spans="2:3" x14ac:dyDescent="0.25">
      <c r="B957" s="21"/>
      <c r="C957" s="39"/>
    </row>
    <row r="958" spans="2:3" x14ac:dyDescent="0.25">
      <c r="B958" s="21"/>
      <c r="C958" s="39"/>
    </row>
    <row r="959" spans="2:3" x14ac:dyDescent="0.25">
      <c r="B959" s="21"/>
      <c r="C959" s="39"/>
    </row>
    <row r="960" spans="2:3" x14ac:dyDescent="0.25">
      <c r="B960" s="21"/>
      <c r="C960" s="39"/>
    </row>
    <row r="961" spans="2:3" x14ac:dyDescent="0.25">
      <c r="B961" s="21"/>
      <c r="C961" s="39"/>
    </row>
    <row r="962" spans="2:3" x14ac:dyDescent="0.25">
      <c r="B962" s="21"/>
      <c r="C962" s="39"/>
    </row>
    <row r="963" spans="2:3" x14ac:dyDescent="0.25">
      <c r="B963" s="21"/>
      <c r="C963" s="39"/>
    </row>
    <row r="964" spans="2:3" x14ac:dyDescent="0.25">
      <c r="B964" s="21"/>
      <c r="C964" s="39"/>
    </row>
    <row r="965" spans="2:3" x14ac:dyDescent="0.25">
      <c r="B965" s="21"/>
      <c r="C965" s="39"/>
    </row>
    <row r="966" spans="2:3" x14ac:dyDescent="0.25">
      <c r="B966" s="21"/>
      <c r="C966" s="39"/>
    </row>
    <row r="967" spans="2:3" x14ac:dyDescent="0.25">
      <c r="B967" s="21"/>
      <c r="C967" s="39"/>
    </row>
    <row r="968" spans="2:3" x14ac:dyDescent="0.25">
      <c r="B968" s="21"/>
      <c r="C968" s="39"/>
    </row>
    <row r="969" spans="2:3" x14ac:dyDescent="0.25">
      <c r="B969" s="21"/>
      <c r="C969" s="39"/>
    </row>
    <row r="970" spans="2:3" x14ac:dyDescent="0.25">
      <c r="B970" s="21"/>
      <c r="C970" s="39"/>
    </row>
    <row r="971" spans="2:3" x14ac:dyDescent="0.25">
      <c r="B971" s="21"/>
      <c r="C971" s="39"/>
    </row>
    <row r="972" spans="2:3" x14ac:dyDescent="0.25">
      <c r="B972" s="21"/>
      <c r="C972" s="39"/>
    </row>
    <row r="973" spans="2:3" x14ac:dyDescent="0.25">
      <c r="B973" s="21"/>
      <c r="C973" s="39"/>
    </row>
    <row r="974" spans="2:3" x14ac:dyDescent="0.25">
      <c r="B974" s="21"/>
      <c r="C974" s="39"/>
    </row>
    <row r="975" spans="2:3" x14ac:dyDescent="0.25">
      <c r="B975" s="21"/>
      <c r="C975" s="39"/>
    </row>
    <row r="976" spans="2:3" x14ac:dyDescent="0.25">
      <c r="B976" s="21"/>
      <c r="C976" s="39"/>
    </row>
    <row r="977" spans="2:3" x14ac:dyDescent="0.25">
      <c r="B977" s="21"/>
      <c r="C977" s="39"/>
    </row>
    <row r="978" spans="2:3" x14ac:dyDescent="0.25">
      <c r="B978" s="21"/>
      <c r="C978" s="39"/>
    </row>
    <row r="979" spans="2:3" x14ac:dyDescent="0.25">
      <c r="B979" s="21"/>
      <c r="C979" s="39"/>
    </row>
    <row r="980" spans="2:3" x14ac:dyDescent="0.25">
      <c r="B980" s="21"/>
      <c r="C980" s="39"/>
    </row>
    <row r="981" spans="2:3" x14ac:dyDescent="0.25">
      <c r="B981" s="21"/>
      <c r="C981" s="39"/>
    </row>
    <row r="982" spans="2:3" x14ac:dyDescent="0.25">
      <c r="B982" s="21"/>
      <c r="C982" s="39"/>
    </row>
    <row r="983" spans="2:3" x14ac:dyDescent="0.25">
      <c r="B983" s="21"/>
      <c r="C983" s="39"/>
    </row>
    <row r="984" spans="2:3" x14ac:dyDescent="0.25">
      <c r="B984" s="21"/>
      <c r="C984" s="39"/>
    </row>
    <row r="985" spans="2:3" x14ac:dyDescent="0.25">
      <c r="B985" s="21"/>
      <c r="C985" s="39"/>
    </row>
    <row r="986" spans="2:3" x14ac:dyDescent="0.25">
      <c r="B986" s="21"/>
      <c r="C986" s="39"/>
    </row>
    <row r="987" spans="2:3" x14ac:dyDescent="0.25">
      <c r="B987" s="21"/>
      <c r="C987" s="39"/>
    </row>
    <row r="988" spans="2:3" x14ac:dyDescent="0.25">
      <c r="B988" s="21"/>
      <c r="C988" s="39"/>
    </row>
    <row r="989" spans="2:3" x14ac:dyDescent="0.25">
      <c r="B989" s="21"/>
      <c r="C989" s="39"/>
    </row>
    <row r="990" spans="2:3" x14ac:dyDescent="0.25">
      <c r="B990" s="21"/>
      <c r="C990" s="39"/>
    </row>
    <row r="991" spans="2:3" x14ac:dyDescent="0.25">
      <c r="B991" s="21"/>
      <c r="C991" s="39"/>
    </row>
    <row r="992" spans="2:3" x14ac:dyDescent="0.25">
      <c r="B992" s="21"/>
      <c r="C992" s="39"/>
    </row>
    <row r="993" spans="2:3" x14ac:dyDescent="0.25">
      <c r="B993" s="21"/>
      <c r="C993" s="39"/>
    </row>
    <row r="994" spans="2:3" x14ac:dyDescent="0.25">
      <c r="B994" s="21"/>
      <c r="C994" s="39"/>
    </row>
    <row r="995" spans="2:3" x14ac:dyDescent="0.25">
      <c r="B995" s="21"/>
      <c r="C995" s="39"/>
    </row>
    <row r="996" spans="2:3" x14ac:dyDescent="0.25">
      <c r="B996" s="21"/>
      <c r="C996" s="39"/>
    </row>
    <row r="997" spans="2:3" x14ac:dyDescent="0.25">
      <c r="B997" s="21"/>
      <c r="C997" s="39"/>
    </row>
    <row r="998" spans="2:3" x14ac:dyDescent="0.25">
      <c r="B998" s="21"/>
      <c r="C998" s="39"/>
    </row>
    <row r="999" spans="2:3" x14ac:dyDescent="0.25">
      <c r="B999" s="21"/>
      <c r="C999" s="39"/>
    </row>
    <row r="1000" spans="2:3" x14ac:dyDescent="0.25">
      <c r="B1000" s="21"/>
      <c r="C1000" s="39"/>
    </row>
    <row r="1001" spans="2:3" x14ac:dyDescent="0.25">
      <c r="B1001" s="21"/>
      <c r="C1001" s="39"/>
    </row>
    <row r="1002" spans="2:3" x14ac:dyDescent="0.25">
      <c r="B1002" s="21"/>
      <c r="C1002" s="39"/>
    </row>
    <row r="1003" spans="2:3" x14ac:dyDescent="0.25">
      <c r="B1003" s="21"/>
      <c r="C1003" s="39"/>
    </row>
    <row r="1004" spans="2:3" x14ac:dyDescent="0.25">
      <c r="B1004" s="21"/>
      <c r="C1004" s="39"/>
    </row>
    <row r="1005" spans="2:3" x14ac:dyDescent="0.25">
      <c r="B1005" s="21"/>
      <c r="C1005" s="39"/>
    </row>
    <row r="1006" spans="2:3" x14ac:dyDescent="0.25">
      <c r="B1006" s="21"/>
      <c r="C1006" s="39"/>
    </row>
    <row r="1007" spans="2:3" x14ac:dyDescent="0.25">
      <c r="B1007" s="21"/>
      <c r="C1007" s="39"/>
    </row>
    <row r="1008" spans="2:3" x14ac:dyDescent="0.25">
      <c r="C1008" s="38"/>
    </row>
    <row r="1009" spans="3:3" x14ac:dyDescent="0.25">
      <c r="C1009" s="38"/>
    </row>
    <row r="1010" spans="3:3" x14ac:dyDescent="0.25">
      <c r="C1010" s="38"/>
    </row>
    <row r="1011" spans="3:3" x14ac:dyDescent="0.25">
      <c r="C1011" s="38"/>
    </row>
    <row r="1012" spans="3:3" x14ac:dyDescent="0.25">
      <c r="C1012" s="38"/>
    </row>
    <row r="1013" spans="3:3" x14ac:dyDescent="0.25">
      <c r="C1013" s="38"/>
    </row>
    <row r="1014" spans="3:3" x14ac:dyDescent="0.25">
      <c r="C1014" s="38"/>
    </row>
    <row r="1015" spans="3:3" x14ac:dyDescent="0.25">
      <c r="C1015" s="38"/>
    </row>
    <row r="1016" spans="3:3" x14ac:dyDescent="0.25">
      <c r="C1016" s="38"/>
    </row>
    <row r="1017" spans="3:3" x14ac:dyDescent="0.25">
      <c r="C1017" s="38"/>
    </row>
    <row r="1018" spans="3:3" x14ac:dyDescent="0.25">
      <c r="C1018" s="38"/>
    </row>
    <row r="1019" spans="3:3" x14ac:dyDescent="0.25">
      <c r="C1019" s="38"/>
    </row>
    <row r="1020" spans="3:3" x14ac:dyDescent="0.25">
      <c r="C1020" s="38"/>
    </row>
    <row r="1021" spans="3:3" x14ac:dyDescent="0.25">
      <c r="C1021" s="38"/>
    </row>
    <row r="1022" spans="3:3" x14ac:dyDescent="0.25">
      <c r="C1022" s="38"/>
    </row>
    <row r="1023" spans="3:3" x14ac:dyDescent="0.25">
      <c r="C1023" s="38"/>
    </row>
    <row r="1024" spans="3:3" x14ac:dyDescent="0.25">
      <c r="C1024" s="38"/>
    </row>
    <row r="1025" spans="3:3" x14ac:dyDescent="0.25">
      <c r="C1025" s="38"/>
    </row>
    <row r="1026" spans="3:3" x14ac:dyDescent="0.25">
      <c r="C1026" s="38"/>
    </row>
    <row r="1027" spans="3:3" x14ac:dyDescent="0.25">
      <c r="C1027" s="38"/>
    </row>
    <row r="1028" spans="3:3" x14ac:dyDescent="0.25">
      <c r="C1028" s="38"/>
    </row>
    <row r="1029" spans="3:3" x14ac:dyDescent="0.25">
      <c r="C1029" s="38"/>
    </row>
    <row r="1030" spans="3:3" x14ac:dyDescent="0.25">
      <c r="C1030" s="38"/>
    </row>
    <row r="1031" spans="3:3" x14ac:dyDescent="0.25">
      <c r="C1031" s="38"/>
    </row>
    <row r="1032" spans="3:3" x14ac:dyDescent="0.25">
      <c r="C1032" s="38"/>
    </row>
    <row r="1033" spans="3:3" x14ac:dyDescent="0.25">
      <c r="C1033" s="38"/>
    </row>
    <row r="1034" spans="3:3" x14ac:dyDescent="0.25">
      <c r="C1034" s="38"/>
    </row>
    <row r="1035" spans="3:3" x14ac:dyDescent="0.25">
      <c r="C1035" s="38"/>
    </row>
    <row r="1036" spans="3:3" x14ac:dyDescent="0.25">
      <c r="C1036" s="38"/>
    </row>
    <row r="1037" spans="3:3" x14ac:dyDescent="0.25">
      <c r="C1037" s="38"/>
    </row>
    <row r="1038" spans="3:3" x14ac:dyDescent="0.25">
      <c r="C1038" s="38"/>
    </row>
    <row r="1039" spans="3:3" x14ac:dyDescent="0.25">
      <c r="C1039" s="38"/>
    </row>
    <row r="1040" spans="3:3" x14ac:dyDescent="0.25">
      <c r="C1040" s="38"/>
    </row>
    <row r="1041" spans="3:3" x14ac:dyDescent="0.25">
      <c r="C1041" s="38"/>
    </row>
    <row r="1042" spans="3:3" x14ac:dyDescent="0.25">
      <c r="C1042" s="38"/>
    </row>
    <row r="1043" spans="3:3" x14ac:dyDescent="0.25">
      <c r="C1043" s="38"/>
    </row>
    <row r="1044" spans="3:3" x14ac:dyDescent="0.25">
      <c r="C1044" s="38"/>
    </row>
    <row r="1045" spans="3:3" x14ac:dyDescent="0.25">
      <c r="C1045" s="38"/>
    </row>
    <row r="1046" spans="3:3" x14ac:dyDescent="0.25">
      <c r="C1046" s="38"/>
    </row>
    <row r="1047" spans="3:3" x14ac:dyDescent="0.25">
      <c r="C1047" s="38"/>
    </row>
    <row r="1048" spans="3:3" x14ac:dyDescent="0.25">
      <c r="C1048" s="38"/>
    </row>
    <row r="1049" spans="3:3" x14ac:dyDescent="0.25">
      <c r="C1049" s="38"/>
    </row>
    <row r="1050" spans="3:3" x14ac:dyDescent="0.25">
      <c r="C1050" s="38"/>
    </row>
    <row r="1051" spans="3:3" x14ac:dyDescent="0.25">
      <c r="C1051" s="38"/>
    </row>
    <row r="1052" spans="3:3" x14ac:dyDescent="0.25">
      <c r="C1052" s="38"/>
    </row>
    <row r="1053" spans="3:3" x14ac:dyDescent="0.25">
      <c r="C1053" s="38"/>
    </row>
    <row r="1054" spans="3:3" x14ac:dyDescent="0.25">
      <c r="C1054" s="38"/>
    </row>
    <row r="1055" spans="3:3" x14ac:dyDescent="0.25">
      <c r="C1055" s="38"/>
    </row>
    <row r="1056" spans="3:3" x14ac:dyDescent="0.25">
      <c r="C1056" s="38"/>
    </row>
    <row r="1057" spans="3:3" x14ac:dyDescent="0.25">
      <c r="C1057" s="38"/>
    </row>
    <row r="1058" spans="3:3" x14ac:dyDescent="0.25">
      <c r="C1058" s="38"/>
    </row>
    <row r="1059" spans="3:3" x14ac:dyDescent="0.25">
      <c r="C1059" s="38"/>
    </row>
  </sheetData>
  <mergeCells count="59">
    <mergeCell ref="B136:C136"/>
    <mergeCell ref="B137:C137"/>
    <mergeCell ref="AR6:AV6"/>
    <mergeCell ref="B131:C131"/>
    <mergeCell ref="B132:C132"/>
    <mergeCell ref="B133:C133"/>
    <mergeCell ref="B134:C134"/>
    <mergeCell ref="B135:C135"/>
    <mergeCell ref="AC6:AG6"/>
    <mergeCell ref="AH6:AL6"/>
    <mergeCell ref="AM6:AQ6"/>
    <mergeCell ref="B130:C130"/>
    <mergeCell ref="D6:H6"/>
    <mergeCell ref="I6:M6"/>
    <mergeCell ref="N6:R6"/>
    <mergeCell ref="S6:W6"/>
    <mergeCell ref="AC5:AG5"/>
    <mergeCell ref="AH5:AL5"/>
    <mergeCell ref="AM5:AQ5"/>
    <mergeCell ref="AR5:AV5"/>
    <mergeCell ref="X6:AB6"/>
    <mergeCell ref="D5:H5"/>
    <mergeCell ref="I5:M5"/>
    <mergeCell ref="N5:R5"/>
    <mergeCell ref="S5:W5"/>
    <mergeCell ref="X5:AB5"/>
    <mergeCell ref="AH4:AL4"/>
    <mergeCell ref="AM4:AQ4"/>
    <mergeCell ref="BG4:BK4"/>
    <mergeCell ref="BG5:BK5"/>
    <mergeCell ref="BG6:BK6"/>
    <mergeCell ref="BB4:BF4"/>
    <mergeCell ref="BB5:BF5"/>
    <mergeCell ref="BB6:BF6"/>
    <mergeCell ref="AR4:AV4"/>
    <mergeCell ref="AW4:BA4"/>
    <mergeCell ref="AW6:BA6"/>
    <mergeCell ref="AW5:BA5"/>
    <mergeCell ref="I4:M4"/>
    <mergeCell ref="N4:R4"/>
    <mergeCell ref="S4:W4"/>
    <mergeCell ref="X4:AB4"/>
    <mergeCell ref="AC4:AG4"/>
    <mergeCell ref="D2:AL2"/>
    <mergeCell ref="B1:BM1"/>
    <mergeCell ref="D3:H3"/>
    <mergeCell ref="I3:M3"/>
    <mergeCell ref="N3:R3"/>
    <mergeCell ref="S3:W3"/>
    <mergeCell ref="X3:AB3"/>
    <mergeCell ref="AC3:AG3"/>
    <mergeCell ref="AH3:AL3"/>
    <mergeCell ref="AM3:AQ3"/>
    <mergeCell ref="AR3:AV3"/>
    <mergeCell ref="BG3:BK3"/>
    <mergeCell ref="BB3:BF3"/>
    <mergeCell ref="AW3:BA3"/>
    <mergeCell ref="BM3:BM7"/>
    <mergeCell ref="D4:H4"/>
  </mergeCells>
  <conditionalFormatting sqref="BL8">
    <cfRule type="cellIs" dxfId="21" priority="40" stopIfTrue="1" operator="equal">
      <formula>0</formula>
    </cfRule>
  </conditionalFormatting>
  <conditionalFormatting sqref="BL9:BL129">
    <cfRule type="cellIs" dxfId="20" priority="39" stopIfTrue="1" operator="equal">
      <formula>0</formula>
    </cfRule>
  </conditionalFormatting>
  <conditionalFormatting sqref="S8:V129 X8:AA129 AC8:AF129 AH8:AK129 AM8:AP129 AR8:AU129 AW8:AZ129 D8:G129 N8:Q129 I8:L129">
    <cfRule type="containsBlanks" dxfId="19" priority="34" stopIfTrue="1">
      <formula>LEN(TRIM(D8))=0</formula>
    </cfRule>
    <cfRule type="cellIs" dxfId="18" priority="35" operator="between">
      <formula>9</formula>
      <formula>9.999</formula>
    </cfRule>
    <cfRule type="cellIs" dxfId="17" priority="36" operator="greaterThanOrEqual">
      <formula>10</formula>
    </cfRule>
    <cfRule type="cellIs" dxfId="16" priority="37" operator="lessThan">
      <formula>9</formula>
    </cfRule>
  </conditionalFormatting>
  <conditionalFormatting sqref="BG8:BJ129">
    <cfRule type="containsBlanks" dxfId="15" priority="23" stopIfTrue="1">
      <formula>LEN(TRIM(BG8))=0</formula>
    </cfRule>
    <cfRule type="cellIs" dxfId="14" priority="24" operator="between">
      <formula>9</formula>
      <formula>9.999</formula>
    </cfRule>
    <cfRule type="cellIs" dxfId="13" priority="25" operator="greaterThanOrEqual">
      <formula>10</formula>
    </cfRule>
    <cfRule type="cellIs" dxfId="12" priority="26" operator="lessThan">
      <formula>9</formula>
    </cfRule>
  </conditionalFormatting>
  <conditionalFormatting sqref="BB8:BE129">
    <cfRule type="containsBlanks" dxfId="11" priority="17" stopIfTrue="1">
      <formula>LEN(TRIM(BB8))=0</formula>
    </cfRule>
    <cfRule type="cellIs" dxfId="10" priority="18" operator="between">
      <formula>9</formula>
      <formula>9.999</formula>
    </cfRule>
    <cfRule type="cellIs" dxfId="9" priority="19" operator="greaterThanOrEqual">
      <formula>10</formula>
    </cfRule>
    <cfRule type="cellIs" dxfId="8" priority="20" operator="lessThan">
      <formula>9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6" r:id="rId4" name="CommandButton12">
          <controlPr defaultSize="0" autoLine="0" r:id="rId5">
            <anchor moveWithCells="1">
              <from>
                <xdr:col>2</xdr:col>
                <xdr:colOff>695325</xdr:colOff>
                <xdr:row>2</xdr:row>
                <xdr:rowOff>171450</xdr:rowOff>
              </from>
              <to>
                <xdr:col>2</xdr:col>
                <xdr:colOff>1390650</xdr:colOff>
                <xdr:row>4</xdr:row>
                <xdr:rowOff>28575</xdr:rowOff>
              </to>
            </anchor>
          </controlPr>
        </control>
      </mc:Choice>
      <mc:Fallback>
        <control shapeId="5136" r:id="rId4" name="CommandButton12"/>
      </mc:Fallback>
    </mc:AlternateContent>
    <mc:AlternateContent xmlns:mc="http://schemas.openxmlformats.org/markup-compatibility/2006">
      <mc:Choice Requires="x14">
        <control shapeId="5131" r:id="rId6" name="CommandButton11">
          <controlPr defaultSize="0" autoLine="0" r:id="rId7">
            <anchor moveWithCells="1">
              <from>
                <xdr:col>2</xdr:col>
                <xdr:colOff>695325</xdr:colOff>
                <xdr:row>5</xdr:row>
                <xdr:rowOff>0</xdr:rowOff>
              </from>
              <to>
                <xdr:col>2</xdr:col>
                <xdr:colOff>1390650</xdr:colOff>
                <xdr:row>5</xdr:row>
                <xdr:rowOff>257175</xdr:rowOff>
              </to>
            </anchor>
          </controlPr>
        </control>
      </mc:Choice>
      <mc:Fallback>
        <control shapeId="5131" r:id="rId6" name="CommandButton11"/>
      </mc:Fallback>
    </mc:AlternateContent>
    <mc:AlternateContent xmlns:mc="http://schemas.openxmlformats.org/markup-compatibility/2006">
      <mc:Choice Requires="x14">
        <control shapeId="5130" r:id="rId8" name="CommandButton10">
          <controlPr defaultSize="0" autoLine="0" r:id="rId9">
            <anchor moveWithCells="1">
              <from>
                <xdr:col>2</xdr:col>
                <xdr:colOff>695325</xdr:colOff>
                <xdr:row>4</xdr:row>
                <xdr:rowOff>114300</xdr:rowOff>
              </from>
              <to>
                <xdr:col>2</xdr:col>
                <xdr:colOff>1390650</xdr:colOff>
                <xdr:row>4</xdr:row>
                <xdr:rowOff>371475</xdr:rowOff>
              </to>
            </anchor>
          </controlPr>
        </control>
      </mc:Choice>
      <mc:Fallback>
        <control shapeId="5130" r:id="rId8" name="CommandButton10"/>
      </mc:Fallback>
    </mc:AlternateContent>
    <mc:AlternateContent xmlns:mc="http://schemas.openxmlformats.org/markup-compatibility/2006">
      <mc:Choice Requires="x14">
        <control shapeId="5129" r:id="rId10" name="CommandButton9">
          <controlPr defaultSize="0" autoLine="0" r:id="rId11">
            <anchor moveWithCells="1">
              <from>
                <xdr:col>2</xdr:col>
                <xdr:colOff>695325</xdr:colOff>
                <xdr:row>1</xdr:row>
                <xdr:rowOff>0</xdr:rowOff>
              </from>
              <to>
                <xdr:col>2</xdr:col>
                <xdr:colOff>1390650</xdr:colOff>
                <xdr:row>2</xdr:row>
                <xdr:rowOff>104775</xdr:rowOff>
              </to>
            </anchor>
          </controlPr>
        </control>
      </mc:Choice>
      <mc:Fallback>
        <control shapeId="5129" r:id="rId10" name="CommandButton9"/>
      </mc:Fallback>
    </mc:AlternateContent>
    <mc:AlternateContent xmlns:mc="http://schemas.openxmlformats.org/markup-compatibility/2006">
      <mc:Choice Requires="x14">
        <control shapeId="5128" r:id="rId12" name="CommandButton8">
          <controlPr defaultSize="0" autoLine="0" r:id="rId13">
            <anchor moveWithCells="1">
              <from>
                <xdr:col>1</xdr:col>
                <xdr:colOff>1133475</xdr:colOff>
                <xdr:row>5</xdr:row>
                <xdr:rowOff>0</xdr:rowOff>
              </from>
              <to>
                <xdr:col>2</xdr:col>
                <xdr:colOff>361950</xdr:colOff>
                <xdr:row>5</xdr:row>
                <xdr:rowOff>257175</xdr:rowOff>
              </to>
            </anchor>
          </controlPr>
        </control>
      </mc:Choice>
      <mc:Fallback>
        <control shapeId="5128" r:id="rId12" name="CommandButton8"/>
      </mc:Fallback>
    </mc:AlternateContent>
    <mc:AlternateContent xmlns:mc="http://schemas.openxmlformats.org/markup-compatibility/2006">
      <mc:Choice Requires="x14">
        <control shapeId="5127" r:id="rId14" name="CommandButton7">
          <controlPr defaultSize="0" autoLine="0" r:id="rId15">
            <anchor moveWithCells="1">
              <from>
                <xdr:col>1</xdr:col>
                <xdr:colOff>1133475</xdr:colOff>
                <xdr:row>4</xdr:row>
                <xdr:rowOff>114300</xdr:rowOff>
              </from>
              <to>
                <xdr:col>2</xdr:col>
                <xdr:colOff>361950</xdr:colOff>
                <xdr:row>4</xdr:row>
                <xdr:rowOff>371475</xdr:rowOff>
              </to>
            </anchor>
          </controlPr>
        </control>
      </mc:Choice>
      <mc:Fallback>
        <control shapeId="5127" r:id="rId14" name="CommandButton7"/>
      </mc:Fallback>
    </mc:AlternateContent>
    <mc:AlternateContent xmlns:mc="http://schemas.openxmlformats.org/markup-compatibility/2006">
      <mc:Choice Requires="x14">
        <control shapeId="5126" r:id="rId16" name="CommandButton6">
          <controlPr defaultSize="0" autoLine="0" r:id="rId17">
            <anchor moveWithCells="1">
              <from>
                <xdr:col>1</xdr:col>
                <xdr:colOff>1133475</xdr:colOff>
                <xdr:row>2</xdr:row>
                <xdr:rowOff>171450</xdr:rowOff>
              </from>
              <to>
                <xdr:col>2</xdr:col>
                <xdr:colOff>361950</xdr:colOff>
                <xdr:row>4</xdr:row>
                <xdr:rowOff>28575</xdr:rowOff>
              </to>
            </anchor>
          </controlPr>
        </control>
      </mc:Choice>
      <mc:Fallback>
        <control shapeId="5126" r:id="rId16" name="CommandButton6"/>
      </mc:Fallback>
    </mc:AlternateContent>
    <mc:AlternateContent xmlns:mc="http://schemas.openxmlformats.org/markup-compatibility/2006">
      <mc:Choice Requires="x14">
        <control shapeId="5125" r:id="rId18" name="CommandButton5">
          <controlPr defaultSize="0" autoLine="0" r:id="rId19">
            <anchor moveWithCells="1">
              <from>
                <xdr:col>1</xdr:col>
                <xdr:colOff>1133475</xdr:colOff>
                <xdr:row>1</xdr:row>
                <xdr:rowOff>0</xdr:rowOff>
              </from>
              <to>
                <xdr:col>2</xdr:col>
                <xdr:colOff>361950</xdr:colOff>
                <xdr:row>2</xdr:row>
                <xdr:rowOff>104775</xdr:rowOff>
              </to>
            </anchor>
          </controlPr>
        </control>
      </mc:Choice>
      <mc:Fallback>
        <control shapeId="5125" r:id="rId18" name="CommandButton5"/>
      </mc:Fallback>
    </mc:AlternateContent>
    <mc:AlternateContent xmlns:mc="http://schemas.openxmlformats.org/markup-compatibility/2006">
      <mc:Choice Requires="x14">
        <control shapeId="5124" r:id="rId20" name="CommandButton4">
          <controlPr defaultSize="0" autoLine="0" r:id="rId21">
            <anchor moveWithCells="1">
              <from>
                <xdr:col>1</xdr:col>
                <xdr:colOff>66675</xdr:colOff>
                <xdr:row>5</xdr:row>
                <xdr:rowOff>0</xdr:rowOff>
              </from>
              <to>
                <xdr:col>1</xdr:col>
                <xdr:colOff>762000</xdr:colOff>
                <xdr:row>5</xdr:row>
                <xdr:rowOff>257175</xdr:rowOff>
              </to>
            </anchor>
          </controlPr>
        </control>
      </mc:Choice>
      <mc:Fallback>
        <control shapeId="5124" r:id="rId20" name="CommandButton4"/>
      </mc:Fallback>
    </mc:AlternateContent>
    <mc:AlternateContent xmlns:mc="http://schemas.openxmlformats.org/markup-compatibility/2006">
      <mc:Choice Requires="x14">
        <control shapeId="5123" r:id="rId22" name="CommandButton3">
          <controlPr defaultSize="0" autoLine="0" r:id="rId23">
            <anchor moveWithCells="1">
              <from>
                <xdr:col>1</xdr:col>
                <xdr:colOff>66675</xdr:colOff>
                <xdr:row>4</xdr:row>
                <xdr:rowOff>114300</xdr:rowOff>
              </from>
              <to>
                <xdr:col>1</xdr:col>
                <xdr:colOff>762000</xdr:colOff>
                <xdr:row>4</xdr:row>
                <xdr:rowOff>371475</xdr:rowOff>
              </to>
            </anchor>
          </controlPr>
        </control>
      </mc:Choice>
      <mc:Fallback>
        <control shapeId="5123" r:id="rId22" name="CommandButton3"/>
      </mc:Fallback>
    </mc:AlternateContent>
    <mc:AlternateContent xmlns:mc="http://schemas.openxmlformats.org/markup-compatibility/2006">
      <mc:Choice Requires="x14">
        <control shapeId="5122" r:id="rId24" name="CommandButton2">
          <controlPr defaultSize="0" autoLine="0" r:id="rId25">
            <anchor moveWithCells="1">
              <from>
                <xdr:col>1</xdr:col>
                <xdr:colOff>66675</xdr:colOff>
                <xdr:row>2</xdr:row>
                <xdr:rowOff>171450</xdr:rowOff>
              </from>
              <to>
                <xdr:col>1</xdr:col>
                <xdr:colOff>762000</xdr:colOff>
                <xdr:row>4</xdr:row>
                <xdr:rowOff>28575</xdr:rowOff>
              </to>
            </anchor>
          </controlPr>
        </control>
      </mc:Choice>
      <mc:Fallback>
        <control shapeId="5122" r:id="rId24" name="CommandButton2"/>
      </mc:Fallback>
    </mc:AlternateContent>
    <mc:AlternateContent xmlns:mc="http://schemas.openxmlformats.org/markup-compatibility/2006">
      <mc:Choice Requires="x14">
        <control shapeId="5121" r:id="rId26" name="CommandButton1">
          <controlPr defaultSize="0" autoLine="0" r:id="rId27">
            <anchor moveWithCells="1">
              <from>
                <xdr:col>1</xdr:col>
                <xdr:colOff>66675</xdr:colOff>
                <xdr:row>1</xdr:row>
                <xdr:rowOff>0</xdr:rowOff>
              </from>
              <to>
                <xdr:col>1</xdr:col>
                <xdr:colOff>762000</xdr:colOff>
                <xdr:row>2</xdr:row>
                <xdr:rowOff>104775</xdr:rowOff>
              </to>
            </anchor>
          </controlPr>
        </control>
      </mc:Choice>
      <mc:Fallback>
        <control shapeId="5121" r:id="rId2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" stopIfTrue="1" operator="containsText" id="{453896BA-D70F-4161-AA67-6D12C0F1CEC7}">
            <xm:f>NOT(ISERROR(SEARCH(#DIV/0!,D130)))</xm:f>
            <xm:f>#DIV/0!</xm:f>
            <x14:dxf>
              <font>
                <color theme="0"/>
              </font>
            </x14:dxf>
          </x14:cfRule>
          <xm:sqref>D131:H132 M130:M132 R130:R132 W130:W132 AB130:AB132 AG130:AG132 AL130:AL132 AQ130:AQ132 AV130:AV132 H130</xm:sqref>
        </x14:conditionalFormatting>
        <x14:conditionalFormatting xmlns:xm="http://schemas.microsoft.com/office/excel/2006/main">
          <x14:cfRule type="containsText" priority="33" stopIfTrue="1" operator="containsText" id="{B06CC165-0ACA-48F8-B336-9E3A8D3627A5}">
            <xm:f>NOT(ISERROR(SEARCH(#DIV/0!,D133)))</xm:f>
            <xm:f>#DIV/0!</xm:f>
            <x14:dxf>
              <font>
                <color theme="0"/>
              </font>
            </x14:dxf>
          </x14:cfRule>
          <xm:sqref>D133:G137</xm:sqref>
        </x14:conditionalFormatting>
        <x14:conditionalFormatting xmlns:xm="http://schemas.microsoft.com/office/excel/2006/main">
          <x14:cfRule type="containsText" priority="14" stopIfTrue="1" operator="containsText" id="{4024353B-5992-4E29-8BBD-781234C0DCFC}">
            <xm:f>NOT(ISERROR(SEARCH(#DIV/0!,D130)))</xm:f>
            <xm:f>#DIV/0!</xm:f>
            <x14:dxf>
              <font>
                <color theme="0"/>
              </font>
            </x14:dxf>
          </x14:cfRule>
          <xm:sqref>D130</xm:sqref>
        </x14:conditionalFormatting>
        <x14:conditionalFormatting xmlns:xm="http://schemas.microsoft.com/office/excel/2006/main">
          <x14:cfRule type="containsText" priority="1" stopIfTrue="1" operator="containsText" id="{0A0AEB79-392D-41DA-ABDF-80D1DD3CC5B4}">
            <xm:f>NOT(ISERROR(SEARCH(#DIV/0!,J130)))</xm:f>
            <xm:f>#DIV/0!</xm:f>
            <x14:dxf>
              <font>
                <color theme="0"/>
              </font>
            </x14:dxf>
          </x14:cfRule>
          <xm:sqref>BH130:BJ130 BC130:BE130 AX130:AZ130 AS130:AU130 AN130:AP130 AI130:AK130 AD130:AF130 Y130:AA130 T130:V130 O130:Q130 J130:L130</xm:sqref>
        </x14:conditionalFormatting>
        <x14:conditionalFormatting xmlns:xm="http://schemas.microsoft.com/office/excel/2006/main">
          <x14:cfRule type="containsText" priority="13" stopIfTrue="1" operator="containsText" id="{5607D237-06F7-4809-9DB3-9BD6F582C12C}">
            <xm:f>NOT(ISERROR(SEARCH(#DIV/0!,E130)))</xm:f>
            <xm:f>#DIV/0!</xm:f>
            <x14:dxf>
              <font>
                <color theme="0"/>
              </font>
            </x14:dxf>
          </x14:cfRule>
          <xm:sqref>E130:G130</xm:sqref>
        </x14:conditionalFormatting>
        <x14:conditionalFormatting xmlns:xm="http://schemas.microsoft.com/office/excel/2006/main">
          <x14:cfRule type="containsText" priority="4" stopIfTrue="1" operator="containsText" id="{972C070A-8FAE-4C3F-B3E1-DD1B051D5201}">
            <xm:f>NOT(ISERROR(SEARCH(#DIV/0!,I131)))</xm:f>
            <xm:f>#DIV/0!</xm:f>
            <x14:dxf>
              <font>
                <color theme="0"/>
              </font>
            </x14:dxf>
          </x14:cfRule>
          <xm:sqref>BG131:BJ132 BB131:BE132 AW131:AZ132 AR131:AU132 AM131:AP132 AH131:AK132 AC131:AF132 X131:AA132 S131:V132 N131:Q132 I131:L132</xm:sqref>
        </x14:conditionalFormatting>
        <x14:conditionalFormatting xmlns:xm="http://schemas.microsoft.com/office/excel/2006/main">
          <x14:cfRule type="containsText" priority="3" stopIfTrue="1" operator="containsText" id="{74877EE4-8F3A-4B65-B800-B00D1BF59DC9}">
            <xm:f>NOT(ISERROR(SEARCH(#DIV/0!,I133)))</xm:f>
            <xm:f>#DIV/0!</xm:f>
            <x14:dxf>
              <font>
                <color theme="0"/>
              </font>
            </x14:dxf>
          </x14:cfRule>
          <xm:sqref>BG133:BJ137 BB133:BE137 AW133:AZ137 AR133:AU137 AM133:AP137 AH133:AK137 AC133:AF137 X133:AA137 S133:V137 N133:Q137 I133:L137</xm:sqref>
        </x14:conditionalFormatting>
        <x14:conditionalFormatting xmlns:xm="http://schemas.microsoft.com/office/excel/2006/main">
          <x14:cfRule type="containsText" priority="2" stopIfTrue="1" operator="containsText" id="{1F49F9E1-2818-4EF2-8462-C63F70D9E98E}">
            <xm:f>NOT(ISERROR(SEARCH(#DIV/0!,I130)))</xm:f>
            <xm:f>#DIV/0!</xm:f>
            <x14:dxf>
              <font>
                <color theme="0"/>
              </font>
            </x14:dxf>
          </x14:cfRule>
          <xm:sqref>BG130 BB130 AW130 AR130 AM130 AH130 AC130 X130 S130 N130 I130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D142"/>
  <sheetViews>
    <sheetView workbookViewId="0">
      <selection activeCell="F15" sqref="F15"/>
    </sheetView>
  </sheetViews>
  <sheetFormatPr baseColWidth="10" defaultRowHeight="15" x14ac:dyDescent="0.25"/>
  <cols>
    <col min="1" max="1" width="10.85546875" style="63" bestFit="1" customWidth="1"/>
    <col min="2" max="2" width="9.7109375" style="63" bestFit="1" customWidth="1"/>
    <col min="3" max="3" width="14" style="63" bestFit="1" customWidth="1"/>
    <col min="4" max="4" width="1.5703125" style="63" customWidth="1"/>
    <col min="5" max="16384" width="11.42578125" style="63"/>
  </cols>
  <sheetData>
    <row r="2" spans="1:3" s="66" customFormat="1" ht="15.75" thickBot="1" x14ac:dyDescent="0.3"/>
    <row r="3" spans="1:3" s="67" customFormat="1" ht="15.75" thickBot="1" x14ac:dyDescent="0.3">
      <c r="A3" s="64" t="s">
        <v>16</v>
      </c>
      <c r="B3" s="68" t="s">
        <v>17</v>
      </c>
      <c r="C3" s="65" t="s">
        <v>19</v>
      </c>
    </row>
    <row r="4" spans="1:3" s="66" customFormat="1" x14ac:dyDescent="0.25">
      <c r="A4" s="101" t="s">
        <v>121</v>
      </c>
      <c r="B4" s="102">
        <v>3</v>
      </c>
      <c r="C4" s="103"/>
    </row>
    <row r="5" spans="1:3" s="66" customFormat="1" x14ac:dyDescent="0.25">
      <c r="A5" s="104" t="s">
        <v>122</v>
      </c>
      <c r="B5" s="105">
        <v>2</v>
      </c>
      <c r="C5" s="106"/>
    </row>
    <row r="6" spans="1:3" s="66" customFormat="1" x14ac:dyDescent="0.25">
      <c r="A6" s="104" t="s">
        <v>123</v>
      </c>
      <c r="B6" s="105">
        <v>1</v>
      </c>
      <c r="C6" s="106"/>
    </row>
    <row r="7" spans="1:3" s="66" customFormat="1" x14ac:dyDescent="0.25">
      <c r="A7" s="104" t="s">
        <v>124</v>
      </c>
      <c r="B7" s="105">
        <v>3</v>
      </c>
      <c r="C7" s="106"/>
    </row>
    <row r="8" spans="1:3" s="66" customFormat="1" x14ac:dyDescent="0.25">
      <c r="A8" s="104" t="s">
        <v>125</v>
      </c>
      <c r="B8" s="105">
        <v>2</v>
      </c>
      <c r="C8" s="106"/>
    </row>
    <row r="9" spans="1:3" s="66" customFormat="1" x14ac:dyDescent="0.25">
      <c r="A9" s="104" t="s">
        <v>126</v>
      </c>
      <c r="B9" s="105">
        <v>2</v>
      </c>
      <c r="C9" s="106"/>
    </row>
    <row r="10" spans="1:3" s="66" customFormat="1" x14ac:dyDescent="0.25">
      <c r="A10" s="104" t="s">
        <v>127</v>
      </c>
      <c r="B10" s="105">
        <v>2</v>
      </c>
      <c r="C10" s="106"/>
    </row>
    <row r="11" spans="1:3" s="66" customFormat="1" x14ac:dyDescent="0.25">
      <c r="A11" s="104" t="s">
        <v>128</v>
      </c>
      <c r="B11" s="105">
        <v>2</v>
      </c>
      <c r="C11" s="106"/>
    </row>
    <row r="12" spans="1:3" s="66" customFormat="1" x14ac:dyDescent="0.25">
      <c r="A12" s="104" t="s">
        <v>129</v>
      </c>
      <c r="B12" s="105">
        <v>2</v>
      </c>
      <c r="C12" s="106"/>
    </row>
    <row r="13" spans="1:3" s="66" customFormat="1" x14ac:dyDescent="0.25">
      <c r="A13" s="104" t="s">
        <v>130</v>
      </c>
      <c r="B13" s="105">
        <v>2</v>
      </c>
      <c r="C13" s="106"/>
    </row>
    <row r="14" spans="1:3" s="66" customFormat="1" x14ac:dyDescent="0.25">
      <c r="A14" s="104" t="s">
        <v>131</v>
      </c>
      <c r="B14" s="105">
        <v>2</v>
      </c>
      <c r="C14" s="106"/>
    </row>
    <row r="15" spans="1:3" s="66" customFormat="1" x14ac:dyDescent="0.25">
      <c r="A15" s="104" t="s">
        <v>132</v>
      </c>
      <c r="B15" s="105">
        <v>2</v>
      </c>
      <c r="C15" s="106"/>
    </row>
    <row r="16" spans="1:3" s="66" customFormat="1" ht="15.75" thickBot="1" x14ac:dyDescent="0.3">
      <c r="A16" s="107" t="s">
        <v>133</v>
      </c>
      <c r="B16" s="108">
        <v>5</v>
      </c>
      <c r="C16" s="109"/>
    </row>
    <row r="17" spans="1:4" s="66" customFormat="1" x14ac:dyDescent="0.25"/>
    <row r="19" spans="1:4" x14ac:dyDescent="0.25">
      <c r="A19" s="70" t="s">
        <v>15</v>
      </c>
      <c r="B19" s="70" t="s">
        <v>18</v>
      </c>
      <c r="C19" s="70"/>
      <c r="D19" s="70"/>
    </row>
    <row r="20" spans="1:4" x14ac:dyDescent="0.25">
      <c r="A20" s="70" t="s">
        <v>0</v>
      </c>
      <c r="B20" s="70" t="s">
        <v>1</v>
      </c>
      <c r="C20" s="70"/>
      <c r="D20" s="70"/>
    </row>
    <row r="21" spans="1:4" x14ac:dyDescent="0.25">
      <c r="A21" s="110" t="s">
        <v>81</v>
      </c>
      <c r="B21" s="110" t="s">
        <v>107</v>
      </c>
    </row>
    <row r="22" spans="1:4" x14ac:dyDescent="0.25">
      <c r="A22" s="110" t="s">
        <v>82</v>
      </c>
      <c r="B22" s="110" t="s">
        <v>108</v>
      </c>
    </row>
    <row r="23" spans="1:4" x14ac:dyDescent="0.25">
      <c r="A23" s="110" t="s">
        <v>83</v>
      </c>
      <c r="B23" s="110" t="s">
        <v>109</v>
      </c>
    </row>
    <row r="24" spans="1:4" x14ac:dyDescent="0.25">
      <c r="A24" s="110" t="s">
        <v>84</v>
      </c>
      <c r="B24" s="110" t="s">
        <v>110</v>
      </c>
    </row>
    <row r="25" spans="1:4" x14ac:dyDescent="0.25">
      <c r="A25" s="110" t="s">
        <v>85</v>
      </c>
      <c r="B25" s="110" t="s">
        <v>111</v>
      </c>
    </row>
    <row r="26" spans="1:4" x14ac:dyDescent="0.25">
      <c r="A26" s="110" t="s">
        <v>86</v>
      </c>
      <c r="B26" s="110" t="s">
        <v>112</v>
      </c>
    </row>
    <row r="27" spans="1:4" x14ac:dyDescent="0.25">
      <c r="A27" s="110" t="s">
        <v>87</v>
      </c>
      <c r="B27" s="110" t="s">
        <v>113</v>
      </c>
    </row>
    <row r="28" spans="1:4" x14ac:dyDescent="0.25">
      <c r="A28" s="110" t="s">
        <v>80</v>
      </c>
      <c r="B28" s="110" t="s">
        <v>114</v>
      </c>
    </row>
    <row r="29" spans="1:4" x14ac:dyDescent="0.25">
      <c r="A29" s="110" t="s">
        <v>88</v>
      </c>
      <c r="B29" s="110" t="s">
        <v>115</v>
      </c>
    </row>
    <row r="30" spans="1:4" x14ac:dyDescent="0.25">
      <c r="A30" s="110" t="s">
        <v>89</v>
      </c>
      <c r="B30" s="110" t="s">
        <v>116</v>
      </c>
    </row>
    <row r="31" spans="1:4" x14ac:dyDescent="0.25">
      <c r="A31" s="110" t="s">
        <v>90</v>
      </c>
      <c r="B31" s="110" t="s">
        <v>117</v>
      </c>
    </row>
    <row r="32" spans="1:4" x14ac:dyDescent="0.25">
      <c r="A32" s="110" t="s">
        <v>91</v>
      </c>
      <c r="B32" s="110" t="s">
        <v>118</v>
      </c>
    </row>
    <row r="33" spans="1:2" x14ac:dyDescent="0.25">
      <c r="A33" s="110" t="s">
        <v>92</v>
      </c>
      <c r="B33" s="110" t="s">
        <v>119</v>
      </c>
    </row>
    <row r="34" spans="1:2" x14ac:dyDescent="0.25">
      <c r="A34" s="110" t="s">
        <v>93</v>
      </c>
      <c r="B34" s="110" t="s">
        <v>120</v>
      </c>
    </row>
    <row r="35" spans="1:2" x14ac:dyDescent="0.25">
      <c r="A35" s="110" t="s">
        <v>94</v>
      </c>
      <c r="B35" s="110" t="s">
        <v>81</v>
      </c>
    </row>
    <row r="36" spans="1:2" x14ac:dyDescent="0.25">
      <c r="A36" s="110" t="s">
        <v>95</v>
      </c>
      <c r="B36" s="110" t="s">
        <v>82</v>
      </c>
    </row>
    <row r="37" spans="1:2" x14ac:dyDescent="0.25">
      <c r="A37" s="110" t="s">
        <v>96</v>
      </c>
      <c r="B37" s="110" t="s">
        <v>83</v>
      </c>
    </row>
    <row r="38" spans="1:2" x14ac:dyDescent="0.25">
      <c r="A38" s="110" t="s">
        <v>97</v>
      </c>
      <c r="B38" s="110" t="s">
        <v>84</v>
      </c>
    </row>
    <row r="39" spans="1:2" x14ac:dyDescent="0.25">
      <c r="A39" s="110" t="s">
        <v>98</v>
      </c>
      <c r="B39" s="110" t="s">
        <v>85</v>
      </c>
    </row>
    <row r="40" spans="1:2" x14ac:dyDescent="0.25">
      <c r="A40" s="110" t="s">
        <v>99</v>
      </c>
      <c r="B40" s="110" t="s">
        <v>86</v>
      </c>
    </row>
    <row r="41" spans="1:2" x14ac:dyDescent="0.25">
      <c r="A41" s="110" t="s">
        <v>100</v>
      </c>
      <c r="B41" s="110" t="s">
        <v>87</v>
      </c>
    </row>
    <row r="42" spans="1:2" x14ac:dyDescent="0.25">
      <c r="A42" s="110" t="s">
        <v>101</v>
      </c>
      <c r="B42" s="110" t="s">
        <v>80</v>
      </c>
    </row>
    <row r="43" spans="1:2" x14ac:dyDescent="0.25">
      <c r="A43" s="110" t="s">
        <v>102</v>
      </c>
      <c r="B43" s="110" t="s">
        <v>88</v>
      </c>
    </row>
    <row r="44" spans="1:2" x14ac:dyDescent="0.25">
      <c r="A44" s="110" t="s">
        <v>103</v>
      </c>
      <c r="B44" s="110" t="s">
        <v>89</v>
      </c>
    </row>
    <row r="45" spans="1:2" x14ac:dyDescent="0.25">
      <c r="A45" s="110" t="s">
        <v>104</v>
      </c>
      <c r="B45" s="110" t="s">
        <v>90</v>
      </c>
    </row>
    <row r="46" spans="1:2" x14ac:dyDescent="0.25">
      <c r="A46" s="110" t="s">
        <v>105</v>
      </c>
      <c r="B46" s="110" t="s">
        <v>91</v>
      </c>
    </row>
    <row r="47" spans="1:2" x14ac:dyDescent="0.25">
      <c r="A47" s="110" t="s">
        <v>106</v>
      </c>
      <c r="B47" s="110" t="s">
        <v>92</v>
      </c>
    </row>
    <row r="48" spans="1:2" x14ac:dyDescent="0.25">
      <c r="A48" s="110" t="s">
        <v>107</v>
      </c>
      <c r="B48" s="110" t="s">
        <v>93</v>
      </c>
    </row>
    <row r="49" spans="1:2" x14ac:dyDescent="0.25">
      <c r="A49" s="110" t="s">
        <v>108</v>
      </c>
      <c r="B49" s="110" t="s">
        <v>94</v>
      </c>
    </row>
    <row r="50" spans="1:2" x14ac:dyDescent="0.25">
      <c r="A50" s="110" t="s">
        <v>109</v>
      </c>
      <c r="B50" s="110" t="s">
        <v>95</v>
      </c>
    </row>
    <row r="51" spans="1:2" x14ac:dyDescent="0.25">
      <c r="A51" s="110" t="s">
        <v>110</v>
      </c>
      <c r="B51" s="110" t="s">
        <v>96</v>
      </c>
    </row>
    <row r="52" spans="1:2" x14ac:dyDescent="0.25">
      <c r="A52" s="110" t="s">
        <v>111</v>
      </c>
      <c r="B52" s="110" t="s">
        <v>97</v>
      </c>
    </row>
    <row r="53" spans="1:2" x14ac:dyDescent="0.25">
      <c r="A53" s="110" t="s">
        <v>112</v>
      </c>
      <c r="B53" s="110" t="s">
        <v>98</v>
      </c>
    </row>
    <row r="54" spans="1:2" x14ac:dyDescent="0.25">
      <c r="A54" s="110" t="s">
        <v>113</v>
      </c>
      <c r="B54" s="110" t="s">
        <v>99</v>
      </c>
    </row>
    <row r="55" spans="1:2" x14ac:dyDescent="0.25">
      <c r="A55" s="110" t="s">
        <v>114</v>
      </c>
      <c r="B55" s="110" t="s">
        <v>100</v>
      </c>
    </row>
    <row r="56" spans="1:2" x14ac:dyDescent="0.25">
      <c r="A56" s="110" t="s">
        <v>115</v>
      </c>
      <c r="B56" s="110" t="s">
        <v>101</v>
      </c>
    </row>
    <row r="57" spans="1:2" x14ac:dyDescent="0.25">
      <c r="A57" s="110" t="s">
        <v>116</v>
      </c>
      <c r="B57" s="110" t="s">
        <v>102</v>
      </c>
    </row>
    <row r="58" spans="1:2" x14ac:dyDescent="0.25">
      <c r="A58" s="110" t="s">
        <v>117</v>
      </c>
      <c r="B58" s="110" t="s">
        <v>103</v>
      </c>
    </row>
    <row r="59" spans="1:2" x14ac:dyDescent="0.25">
      <c r="A59" s="110" t="s">
        <v>118</v>
      </c>
      <c r="B59" s="110" t="s">
        <v>104</v>
      </c>
    </row>
    <row r="60" spans="1:2" x14ac:dyDescent="0.25">
      <c r="A60" s="110" t="s">
        <v>119</v>
      </c>
      <c r="B60" s="110" t="s">
        <v>105</v>
      </c>
    </row>
    <row r="61" spans="1:2" x14ac:dyDescent="0.25">
      <c r="A61" s="110" t="s">
        <v>120</v>
      </c>
      <c r="B61" s="110" t="s">
        <v>106</v>
      </c>
    </row>
    <row r="62" spans="1:2" x14ac:dyDescent="0.25">
      <c r="A62" s="110"/>
    </row>
    <row r="63" spans="1:2" x14ac:dyDescent="0.25">
      <c r="A63" s="110"/>
    </row>
    <row r="64" spans="1:2" x14ac:dyDescent="0.25">
      <c r="A64" s="110"/>
    </row>
    <row r="65" spans="1:2" x14ac:dyDescent="0.25">
      <c r="A65" s="110"/>
    </row>
    <row r="66" spans="1:2" x14ac:dyDescent="0.25">
      <c r="A66" s="110"/>
    </row>
    <row r="67" spans="1:2" x14ac:dyDescent="0.25">
      <c r="A67" s="110"/>
    </row>
    <row r="68" spans="1:2" x14ac:dyDescent="0.25">
      <c r="A68" s="110"/>
    </row>
    <row r="69" spans="1:2" x14ac:dyDescent="0.25">
      <c r="A69" s="110"/>
    </row>
    <row r="70" spans="1:2" x14ac:dyDescent="0.25">
      <c r="A70" s="110"/>
    </row>
    <row r="71" spans="1:2" x14ac:dyDescent="0.25">
      <c r="A71" s="110"/>
    </row>
    <row r="72" spans="1:2" x14ac:dyDescent="0.25">
      <c r="A72" s="110"/>
    </row>
    <row r="73" spans="1:2" x14ac:dyDescent="0.25">
      <c r="A73" s="110"/>
    </row>
    <row r="74" spans="1:2" x14ac:dyDescent="0.25">
      <c r="A74" s="110"/>
    </row>
    <row r="75" spans="1:2" x14ac:dyDescent="0.25">
      <c r="A75" s="110"/>
    </row>
    <row r="76" spans="1:2" x14ac:dyDescent="0.25">
      <c r="A76" s="110"/>
      <c r="B76" s="110"/>
    </row>
    <row r="77" spans="1:2" x14ac:dyDescent="0.25">
      <c r="A77" s="110"/>
      <c r="B77" s="110"/>
    </row>
    <row r="78" spans="1:2" x14ac:dyDescent="0.25">
      <c r="A78" s="110"/>
      <c r="B78" s="110"/>
    </row>
    <row r="79" spans="1:2" x14ac:dyDescent="0.25">
      <c r="A79" s="110"/>
      <c r="B79" s="110"/>
    </row>
    <row r="80" spans="1:2" x14ac:dyDescent="0.25">
      <c r="A80" s="110"/>
      <c r="B80" s="110"/>
    </row>
    <row r="81" spans="1:2" x14ac:dyDescent="0.25">
      <c r="A81" s="110"/>
      <c r="B81" s="110"/>
    </row>
    <row r="82" spans="1:2" x14ac:dyDescent="0.25">
      <c r="A82" s="110"/>
      <c r="B82" s="110"/>
    </row>
    <row r="83" spans="1:2" x14ac:dyDescent="0.25">
      <c r="A83" s="110"/>
      <c r="B83" s="110"/>
    </row>
    <row r="84" spans="1:2" x14ac:dyDescent="0.25">
      <c r="A84" s="110"/>
      <c r="B84" s="110"/>
    </row>
    <row r="85" spans="1:2" x14ac:dyDescent="0.25">
      <c r="A85" s="110"/>
      <c r="B85" s="110"/>
    </row>
    <row r="86" spans="1:2" x14ac:dyDescent="0.25">
      <c r="A86" s="110"/>
      <c r="B86" s="110"/>
    </row>
    <row r="87" spans="1:2" x14ac:dyDescent="0.25">
      <c r="A87" s="110"/>
      <c r="B87" s="110"/>
    </row>
    <row r="88" spans="1:2" x14ac:dyDescent="0.25">
      <c r="A88" s="110"/>
      <c r="B88" s="110"/>
    </row>
    <row r="89" spans="1:2" x14ac:dyDescent="0.25">
      <c r="A89" s="110"/>
      <c r="B89" s="110"/>
    </row>
    <row r="90" spans="1:2" x14ac:dyDescent="0.25">
      <c r="A90" s="110"/>
      <c r="B90" s="110"/>
    </row>
    <row r="91" spans="1:2" x14ac:dyDescent="0.25">
      <c r="A91" s="110"/>
      <c r="B91" s="110"/>
    </row>
    <row r="92" spans="1:2" x14ac:dyDescent="0.25">
      <c r="A92" s="110"/>
      <c r="B92" s="110"/>
    </row>
    <row r="93" spans="1:2" x14ac:dyDescent="0.25">
      <c r="A93" s="111"/>
      <c r="B93" s="111"/>
    </row>
    <row r="94" spans="1:2" x14ac:dyDescent="0.25">
      <c r="A94" s="111"/>
      <c r="B94" s="111"/>
    </row>
    <row r="95" spans="1:2" x14ac:dyDescent="0.25">
      <c r="A95" s="111"/>
      <c r="B95" s="111"/>
    </row>
    <row r="96" spans="1:2" x14ac:dyDescent="0.25">
      <c r="A96" s="111"/>
      <c r="B96" s="111"/>
    </row>
    <row r="97" spans="1:2" x14ac:dyDescent="0.25">
      <c r="A97" s="111"/>
      <c r="B97" s="111"/>
    </row>
    <row r="98" spans="1:2" x14ac:dyDescent="0.25">
      <c r="A98" s="111"/>
      <c r="B98" s="111"/>
    </row>
    <row r="99" spans="1:2" x14ac:dyDescent="0.25">
      <c r="A99" s="111"/>
      <c r="B99" s="111"/>
    </row>
    <row r="100" spans="1:2" x14ac:dyDescent="0.25">
      <c r="A100" s="111"/>
      <c r="B100" s="111"/>
    </row>
    <row r="101" spans="1:2" x14ac:dyDescent="0.25">
      <c r="A101" s="111"/>
      <c r="B101" s="111"/>
    </row>
    <row r="102" spans="1:2" x14ac:dyDescent="0.25">
      <c r="A102" s="111"/>
      <c r="B102" s="111"/>
    </row>
    <row r="103" spans="1:2" x14ac:dyDescent="0.25">
      <c r="A103" s="111"/>
      <c r="B103" s="111"/>
    </row>
    <row r="104" spans="1:2" x14ac:dyDescent="0.25">
      <c r="A104" s="111"/>
      <c r="B104" s="111"/>
    </row>
    <row r="105" spans="1:2" x14ac:dyDescent="0.25">
      <c r="A105" s="111"/>
      <c r="B105" s="111"/>
    </row>
    <row r="106" spans="1:2" x14ac:dyDescent="0.25">
      <c r="A106" s="111"/>
      <c r="B106" s="111"/>
    </row>
    <row r="107" spans="1:2" x14ac:dyDescent="0.25">
      <c r="A107" s="111"/>
      <c r="B107" s="111"/>
    </row>
    <row r="108" spans="1:2" x14ac:dyDescent="0.25">
      <c r="A108" s="111"/>
      <c r="B108" s="111"/>
    </row>
    <row r="109" spans="1:2" x14ac:dyDescent="0.25">
      <c r="A109" s="111"/>
      <c r="B109" s="111"/>
    </row>
    <row r="110" spans="1:2" x14ac:dyDescent="0.25">
      <c r="A110" s="111"/>
      <c r="B110" s="111"/>
    </row>
    <row r="111" spans="1:2" x14ac:dyDescent="0.25">
      <c r="A111" s="111"/>
      <c r="B111" s="111"/>
    </row>
    <row r="112" spans="1:2" x14ac:dyDescent="0.25">
      <c r="A112" s="111"/>
      <c r="B112" s="111"/>
    </row>
    <row r="113" spans="1:2" x14ac:dyDescent="0.25">
      <c r="A113" s="111"/>
      <c r="B113" s="111"/>
    </row>
    <row r="114" spans="1:2" x14ac:dyDescent="0.25">
      <c r="A114" s="111"/>
      <c r="B114" s="111"/>
    </row>
    <row r="115" spans="1:2" x14ac:dyDescent="0.25">
      <c r="A115" s="111"/>
      <c r="B115" s="111"/>
    </row>
    <row r="116" spans="1:2" x14ac:dyDescent="0.25">
      <c r="A116" s="111"/>
      <c r="B116" s="111"/>
    </row>
    <row r="117" spans="1:2" x14ac:dyDescent="0.25">
      <c r="A117" s="111"/>
      <c r="B117" s="111"/>
    </row>
    <row r="118" spans="1:2" x14ac:dyDescent="0.25">
      <c r="A118" s="111"/>
      <c r="B118" s="111"/>
    </row>
    <row r="119" spans="1:2" x14ac:dyDescent="0.25">
      <c r="A119" s="111"/>
      <c r="B119" s="111"/>
    </row>
    <row r="120" spans="1:2" x14ac:dyDescent="0.25">
      <c r="A120" s="111"/>
      <c r="B120" s="111"/>
    </row>
    <row r="121" spans="1:2" x14ac:dyDescent="0.25">
      <c r="A121" s="111"/>
      <c r="B121" s="111"/>
    </row>
    <row r="122" spans="1:2" x14ac:dyDescent="0.25">
      <c r="A122" s="111"/>
      <c r="B122" s="111"/>
    </row>
    <row r="123" spans="1:2" x14ac:dyDescent="0.25">
      <c r="A123" s="111"/>
      <c r="B123" s="111"/>
    </row>
    <row r="124" spans="1:2" x14ac:dyDescent="0.25">
      <c r="A124" s="111"/>
      <c r="B124" s="111"/>
    </row>
    <row r="125" spans="1:2" x14ac:dyDescent="0.25">
      <c r="A125" s="111"/>
      <c r="B125" s="111"/>
    </row>
    <row r="126" spans="1:2" x14ac:dyDescent="0.25">
      <c r="A126" s="111"/>
      <c r="B126" s="111"/>
    </row>
    <row r="127" spans="1:2" x14ac:dyDescent="0.25">
      <c r="A127" s="111"/>
      <c r="B127" s="111"/>
    </row>
    <row r="128" spans="1:2" x14ac:dyDescent="0.25">
      <c r="A128" s="111"/>
      <c r="B128" s="111"/>
    </row>
    <row r="129" spans="1:2" x14ac:dyDescent="0.25">
      <c r="A129" s="111"/>
      <c r="B129" s="111"/>
    </row>
    <row r="130" spans="1:2" x14ac:dyDescent="0.25">
      <c r="A130" s="111"/>
      <c r="B130" s="111"/>
    </row>
    <row r="131" spans="1:2" x14ac:dyDescent="0.25">
      <c r="A131" s="111"/>
      <c r="B131" s="111"/>
    </row>
    <row r="132" spans="1:2" x14ac:dyDescent="0.25">
      <c r="A132" s="111"/>
      <c r="B132" s="111"/>
    </row>
    <row r="133" spans="1:2" x14ac:dyDescent="0.25">
      <c r="A133" s="111"/>
      <c r="B133" s="111"/>
    </row>
    <row r="134" spans="1:2" x14ac:dyDescent="0.25">
      <c r="A134" s="111"/>
      <c r="B134" s="111"/>
    </row>
    <row r="135" spans="1:2" x14ac:dyDescent="0.25">
      <c r="A135" s="111"/>
      <c r="B135" s="111"/>
    </row>
    <row r="136" spans="1:2" x14ac:dyDescent="0.25">
      <c r="A136" s="111"/>
      <c r="B136" s="111"/>
    </row>
    <row r="137" spans="1:2" x14ac:dyDescent="0.25">
      <c r="A137" s="111"/>
      <c r="B137" s="111"/>
    </row>
    <row r="138" spans="1:2" x14ac:dyDescent="0.25">
      <c r="A138" s="111"/>
      <c r="B138" s="111"/>
    </row>
    <row r="139" spans="1:2" x14ac:dyDescent="0.25">
      <c r="A139" s="111"/>
      <c r="B139" s="111"/>
    </row>
    <row r="140" spans="1:2" x14ac:dyDescent="0.25">
      <c r="A140" s="111"/>
      <c r="B140" s="111"/>
    </row>
    <row r="141" spans="1:2" x14ac:dyDescent="0.25">
      <c r="A141" s="111"/>
      <c r="B141" s="111"/>
    </row>
    <row r="142" spans="1:2" x14ac:dyDescent="0.25">
      <c r="A142" s="111"/>
      <c r="B142" s="1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251"/>
  <sheetViews>
    <sheetView workbookViewId="0">
      <selection activeCell="G1" sqref="G1:G1048576"/>
    </sheetView>
  </sheetViews>
  <sheetFormatPr baseColWidth="10" defaultRowHeight="15" x14ac:dyDescent="0.25"/>
  <cols>
    <col min="1" max="1" width="8.140625" customWidth="1"/>
    <col min="2" max="14" width="11.42578125" style="117"/>
  </cols>
  <sheetData>
    <row r="1" spans="1:14" ht="38.25" x14ac:dyDescent="0.25">
      <c r="B1" s="112" t="s">
        <v>21</v>
      </c>
      <c r="C1" s="113" t="s">
        <v>22</v>
      </c>
      <c r="D1" s="112" t="s">
        <v>23</v>
      </c>
      <c r="E1" s="113" t="s">
        <v>24</v>
      </c>
      <c r="F1" s="113" t="s">
        <v>25</v>
      </c>
      <c r="G1" s="113" t="s">
        <v>26</v>
      </c>
      <c r="H1" s="112" t="s">
        <v>27</v>
      </c>
      <c r="I1" s="113" t="s">
        <v>28</v>
      </c>
      <c r="J1" s="113" t="s">
        <v>29</v>
      </c>
      <c r="K1" s="113" t="s">
        <v>30</v>
      </c>
      <c r="L1" s="113" t="s">
        <v>31</v>
      </c>
      <c r="M1" s="112" t="s">
        <v>32</v>
      </c>
      <c r="N1" s="112" t="s">
        <v>33</v>
      </c>
    </row>
    <row r="2" spans="1:14" x14ac:dyDescent="0.25">
      <c r="A2" t="str">
        <f>IF(E2="","",E2&amp;F2)</f>
        <v>MartinLefevre</v>
      </c>
      <c r="B2" s="110" t="s">
        <v>34</v>
      </c>
      <c r="C2" s="110" t="s">
        <v>38</v>
      </c>
      <c r="D2" s="110" t="s">
        <v>35</v>
      </c>
      <c r="E2" s="110" t="s">
        <v>81</v>
      </c>
      <c r="F2" s="110" t="s">
        <v>107</v>
      </c>
      <c r="G2" s="114">
        <v>17.5</v>
      </c>
      <c r="H2" s="110" t="s">
        <v>36</v>
      </c>
      <c r="I2" s="115">
        <v>43864</v>
      </c>
      <c r="J2" s="116">
        <v>0</v>
      </c>
      <c r="K2" s="110" t="s">
        <v>37</v>
      </c>
      <c r="L2" s="116">
        <v>0</v>
      </c>
      <c r="M2" s="116">
        <v>2</v>
      </c>
      <c r="N2" s="116">
        <v>2</v>
      </c>
    </row>
    <row r="3" spans="1:14" x14ac:dyDescent="0.25">
      <c r="A3" t="str">
        <f t="shared" ref="A3:A42" si="0">IF(E3="","",E3&amp;F3)</f>
        <v>BernardFaure</v>
      </c>
      <c r="B3" s="110" t="s">
        <v>34</v>
      </c>
      <c r="C3" s="110" t="s">
        <v>39</v>
      </c>
      <c r="D3" s="110" t="s">
        <v>35</v>
      </c>
      <c r="E3" s="110" t="s">
        <v>82</v>
      </c>
      <c r="F3" s="110" t="s">
        <v>108</v>
      </c>
      <c r="G3" s="114">
        <v>16</v>
      </c>
      <c r="H3" s="110" t="s">
        <v>36</v>
      </c>
      <c r="I3" s="115">
        <v>43864</v>
      </c>
      <c r="J3" s="116">
        <v>0</v>
      </c>
      <c r="K3" s="110" t="s">
        <v>37</v>
      </c>
      <c r="L3" s="116">
        <v>0</v>
      </c>
      <c r="M3" s="116">
        <v>2</v>
      </c>
      <c r="N3" s="116">
        <v>2</v>
      </c>
    </row>
    <row r="4" spans="1:14" x14ac:dyDescent="0.25">
      <c r="A4" t="str">
        <f t="shared" si="0"/>
        <v>ThomasAndre</v>
      </c>
      <c r="B4" s="110" t="s">
        <v>34</v>
      </c>
      <c r="C4" s="110" t="s">
        <v>40</v>
      </c>
      <c r="D4" s="110" t="s">
        <v>35</v>
      </c>
      <c r="E4" s="110" t="s">
        <v>83</v>
      </c>
      <c r="F4" s="110" t="s">
        <v>109</v>
      </c>
      <c r="G4" s="114">
        <v>17</v>
      </c>
      <c r="H4" s="110" t="s">
        <v>36</v>
      </c>
      <c r="I4" s="115">
        <v>43864</v>
      </c>
      <c r="J4" s="116">
        <v>0</v>
      </c>
      <c r="K4" s="110" t="s">
        <v>37</v>
      </c>
      <c r="L4" s="116">
        <v>0</v>
      </c>
      <c r="M4" s="116">
        <v>2</v>
      </c>
      <c r="N4" s="116">
        <v>2</v>
      </c>
    </row>
    <row r="5" spans="1:14" x14ac:dyDescent="0.25">
      <c r="A5" t="str">
        <f t="shared" si="0"/>
        <v>PetitMercier</v>
      </c>
      <c r="B5" s="110" t="s">
        <v>34</v>
      </c>
      <c r="C5" s="110" t="s">
        <v>41</v>
      </c>
      <c r="D5" s="110" t="s">
        <v>35</v>
      </c>
      <c r="E5" s="110" t="s">
        <v>84</v>
      </c>
      <c r="F5" s="110" t="s">
        <v>110</v>
      </c>
      <c r="G5" s="114">
        <v>17.5</v>
      </c>
      <c r="H5" s="110" t="s">
        <v>36</v>
      </c>
      <c r="I5" s="115">
        <v>43864</v>
      </c>
      <c r="J5" s="116">
        <v>0</v>
      </c>
      <c r="K5" s="110" t="s">
        <v>37</v>
      </c>
      <c r="L5" s="116">
        <v>0</v>
      </c>
      <c r="M5" s="116">
        <v>2</v>
      </c>
      <c r="N5" s="116">
        <v>2</v>
      </c>
    </row>
    <row r="6" spans="1:14" x14ac:dyDescent="0.25">
      <c r="A6" t="str">
        <f t="shared" si="0"/>
        <v>RobertBlanc</v>
      </c>
      <c r="B6" s="110" t="s">
        <v>34</v>
      </c>
      <c r="C6" s="110" t="s">
        <v>42</v>
      </c>
      <c r="D6" s="110" t="s">
        <v>35</v>
      </c>
      <c r="E6" s="110" t="s">
        <v>85</v>
      </c>
      <c r="F6" s="110" t="s">
        <v>111</v>
      </c>
      <c r="G6" s="114">
        <v>18.5</v>
      </c>
      <c r="H6" s="110" t="s">
        <v>36</v>
      </c>
      <c r="I6" s="115">
        <v>43864</v>
      </c>
      <c r="J6" s="116">
        <v>0</v>
      </c>
      <c r="K6" s="110" t="s">
        <v>37</v>
      </c>
      <c r="L6" s="116">
        <v>0</v>
      </c>
      <c r="M6" s="116">
        <v>2</v>
      </c>
      <c r="N6" s="116">
        <v>2</v>
      </c>
    </row>
    <row r="7" spans="1:14" x14ac:dyDescent="0.25">
      <c r="A7" t="str">
        <f t="shared" si="0"/>
        <v>RichardGuerin</v>
      </c>
      <c r="B7" s="110" t="s">
        <v>34</v>
      </c>
      <c r="C7" s="110" t="s">
        <v>43</v>
      </c>
      <c r="D7" s="110" t="s">
        <v>35</v>
      </c>
      <c r="E7" s="110" t="s">
        <v>86</v>
      </c>
      <c r="F7" s="110" t="s">
        <v>112</v>
      </c>
      <c r="G7" s="114">
        <v>16</v>
      </c>
      <c r="H7" s="110" t="s">
        <v>36</v>
      </c>
      <c r="I7" s="115">
        <v>43864</v>
      </c>
      <c r="J7" s="116">
        <v>0</v>
      </c>
      <c r="K7" s="110" t="s">
        <v>37</v>
      </c>
      <c r="L7" s="116">
        <v>0</v>
      </c>
      <c r="M7" s="116">
        <v>2</v>
      </c>
      <c r="N7" s="116">
        <v>2</v>
      </c>
    </row>
    <row r="8" spans="1:14" x14ac:dyDescent="0.25">
      <c r="A8" t="str">
        <f t="shared" si="0"/>
        <v>DurandBoyer</v>
      </c>
      <c r="B8" s="110" t="s">
        <v>34</v>
      </c>
      <c r="C8" s="110" t="s">
        <v>44</v>
      </c>
      <c r="D8" s="110" t="s">
        <v>35</v>
      </c>
      <c r="E8" s="110" t="s">
        <v>87</v>
      </c>
      <c r="F8" s="110" t="s">
        <v>113</v>
      </c>
      <c r="G8" s="114">
        <v>17.5</v>
      </c>
      <c r="H8" s="110" t="s">
        <v>36</v>
      </c>
      <c r="I8" s="115">
        <v>43864</v>
      </c>
      <c r="J8" s="116">
        <v>0</v>
      </c>
      <c r="K8" s="110" t="s">
        <v>37</v>
      </c>
      <c r="L8" s="116">
        <v>0</v>
      </c>
      <c r="M8" s="116">
        <v>2</v>
      </c>
      <c r="N8" s="116">
        <v>2</v>
      </c>
    </row>
    <row r="9" spans="1:14" x14ac:dyDescent="0.25">
      <c r="A9" t="str">
        <f t="shared" si="0"/>
        <v>DuboisGarnier</v>
      </c>
      <c r="B9" s="110" t="s">
        <v>34</v>
      </c>
      <c r="C9" s="110" t="s">
        <v>45</v>
      </c>
      <c r="D9" s="110" t="s">
        <v>35</v>
      </c>
      <c r="E9" s="110" t="s">
        <v>80</v>
      </c>
      <c r="F9" s="110" t="s">
        <v>114</v>
      </c>
      <c r="G9" s="114">
        <v>17.5</v>
      </c>
      <c r="H9" s="110" t="s">
        <v>36</v>
      </c>
      <c r="I9" s="115">
        <v>43864</v>
      </c>
      <c r="J9" s="116">
        <v>0</v>
      </c>
      <c r="K9" s="110" t="s">
        <v>37</v>
      </c>
      <c r="L9" s="116">
        <v>0</v>
      </c>
      <c r="M9" s="116">
        <v>2</v>
      </c>
      <c r="N9" s="116">
        <v>2</v>
      </c>
    </row>
    <row r="10" spans="1:14" x14ac:dyDescent="0.25">
      <c r="A10" t="str">
        <f t="shared" si="0"/>
        <v>MoreauChevalier</v>
      </c>
      <c r="B10" s="110" t="s">
        <v>34</v>
      </c>
      <c r="C10" s="110" t="s">
        <v>46</v>
      </c>
      <c r="D10" s="110" t="s">
        <v>35</v>
      </c>
      <c r="E10" s="110" t="s">
        <v>88</v>
      </c>
      <c r="F10" s="110" t="s">
        <v>115</v>
      </c>
      <c r="G10" s="114">
        <v>14</v>
      </c>
      <c r="H10" s="110" t="s">
        <v>36</v>
      </c>
      <c r="I10" s="115">
        <v>43864</v>
      </c>
      <c r="J10" s="116">
        <v>0</v>
      </c>
      <c r="K10" s="110" t="s">
        <v>37</v>
      </c>
      <c r="L10" s="116">
        <v>0</v>
      </c>
      <c r="M10" s="116">
        <v>2</v>
      </c>
      <c r="N10" s="116">
        <v>2</v>
      </c>
    </row>
    <row r="11" spans="1:14" x14ac:dyDescent="0.25">
      <c r="A11" t="str">
        <f t="shared" si="0"/>
        <v>LaurentFrancois</v>
      </c>
      <c r="B11" s="110" t="s">
        <v>34</v>
      </c>
      <c r="C11" s="110" t="s">
        <v>47</v>
      </c>
      <c r="D11" s="110" t="s">
        <v>35</v>
      </c>
      <c r="E11" s="110" t="s">
        <v>89</v>
      </c>
      <c r="F11" s="110" t="s">
        <v>116</v>
      </c>
      <c r="G11" s="114">
        <v>16</v>
      </c>
      <c r="H11" s="110" t="s">
        <v>36</v>
      </c>
      <c r="I11" s="115">
        <v>43864</v>
      </c>
      <c r="J11" s="116">
        <v>0</v>
      </c>
      <c r="K11" s="110" t="s">
        <v>37</v>
      </c>
      <c r="L11" s="116">
        <v>0</v>
      </c>
      <c r="M11" s="116">
        <v>2</v>
      </c>
      <c r="N11" s="116">
        <v>2</v>
      </c>
    </row>
    <row r="12" spans="1:14" x14ac:dyDescent="0.25">
      <c r="A12" t="str">
        <f t="shared" si="0"/>
        <v>SimonLegrand</v>
      </c>
      <c r="B12" s="110" t="s">
        <v>34</v>
      </c>
      <c r="C12" s="110" t="s">
        <v>48</v>
      </c>
      <c r="D12" s="110" t="s">
        <v>35</v>
      </c>
      <c r="E12" s="110" t="s">
        <v>90</v>
      </c>
      <c r="F12" s="110" t="s">
        <v>117</v>
      </c>
      <c r="G12" s="114">
        <v>18.5</v>
      </c>
      <c r="H12" s="110" t="s">
        <v>36</v>
      </c>
      <c r="I12" s="115">
        <v>43864</v>
      </c>
      <c r="J12" s="116">
        <v>0</v>
      </c>
      <c r="K12" s="110" t="s">
        <v>37</v>
      </c>
      <c r="L12" s="116">
        <v>0</v>
      </c>
      <c r="M12" s="116">
        <v>2</v>
      </c>
      <c r="N12" s="116">
        <v>2</v>
      </c>
    </row>
    <row r="13" spans="1:14" x14ac:dyDescent="0.25">
      <c r="A13" t="str">
        <f t="shared" si="0"/>
        <v>MichelGauthier</v>
      </c>
      <c r="B13" s="110" t="s">
        <v>34</v>
      </c>
      <c r="C13" s="110" t="s">
        <v>49</v>
      </c>
      <c r="D13" s="110" t="s">
        <v>35</v>
      </c>
      <c r="E13" s="110" t="s">
        <v>91</v>
      </c>
      <c r="F13" s="110" t="s">
        <v>118</v>
      </c>
      <c r="G13" s="114">
        <v>18.5</v>
      </c>
      <c r="H13" s="110" t="s">
        <v>36</v>
      </c>
      <c r="I13" s="115">
        <v>43864</v>
      </c>
      <c r="J13" s="116">
        <v>0</v>
      </c>
      <c r="K13" s="110" t="s">
        <v>37</v>
      </c>
      <c r="L13" s="116">
        <v>0</v>
      </c>
      <c r="M13" s="116">
        <v>2</v>
      </c>
      <c r="N13" s="116">
        <v>2</v>
      </c>
    </row>
    <row r="14" spans="1:14" x14ac:dyDescent="0.25">
      <c r="A14" t="str">
        <f t="shared" si="0"/>
        <v>LefebvreGarcia</v>
      </c>
      <c r="B14" s="110" t="s">
        <v>34</v>
      </c>
      <c r="C14" s="110" t="s">
        <v>50</v>
      </c>
      <c r="D14" s="110" t="s">
        <v>35</v>
      </c>
      <c r="E14" s="110" t="s">
        <v>92</v>
      </c>
      <c r="F14" s="110" t="s">
        <v>119</v>
      </c>
      <c r="G14" s="114">
        <v>19.5</v>
      </c>
      <c r="H14" s="110" t="s">
        <v>36</v>
      </c>
      <c r="I14" s="115">
        <v>43864</v>
      </c>
      <c r="J14" s="116">
        <v>0</v>
      </c>
      <c r="K14" s="110" t="s">
        <v>37</v>
      </c>
      <c r="L14" s="116">
        <v>0</v>
      </c>
      <c r="M14" s="116">
        <v>2</v>
      </c>
      <c r="N14" s="116">
        <v>2</v>
      </c>
    </row>
    <row r="15" spans="1:14" x14ac:dyDescent="0.25">
      <c r="A15" t="str">
        <f t="shared" si="0"/>
        <v>LeroyPerrin</v>
      </c>
      <c r="B15" s="110" t="s">
        <v>34</v>
      </c>
      <c r="C15" s="110" t="s">
        <v>51</v>
      </c>
      <c r="D15" s="110" t="s">
        <v>35</v>
      </c>
      <c r="E15" s="110" t="s">
        <v>93</v>
      </c>
      <c r="F15" s="110" t="s">
        <v>120</v>
      </c>
      <c r="G15" s="114">
        <v>18</v>
      </c>
      <c r="H15" s="110" t="s">
        <v>36</v>
      </c>
      <c r="I15" s="115">
        <v>43864</v>
      </c>
      <c r="J15" s="116">
        <v>0</v>
      </c>
      <c r="K15" s="110" t="s">
        <v>37</v>
      </c>
      <c r="L15" s="116">
        <v>0</v>
      </c>
      <c r="M15" s="116">
        <v>2</v>
      </c>
      <c r="N15" s="116">
        <v>2</v>
      </c>
    </row>
    <row r="16" spans="1:14" x14ac:dyDescent="0.25">
      <c r="A16" t="str">
        <f t="shared" si="0"/>
        <v>RouxMartin</v>
      </c>
      <c r="B16" s="110" t="s">
        <v>34</v>
      </c>
      <c r="C16" s="110" t="s">
        <v>52</v>
      </c>
      <c r="D16" s="110" t="s">
        <v>35</v>
      </c>
      <c r="E16" s="110" t="s">
        <v>94</v>
      </c>
      <c r="F16" s="110" t="s">
        <v>81</v>
      </c>
      <c r="G16" s="114">
        <v>19.5</v>
      </c>
      <c r="H16" s="110" t="s">
        <v>36</v>
      </c>
      <c r="I16" s="115">
        <v>43864</v>
      </c>
      <c r="J16" s="116">
        <v>0</v>
      </c>
      <c r="K16" s="110" t="s">
        <v>37</v>
      </c>
      <c r="L16" s="116">
        <v>0</v>
      </c>
      <c r="M16" s="116">
        <v>2</v>
      </c>
      <c r="N16" s="116">
        <v>2</v>
      </c>
    </row>
    <row r="17" spans="1:14" x14ac:dyDescent="0.25">
      <c r="A17" t="str">
        <f t="shared" si="0"/>
        <v>DavidBernard</v>
      </c>
      <c r="B17" s="110" t="s">
        <v>34</v>
      </c>
      <c r="C17" s="110" t="s">
        <v>53</v>
      </c>
      <c r="D17" s="110" t="s">
        <v>35</v>
      </c>
      <c r="E17" s="110" t="s">
        <v>95</v>
      </c>
      <c r="F17" s="110" t="s">
        <v>82</v>
      </c>
      <c r="G17" s="114">
        <v>19.5</v>
      </c>
      <c r="H17" s="110" t="s">
        <v>36</v>
      </c>
      <c r="I17" s="115">
        <v>43864</v>
      </c>
      <c r="J17" s="116">
        <v>0</v>
      </c>
      <c r="K17" s="110" t="s">
        <v>37</v>
      </c>
      <c r="L17" s="116">
        <v>0</v>
      </c>
      <c r="M17" s="116">
        <v>2</v>
      </c>
      <c r="N17" s="116">
        <v>2</v>
      </c>
    </row>
    <row r="18" spans="1:14" x14ac:dyDescent="0.25">
      <c r="A18" t="str">
        <f t="shared" si="0"/>
        <v>BertrandThomas</v>
      </c>
      <c r="B18" s="110" t="s">
        <v>34</v>
      </c>
      <c r="C18" s="110" t="s">
        <v>54</v>
      </c>
      <c r="D18" s="110" t="s">
        <v>35</v>
      </c>
      <c r="E18" s="110" t="s">
        <v>96</v>
      </c>
      <c r="F18" s="110" t="s">
        <v>83</v>
      </c>
      <c r="G18" s="114">
        <v>17.5</v>
      </c>
      <c r="H18" s="110" t="s">
        <v>36</v>
      </c>
      <c r="I18" s="115">
        <v>43864</v>
      </c>
      <c r="J18" s="116">
        <v>0</v>
      </c>
      <c r="K18" s="110" t="s">
        <v>37</v>
      </c>
      <c r="L18" s="116">
        <v>0</v>
      </c>
      <c r="M18" s="116">
        <v>2</v>
      </c>
      <c r="N18" s="116">
        <v>2</v>
      </c>
    </row>
    <row r="19" spans="1:14" x14ac:dyDescent="0.25">
      <c r="A19" t="str">
        <f t="shared" si="0"/>
        <v>MorelPetit</v>
      </c>
      <c r="B19" s="110" t="s">
        <v>34</v>
      </c>
      <c r="C19" s="110" t="s">
        <v>55</v>
      </c>
      <c r="D19" s="110" t="s">
        <v>35</v>
      </c>
      <c r="E19" s="110" t="s">
        <v>97</v>
      </c>
      <c r="F19" s="110" t="s">
        <v>84</v>
      </c>
      <c r="G19" s="114">
        <v>17.5</v>
      </c>
      <c r="H19" s="110" t="s">
        <v>36</v>
      </c>
      <c r="I19" s="115">
        <v>43864</v>
      </c>
      <c r="J19" s="116">
        <v>0</v>
      </c>
      <c r="K19" s="110" t="s">
        <v>37</v>
      </c>
      <c r="L19" s="116">
        <v>0</v>
      </c>
      <c r="M19" s="116">
        <v>2</v>
      </c>
      <c r="N19" s="116">
        <v>2</v>
      </c>
    </row>
    <row r="20" spans="1:14" x14ac:dyDescent="0.25">
      <c r="A20" t="str">
        <f t="shared" si="0"/>
        <v>FournierRobert</v>
      </c>
      <c r="B20" s="110" t="s">
        <v>34</v>
      </c>
      <c r="C20" s="110" t="s">
        <v>56</v>
      </c>
      <c r="D20" s="110" t="s">
        <v>35</v>
      </c>
      <c r="E20" s="110" t="s">
        <v>98</v>
      </c>
      <c r="F20" s="110" t="s">
        <v>85</v>
      </c>
      <c r="G20" s="114">
        <v>17.5</v>
      </c>
      <c r="H20" s="110" t="s">
        <v>36</v>
      </c>
      <c r="I20" s="115">
        <v>43864</v>
      </c>
      <c r="J20" s="116">
        <v>0</v>
      </c>
      <c r="K20" s="110" t="s">
        <v>37</v>
      </c>
      <c r="L20" s="116">
        <v>0</v>
      </c>
      <c r="M20" s="116">
        <v>2</v>
      </c>
      <c r="N20" s="116">
        <v>2</v>
      </c>
    </row>
    <row r="21" spans="1:14" x14ac:dyDescent="0.25">
      <c r="A21" t="str">
        <f t="shared" si="0"/>
        <v>GirardRichard</v>
      </c>
      <c r="B21" s="110" t="s">
        <v>34</v>
      </c>
      <c r="C21" s="110" t="s">
        <v>57</v>
      </c>
      <c r="D21" s="110" t="s">
        <v>35</v>
      </c>
      <c r="E21" s="110" t="s">
        <v>99</v>
      </c>
      <c r="F21" s="110" t="s">
        <v>86</v>
      </c>
      <c r="G21" s="114">
        <v>16</v>
      </c>
      <c r="H21" s="110" t="s">
        <v>36</v>
      </c>
      <c r="I21" s="115">
        <v>43864</v>
      </c>
      <c r="J21" s="116">
        <v>0</v>
      </c>
      <c r="K21" s="110" t="s">
        <v>37</v>
      </c>
      <c r="L21" s="116">
        <v>0</v>
      </c>
      <c r="M21" s="116">
        <v>2</v>
      </c>
      <c r="N21" s="116">
        <v>2</v>
      </c>
    </row>
    <row r="22" spans="1:14" x14ac:dyDescent="0.25">
      <c r="A22" t="str">
        <f t="shared" si="0"/>
        <v>BonnetDurand</v>
      </c>
      <c r="B22" s="110" t="s">
        <v>34</v>
      </c>
      <c r="C22" s="110" t="s">
        <v>58</v>
      </c>
      <c r="D22" s="110" t="s">
        <v>35</v>
      </c>
      <c r="E22" s="110" t="s">
        <v>100</v>
      </c>
      <c r="F22" s="110" t="s">
        <v>87</v>
      </c>
      <c r="G22" s="114">
        <v>18.5</v>
      </c>
      <c r="H22" s="110" t="s">
        <v>36</v>
      </c>
      <c r="I22" s="115">
        <v>43864</v>
      </c>
      <c r="J22" s="116">
        <v>0</v>
      </c>
      <c r="K22" s="110" t="s">
        <v>37</v>
      </c>
      <c r="L22" s="116">
        <v>0</v>
      </c>
      <c r="M22" s="116">
        <v>2</v>
      </c>
      <c r="N22" s="116">
        <v>2</v>
      </c>
    </row>
    <row r="23" spans="1:14" x14ac:dyDescent="0.25">
      <c r="A23" t="str">
        <f t="shared" si="0"/>
        <v>DupontDubois</v>
      </c>
      <c r="B23" s="110" t="s">
        <v>34</v>
      </c>
      <c r="C23" s="110" t="s">
        <v>59</v>
      </c>
      <c r="D23" s="110" t="s">
        <v>35</v>
      </c>
      <c r="E23" s="110" t="s">
        <v>101</v>
      </c>
      <c r="F23" s="110" t="s">
        <v>80</v>
      </c>
      <c r="G23" s="114">
        <v>11</v>
      </c>
      <c r="H23" s="110" t="s">
        <v>36</v>
      </c>
      <c r="I23" s="115">
        <v>43864</v>
      </c>
      <c r="J23" s="116">
        <v>0</v>
      </c>
      <c r="K23" s="110" t="s">
        <v>37</v>
      </c>
      <c r="L23" s="116">
        <v>0</v>
      </c>
      <c r="M23" s="116">
        <v>2</v>
      </c>
      <c r="N23" s="116">
        <v>2</v>
      </c>
    </row>
    <row r="24" spans="1:14" x14ac:dyDescent="0.25">
      <c r="A24" t="str">
        <f t="shared" si="0"/>
        <v>LambertMoreau</v>
      </c>
      <c r="B24" s="110" t="s">
        <v>34</v>
      </c>
      <c r="C24" s="110" t="s">
        <v>60</v>
      </c>
      <c r="D24" s="110" t="s">
        <v>35</v>
      </c>
      <c r="E24" s="110" t="s">
        <v>102</v>
      </c>
      <c r="F24" s="110" t="s">
        <v>88</v>
      </c>
      <c r="G24" s="114">
        <v>19.5</v>
      </c>
      <c r="H24" s="110" t="s">
        <v>36</v>
      </c>
      <c r="I24" s="115">
        <v>43864</v>
      </c>
      <c r="J24" s="116">
        <v>0</v>
      </c>
      <c r="K24" s="110" t="s">
        <v>37</v>
      </c>
      <c r="L24" s="116">
        <v>0</v>
      </c>
      <c r="M24" s="116">
        <v>2</v>
      </c>
      <c r="N24" s="116">
        <v>2</v>
      </c>
    </row>
    <row r="25" spans="1:14" x14ac:dyDescent="0.25">
      <c r="A25" t="str">
        <f t="shared" si="0"/>
        <v>FontaineLaurent</v>
      </c>
      <c r="B25" s="110" t="s">
        <v>34</v>
      </c>
      <c r="C25" s="110" t="s">
        <v>61</v>
      </c>
      <c r="D25" s="110" t="s">
        <v>35</v>
      </c>
      <c r="E25" s="110" t="s">
        <v>103</v>
      </c>
      <c r="F25" s="110" t="s">
        <v>89</v>
      </c>
      <c r="G25" s="114">
        <v>13</v>
      </c>
      <c r="H25" s="110" t="s">
        <v>36</v>
      </c>
      <c r="I25" s="115">
        <v>43864</v>
      </c>
      <c r="J25" s="116">
        <v>0</v>
      </c>
      <c r="K25" s="110" t="s">
        <v>37</v>
      </c>
      <c r="L25" s="116">
        <v>0</v>
      </c>
      <c r="M25" s="116">
        <v>2</v>
      </c>
      <c r="N25" s="116">
        <v>2</v>
      </c>
    </row>
    <row r="26" spans="1:14" x14ac:dyDescent="0.25">
      <c r="A26" t="str">
        <f t="shared" si="0"/>
        <v>RousseauSimon</v>
      </c>
      <c r="B26" s="110" t="s">
        <v>34</v>
      </c>
      <c r="C26" s="110" t="s">
        <v>62</v>
      </c>
      <c r="D26" s="110" t="s">
        <v>35</v>
      </c>
      <c r="E26" s="110" t="s">
        <v>104</v>
      </c>
      <c r="F26" s="110" t="s">
        <v>90</v>
      </c>
      <c r="G26" s="114">
        <v>13</v>
      </c>
      <c r="H26" s="110" t="s">
        <v>36</v>
      </c>
      <c r="I26" s="115">
        <v>43864</v>
      </c>
      <c r="J26" s="116">
        <v>0</v>
      </c>
      <c r="K26" s="110" t="s">
        <v>37</v>
      </c>
      <c r="L26" s="116">
        <v>0</v>
      </c>
      <c r="M26" s="116">
        <v>2</v>
      </c>
      <c r="N26" s="116">
        <v>2</v>
      </c>
    </row>
    <row r="27" spans="1:14" x14ac:dyDescent="0.25">
      <c r="A27" t="str">
        <f t="shared" si="0"/>
        <v>VincentMichel</v>
      </c>
      <c r="B27" s="110" t="s">
        <v>34</v>
      </c>
      <c r="C27" s="110" t="s">
        <v>63</v>
      </c>
      <c r="D27" s="110" t="s">
        <v>35</v>
      </c>
      <c r="E27" s="110" t="s">
        <v>105</v>
      </c>
      <c r="F27" s="110" t="s">
        <v>91</v>
      </c>
      <c r="G27" s="114">
        <v>13</v>
      </c>
      <c r="H27" s="110" t="s">
        <v>36</v>
      </c>
      <c r="I27" s="115">
        <v>43864</v>
      </c>
      <c r="J27" s="116">
        <v>0</v>
      </c>
      <c r="K27" s="110" t="s">
        <v>37</v>
      </c>
      <c r="L27" s="116">
        <v>0</v>
      </c>
      <c r="M27" s="116">
        <v>2</v>
      </c>
      <c r="N27" s="116">
        <v>2</v>
      </c>
    </row>
    <row r="28" spans="1:14" x14ac:dyDescent="0.25">
      <c r="A28" t="str">
        <f t="shared" si="0"/>
        <v>MullerLefebvre</v>
      </c>
      <c r="B28" s="110" t="s">
        <v>34</v>
      </c>
      <c r="C28" s="110" t="s">
        <v>64</v>
      </c>
      <c r="D28" s="110" t="s">
        <v>35</v>
      </c>
      <c r="E28" s="110" t="s">
        <v>106</v>
      </c>
      <c r="F28" s="110" t="s">
        <v>92</v>
      </c>
      <c r="G28" s="114">
        <v>11</v>
      </c>
      <c r="H28" s="110" t="s">
        <v>36</v>
      </c>
      <c r="I28" s="115">
        <v>43864</v>
      </c>
      <c r="J28" s="116">
        <v>0</v>
      </c>
      <c r="K28" s="110" t="s">
        <v>37</v>
      </c>
      <c r="L28" s="116">
        <v>0</v>
      </c>
      <c r="M28" s="116">
        <v>2</v>
      </c>
      <c r="N28" s="116">
        <v>2</v>
      </c>
    </row>
    <row r="29" spans="1:14" x14ac:dyDescent="0.25">
      <c r="A29" t="str">
        <f t="shared" si="0"/>
        <v>LefevreLeroy</v>
      </c>
      <c r="B29" s="110" t="s">
        <v>34</v>
      </c>
      <c r="C29" s="110" t="s">
        <v>65</v>
      </c>
      <c r="D29" s="110" t="s">
        <v>35</v>
      </c>
      <c r="E29" s="110" t="s">
        <v>107</v>
      </c>
      <c r="F29" s="110" t="s">
        <v>93</v>
      </c>
      <c r="G29" s="114">
        <v>17.5</v>
      </c>
      <c r="H29" s="110" t="s">
        <v>36</v>
      </c>
      <c r="I29" s="115">
        <v>43864</v>
      </c>
      <c r="J29" s="116">
        <v>0</v>
      </c>
      <c r="K29" s="110" t="s">
        <v>37</v>
      </c>
      <c r="L29" s="116">
        <v>0</v>
      </c>
      <c r="M29" s="116">
        <v>2</v>
      </c>
      <c r="N29" s="116">
        <v>2</v>
      </c>
    </row>
    <row r="30" spans="1:14" x14ac:dyDescent="0.25">
      <c r="A30" t="str">
        <f t="shared" si="0"/>
        <v>FaureRoux</v>
      </c>
      <c r="B30" s="110" t="s">
        <v>34</v>
      </c>
      <c r="C30" s="110" t="s">
        <v>66</v>
      </c>
      <c r="D30" s="110" t="s">
        <v>35</v>
      </c>
      <c r="E30" s="110" t="s">
        <v>108</v>
      </c>
      <c r="F30" s="110" t="s">
        <v>94</v>
      </c>
      <c r="G30" s="114">
        <v>17</v>
      </c>
      <c r="H30" s="110" t="s">
        <v>36</v>
      </c>
      <c r="I30" s="115">
        <v>43864</v>
      </c>
      <c r="J30" s="116">
        <v>0</v>
      </c>
      <c r="K30" s="110" t="s">
        <v>37</v>
      </c>
      <c r="L30" s="116">
        <v>0</v>
      </c>
      <c r="M30" s="116">
        <v>2</v>
      </c>
      <c r="N30" s="116">
        <v>2</v>
      </c>
    </row>
    <row r="31" spans="1:14" x14ac:dyDescent="0.25">
      <c r="A31" t="str">
        <f t="shared" si="0"/>
        <v>AndreDavid</v>
      </c>
      <c r="B31" s="110" t="s">
        <v>34</v>
      </c>
      <c r="C31" s="110" t="s">
        <v>67</v>
      </c>
      <c r="D31" s="110" t="s">
        <v>35</v>
      </c>
      <c r="E31" s="110" t="s">
        <v>109</v>
      </c>
      <c r="F31" s="110" t="s">
        <v>95</v>
      </c>
      <c r="G31" s="114">
        <v>11</v>
      </c>
      <c r="H31" s="110" t="s">
        <v>36</v>
      </c>
      <c r="I31" s="115">
        <v>43864</v>
      </c>
      <c r="J31" s="116">
        <v>0</v>
      </c>
      <c r="K31" s="110" t="s">
        <v>37</v>
      </c>
      <c r="L31" s="116">
        <v>0</v>
      </c>
      <c r="M31" s="116">
        <v>2</v>
      </c>
      <c r="N31" s="116">
        <v>2</v>
      </c>
    </row>
    <row r="32" spans="1:14" x14ac:dyDescent="0.25">
      <c r="A32" t="str">
        <f t="shared" si="0"/>
        <v>MercierBertrand</v>
      </c>
      <c r="B32" s="110" t="s">
        <v>34</v>
      </c>
      <c r="C32" s="110" t="s">
        <v>68</v>
      </c>
      <c r="D32" s="110" t="s">
        <v>35</v>
      </c>
      <c r="E32" s="110" t="s">
        <v>110</v>
      </c>
      <c r="F32" s="110" t="s">
        <v>96</v>
      </c>
      <c r="G32" s="114">
        <v>18.5</v>
      </c>
      <c r="H32" s="110" t="s">
        <v>36</v>
      </c>
      <c r="I32" s="115">
        <v>43864</v>
      </c>
      <c r="J32" s="116">
        <v>0</v>
      </c>
      <c r="K32" s="110" t="s">
        <v>37</v>
      </c>
      <c r="L32" s="116">
        <v>0</v>
      </c>
      <c r="M32" s="116">
        <v>2</v>
      </c>
      <c r="N32" s="116">
        <v>2</v>
      </c>
    </row>
    <row r="33" spans="1:14" x14ac:dyDescent="0.25">
      <c r="A33" t="str">
        <f t="shared" si="0"/>
        <v>BlancMorel</v>
      </c>
      <c r="B33" s="110" t="s">
        <v>34</v>
      </c>
      <c r="C33" s="110" t="s">
        <v>69</v>
      </c>
      <c r="D33" s="110" t="s">
        <v>35</v>
      </c>
      <c r="E33" s="110" t="s">
        <v>111</v>
      </c>
      <c r="F33" s="110" t="s">
        <v>97</v>
      </c>
      <c r="G33" s="114">
        <v>11</v>
      </c>
      <c r="H33" s="110" t="s">
        <v>36</v>
      </c>
      <c r="I33" s="115">
        <v>43864</v>
      </c>
      <c r="J33" s="116">
        <v>0</v>
      </c>
      <c r="K33" s="110" t="s">
        <v>37</v>
      </c>
      <c r="L33" s="116">
        <v>0</v>
      </c>
      <c r="M33" s="116">
        <v>2</v>
      </c>
      <c r="N33" s="116">
        <v>2</v>
      </c>
    </row>
    <row r="34" spans="1:14" x14ac:dyDescent="0.25">
      <c r="A34" t="str">
        <f t="shared" si="0"/>
        <v>GuerinFournier</v>
      </c>
      <c r="B34" s="110" t="s">
        <v>34</v>
      </c>
      <c r="C34" s="110" t="s">
        <v>70</v>
      </c>
      <c r="D34" s="110" t="s">
        <v>35</v>
      </c>
      <c r="E34" s="110" t="s">
        <v>112</v>
      </c>
      <c r="F34" s="110" t="s">
        <v>98</v>
      </c>
      <c r="G34" s="114">
        <v>13</v>
      </c>
      <c r="H34" s="110" t="s">
        <v>36</v>
      </c>
      <c r="I34" s="115">
        <v>43864</v>
      </c>
      <c r="J34" s="116">
        <v>0</v>
      </c>
      <c r="K34" s="110" t="s">
        <v>37</v>
      </c>
      <c r="L34" s="116">
        <v>0</v>
      </c>
      <c r="M34" s="116">
        <v>2</v>
      </c>
      <c r="N34" s="116">
        <v>2</v>
      </c>
    </row>
    <row r="35" spans="1:14" x14ac:dyDescent="0.25">
      <c r="A35" t="str">
        <f t="shared" si="0"/>
        <v>BoyerGirard</v>
      </c>
      <c r="B35" s="110" t="s">
        <v>34</v>
      </c>
      <c r="C35" s="110" t="s">
        <v>71</v>
      </c>
      <c r="D35" s="110" t="s">
        <v>35</v>
      </c>
      <c r="E35" s="110" t="s">
        <v>113</v>
      </c>
      <c r="F35" s="110" t="s">
        <v>99</v>
      </c>
      <c r="G35" s="114">
        <v>17.5</v>
      </c>
      <c r="H35" s="110" t="s">
        <v>36</v>
      </c>
      <c r="I35" s="115">
        <v>43864</v>
      </c>
      <c r="J35" s="116">
        <v>0</v>
      </c>
      <c r="K35" s="110" t="s">
        <v>37</v>
      </c>
      <c r="L35" s="116">
        <v>0</v>
      </c>
      <c r="M35" s="116">
        <v>2</v>
      </c>
      <c r="N35" s="116">
        <v>2</v>
      </c>
    </row>
    <row r="36" spans="1:14" x14ac:dyDescent="0.25">
      <c r="A36" t="str">
        <f t="shared" si="0"/>
        <v>GarnierBonnet</v>
      </c>
      <c r="B36" s="110" t="s">
        <v>34</v>
      </c>
      <c r="C36" s="110" t="s">
        <v>72</v>
      </c>
      <c r="D36" s="110" t="s">
        <v>35</v>
      </c>
      <c r="E36" s="110" t="s">
        <v>114</v>
      </c>
      <c r="F36" s="110" t="s">
        <v>100</v>
      </c>
      <c r="G36" s="114">
        <v>17.5</v>
      </c>
      <c r="H36" s="110" t="s">
        <v>36</v>
      </c>
      <c r="I36" s="115">
        <v>43864</v>
      </c>
      <c r="J36" s="116">
        <v>0</v>
      </c>
      <c r="K36" s="110" t="s">
        <v>37</v>
      </c>
      <c r="L36" s="116">
        <v>0</v>
      </c>
      <c r="M36" s="116">
        <v>2</v>
      </c>
      <c r="N36" s="116">
        <v>2</v>
      </c>
    </row>
    <row r="37" spans="1:14" x14ac:dyDescent="0.25">
      <c r="A37" t="str">
        <f t="shared" si="0"/>
        <v>ChevalierDupont</v>
      </c>
      <c r="B37" s="110" t="s">
        <v>34</v>
      </c>
      <c r="C37" s="110" t="s">
        <v>73</v>
      </c>
      <c r="D37" s="110" t="s">
        <v>35</v>
      </c>
      <c r="E37" s="110" t="s">
        <v>115</v>
      </c>
      <c r="F37" s="110" t="s">
        <v>101</v>
      </c>
      <c r="G37" s="114">
        <v>16</v>
      </c>
      <c r="H37" s="110" t="s">
        <v>36</v>
      </c>
      <c r="I37" s="115">
        <v>43864</v>
      </c>
      <c r="J37" s="116">
        <v>0</v>
      </c>
      <c r="K37" s="110" t="s">
        <v>37</v>
      </c>
      <c r="L37" s="116">
        <v>0</v>
      </c>
      <c r="M37" s="116">
        <v>2</v>
      </c>
      <c r="N37" s="116">
        <v>2</v>
      </c>
    </row>
    <row r="38" spans="1:14" x14ac:dyDescent="0.25">
      <c r="A38" t="str">
        <f t="shared" si="0"/>
        <v>FrancoisLambert</v>
      </c>
      <c r="B38" s="110" t="s">
        <v>34</v>
      </c>
      <c r="C38" s="110" t="s">
        <v>74</v>
      </c>
      <c r="D38" s="110" t="s">
        <v>35</v>
      </c>
      <c r="E38" s="110" t="s">
        <v>116</v>
      </c>
      <c r="F38" s="110" t="s">
        <v>102</v>
      </c>
      <c r="G38" s="114">
        <v>16</v>
      </c>
      <c r="H38" s="110" t="s">
        <v>36</v>
      </c>
      <c r="I38" s="115">
        <v>43864</v>
      </c>
      <c r="J38" s="116">
        <v>0</v>
      </c>
      <c r="K38" s="110" t="s">
        <v>37</v>
      </c>
      <c r="L38" s="116">
        <v>0</v>
      </c>
      <c r="M38" s="116">
        <v>2</v>
      </c>
      <c r="N38" s="116">
        <v>2</v>
      </c>
    </row>
    <row r="39" spans="1:14" x14ac:dyDescent="0.25">
      <c r="A39" t="str">
        <f t="shared" si="0"/>
        <v>LegrandFontaine</v>
      </c>
      <c r="B39" s="110" t="s">
        <v>34</v>
      </c>
      <c r="C39" s="110" t="s">
        <v>75</v>
      </c>
      <c r="D39" s="110" t="s">
        <v>35</v>
      </c>
      <c r="E39" s="110" t="s">
        <v>117</v>
      </c>
      <c r="F39" s="110" t="s">
        <v>103</v>
      </c>
      <c r="G39" s="114">
        <v>16</v>
      </c>
      <c r="H39" s="110" t="s">
        <v>36</v>
      </c>
      <c r="I39" s="115">
        <v>43864</v>
      </c>
      <c r="J39" s="116">
        <v>0</v>
      </c>
      <c r="K39" s="110" t="s">
        <v>37</v>
      </c>
      <c r="L39" s="116">
        <v>0</v>
      </c>
      <c r="M39" s="116">
        <v>2</v>
      </c>
      <c r="N39" s="116">
        <v>2</v>
      </c>
    </row>
    <row r="40" spans="1:14" x14ac:dyDescent="0.25">
      <c r="A40" t="str">
        <f t="shared" si="0"/>
        <v>GauthierRousseau</v>
      </c>
      <c r="B40" s="110" t="s">
        <v>34</v>
      </c>
      <c r="C40" s="110" t="s">
        <v>76</v>
      </c>
      <c r="D40" s="110" t="s">
        <v>35</v>
      </c>
      <c r="E40" s="110" t="s">
        <v>118</v>
      </c>
      <c r="F40" s="110" t="s">
        <v>104</v>
      </c>
      <c r="G40" s="114">
        <v>17.5</v>
      </c>
      <c r="H40" s="110" t="s">
        <v>36</v>
      </c>
      <c r="I40" s="115">
        <v>43864</v>
      </c>
      <c r="J40" s="116">
        <v>0</v>
      </c>
      <c r="K40" s="110" t="s">
        <v>37</v>
      </c>
      <c r="L40" s="116">
        <v>0</v>
      </c>
      <c r="M40" s="116">
        <v>2</v>
      </c>
      <c r="N40" s="116">
        <v>2</v>
      </c>
    </row>
    <row r="41" spans="1:14" x14ac:dyDescent="0.25">
      <c r="A41" t="str">
        <f t="shared" si="0"/>
        <v>GarciaVincent</v>
      </c>
      <c r="B41" s="110" t="s">
        <v>34</v>
      </c>
      <c r="C41" s="110" t="s">
        <v>77</v>
      </c>
      <c r="D41" s="110" t="s">
        <v>35</v>
      </c>
      <c r="E41" s="110" t="s">
        <v>119</v>
      </c>
      <c r="F41" s="110" t="s">
        <v>105</v>
      </c>
      <c r="G41" s="114">
        <v>13</v>
      </c>
      <c r="H41" s="110" t="s">
        <v>36</v>
      </c>
      <c r="I41" s="115">
        <v>43864</v>
      </c>
      <c r="J41" s="116">
        <v>0</v>
      </c>
      <c r="K41" s="110" t="s">
        <v>37</v>
      </c>
      <c r="L41" s="116">
        <v>0</v>
      </c>
      <c r="M41" s="116">
        <v>2</v>
      </c>
      <c r="N41" s="116">
        <v>2</v>
      </c>
    </row>
    <row r="42" spans="1:14" x14ac:dyDescent="0.25">
      <c r="A42" t="str">
        <f t="shared" si="0"/>
        <v>PerrinMuller</v>
      </c>
      <c r="B42" s="110" t="s">
        <v>34</v>
      </c>
      <c r="C42" s="110" t="s">
        <v>78</v>
      </c>
      <c r="D42" s="110" t="s">
        <v>35</v>
      </c>
      <c r="E42" s="110" t="s">
        <v>120</v>
      </c>
      <c r="F42" s="110" t="s">
        <v>106</v>
      </c>
      <c r="G42" s="114">
        <v>18.5</v>
      </c>
      <c r="H42" s="110" t="s">
        <v>36</v>
      </c>
      <c r="I42" s="115">
        <v>43864</v>
      </c>
      <c r="J42" s="116">
        <v>0</v>
      </c>
      <c r="K42" s="110" t="s">
        <v>37</v>
      </c>
      <c r="L42" s="116">
        <v>0</v>
      </c>
      <c r="M42" s="116">
        <v>2</v>
      </c>
      <c r="N42" s="116">
        <v>2</v>
      </c>
    </row>
    <row r="43" spans="1:14" x14ac:dyDescent="0.25">
      <c r="A43" t="str">
        <f t="shared" ref="A43:A99" si="1">IF(E43="","",E43&amp;F43)</f>
        <v/>
      </c>
      <c r="G43" s="117" t="s">
        <v>79</v>
      </c>
    </row>
    <row r="44" spans="1:14" x14ac:dyDescent="0.25">
      <c r="A44" t="str">
        <f t="shared" si="1"/>
        <v/>
      </c>
      <c r="G44" s="118"/>
    </row>
    <row r="45" spans="1:14" x14ac:dyDescent="0.25">
      <c r="A45" t="str">
        <f t="shared" si="1"/>
        <v/>
      </c>
    </row>
    <row r="46" spans="1:14" x14ac:dyDescent="0.25">
      <c r="A46" t="str">
        <f t="shared" si="1"/>
        <v/>
      </c>
    </row>
    <row r="47" spans="1:14" x14ac:dyDescent="0.25">
      <c r="A47" t="str">
        <f t="shared" si="1"/>
        <v/>
      </c>
    </row>
    <row r="48" spans="1:14" x14ac:dyDescent="0.25">
      <c r="A48" t="str">
        <f t="shared" si="1"/>
        <v/>
      </c>
    </row>
    <row r="49" spans="1:1" x14ac:dyDescent="0.25">
      <c r="A49" t="str">
        <f t="shared" si="1"/>
        <v/>
      </c>
    </row>
    <row r="50" spans="1:1" x14ac:dyDescent="0.25">
      <c r="A50" t="str">
        <f t="shared" si="1"/>
        <v/>
      </c>
    </row>
    <row r="51" spans="1:1" x14ac:dyDescent="0.25">
      <c r="A51" t="str">
        <f t="shared" si="1"/>
        <v/>
      </c>
    </row>
    <row r="52" spans="1:1" x14ac:dyDescent="0.25">
      <c r="A52" t="str">
        <f t="shared" si="1"/>
        <v/>
      </c>
    </row>
    <row r="53" spans="1:1" x14ac:dyDescent="0.25">
      <c r="A53" t="str">
        <f t="shared" si="1"/>
        <v/>
      </c>
    </row>
    <row r="54" spans="1:1" x14ac:dyDescent="0.25">
      <c r="A54" t="str">
        <f t="shared" si="1"/>
        <v/>
      </c>
    </row>
    <row r="55" spans="1:1" x14ac:dyDescent="0.25">
      <c r="A55" t="str">
        <f t="shared" si="1"/>
        <v/>
      </c>
    </row>
    <row r="56" spans="1:1" x14ac:dyDescent="0.25">
      <c r="A56" t="str">
        <f t="shared" si="1"/>
        <v/>
      </c>
    </row>
    <row r="57" spans="1:1" x14ac:dyDescent="0.25">
      <c r="A57" t="str">
        <f t="shared" si="1"/>
        <v/>
      </c>
    </row>
    <row r="58" spans="1:1" x14ac:dyDescent="0.25">
      <c r="A58" t="str">
        <f t="shared" si="1"/>
        <v/>
      </c>
    </row>
    <row r="59" spans="1:1" x14ac:dyDescent="0.25">
      <c r="A59" t="str">
        <f t="shared" si="1"/>
        <v/>
      </c>
    </row>
    <row r="60" spans="1:1" x14ac:dyDescent="0.25">
      <c r="A60" t="str">
        <f t="shared" si="1"/>
        <v/>
      </c>
    </row>
    <row r="61" spans="1:1" x14ac:dyDescent="0.25">
      <c r="A61" t="str">
        <f t="shared" si="1"/>
        <v/>
      </c>
    </row>
    <row r="62" spans="1:1" x14ac:dyDescent="0.25">
      <c r="A62" t="str">
        <f t="shared" si="1"/>
        <v/>
      </c>
    </row>
    <row r="63" spans="1:1" x14ac:dyDescent="0.25">
      <c r="A63" t="str">
        <f t="shared" si="1"/>
        <v/>
      </c>
    </row>
    <row r="64" spans="1:1" x14ac:dyDescent="0.25">
      <c r="A64" t="str">
        <f t="shared" si="1"/>
        <v/>
      </c>
    </row>
    <row r="65" spans="1:1" x14ac:dyDescent="0.25">
      <c r="A65" t="str">
        <f t="shared" si="1"/>
        <v/>
      </c>
    </row>
    <row r="66" spans="1:1" x14ac:dyDescent="0.25">
      <c r="A66" t="str">
        <f t="shared" si="1"/>
        <v/>
      </c>
    </row>
    <row r="67" spans="1:1" x14ac:dyDescent="0.25">
      <c r="A67" t="str">
        <f t="shared" si="1"/>
        <v/>
      </c>
    </row>
    <row r="68" spans="1:1" x14ac:dyDescent="0.25">
      <c r="A68" t="str">
        <f t="shared" si="1"/>
        <v/>
      </c>
    </row>
    <row r="69" spans="1:1" x14ac:dyDescent="0.25">
      <c r="A69" t="str">
        <f t="shared" si="1"/>
        <v/>
      </c>
    </row>
    <row r="70" spans="1:1" x14ac:dyDescent="0.25">
      <c r="A70" t="str">
        <f t="shared" si="1"/>
        <v/>
      </c>
    </row>
    <row r="71" spans="1:1" x14ac:dyDescent="0.25">
      <c r="A71" t="str">
        <f t="shared" si="1"/>
        <v/>
      </c>
    </row>
    <row r="72" spans="1:1" x14ac:dyDescent="0.25">
      <c r="A72" t="str">
        <f t="shared" si="1"/>
        <v/>
      </c>
    </row>
    <row r="73" spans="1:1" x14ac:dyDescent="0.25">
      <c r="A73" t="str">
        <f t="shared" si="1"/>
        <v/>
      </c>
    </row>
    <row r="74" spans="1:1" x14ac:dyDescent="0.25">
      <c r="A74" t="str">
        <f t="shared" si="1"/>
        <v/>
      </c>
    </row>
    <row r="75" spans="1:1" x14ac:dyDescent="0.25">
      <c r="A75" t="str">
        <f t="shared" si="1"/>
        <v/>
      </c>
    </row>
    <row r="76" spans="1:1" x14ac:dyDescent="0.25">
      <c r="A76" t="str">
        <f t="shared" si="1"/>
        <v/>
      </c>
    </row>
    <row r="77" spans="1:1" x14ac:dyDescent="0.25">
      <c r="A77" t="str">
        <f t="shared" si="1"/>
        <v/>
      </c>
    </row>
    <row r="78" spans="1:1" x14ac:dyDescent="0.25">
      <c r="A78" t="str">
        <f t="shared" si="1"/>
        <v/>
      </c>
    </row>
    <row r="79" spans="1:1" x14ac:dyDescent="0.25">
      <c r="A79" t="str">
        <f t="shared" si="1"/>
        <v/>
      </c>
    </row>
    <row r="80" spans="1:1" x14ac:dyDescent="0.25">
      <c r="A80" t="str">
        <f t="shared" si="1"/>
        <v/>
      </c>
    </row>
    <row r="81" spans="1:1" x14ac:dyDescent="0.25">
      <c r="A81" t="str">
        <f t="shared" si="1"/>
        <v/>
      </c>
    </row>
    <row r="82" spans="1:1" x14ac:dyDescent="0.25">
      <c r="A82" t="str">
        <f t="shared" si="1"/>
        <v/>
      </c>
    </row>
    <row r="83" spans="1:1" x14ac:dyDescent="0.25">
      <c r="A83" t="str">
        <f t="shared" si="1"/>
        <v/>
      </c>
    </row>
    <row r="84" spans="1:1" x14ac:dyDescent="0.25">
      <c r="A84" t="str">
        <f t="shared" si="1"/>
        <v/>
      </c>
    </row>
    <row r="85" spans="1:1" x14ac:dyDescent="0.25">
      <c r="A85" t="str">
        <f t="shared" si="1"/>
        <v/>
      </c>
    </row>
    <row r="86" spans="1:1" x14ac:dyDescent="0.25">
      <c r="A86" t="str">
        <f t="shared" si="1"/>
        <v/>
      </c>
    </row>
    <row r="87" spans="1:1" x14ac:dyDescent="0.25">
      <c r="A87" t="str">
        <f t="shared" si="1"/>
        <v/>
      </c>
    </row>
    <row r="88" spans="1:1" x14ac:dyDescent="0.25">
      <c r="A88" t="str">
        <f t="shared" si="1"/>
        <v/>
      </c>
    </row>
    <row r="89" spans="1:1" x14ac:dyDescent="0.25">
      <c r="A89" t="str">
        <f t="shared" si="1"/>
        <v/>
      </c>
    </row>
    <row r="90" spans="1:1" x14ac:dyDescent="0.25">
      <c r="A90" t="str">
        <f t="shared" si="1"/>
        <v/>
      </c>
    </row>
    <row r="91" spans="1:1" x14ac:dyDescent="0.25">
      <c r="A91" t="str">
        <f t="shared" si="1"/>
        <v/>
      </c>
    </row>
    <row r="92" spans="1:1" x14ac:dyDescent="0.25">
      <c r="A92" t="str">
        <f t="shared" si="1"/>
        <v/>
      </c>
    </row>
    <row r="93" spans="1:1" x14ac:dyDescent="0.25">
      <c r="A93" t="str">
        <f t="shared" si="1"/>
        <v/>
      </c>
    </row>
    <row r="94" spans="1:1" x14ac:dyDescent="0.25">
      <c r="A94" t="str">
        <f t="shared" si="1"/>
        <v/>
      </c>
    </row>
    <row r="95" spans="1:1" x14ac:dyDescent="0.25">
      <c r="A95" t="str">
        <f t="shared" si="1"/>
        <v/>
      </c>
    </row>
    <row r="96" spans="1:1" x14ac:dyDescent="0.25">
      <c r="A96" t="str">
        <f t="shared" si="1"/>
        <v/>
      </c>
    </row>
    <row r="97" spans="1:1" x14ac:dyDescent="0.25">
      <c r="A97" t="str">
        <f t="shared" si="1"/>
        <v/>
      </c>
    </row>
    <row r="98" spans="1:1" x14ac:dyDescent="0.25">
      <c r="A98" t="str">
        <f t="shared" si="1"/>
        <v/>
      </c>
    </row>
    <row r="99" spans="1:1" x14ac:dyDescent="0.25">
      <c r="A99" t="str">
        <f t="shared" si="1"/>
        <v/>
      </c>
    </row>
    <row r="100" spans="1:1" x14ac:dyDescent="0.25">
      <c r="A100" t="str">
        <f t="shared" ref="A100:A163" si="2">IF(E100="","",E100&amp;F100)</f>
        <v/>
      </c>
    </row>
    <row r="101" spans="1:1" x14ac:dyDescent="0.25">
      <c r="A101" t="str">
        <f t="shared" si="2"/>
        <v/>
      </c>
    </row>
    <row r="102" spans="1:1" x14ac:dyDescent="0.25">
      <c r="A102" t="str">
        <f t="shared" si="2"/>
        <v/>
      </c>
    </row>
    <row r="103" spans="1:1" x14ac:dyDescent="0.25">
      <c r="A103" t="str">
        <f t="shared" si="2"/>
        <v/>
      </c>
    </row>
    <row r="104" spans="1:1" x14ac:dyDescent="0.25">
      <c r="A104" t="str">
        <f t="shared" si="2"/>
        <v/>
      </c>
    </row>
    <row r="105" spans="1:1" x14ac:dyDescent="0.25">
      <c r="A105" t="str">
        <f t="shared" si="2"/>
        <v/>
      </c>
    </row>
    <row r="106" spans="1:1" x14ac:dyDescent="0.25">
      <c r="A106" t="str">
        <f t="shared" si="2"/>
        <v/>
      </c>
    </row>
    <row r="107" spans="1:1" x14ac:dyDescent="0.25">
      <c r="A107" t="str">
        <f t="shared" si="2"/>
        <v/>
      </c>
    </row>
    <row r="108" spans="1:1" x14ac:dyDescent="0.25">
      <c r="A108" t="str">
        <f t="shared" si="2"/>
        <v/>
      </c>
    </row>
    <row r="109" spans="1:1" x14ac:dyDescent="0.25">
      <c r="A109" t="str">
        <f t="shared" si="2"/>
        <v/>
      </c>
    </row>
    <row r="110" spans="1:1" x14ac:dyDescent="0.25">
      <c r="A110" t="str">
        <f t="shared" si="2"/>
        <v/>
      </c>
    </row>
    <row r="111" spans="1:1" x14ac:dyDescent="0.25">
      <c r="A111" t="str">
        <f t="shared" si="2"/>
        <v/>
      </c>
    </row>
    <row r="112" spans="1:1" x14ac:dyDescent="0.25">
      <c r="A112" t="str">
        <f t="shared" si="2"/>
        <v/>
      </c>
    </row>
    <row r="113" spans="1:1" x14ac:dyDescent="0.25">
      <c r="A113" t="str">
        <f t="shared" si="2"/>
        <v/>
      </c>
    </row>
    <row r="114" spans="1:1" x14ac:dyDescent="0.25">
      <c r="A114" t="str">
        <f t="shared" si="2"/>
        <v/>
      </c>
    </row>
    <row r="115" spans="1:1" x14ac:dyDescent="0.25">
      <c r="A115" t="str">
        <f t="shared" si="2"/>
        <v/>
      </c>
    </row>
    <row r="116" spans="1:1" x14ac:dyDescent="0.25">
      <c r="A116" t="str">
        <f t="shared" si="2"/>
        <v/>
      </c>
    </row>
    <row r="117" spans="1:1" x14ac:dyDescent="0.25">
      <c r="A117" t="str">
        <f t="shared" si="2"/>
        <v/>
      </c>
    </row>
    <row r="118" spans="1:1" x14ac:dyDescent="0.25">
      <c r="A118" t="str">
        <f t="shared" si="2"/>
        <v/>
      </c>
    </row>
    <row r="119" spans="1:1" x14ac:dyDescent="0.25">
      <c r="A119" t="str">
        <f t="shared" si="2"/>
        <v/>
      </c>
    </row>
    <row r="120" spans="1:1" x14ac:dyDescent="0.25">
      <c r="A120" t="str">
        <f t="shared" si="2"/>
        <v/>
      </c>
    </row>
    <row r="121" spans="1:1" x14ac:dyDescent="0.25">
      <c r="A121" t="str">
        <f t="shared" si="2"/>
        <v/>
      </c>
    </row>
    <row r="122" spans="1:1" x14ac:dyDescent="0.25">
      <c r="A122" t="str">
        <f t="shared" si="2"/>
        <v/>
      </c>
    </row>
    <row r="123" spans="1:1" x14ac:dyDescent="0.25">
      <c r="A123" t="str">
        <f t="shared" si="2"/>
        <v/>
      </c>
    </row>
    <row r="124" spans="1:1" x14ac:dyDescent="0.25">
      <c r="A124" t="str">
        <f t="shared" si="2"/>
        <v/>
      </c>
    </row>
    <row r="125" spans="1:1" x14ac:dyDescent="0.25">
      <c r="A125" t="str">
        <f t="shared" si="2"/>
        <v/>
      </c>
    </row>
    <row r="126" spans="1:1" x14ac:dyDescent="0.25">
      <c r="A126" t="str">
        <f t="shared" si="2"/>
        <v/>
      </c>
    </row>
    <row r="127" spans="1:1" x14ac:dyDescent="0.25">
      <c r="A127" t="str">
        <f t="shared" si="2"/>
        <v/>
      </c>
    </row>
    <row r="128" spans="1:1" x14ac:dyDescent="0.25">
      <c r="A128" t="str">
        <f t="shared" si="2"/>
        <v/>
      </c>
    </row>
    <row r="129" spans="1:1" x14ac:dyDescent="0.25">
      <c r="A129" t="str">
        <f t="shared" si="2"/>
        <v/>
      </c>
    </row>
    <row r="130" spans="1:1" x14ac:dyDescent="0.25">
      <c r="A130" t="str">
        <f t="shared" si="2"/>
        <v/>
      </c>
    </row>
    <row r="131" spans="1:1" x14ac:dyDescent="0.25">
      <c r="A131" t="str">
        <f t="shared" si="2"/>
        <v/>
      </c>
    </row>
    <row r="132" spans="1:1" x14ac:dyDescent="0.25">
      <c r="A132" t="str">
        <f t="shared" si="2"/>
        <v/>
      </c>
    </row>
    <row r="133" spans="1:1" x14ac:dyDescent="0.25">
      <c r="A133" t="str">
        <f t="shared" si="2"/>
        <v/>
      </c>
    </row>
    <row r="134" spans="1:1" x14ac:dyDescent="0.25">
      <c r="A134" t="str">
        <f t="shared" si="2"/>
        <v/>
      </c>
    </row>
    <row r="135" spans="1:1" x14ac:dyDescent="0.25">
      <c r="A135" t="str">
        <f t="shared" si="2"/>
        <v/>
      </c>
    </row>
    <row r="136" spans="1:1" x14ac:dyDescent="0.25">
      <c r="A136" t="str">
        <f t="shared" si="2"/>
        <v/>
      </c>
    </row>
    <row r="137" spans="1:1" x14ac:dyDescent="0.25">
      <c r="A137" t="str">
        <f t="shared" si="2"/>
        <v/>
      </c>
    </row>
    <row r="138" spans="1:1" x14ac:dyDescent="0.25">
      <c r="A138" t="str">
        <f t="shared" si="2"/>
        <v/>
      </c>
    </row>
    <row r="139" spans="1:1" x14ac:dyDescent="0.25">
      <c r="A139" t="str">
        <f t="shared" si="2"/>
        <v/>
      </c>
    </row>
    <row r="140" spans="1:1" x14ac:dyDescent="0.25">
      <c r="A140" t="str">
        <f t="shared" si="2"/>
        <v/>
      </c>
    </row>
    <row r="141" spans="1:1" x14ac:dyDescent="0.25">
      <c r="A141" t="str">
        <f t="shared" si="2"/>
        <v/>
      </c>
    </row>
    <row r="142" spans="1:1" x14ac:dyDescent="0.25">
      <c r="A142" t="str">
        <f t="shared" si="2"/>
        <v/>
      </c>
    </row>
    <row r="143" spans="1:1" x14ac:dyDescent="0.25">
      <c r="A143" t="str">
        <f t="shared" si="2"/>
        <v/>
      </c>
    </row>
    <row r="144" spans="1:1" x14ac:dyDescent="0.25">
      <c r="A144" t="str">
        <f t="shared" si="2"/>
        <v/>
      </c>
    </row>
    <row r="145" spans="1:1" x14ac:dyDescent="0.25">
      <c r="A145" t="str">
        <f t="shared" si="2"/>
        <v/>
      </c>
    </row>
    <row r="146" spans="1:1" x14ac:dyDescent="0.25">
      <c r="A146" t="str">
        <f t="shared" si="2"/>
        <v/>
      </c>
    </row>
    <row r="147" spans="1:1" x14ac:dyDescent="0.25">
      <c r="A147" t="str">
        <f t="shared" si="2"/>
        <v/>
      </c>
    </row>
    <row r="148" spans="1:1" x14ac:dyDescent="0.25">
      <c r="A148" t="str">
        <f t="shared" si="2"/>
        <v/>
      </c>
    </row>
    <row r="149" spans="1:1" x14ac:dyDescent="0.25">
      <c r="A149" t="str">
        <f t="shared" si="2"/>
        <v/>
      </c>
    </row>
    <row r="150" spans="1:1" x14ac:dyDescent="0.25">
      <c r="A150" t="str">
        <f t="shared" si="2"/>
        <v/>
      </c>
    </row>
    <row r="151" spans="1:1" x14ac:dyDescent="0.25">
      <c r="A151" t="str">
        <f t="shared" si="2"/>
        <v/>
      </c>
    </row>
    <row r="152" spans="1:1" x14ac:dyDescent="0.25">
      <c r="A152" t="str">
        <f t="shared" si="2"/>
        <v/>
      </c>
    </row>
    <row r="153" spans="1:1" x14ac:dyDescent="0.25">
      <c r="A153" t="str">
        <f t="shared" si="2"/>
        <v/>
      </c>
    </row>
    <row r="154" spans="1:1" x14ac:dyDescent="0.25">
      <c r="A154" t="str">
        <f t="shared" si="2"/>
        <v/>
      </c>
    </row>
    <row r="155" spans="1:1" x14ac:dyDescent="0.25">
      <c r="A155" t="str">
        <f t="shared" si="2"/>
        <v/>
      </c>
    </row>
    <row r="156" spans="1:1" x14ac:dyDescent="0.25">
      <c r="A156" t="str">
        <f t="shared" si="2"/>
        <v/>
      </c>
    </row>
    <row r="157" spans="1:1" x14ac:dyDescent="0.25">
      <c r="A157" t="str">
        <f t="shared" si="2"/>
        <v/>
      </c>
    </row>
    <row r="158" spans="1:1" x14ac:dyDescent="0.25">
      <c r="A158" t="str">
        <f t="shared" si="2"/>
        <v/>
      </c>
    </row>
    <row r="159" spans="1:1" x14ac:dyDescent="0.25">
      <c r="A159" t="str">
        <f t="shared" si="2"/>
        <v/>
      </c>
    </row>
    <row r="160" spans="1:1" x14ac:dyDescent="0.25">
      <c r="A160" t="str">
        <f t="shared" si="2"/>
        <v/>
      </c>
    </row>
    <row r="161" spans="1:1" x14ac:dyDescent="0.25">
      <c r="A161" t="str">
        <f t="shared" si="2"/>
        <v/>
      </c>
    </row>
    <row r="162" spans="1:1" x14ac:dyDescent="0.25">
      <c r="A162" t="str">
        <f t="shared" si="2"/>
        <v/>
      </c>
    </row>
    <row r="163" spans="1:1" x14ac:dyDescent="0.25">
      <c r="A163" t="str">
        <f t="shared" si="2"/>
        <v/>
      </c>
    </row>
    <row r="164" spans="1:1" x14ac:dyDescent="0.25">
      <c r="A164" t="str">
        <f t="shared" ref="A164:A227" si="3">IF(E164="","",E164&amp;F164)</f>
        <v/>
      </c>
    </row>
    <row r="165" spans="1:1" x14ac:dyDescent="0.25">
      <c r="A165" t="str">
        <f t="shared" si="3"/>
        <v/>
      </c>
    </row>
    <row r="166" spans="1:1" x14ac:dyDescent="0.25">
      <c r="A166" t="str">
        <f t="shared" si="3"/>
        <v/>
      </c>
    </row>
    <row r="167" spans="1:1" x14ac:dyDescent="0.25">
      <c r="A167" t="str">
        <f t="shared" si="3"/>
        <v/>
      </c>
    </row>
    <row r="168" spans="1:1" x14ac:dyDescent="0.25">
      <c r="A168" t="str">
        <f t="shared" si="3"/>
        <v/>
      </c>
    </row>
    <row r="169" spans="1:1" x14ac:dyDescent="0.25">
      <c r="A169" t="str">
        <f t="shared" si="3"/>
        <v/>
      </c>
    </row>
    <row r="170" spans="1:1" x14ac:dyDescent="0.25">
      <c r="A170" t="str">
        <f t="shared" si="3"/>
        <v/>
      </c>
    </row>
    <row r="171" spans="1:1" x14ac:dyDescent="0.25">
      <c r="A171" t="str">
        <f t="shared" si="3"/>
        <v/>
      </c>
    </row>
    <row r="172" spans="1:1" x14ac:dyDescent="0.25">
      <c r="A172" t="str">
        <f t="shared" si="3"/>
        <v/>
      </c>
    </row>
    <row r="173" spans="1:1" x14ac:dyDescent="0.25">
      <c r="A173" t="str">
        <f t="shared" si="3"/>
        <v/>
      </c>
    </row>
    <row r="174" spans="1:1" x14ac:dyDescent="0.25">
      <c r="A174" t="str">
        <f t="shared" si="3"/>
        <v/>
      </c>
    </row>
    <row r="175" spans="1:1" x14ac:dyDescent="0.25">
      <c r="A175" t="str">
        <f t="shared" si="3"/>
        <v/>
      </c>
    </row>
    <row r="176" spans="1:1" x14ac:dyDescent="0.25">
      <c r="A176" t="str">
        <f t="shared" si="3"/>
        <v/>
      </c>
    </row>
    <row r="177" spans="1:1" x14ac:dyDescent="0.25">
      <c r="A177" t="str">
        <f t="shared" si="3"/>
        <v/>
      </c>
    </row>
    <row r="178" spans="1:1" x14ac:dyDescent="0.25">
      <c r="A178" t="str">
        <f t="shared" si="3"/>
        <v/>
      </c>
    </row>
    <row r="179" spans="1:1" x14ac:dyDescent="0.25">
      <c r="A179" t="str">
        <f t="shared" si="3"/>
        <v/>
      </c>
    </row>
    <row r="180" spans="1:1" x14ac:dyDescent="0.25">
      <c r="A180" t="str">
        <f t="shared" si="3"/>
        <v/>
      </c>
    </row>
    <row r="181" spans="1:1" x14ac:dyDescent="0.25">
      <c r="A181" t="str">
        <f t="shared" si="3"/>
        <v/>
      </c>
    </row>
    <row r="182" spans="1:1" x14ac:dyDescent="0.25">
      <c r="A182" t="str">
        <f t="shared" si="3"/>
        <v/>
      </c>
    </row>
    <row r="183" spans="1:1" x14ac:dyDescent="0.25">
      <c r="A183" t="str">
        <f t="shared" si="3"/>
        <v/>
      </c>
    </row>
    <row r="184" spans="1:1" x14ac:dyDescent="0.25">
      <c r="A184" t="str">
        <f t="shared" si="3"/>
        <v/>
      </c>
    </row>
    <row r="185" spans="1:1" x14ac:dyDescent="0.25">
      <c r="A185" t="str">
        <f t="shared" si="3"/>
        <v/>
      </c>
    </row>
    <row r="186" spans="1:1" x14ac:dyDescent="0.25">
      <c r="A186" t="str">
        <f t="shared" si="3"/>
        <v/>
      </c>
    </row>
    <row r="187" spans="1:1" x14ac:dyDescent="0.25">
      <c r="A187" t="str">
        <f t="shared" si="3"/>
        <v/>
      </c>
    </row>
    <row r="188" spans="1:1" x14ac:dyDescent="0.25">
      <c r="A188" t="str">
        <f t="shared" si="3"/>
        <v/>
      </c>
    </row>
    <row r="189" spans="1:1" x14ac:dyDescent="0.25">
      <c r="A189" t="str">
        <f t="shared" si="3"/>
        <v/>
      </c>
    </row>
    <row r="190" spans="1:1" x14ac:dyDescent="0.25">
      <c r="A190" t="str">
        <f t="shared" si="3"/>
        <v/>
      </c>
    </row>
    <row r="191" spans="1:1" x14ac:dyDescent="0.25">
      <c r="A191" t="str">
        <f t="shared" si="3"/>
        <v/>
      </c>
    </row>
    <row r="192" spans="1:1" x14ac:dyDescent="0.25">
      <c r="A192" t="str">
        <f t="shared" si="3"/>
        <v/>
      </c>
    </row>
    <row r="193" spans="1:1" x14ac:dyDescent="0.25">
      <c r="A193" t="str">
        <f t="shared" si="3"/>
        <v/>
      </c>
    </row>
    <row r="194" spans="1:1" x14ac:dyDescent="0.25">
      <c r="A194" t="str">
        <f t="shared" si="3"/>
        <v/>
      </c>
    </row>
    <row r="195" spans="1:1" x14ac:dyDescent="0.25">
      <c r="A195" t="str">
        <f t="shared" si="3"/>
        <v/>
      </c>
    </row>
    <row r="196" spans="1:1" x14ac:dyDescent="0.25">
      <c r="A196" t="str">
        <f t="shared" si="3"/>
        <v/>
      </c>
    </row>
    <row r="197" spans="1:1" x14ac:dyDescent="0.25">
      <c r="A197" t="str">
        <f t="shared" si="3"/>
        <v/>
      </c>
    </row>
    <row r="198" spans="1:1" x14ac:dyDescent="0.25">
      <c r="A198" t="str">
        <f t="shared" si="3"/>
        <v/>
      </c>
    </row>
    <row r="199" spans="1:1" x14ac:dyDescent="0.25">
      <c r="A199" t="str">
        <f t="shared" si="3"/>
        <v/>
      </c>
    </row>
    <row r="200" spans="1:1" x14ac:dyDescent="0.25">
      <c r="A200" t="str">
        <f t="shared" si="3"/>
        <v/>
      </c>
    </row>
    <row r="201" spans="1:1" x14ac:dyDescent="0.25">
      <c r="A201" t="str">
        <f t="shared" si="3"/>
        <v/>
      </c>
    </row>
    <row r="202" spans="1:1" x14ac:dyDescent="0.25">
      <c r="A202" t="str">
        <f t="shared" si="3"/>
        <v/>
      </c>
    </row>
    <row r="203" spans="1:1" x14ac:dyDescent="0.25">
      <c r="A203" t="str">
        <f t="shared" si="3"/>
        <v/>
      </c>
    </row>
    <row r="204" spans="1:1" x14ac:dyDescent="0.25">
      <c r="A204" t="str">
        <f t="shared" si="3"/>
        <v/>
      </c>
    </row>
    <row r="205" spans="1:1" x14ac:dyDescent="0.25">
      <c r="A205" t="str">
        <f t="shared" si="3"/>
        <v/>
      </c>
    </row>
    <row r="206" spans="1:1" x14ac:dyDescent="0.25">
      <c r="A206" t="str">
        <f t="shared" si="3"/>
        <v/>
      </c>
    </row>
    <row r="207" spans="1:1" x14ac:dyDescent="0.25">
      <c r="A207" t="str">
        <f t="shared" si="3"/>
        <v/>
      </c>
    </row>
    <row r="208" spans="1:1" x14ac:dyDescent="0.25">
      <c r="A208" t="str">
        <f t="shared" si="3"/>
        <v/>
      </c>
    </row>
    <row r="209" spans="1:1" x14ac:dyDescent="0.25">
      <c r="A209" t="str">
        <f t="shared" si="3"/>
        <v/>
      </c>
    </row>
    <row r="210" spans="1:1" x14ac:dyDescent="0.25">
      <c r="A210" t="str">
        <f t="shared" si="3"/>
        <v/>
      </c>
    </row>
    <row r="211" spans="1:1" x14ac:dyDescent="0.25">
      <c r="A211" t="str">
        <f t="shared" si="3"/>
        <v/>
      </c>
    </row>
    <row r="212" spans="1:1" x14ac:dyDescent="0.25">
      <c r="A212" t="str">
        <f t="shared" si="3"/>
        <v/>
      </c>
    </row>
    <row r="213" spans="1:1" x14ac:dyDescent="0.25">
      <c r="A213" t="str">
        <f t="shared" si="3"/>
        <v/>
      </c>
    </row>
    <row r="214" spans="1:1" x14ac:dyDescent="0.25">
      <c r="A214" t="str">
        <f t="shared" si="3"/>
        <v/>
      </c>
    </row>
    <row r="215" spans="1:1" x14ac:dyDescent="0.25">
      <c r="A215" t="str">
        <f t="shared" si="3"/>
        <v/>
      </c>
    </row>
    <row r="216" spans="1:1" x14ac:dyDescent="0.25">
      <c r="A216" t="str">
        <f t="shared" si="3"/>
        <v/>
      </c>
    </row>
    <row r="217" spans="1:1" x14ac:dyDescent="0.25">
      <c r="A217" t="str">
        <f t="shared" si="3"/>
        <v/>
      </c>
    </row>
    <row r="218" spans="1:1" x14ac:dyDescent="0.25">
      <c r="A218" t="str">
        <f t="shared" si="3"/>
        <v/>
      </c>
    </row>
    <row r="219" spans="1:1" x14ac:dyDescent="0.25">
      <c r="A219" t="str">
        <f t="shared" si="3"/>
        <v/>
      </c>
    </row>
    <row r="220" spans="1:1" x14ac:dyDescent="0.25">
      <c r="A220" t="str">
        <f t="shared" si="3"/>
        <v/>
      </c>
    </row>
    <row r="221" spans="1:1" x14ac:dyDescent="0.25">
      <c r="A221" t="str">
        <f t="shared" si="3"/>
        <v/>
      </c>
    </row>
    <row r="222" spans="1:1" x14ac:dyDescent="0.25">
      <c r="A222" t="str">
        <f t="shared" si="3"/>
        <v/>
      </c>
    </row>
    <row r="223" spans="1:1" x14ac:dyDescent="0.25">
      <c r="A223" t="str">
        <f t="shared" si="3"/>
        <v/>
      </c>
    </row>
    <row r="224" spans="1:1" x14ac:dyDescent="0.25">
      <c r="A224" t="str">
        <f t="shared" si="3"/>
        <v/>
      </c>
    </row>
    <row r="225" spans="1:1" x14ac:dyDescent="0.25">
      <c r="A225" t="str">
        <f t="shared" si="3"/>
        <v/>
      </c>
    </row>
    <row r="226" spans="1:1" x14ac:dyDescent="0.25">
      <c r="A226" t="str">
        <f t="shared" si="3"/>
        <v/>
      </c>
    </row>
    <row r="227" spans="1:1" x14ac:dyDescent="0.25">
      <c r="A227" t="str">
        <f t="shared" si="3"/>
        <v/>
      </c>
    </row>
    <row r="228" spans="1:1" x14ac:dyDescent="0.25">
      <c r="A228" t="str">
        <f t="shared" ref="A228:A251" si="4">IF(E228="","",E228&amp;F228)</f>
        <v/>
      </c>
    </row>
    <row r="229" spans="1:1" x14ac:dyDescent="0.25">
      <c r="A229" t="str">
        <f t="shared" si="4"/>
        <v/>
      </c>
    </row>
    <row r="230" spans="1:1" x14ac:dyDescent="0.25">
      <c r="A230" t="str">
        <f t="shared" si="4"/>
        <v/>
      </c>
    </row>
    <row r="231" spans="1:1" x14ac:dyDescent="0.25">
      <c r="A231" t="str">
        <f t="shared" si="4"/>
        <v/>
      </c>
    </row>
    <row r="232" spans="1:1" x14ac:dyDescent="0.25">
      <c r="A232" t="str">
        <f t="shared" si="4"/>
        <v/>
      </c>
    </row>
    <row r="233" spans="1:1" x14ac:dyDescent="0.25">
      <c r="A233" t="str">
        <f t="shared" si="4"/>
        <v/>
      </c>
    </row>
    <row r="234" spans="1:1" x14ac:dyDescent="0.25">
      <c r="A234" t="str">
        <f t="shared" si="4"/>
        <v/>
      </c>
    </row>
    <row r="235" spans="1:1" x14ac:dyDescent="0.25">
      <c r="A235" t="str">
        <f t="shared" si="4"/>
        <v/>
      </c>
    </row>
    <row r="236" spans="1:1" x14ac:dyDescent="0.25">
      <c r="A236" t="str">
        <f t="shared" si="4"/>
        <v/>
      </c>
    </row>
    <row r="237" spans="1:1" x14ac:dyDescent="0.25">
      <c r="A237" t="str">
        <f t="shared" si="4"/>
        <v/>
      </c>
    </row>
    <row r="238" spans="1:1" x14ac:dyDescent="0.25">
      <c r="A238" t="str">
        <f t="shared" si="4"/>
        <v/>
      </c>
    </row>
    <row r="239" spans="1:1" x14ac:dyDescent="0.25">
      <c r="A239" t="str">
        <f t="shared" si="4"/>
        <v/>
      </c>
    </row>
    <row r="240" spans="1:1" x14ac:dyDescent="0.25">
      <c r="A240" t="str">
        <f t="shared" si="4"/>
        <v/>
      </c>
    </row>
    <row r="241" spans="1:1" x14ac:dyDescent="0.25">
      <c r="A241" t="str">
        <f t="shared" si="4"/>
        <v/>
      </c>
    </row>
    <row r="242" spans="1:1" x14ac:dyDescent="0.25">
      <c r="A242" t="str">
        <f t="shared" si="4"/>
        <v/>
      </c>
    </row>
    <row r="243" spans="1:1" x14ac:dyDescent="0.25">
      <c r="A243" t="str">
        <f t="shared" si="4"/>
        <v/>
      </c>
    </row>
    <row r="244" spans="1:1" x14ac:dyDescent="0.25">
      <c r="A244" t="str">
        <f t="shared" si="4"/>
        <v/>
      </c>
    </row>
    <row r="245" spans="1:1" x14ac:dyDescent="0.25">
      <c r="A245" t="str">
        <f t="shared" si="4"/>
        <v/>
      </c>
    </row>
    <row r="246" spans="1:1" x14ac:dyDescent="0.25">
      <c r="A246" t="str">
        <f t="shared" si="4"/>
        <v/>
      </c>
    </row>
    <row r="247" spans="1:1" x14ac:dyDescent="0.25">
      <c r="A247" t="str">
        <f t="shared" si="4"/>
        <v/>
      </c>
    </row>
    <row r="248" spans="1:1" x14ac:dyDescent="0.25">
      <c r="A248" t="str">
        <f t="shared" si="4"/>
        <v/>
      </c>
    </row>
    <row r="249" spans="1:1" x14ac:dyDescent="0.25">
      <c r="A249" t="str">
        <f t="shared" si="4"/>
        <v/>
      </c>
    </row>
    <row r="250" spans="1:1" x14ac:dyDescent="0.25">
      <c r="A250" t="str">
        <f t="shared" si="4"/>
        <v/>
      </c>
    </row>
    <row r="251" spans="1:1" x14ac:dyDescent="0.25">
      <c r="A251" t="str">
        <f t="shared" si="4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Semestre 1</vt:lpstr>
      <vt:lpstr>Données</vt:lpstr>
      <vt:lpstr>Extraction</vt:lpstr>
      <vt:lpstr>eleves1</vt:lpstr>
      <vt:lpstr>semestre1UE</vt:lpstr>
      <vt:lpstr>zone_notes_sem1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LUA Sébastien</cp:lastModifiedBy>
  <dcterms:created xsi:type="dcterms:W3CDTF">2006-09-16T00:00:00Z</dcterms:created>
  <dcterms:modified xsi:type="dcterms:W3CDTF">2020-02-19T08:53:12Z</dcterms:modified>
</cp:coreProperties>
</file>