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.Bacus\Downloads\"/>
    </mc:Choice>
  </mc:AlternateContent>
  <xr:revisionPtr revIDLastSave="0" documentId="8_{DA8F06CB-33B9-4F2F-8B7D-E84548741B71}" xr6:coauthVersionLast="47" xr6:coauthVersionMax="47" xr10:uidLastSave="{00000000-0000-0000-0000-000000000000}"/>
  <bookViews>
    <workbookView xWindow="-110" yWindow="-110" windowWidth="19420" windowHeight="10420" xr2:uid="{D34231A4-F3A6-40B4-B998-B36AF113B59B}"/>
  </bookViews>
  <sheets>
    <sheet name="Suivi Résultat" sheetId="1" r:id="rId1"/>
  </sheets>
  <externalReferences>
    <externalReference r:id="rId2"/>
  </externalReferences>
  <definedNames>
    <definedName name="_xlnm._FilterDatabase" localSheetId="0" hidden="1">'Suivi Résultat'!$A$2:$Q$2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1" l="1"/>
  <c r="K13" i="1"/>
  <c r="J13" i="1"/>
  <c r="H13" i="1"/>
  <c r="F13" i="1"/>
  <c r="E13" i="1"/>
  <c r="D13" i="1"/>
  <c r="C13" i="1"/>
  <c r="B13" i="1"/>
  <c r="A13" i="1"/>
  <c r="Q12" i="1"/>
  <c r="K12" i="1"/>
  <c r="J12" i="1"/>
  <c r="H12" i="1"/>
  <c r="F12" i="1"/>
  <c r="E12" i="1"/>
  <c r="D12" i="1"/>
  <c r="G12" i="1" s="1" a="1"/>
  <c r="G12" i="1" s="1"/>
  <c r="C12" i="1"/>
  <c r="B12" i="1"/>
  <c r="A12" i="1"/>
  <c r="Q11" i="1"/>
  <c r="K11" i="1"/>
  <c r="J11" i="1"/>
  <c r="H11" i="1"/>
  <c r="F11" i="1"/>
  <c r="E11" i="1"/>
  <c r="D11" i="1"/>
  <c r="L11" i="1" s="1" a="1"/>
  <c r="L11" i="1" s="1"/>
  <c r="M11" i="1" s="1"/>
  <c r="N11" i="1" s="1"/>
  <c r="C11" i="1"/>
  <c r="B11" i="1"/>
  <c r="A11" i="1"/>
  <c r="Q10" i="1"/>
  <c r="K10" i="1"/>
  <c r="J10" i="1"/>
  <c r="H10" i="1"/>
  <c r="F10" i="1"/>
  <c r="L10" i="1" s="1" a="1"/>
  <c r="L10" i="1" s="1"/>
  <c r="M10" i="1" s="1"/>
  <c r="N10" i="1" s="1"/>
  <c r="E10" i="1"/>
  <c r="D10" i="1"/>
  <c r="C10" i="1"/>
  <c r="B10" i="1"/>
  <c r="A10" i="1"/>
  <c r="Q9" i="1"/>
  <c r="K9" i="1"/>
  <c r="J9" i="1"/>
  <c r="H9" i="1"/>
  <c r="F9" i="1"/>
  <c r="E9" i="1"/>
  <c r="D9" i="1"/>
  <c r="G9" i="1" s="1" a="1"/>
  <c r="G9" i="1" s="1"/>
  <c r="C9" i="1"/>
  <c r="B9" i="1"/>
  <c r="A9" i="1"/>
  <c r="Q8" i="1"/>
  <c r="K8" i="1"/>
  <c r="J8" i="1"/>
  <c r="H8" i="1"/>
  <c r="F8" i="1"/>
  <c r="E8" i="1"/>
  <c r="D8" i="1"/>
  <c r="L8" i="1" s="1" a="1"/>
  <c r="L8" i="1" s="1"/>
  <c r="C8" i="1"/>
  <c r="B8" i="1"/>
  <c r="A8" i="1"/>
  <c r="Q7" i="1"/>
  <c r="K7" i="1"/>
  <c r="J7" i="1"/>
  <c r="H7" i="1"/>
  <c r="F7" i="1"/>
  <c r="G7" i="1" s="1" a="1"/>
  <c r="G7" i="1" s="1"/>
  <c r="E7" i="1"/>
  <c r="D7" i="1"/>
  <c r="C7" i="1"/>
  <c r="B7" i="1"/>
  <c r="A7" i="1"/>
  <c r="Q6" i="1"/>
  <c r="K6" i="1"/>
  <c r="J6" i="1"/>
  <c r="H6" i="1"/>
  <c r="F6" i="1"/>
  <c r="E6" i="1"/>
  <c r="D6" i="1"/>
  <c r="G6" i="1" s="1" a="1"/>
  <c r="G6" i="1" s="1"/>
  <c r="C6" i="1"/>
  <c r="B6" i="1"/>
  <c r="A6" i="1"/>
  <c r="Q5" i="1"/>
  <c r="K5" i="1"/>
  <c r="J5" i="1"/>
  <c r="H5" i="1"/>
  <c r="F5" i="1"/>
  <c r="E5" i="1"/>
  <c r="D5" i="1"/>
  <c r="L5" i="1" s="1" a="1"/>
  <c r="L5" i="1" s="1"/>
  <c r="M5" i="1" s="1"/>
  <c r="N5" i="1" s="1"/>
  <c r="C5" i="1"/>
  <c r="B5" i="1"/>
  <c r="A5" i="1"/>
  <c r="Q4" i="1"/>
  <c r="K4" i="1"/>
  <c r="J4" i="1"/>
  <c r="H4" i="1"/>
  <c r="F4" i="1"/>
  <c r="L4" i="1" s="1" a="1"/>
  <c r="L4" i="1" s="1"/>
  <c r="M4" i="1" s="1"/>
  <c r="N4" i="1" s="1"/>
  <c r="E4" i="1"/>
  <c r="D4" i="1"/>
  <c r="C4" i="1"/>
  <c r="B4" i="1"/>
  <c r="A4" i="1"/>
  <c r="K3" i="1"/>
  <c r="J3" i="1"/>
  <c r="H3" i="1"/>
  <c r="F3" i="1"/>
  <c r="P3" i="1" s="1"/>
  <c r="E3" i="1"/>
  <c r="D3" i="1"/>
  <c r="G3" i="1" s="1" a="1"/>
  <c r="G3" i="1" s="1"/>
  <c r="C3" i="1"/>
  <c r="B3" i="1"/>
  <c r="A3" i="1"/>
  <c r="M8" i="1" l="1"/>
  <c r="N8" i="1" s="1"/>
  <c r="L3" i="1" a="1"/>
  <c r="L3" i="1" s="1"/>
  <c r="M3" i="1" s="1"/>
  <c r="N3" i="1" s="1"/>
  <c r="G13" i="1" a="1"/>
  <c r="G13" i="1" s="1"/>
  <c r="G4" i="1" a="1"/>
  <c r="G4" i="1" s="1"/>
  <c r="L6" i="1" a="1"/>
  <c r="L6" i="1" s="1"/>
  <c r="M6" i="1" s="1"/>
  <c r="N6" i="1" s="1"/>
  <c r="L9" i="1" a="1"/>
  <c r="L9" i="1" s="1"/>
  <c r="M9" i="1" s="1"/>
  <c r="N9" i="1" s="1"/>
  <c r="L12" i="1" a="1"/>
  <c r="L12" i="1" s="1"/>
  <c r="M12" i="1" s="1"/>
  <c r="N12" i="1" s="1"/>
  <c r="G10" i="1" a="1"/>
  <c r="G10" i="1" s="1"/>
  <c r="O3" i="1"/>
  <c r="Q3" i="1" s="1"/>
  <c r="G5" i="1" a="1"/>
  <c r="G5" i="1" s="1"/>
  <c r="G8" i="1" a="1"/>
  <c r="G8" i="1" s="1"/>
  <c r="G11" i="1" a="1"/>
  <c r="G11" i="1" s="1"/>
  <c r="L7" i="1" a="1"/>
  <c r="L7" i="1" s="1"/>
  <c r="M7" i="1" s="1"/>
  <c r="N7" i="1" s="1"/>
  <c r="L13" i="1" a="1"/>
  <c r="L13" i="1" s="1"/>
  <c r="M13" i="1" s="1"/>
  <c r="N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<sst xmlns="http://schemas.openxmlformats.org/spreadsheetml/2006/main" count="17" uniqueCount="12">
  <si>
    <t>Date</t>
  </si>
  <si>
    <t>Championnat</t>
  </si>
  <si>
    <t>Equipe Domicile</t>
  </si>
  <si>
    <t>Score</t>
  </si>
  <si>
    <t>Equipe Extérieur</t>
  </si>
  <si>
    <t>Résultat</t>
  </si>
  <si>
    <t>Paris</t>
  </si>
  <si>
    <t>OK/KO</t>
  </si>
  <si>
    <t>+ 1.5 buts / - 3.5 buts</t>
  </si>
  <si>
    <t>Vrai/Faux</t>
  </si>
  <si>
    <t>L2EM</t>
  </si>
  <si>
    <t>VRAI/FAUX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</si>
</sst>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c.Bacus\Downloads\Paris%202024%20(1)%20(1).xlsx" TargetMode="External"/><Relationship Id="rId1" Type="http://schemas.openxmlformats.org/officeDocument/2006/relationships/externalLinkPath" Target="Paris%202024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ck Foot"/>
      <sheetName val="Suivi Résultat"/>
      <sheetName val="Tableau de bord"/>
      <sheetName val="Pick Tennis ATP"/>
      <sheetName val="Pick Tennis WTA"/>
      <sheetName val="Pick NBA"/>
      <sheetName val="XX.XX.2024"/>
      <sheetName val="29.11.2024"/>
      <sheetName val="30.11.2024"/>
      <sheetName val="01.12.2024"/>
      <sheetName val="02.12.2024"/>
      <sheetName val="03.12.2024"/>
      <sheetName val="04.12.2024"/>
      <sheetName val="05.12.2024"/>
      <sheetName val="06.12.2024"/>
      <sheetName val="07.12.2024"/>
      <sheetName val="08.12.2024"/>
      <sheetName val="09.12.2024"/>
    </sheetNames>
    <sheetDataSet>
      <sheetData sheetId="0">
        <row r="3">
          <cell r="A3">
            <v>45625</v>
          </cell>
          <cell r="B3" t="str">
            <v>BUNDESLIGA</v>
          </cell>
          <cell r="C3" t="str">
            <v>St. Pauli</v>
          </cell>
          <cell r="E3">
            <v>2</v>
          </cell>
          <cell r="F3" t="str">
            <v>Holstein Kiel</v>
          </cell>
          <cell r="H3">
            <v>2</v>
          </cell>
          <cell r="K3" t="str">
            <v>St. Pauli ou nul</v>
          </cell>
          <cell r="O3" t="str">
            <v>+ 1.5 buts</v>
          </cell>
          <cell r="P3" t="str">
            <v>A tenter</v>
          </cell>
        </row>
        <row r="4">
          <cell r="A4">
            <v>45625</v>
          </cell>
          <cell r="B4" t="str">
            <v>LIGA</v>
          </cell>
          <cell r="C4" t="str">
            <v>Majorque</v>
          </cell>
          <cell r="F4" t="str">
            <v>Valence</v>
          </cell>
          <cell r="K4" t="str">
            <v>Majorque ou nul</v>
          </cell>
          <cell r="O4" t="str">
            <v>- 3.5 buts</v>
          </cell>
          <cell r="P4" t="str">
            <v>A tenter</v>
          </cell>
        </row>
        <row r="5">
          <cell r="A5">
            <v>45625</v>
          </cell>
          <cell r="B5" t="str">
            <v>LIGUE 1</v>
          </cell>
          <cell r="C5" t="str">
            <v>Reims</v>
          </cell>
          <cell r="F5" t="str">
            <v>Lens</v>
          </cell>
          <cell r="K5" t="str">
            <v>Reims ou nul</v>
          </cell>
          <cell r="O5" t="str">
            <v>+ 1.5 buts</v>
          </cell>
          <cell r="P5" t="str">
            <v>A tenter</v>
          </cell>
        </row>
        <row r="6">
          <cell r="A6">
            <v>45625</v>
          </cell>
          <cell r="B6" t="str">
            <v>SERIE A</v>
          </cell>
          <cell r="C6" t="str">
            <v>Cagliari</v>
          </cell>
          <cell r="F6" t="str">
            <v>Hellas Vérone</v>
          </cell>
          <cell r="K6" t="str">
            <v>Cagliari ou nul</v>
          </cell>
          <cell r="O6" t="str">
            <v>+ 1.5 buts</v>
          </cell>
          <cell r="P6" t="str">
            <v>A tenter</v>
          </cell>
        </row>
        <row r="7">
          <cell r="A7">
            <v>45625</v>
          </cell>
          <cell r="B7" t="str">
            <v>PREMIER LEAGUE</v>
          </cell>
          <cell r="C7" t="str">
            <v>Brighton</v>
          </cell>
          <cell r="F7" t="str">
            <v>Southampton</v>
          </cell>
          <cell r="K7" t="str">
            <v>Brighton gagne</v>
          </cell>
          <cell r="O7" t="str">
            <v>+ 1.5 buts</v>
          </cell>
          <cell r="P7" t="str">
            <v>A tenter</v>
          </cell>
        </row>
        <row r="8">
          <cell r="A8">
            <v>45626</v>
          </cell>
          <cell r="B8" t="str">
            <v>BUNDESLIGA</v>
          </cell>
          <cell r="C8" t="str">
            <v>RB Leipzig</v>
          </cell>
          <cell r="F8" t="str">
            <v>Wolfsburg</v>
          </cell>
          <cell r="K8" t="str">
            <v>RB Leipzig ou nul</v>
          </cell>
          <cell r="O8" t="str">
            <v>+ 1.5 buts</v>
          </cell>
          <cell r="P8" t="str">
            <v>A tenter</v>
          </cell>
        </row>
        <row r="9">
          <cell r="A9">
            <v>45626</v>
          </cell>
          <cell r="B9" t="str">
            <v>BUNDESLIGA</v>
          </cell>
          <cell r="C9" t="str">
            <v>Werder Brême</v>
          </cell>
          <cell r="F9" t="str">
            <v>Stuttgart</v>
          </cell>
          <cell r="K9" t="str">
            <v>Attention</v>
          </cell>
          <cell r="O9" t="str">
            <v>+ 1.5 buts</v>
          </cell>
          <cell r="P9" t="str">
            <v>A tenter</v>
          </cell>
        </row>
        <row r="10">
          <cell r="A10">
            <v>45626</v>
          </cell>
          <cell r="B10" t="str">
            <v>BUNDESLIGA</v>
          </cell>
          <cell r="C10" t="str">
            <v>Fribourg</v>
          </cell>
          <cell r="F10" t="str">
            <v>B. Monchengladbach</v>
          </cell>
          <cell r="K10" t="str">
            <v>Attention</v>
          </cell>
          <cell r="O10" t="str">
            <v>+ 1.5 buts</v>
          </cell>
          <cell r="P10" t="str">
            <v>A tenter</v>
          </cell>
        </row>
        <row r="11">
          <cell r="A11">
            <v>45626</v>
          </cell>
          <cell r="B11" t="str">
            <v>BUNDESLIGA</v>
          </cell>
          <cell r="C11" t="str">
            <v>Augsbsurg</v>
          </cell>
          <cell r="F11" t="str">
            <v>Bochum</v>
          </cell>
          <cell r="K11" t="str">
            <v>Augsburg gagne</v>
          </cell>
          <cell r="O11" t="str">
            <v>+ 1.5 buts</v>
          </cell>
          <cell r="P11" t="str">
            <v>A tenter</v>
          </cell>
        </row>
        <row r="12">
          <cell r="A12">
            <v>45626</v>
          </cell>
          <cell r="B12" t="str">
            <v>BUNDESLIGA</v>
          </cell>
          <cell r="C12" t="str">
            <v>Union Berlin</v>
          </cell>
          <cell r="F12" t="str">
            <v>Bayer Leverkusen</v>
          </cell>
          <cell r="K12" t="str">
            <v>Nul ou Bayer Leverkusen</v>
          </cell>
          <cell r="O12" t="str">
            <v>+ 1.5 buts</v>
          </cell>
          <cell r="P12" t="str">
            <v>A tenter</v>
          </cell>
        </row>
        <row r="13">
          <cell r="A13">
            <v>45626</v>
          </cell>
          <cell r="B13" t="str">
            <v>BUNDESLIGA</v>
          </cell>
          <cell r="C13" t="str">
            <v>Dortmund</v>
          </cell>
          <cell r="F13" t="str">
            <v>Bayern Munich</v>
          </cell>
          <cell r="K13" t="str">
            <v>Bayern Munich gagne</v>
          </cell>
          <cell r="O13" t="str">
            <v>+ 1.5 buts</v>
          </cell>
          <cell r="P13" t="str">
            <v>OK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198FB-9CE3-469F-9F92-EF6271B48061}">
  <sheetPr>
    <tabColor theme="4" tint="0.59999389629810485"/>
  </sheetPr>
  <dimension ref="A2:Q13"/>
  <sheetViews>
    <sheetView showGridLines="0" tabSelected="1" zoomScale="70" zoomScaleNormal="70" workbookViewId="0">
      <selection activeCell="I3" sqref="I3"/>
    </sheetView>
  </sheetViews>
  <sheetFormatPr baseColWidth="10" defaultColWidth="10.83203125" defaultRowHeight="15.5" x14ac:dyDescent="0.35"/>
  <cols>
    <col min="1" max="1" width="11.33203125" style="1" bestFit="1" customWidth="1"/>
    <col min="2" max="2" width="24" style="1" bestFit="1" customWidth="1"/>
    <col min="3" max="3" width="20.83203125" style="1" bestFit="1" customWidth="1"/>
    <col min="4" max="4" width="11.6640625" style="1" bestFit="1" customWidth="1"/>
    <col min="5" max="5" width="21.83203125" style="1" customWidth="1"/>
    <col min="6" max="6" width="11.6640625" style="1" bestFit="1" customWidth="1"/>
    <col min="7" max="7" width="18.4140625" style="1" bestFit="1" customWidth="1"/>
    <col min="8" max="8" width="24.83203125" style="1" bestFit="1" customWidth="1"/>
    <col min="9" max="9" width="24.83203125" style="1" customWidth="1"/>
    <col min="10" max="10" width="18.75" style="2" bestFit="1" customWidth="1"/>
    <col min="11" max="11" width="17.33203125" style="2" customWidth="1"/>
    <col min="12" max="12" width="17.33203125" style="2" hidden="1" customWidth="1"/>
    <col min="13" max="13" width="24.83203125" style="1" customWidth="1"/>
    <col min="14" max="14" width="17.33203125" style="2" customWidth="1"/>
    <col min="15" max="16" width="17.33203125" style="2" hidden="1" customWidth="1"/>
    <col min="17" max="17" width="24.83203125" style="1" customWidth="1"/>
    <col min="18" max="16384" width="10.83203125" style="1"/>
  </cols>
  <sheetData>
    <row r="2" spans="1:17" s="2" customFormat="1" x14ac:dyDescent="0.3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3</v>
      </c>
      <c r="G2" s="3" t="s">
        <v>5</v>
      </c>
      <c r="H2" s="4" t="s">
        <v>6</v>
      </c>
      <c r="I2" s="5" t="s">
        <v>7</v>
      </c>
      <c r="J2" s="6" t="s">
        <v>8</v>
      </c>
      <c r="K2" s="6" t="s">
        <v>6</v>
      </c>
      <c r="L2" s="6" t="s">
        <v>9</v>
      </c>
      <c r="M2" s="5" t="s">
        <v>7</v>
      </c>
      <c r="N2" s="6" t="s">
        <v>10</v>
      </c>
      <c r="O2" s="6" t="s">
        <v>11</v>
      </c>
      <c r="P2" s="6" t="s">
        <v>11</v>
      </c>
      <c r="Q2" s="5" t="s">
        <v>7</v>
      </c>
    </row>
    <row r="3" spans="1:17" x14ac:dyDescent="0.35">
      <c r="A3" s="7">
        <f>'[1]Pick Foot'!A3</f>
        <v>45625</v>
      </c>
      <c r="B3" s="8" t="str">
        <f>'[1]Pick Foot'!B3</f>
        <v>BUNDESLIGA</v>
      </c>
      <c r="C3" s="8" t="str">
        <f>'[1]Pick Foot'!C3</f>
        <v>St. Pauli</v>
      </c>
      <c r="D3" s="8">
        <f>IF('[1]Pick Foot'!E3=0,"",'[1]Pick Foot'!E3)</f>
        <v>2</v>
      </c>
      <c r="E3" s="8" t="str">
        <f>'[1]Pick Foot'!F3</f>
        <v>Holstein Kiel</v>
      </c>
      <c r="F3" s="8">
        <f>IF('[1]Pick Foot'!H3=0,"",'[1]Pick Foot'!H3)</f>
        <v>2</v>
      </c>
      <c r="G3" s="8" t="str" cm="1">
        <f t="array" ref="G3">_xlfn.IFS(D3&gt;F3,C3,F3&gt;D3,E3,D3=F3,"Match nul")</f>
        <v>Match nul</v>
      </c>
      <c r="H3" s="9" t="str">
        <f>'[1]Pick Foot'!K3</f>
        <v>St. Pauli ou nul</v>
      </c>
      <c r="I3" s="9"/>
      <c r="J3" s="10" t="str">
        <f>'[1]Pick Foot'!O3</f>
        <v>+ 1.5 buts</v>
      </c>
      <c r="K3" s="11" t="str">
        <f>'[1]Pick Foot'!P3</f>
        <v>A tenter</v>
      </c>
      <c r="L3" s="8" t="str" cm="1">
        <f t="array" ref="L3">_xlfn.IFS((D3+F3)&gt;1.5,"+ 1.5 buts",(D3+F3)&lt;3.5,"- 3.5 buts")</f>
        <v>+ 1.5 buts</v>
      </c>
      <c r="M3" s="9" t="str">
        <f>IF(J3=L3,"OK","KO")</f>
        <v>OK</v>
      </c>
      <c r="N3" s="11" t="str">
        <f t="shared" ref="N3:N13" si="0">IF(M3&gt;M$1,"OUI","NON")</f>
        <v>OUI</v>
      </c>
      <c r="O3" s="8" t="str">
        <f>IF(D3&gt;0,"OK")</f>
        <v>OK</v>
      </c>
      <c r="P3" s="8" t="str">
        <f>IF(F3&gt;0,"OK")</f>
        <v>OK</v>
      </c>
      <c r="Q3" s="9" t="str">
        <f>IF(AND(O3="OK",P3="OK"),"OK","KO")</f>
        <v>OK</v>
      </c>
    </row>
    <row r="4" spans="1:17" x14ac:dyDescent="0.35">
      <c r="A4" s="7">
        <f>'[1]Pick Foot'!A4</f>
        <v>45625</v>
      </c>
      <c r="B4" s="8" t="str">
        <f>'[1]Pick Foot'!B4</f>
        <v>LIGA</v>
      </c>
      <c r="C4" s="8" t="str">
        <f>'[1]Pick Foot'!C4</f>
        <v>Majorque</v>
      </c>
      <c r="D4" s="8" t="str">
        <f>IF('[1]Pick Foot'!E4=0,"",'[1]Pick Foot'!E4)</f>
        <v/>
      </c>
      <c r="E4" s="8" t="str">
        <f>'[1]Pick Foot'!F4</f>
        <v>Valence</v>
      </c>
      <c r="F4" s="8" t="str">
        <f>IF('[1]Pick Foot'!H4=0,"",'[1]Pick Foot'!H4)</f>
        <v/>
      </c>
      <c r="G4" s="8" t="str" cm="1">
        <f t="array" ref="G4">_xlfn.IFS(D4&gt;F4,C4,F4&gt;D4,E4,D4=F4,"Match nul")</f>
        <v>Match nul</v>
      </c>
      <c r="H4" s="9" t="str">
        <f>'[1]Pick Foot'!K4</f>
        <v>Majorque ou nul</v>
      </c>
      <c r="I4" s="9"/>
      <c r="J4" s="10" t="str">
        <f>'[1]Pick Foot'!O4</f>
        <v>- 3.5 buts</v>
      </c>
      <c r="K4" s="11" t="str">
        <f>'[1]Pick Foot'!P4</f>
        <v>A tenter</v>
      </c>
      <c r="L4" s="8" t="e" cm="1">
        <f t="array" ref="L4">_xlfn.IFS((D4+F4)&gt;1.5,"+ 1.5 buts",(D4+F4)&lt;3.5,"- 3.5 buts")</f>
        <v>#VALUE!</v>
      </c>
      <c r="M4" s="9" t="e">
        <f t="shared" ref="M4:M13" si="1">IF(J4=L4,"OK","KO")</f>
        <v>#VALUE!</v>
      </c>
      <c r="N4" s="12" t="e">
        <f t="shared" si="0"/>
        <v>#VALUE!</v>
      </c>
      <c r="O4" s="8"/>
      <c r="P4" s="8"/>
      <c r="Q4" s="9" t="str">
        <f t="shared" ref="Q4:Q13" si="2">IF(AND(O4="OK",P4="OK"),"OK","KO")</f>
        <v>KO</v>
      </c>
    </row>
    <row r="5" spans="1:17" x14ac:dyDescent="0.35">
      <c r="A5" s="7">
        <f>'[1]Pick Foot'!A5</f>
        <v>45625</v>
      </c>
      <c r="B5" s="8" t="str">
        <f>'[1]Pick Foot'!B5</f>
        <v>LIGUE 1</v>
      </c>
      <c r="C5" s="8" t="str">
        <f>'[1]Pick Foot'!C5</f>
        <v>Reims</v>
      </c>
      <c r="D5" s="8" t="str">
        <f>IF('[1]Pick Foot'!E5=0,"",'[1]Pick Foot'!E5)</f>
        <v/>
      </c>
      <c r="E5" s="8" t="str">
        <f>'[1]Pick Foot'!F5</f>
        <v>Lens</v>
      </c>
      <c r="F5" s="8" t="str">
        <f>IF('[1]Pick Foot'!H5=0,"",'[1]Pick Foot'!H5)</f>
        <v/>
      </c>
      <c r="G5" s="8" t="str" cm="1">
        <f t="array" ref="G5">_xlfn.IFS(D5&gt;F5,C5,F5&gt;D5,E5,D5=F5,"Match nul")</f>
        <v>Match nul</v>
      </c>
      <c r="H5" s="9" t="str">
        <f>'[1]Pick Foot'!K5</f>
        <v>Reims ou nul</v>
      </c>
      <c r="I5" s="9"/>
      <c r="J5" s="10" t="str">
        <f>'[1]Pick Foot'!O5</f>
        <v>+ 1.5 buts</v>
      </c>
      <c r="K5" s="11" t="str">
        <f>'[1]Pick Foot'!P5</f>
        <v>A tenter</v>
      </c>
      <c r="L5" s="8" t="e" cm="1">
        <f t="array" ref="L5">_xlfn.IFS((D5+F5)&gt;1.5,"+ 1.5 buts",(D5+F5)&lt;3.5,"- 3.5 buts")</f>
        <v>#VALUE!</v>
      </c>
      <c r="M5" s="9" t="e">
        <f t="shared" si="1"/>
        <v>#VALUE!</v>
      </c>
      <c r="N5" s="12" t="e">
        <f t="shared" si="0"/>
        <v>#VALUE!</v>
      </c>
      <c r="O5" s="8"/>
      <c r="P5" s="8"/>
      <c r="Q5" s="9" t="str">
        <f t="shared" si="2"/>
        <v>KO</v>
      </c>
    </row>
    <row r="6" spans="1:17" x14ac:dyDescent="0.35">
      <c r="A6" s="7">
        <f>'[1]Pick Foot'!A6</f>
        <v>45625</v>
      </c>
      <c r="B6" s="8" t="str">
        <f>'[1]Pick Foot'!B6</f>
        <v>SERIE A</v>
      </c>
      <c r="C6" s="8" t="str">
        <f>'[1]Pick Foot'!C6</f>
        <v>Cagliari</v>
      </c>
      <c r="D6" s="8" t="str">
        <f>IF('[1]Pick Foot'!E6=0,"",'[1]Pick Foot'!E6)</f>
        <v/>
      </c>
      <c r="E6" s="8" t="str">
        <f>'[1]Pick Foot'!F6</f>
        <v>Hellas Vérone</v>
      </c>
      <c r="F6" s="8" t="str">
        <f>IF('[1]Pick Foot'!H6=0,"",'[1]Pick Foot'!H6)</f>
        <v/>
      </c>
      <c r="G6" s="8" t="str" cm="1">
        <f t="array" ref="G6">_xlfn.IFS(D6&gt;F6,C6,F6&gt;D6,E6,D6=F6,"Match nul")</f>
        <v>Match nul</v>
      </c>
      <c r="H6" s="9" t="str">
        <f>'[1]Pick Foot'!K6</f>
        <v>Cagliari ou nul</v>
      </c>
      <c r="I6" s="9"/>
      <c r="J6" s="10" t="str">
        <f>'[1]Pick Foot'!O6</f>
        <v>+ 1.5 buts</v>
      </c>
      <c r="K6" s="11" t="str">
        <f>'[1]Pick Foot'!P6</f>
        <v>A tenter</v>
      </c>
      <c r="L6" s="8" t="e" cm="1">
        <f t="array" ref="L6">_xlfn.IFS((D6+F6)&gt;1.5,"+ 1.5 buts",(D6+F6)&lt;3.5,"- 3.5 buts")</f>
        <v>#VALUE!</v>
      </c>
      <c r="M6" s="9" t="e">
        <f t="shared" si="1"/>
        <v>#VALUE!</v>
      </c>
      <c r="N6" s="11" t="e">
        <f t="shared" si="0"/>
        <v>#VALUE!</v>
      </c>
      <c r="O6" s="8"/>
      <c r="P6" s="8"/>
      <c r="Q6" s="9" t="str">
        <f t="shared" si="2"/>
        <v>KO</v>
      </c>
    </row>
    <row r="7" spans="1:17" x14ac:dyDescent="0.35">
      <c r="A7" s="7">
        <f>'[1]Pick Foot'!A7</f>
        <v>45625</v>
      </c>
      <c r="B7" s="8" t="str">
        <f>'[1]Pick Foot'!B7</f>
        <v>PREMIER LEAGUE</v>
      </c>
      <c r="C7" s="8" t="str">
        <f>'[1]Pick Foot'!C7</f>
        <v>Brighton</v>
      </c>
      <c r="D7" s="8" t="str">
        <f>IF('[1]Pick Foot'!E7=0,"",'[1]Pick Foot'!E7)</f>
        <v/>
      </c>
      <c r="E7" s="8" t="str">
        <f>'[1]Pick Foot'!F7</f>
        <v>Southampton</v>
      </c>
      <c r="F7" s="8" t="str">
        <f>IF('[1]Pick Foot'!H7=0,"",'[1]Pick Foot'!H7)</f>
        <v/>
      </c>
      <c r="G7" s="8" t="str" cm="1">
        <f t="array" ref="G7">_xlfn.IFS(D7&gt;F7,C7,F7&gt;D7,E7,D7=F7,"Match nul")</f>
        <v>Match nul</v>
      </c>
      <c r="H7" s="9" t="str">
        <f>'[1]Pick Foot'!K7</f>
        <v>Brighton gagne</v>
      </c>
      <c r="I7" s="9"/>
      <c r="J7" s="10" t="str">
        <f>'[1]Pick Foot'!O7</f>
        <v>+ 1.5 buts</v>
      </c>
      <c r="K7" s="11" t="str">
        <f>'[1]Pick Foot'!P7</f>
        <v>A tenter</v>
      </c>
      <c r="L7" s="8" t="e" cm="1">
        <f t="array" ref="L7">_xlfn.IFS((D7+F7)&gt;1.5,"+ 1.5 buts",(D7+F7)&lt;3.5,"- 3.5 buts")</f>
        <v>#VALUE!</v>
      </c>
      <c r="M7" s="9" t="e">
        <f t="shared" si="1"/>
        <v>#VALUE!</v>
      </c>
      <c r="N7" s="12" t="e">
        <f t="shared" si="0"/>
        <v>#VALUE!</v>
      </c>
      <c r="O7" s="8"/>
      <c r="P7" s="8"/>
      <c r="Q7" s="9" t="str">
        <f t="shared" si="2"/>
        <v>KO</v>
      </c>
    </row>
    <row r="8" spans="1:17" x14ac:dyDescent="0.35">
      <c r="A8" s="7">
        <f>'[1]Pick Foot'!A8</f>
        <v>45626</v>
      </c>
      <c r="B8" s="8" t="str">
        <f>'[1]Pick Foot'!B8</f>
        <v>BUNDESLIGA</v>
      </c>
      <c r="C8" s="8" t="str">
        <f>'[1]Pick Foot'!C8</f>
        <v>RB Leipzig</v>
      </c>
      <c r="D8" s="8" t="str">
        <f>IF('[1]Pick Foot'!E8=0,"",'[1]Pick Foot'!E8)</f>
        <v/>
      </c>
      <c r="E8" s="8" t="str">
        <f>'[1]Pick Foot'!F8</f>
        <v>Wolfsburg</v>
      </c>
      <c r="F8" s="8" t="str">
        <f>IF('[1]Pick Foot'!H8=0,"",'[1]Pick Foot'!H8)</f>
        <v/>
      </c>
      <c r="G8" s="8" t="str" cm="1">
        <f t="array" ref="G8">_xlfn.IFS(D8&gt;F8,C8,F8&gt;D8,E8,D8=F8,"Match nul")</f>
        <v>Match nul</v>
      </c>
      <c r="H8" s="9" t="str">
        <f>'[1]Pick Foot'!K8</f>
        <v>RB Leipzig ou nul</v>
      </c>
      <c r="I8" s="9"/>
      <c r="J8" s="10" t="str">
        <f>'[1]Pick Foot'!O8</f>
        <v>+ 1.5 buts</v>
      </c>
      <c r="K8" s="11" t="str">
        <f>'[1]Pick Foot'!P8</f>
        <v>A tenter</v>
      </c>
      <c r="L8" s="8" t="e" cm="1">
        <f t="array" ref="L8">_xlfn.IFS((D8+F8)&gt;1.5,"+ 1.5 buts",(D8+F8)&lt;3.5,"- 3.5 buts")</f>
        <v>#VALUE!</v>
      </c>
      <c r="M8" s="9" t="e">
        <f t="shared" si="1"/>
        <v>#VALUE!</v>
      </c>
      <c r="N8" s="11" t="e">
        <f t="shared" si="0"/>
        <v>#VALUE!</v>
      </c>
      <c r="O8" s="8"/>
      <c r="P8" s="8"/>
      <c r="Q8" s="9" t="str">
        <f t="shared" si="2"/>
        <v>KO</v>
      </c>
    </row>
    <row r="9" spans="1:17" x14ac:dyDescent="0.35">
      <c r="A9" s="7">
        <f>'[1]Pick Foot'!A9</f>
        <v>45626</v>
      </c>
      <c r="B9" s="8" t="str">
        <f>'[1]Pick Foot'!B9</f>
        <v>BUNDESLIGA</v>
      </c>
      <c r="C9" s="8" t="str">
        <f>'[1]Pick Foot'!C9</f>
        <v>Werder Brême</v>
      </c>
      <c r="D9" s="8" t="str">
        <f>IF('[1]Pick Foot'!E9=0,"",'[1]Pick Foot'!E9)</f>
        <v/>
      </c>
      <c r="E9" s="8" t="str">
        <f>'[1]Pick Foot'!F9</f>
        <v>Stuttgart</v>
      </c>
      <c r="F9" s="8" t="str">
        <f>IF('[1]Pick Foot'!H9=0,"",'[1]Pick Foot'!H9)</f>
        <v/>
      </c>
      <c r="G9" s="8" t="str" cm="1">
        <f t="array" ref="G9">_xlfn.IFS(D9&gt;F9,C9,F9&gt;D9,E9,D9=F9,"Match nul")</f>
        <v>Match nul</v>
      </c>
      <c r="H9" s="9" t="str">
        <f>'[1]Pick Foot'!K9</f>
        <v>Attention</v>
      </c>
      <c r="I9" s="9"/>
      <c r="J9" s="10" t="str">
        <f>'[1]Pick Foot'!O9</f>
        <v>+ 1.5 buts</v>
      </c>
      <c r="K9" s="11" t="str">
        <f>'[1]Pick Foot'!P9</f>
        <v>A tenter</v>
      </c>
      <c r="L9" s="8" t="e" cm="1">
        <f t="array" ref="L9">_xlfn.IFS((D9+F9)&gt;1.5,"+ 1.5 buts",(D9+F9)&lt;3.5,"- 3.5 buts")</f>
        <v>#VALUE!</v>
      </c>
      <c r="M9" s="9" t="e">
        <f t="shared" si="1"/>
        <v>#VALUE!</v>
      </c>
      <c r="N9" s="11" t="e">
        <f t="shared" si="0"/>
        <v>#VALUE!</v>
      </c>
      <c r="O9" s="8"/>
      <c r="P9" s="8"/>
      <c r="Q9" s="9" t="str">
        <f t="shared" si="2"/>
        <v>KO</v>
      </c>
    </row>
    <row r="10" spans="1:17" x14ac:dyDescent="0.35">
      <c r="A10" s="7">
        <f>'[1]Pick Foot'!A10</f>
        <v>45626</v>
      </c>
      <c r="B10" s="8" t="str">
        <f>'[1]Pick Foot'!B10</f>
        <v>BUNDESLIGA</v>
      </c>
      <c r="C10" s="8" t="str">
        <f>'[1]Pick Foot'!C10</f>
        <v>Fribourg</v>
      </c>
      <c r="D10" s="8" t="str">
        <f>IF('[1]Pick Foot'!E10=0,"",'[1]Pick Foot'!E10)</f>
        <v/>
      </c>
      <c r="E10" s="8" t="str">
        <f>'[1]Pick Foot'!F10</f>
        <v>B. Monchengladbach</v>
      </c>
      <c r="F10" s="8" t="str">
        <f>IF('[1]Pick Foot'!H10=0,"",'[1]Pick Foot'!H10)</f>
        <v/>
      </c>
      <c r="G10" s="8" t="str" cm="1">
        <f t="array" ref="G10">_xlfn.IFS(D10&gt;F10,C10,F10&gt;D10,E10,D10=F10,"Match nul")</f>
        <v>Match nul</v>
      </c>
      <c r="H10" s="9" t="str">
        <f>'[1]Pick Foot'!K10</f>
        <v>Attention</v>
      </c>
      <c r="I10" s="9"/>
      <c r="J10" s="10" t="str">
        <f>'[1]Pick Foot'!O10</f>
        <v>+ 1.5 buts</v>
      </c>
      <c r="K10" s="11" t="str">
        <f>'[1]Pick Foot'!P10</f>
        <v>A tenter</v>
      </c>
      <c r="L10" s="8" t="e" cm="1">
        <f t="array" ref="L10">_xlfn.IFS((D10+F10)&gt;1.5,"+ 1.5 buts",(D10+F10)&lt;3.5,"- 3.5 buts")</f>
        <v>#VALUE!</v>
      </c>
      <c r="M10" s="9" t="e">
        <f t="shared" si="1"/>
        <v>#VALUE!</v>
      </c>
      <c r="N10" s="11" t="e">
        <f t="shared" si="0"/>
        <v>#VALUE!</v>
      </c>
      <c r="O10" s="8"/>
      <c r="P10" s="8"/>
      <c r="Q10" s="9" t="str">
        <f t="shared" si="2"/>
        <v>KO</v>
      </c>
    </row>
    <row r="11" spans="1:17" x14ac:dyDescent="0.35">
      <c r="A11" s="7">
        <f>'[1]Pick Foot'!A11</f>
        <v>45626</v>
      </c>
      <c r="B11" s="8" t="str">
        <f>'[1]Pick Foot'!B11</f>
        <v>BUNDESLIGA</v>
      </c>
      <c r="C11" s="8" t="str">
        <f>'[1]Pick Foot'!C11</f>
        <v>Augsbsurg</v>
      </c>
      <c r="D11" s="8" t="str">
        <f>IF('[1]Pick Foot'!E11=0,"",'[1]Pick Foot'!E11)</f>
        <v/>
      </c>
      <c r="E11" s="8" t="str">
        <f>'[1]Pick Foot'!F11</f>
        <v>Bochum</v>
      </c>
      <c r="F11" s="8" t="str">
        <f>IF('[1]Pick Foot'!H11=0,"",'[1]Pick Foot'!H11)</f>
        <v/>
      </c>
      <c r="G11" s="8" t="str" cm="1">
        <f t="array" ref="G11">_xlfn.IFS(D11&gt;F11,C11,F11&gt;D11,E11,D11=F11,"Match nul")</f>
        <v>Match nul</v>
      </c>
      <c r="H11" s="9" t="str">
        <f>'[1]Pick Foot'!K11</f>
        <v>Augsburg gagne</v>
      </c>
      <c r="I11" s="9"/>
      <c r="J11" s="10" t="str">
        <f>'[1]Pick Foot'!O11</f>
        <v>+ 1.5 buts</v>
      </c>
      <c r="K11" s="11" t="str">
        <f>'[1]Pick Foot'!P11</f>
        <v>A tenter</v>
      </c>
      <c r="L11" s="8" t="e" cm="1">
        <f t="array" ref="L11">_xlfn.IFS((D11+F11)&gt;1.5,"+ 1.5 buts",(D11+F11)&lt;3.5,"- 3.5 buts")</f>
        <v>#VALUE!</v>
      </c>
      <c r="M11" s="9" t="e">
        <f t="shared" si="1"/>
        <v>#VALUE!</v>
      </c>
      <c r="N11" s="13" t="e">
        <f t="shared" si="0"/>
        <v>#VALUE!</v>
      </c>
      <c r="O11" s="8"/>
      <c r="P11" s="8"/>
      <c r="Q11" s="9" t="str">
        <f t="shared" si="2"/>
        <v>KO</v>
      </c>
    </row>
    <row r="12" spans="1:17" x14ac:dyDescent="0.35">
      <c r="A12" s="7">
        <f>'[1]Pick Foot'!A12</f>
        <v>45626</v>
      </c>
      <c r="B12" s="8" t="str">
        <f>'[1]Pick Foot'!B12</f>
        <v>BUNDESLIGA</v>
      </c>
      <c r="C12" s="8" t="str">
        <f>'[1]Pick Foot'!C12</f>
        <v>Union Berlin</v>
      </c>
      <c r="D12" s="8" t="str">
        <f>IF('[1]Pick Foot'!E12=0,"",'[1]Pick Foot'!E12)</f>
        <v/>
      </c>
      <c r="E12" s="8" t="str">
        <f>'[1]Pick Foot'!F12</f>
        <v>Bayer Leverkusen</v>
      </c>
      <c r="F12" s="8" t="str">
        <f>IF('[1]Pick Foot'!H12=0,"",'[1]Pick Foot'!H12)</f>
        <v/>
      </c>
      <c r="G12" s="8" t="str" cm="1">
        <f t="array" ref="G12">_xlfn.IFS(D12&gt;F12,C12,F12&gt;D12,E12,D12=F12,"Match nul")</f>
        <v>Match nul</v>
      </c>
      <c r="H12" s="9" t="str">
        <f>'[1]Pick Foot'!K12</f>
        <v>Nul ou Bayer Leverkusen</v>
      </c>
      <c r="I12" s="9"/>
      <c r="J12" s="10" t="str">
        <f>'[1]Pick Foot'!O12</f>
        <v>+ 1.5 buts</v>
      </c>
      <c r="K12" s="11" t="str">
        <f>'[1]Pick Foot'!P12</f>
        <v>A tenter</v>
      </c>
      <c r="L12" s="8" t="e" cm="1">
        <f t="array" ref="L12">_xlfn.IFS((D12+F12)&gt;1.5,"+ 1.5 buts",(D12+F12)&lt;3.5,"- 3.5 buts")</f>
        <v>#VALUE!</v>
      </c>
      <c r="M12" s="9" t="e">
        <f t="shared" si="1"/>
        <v>#VALUE!</v>
      </c>
      <c r="N12" s="13" t="e">
        <f t="shared" si="0"/>
        <v>#VALUE!</v>
      </c>
      <c r="O12" s="8"/>
      <c r="P12" s="8"/>
      <c r="Q12" s="9" t="str">
        <f t="shared" si="2"/>
        <v>KO</v>
      </c>
    </row>
    <row r="13" spans="1:17" x14ac:dyDescent="0.35">
      <c r="A13" s="7">
        <f>'[1]Pick Foot'!A13</f>
        <v>45626</v>
      </c>
      <c r="B13" s="8" t="str">
        <f>'[1]Pick Foot'!B13</f>
        <v>BUNDESLIGA</v>
      </c>
      <c r="C13" s="8" t="str">
        <f>'[1]Pick Foot'!C13</f>
        <v>Dortmund</v>
      </c>
      <c r="D13" s="8" t="str">
        <f>IF('[1]Pick Foot'!E13=0,"",'[1]Pick Foot'!E13)</f>
        <v/>
      </c>
      <c r="E13" s="8" t="str">
        <f>'[1]Pick Foot'!F13</f>
        <v>Bayern Munich</v>
      </c>
      <c r="F13" s="8" t="str">
        <f>IF('[1]Pick Foot'!H13=0,"",'[1]Pick Foot'!H13)</f>
        <v/>
      </c>
      <c r="G13" s="8" t="str" cm="1">
        <f t="array" ref="G13">_xlfn.IFS(D13&gt;F13,C13,F13&gt;D13,E13,D13=F13,"Match nul")</f>
        <v>Match nul</v>
      </c>
      <c r="H13" s="9" t="str">
        <f>'[1]Pick Foot'!K13</f>
        <v>Bayern Munich gagne</v>
      </c>
      <c r="I13" s="9"/>
      <c r="J13" s="10" t="str">
        <f>'[1]Pick Foot'!O13</f>
        <v>+ 1.5 buts</v>
      </c>
      <c r="K13" s="11" t="str">
        <f>'[1]Pick Foot'!P13</f>
        <v>OK</v>
      </c>
      <c r="L13" s="8" t="e" cm="1">
        <f t="array" ref="L13">_xlfn.IFS((D13+F13)&gt;1.5,"+ 1.5 buts",(D13+F13)&lt;3.5,"- 3.5 buts")</f>
        <v>#VALUE!</v>
      </c>
      <c r="M13" s="9" t="e">
        <f t="shared" si="1"/>
        <v>#VALUE!</v>
      </c>
      <c r="N13" s="11" t="e">
        <f t="shared" si="0"/>
        <v>#VALUE!</v>
      </c>
      <c r="O13" s="8"/>
      <c r="P13" s="8"/>
      <c r="Q13" s="9" t="str">
        <f t="shared" si="2"/>
        <v>KO</v>
      </c>
    </row>
  </sheetData>
  <autoFilter ref="A2:Q2" xr:uid="{2007B347-49EA-4C8F-A648-3E1F3E8B21D4}"/>
  <conditionalFormatting sqref="I3:I13 Q3:Q13 M3:M13">
    <cfRule type="containsText" dxfId="1" priority="1" operator="containsText" text="KO">
      <formula>NOT(ISERROR(SEARCH("KO",I3)))</formula>
    </cfRule>
    <cfRule type="containsText" dxfId="0" priority="2" operator="containsText" text="OK">
      <formula>NOT(ISERROR(SEARCH("OK",I3)))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2024-11-29T13:51:24Z</dcterms:created>
  <dcterms:modified xsi:type="dcterms:W3CDTF">2024-11-29T13:54:38Z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dc6714-9f23-4030-b547-8c94b19e0b7a_Enabled">
    <vt:lpwstr>true</vt:lpwstr>
  </property>
  <property fmtid="{D5CDD505-2E9C-101B-9397-08002B2CF9AE}" pid="3" name="MSIP_Label_f5dc6714-9f23-4030-b547-8c94b19e0b7a_SetDate">
    <vt:lpwstr>2024-11-29T13:54:31Z</vt:lpwstr>
  </property>
  <property fmtid="{D5CDD505-2E9C-101B-9397-08002B2CF9AE}" pid="4" name="MSIP_Label_f5dc6714-9f23-4030-b547-8c94b19e0b7a_Method">
    <vt:lpwstr>Standard</vt:lpwstr>
  </property>
  <property fmtid="{D5CDD505-2E9C-101B-9397-08002B2CF9AE}" pid="5" name="MSIP_Label_f5dc6714-9f23-4030-b547-8c94b19e0b7a_Name">
    <vt:lpwstr>Internal Information (R3)</vt:lpwstr>
  </property>
  <property fmtid="{D5CDD505-2E9C-101B-9397-08002B2CF9AE}" pid="6" name="MSIP_Label_f5dc6714-9f23-4030-b547-8c94b19e0b7a_SiteId">
    <vt:lpwstr>acbd4e6b-e845-4677-853c-a8d24faf3655</vt:lpwstr>
  </property>
  <property fmtid="{D5CDD505-2E9C-101B-9397-08002B2CF9AE}" pid="7" name="MSIP_Label_f5dc6714-9f23-4030-b547-8c94b19e0b7a_ActionId">
    <vt:lpwstr>7020b0b7-f917-4a6d-9437-eff885ac8aa7</vt:lpwstr>
  </property>
  <property fmtid="{D5CDD505-2E9C-101B-9397-08002B2CF9AE}" pid="8" name="MSIP_Label_f5dc6714-9f23-4030-b547-8c94b19e0b7a_ContentBits">
    <vt:lpwstr>0</vt:lpwstr>
  </property>
</Properties>
</file>