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codeName="ThisWorkbook" defaultThemeVersion="124226"/>
  <mc:AlternateContent xmlns:mc="http://schemas.openxmlformats.org/markup-compatibility/2006">
    <mc:Choice Requires="x15">
      <x15ac:absPath xmlns:x15ac="http://schemas.microsoft.com/office/spreadsheetml/2010/11/ac" url="C:\Users\I002462\Desktop\"/>
    </mc:Choice>
  </mc:AlternateContent>
  <bookViews>
    <workbookView xWindow="0" yWindow="0" windowWidth="19196" windowHeight="6975" tabRatio="784"/>
  </bookViews>
  <sheets>
    <sheet name="CRA PLANNING FORFAIT JOUR 2020" sheetId="9" r:id="rId1"/>
    <sheet name="Methode de calcul forfait jour " sheetId="10" r:id="rId2"/>
    <sheet name="Methode de calcul RTT 2020" sheetId="11" r:id="rId3"/>
  </sheets>
  <definedNames>
    <definedName name="_xlnm.Print_Area" localSheetId="0">'CRA PLANNING FORFAIT JOUR 2020'!$A$1:$Z$67</definedName>
  </definedNames>
  <calcPr calcId="162913"/>
</workbook>
</file>

<file path=xl/calcChain.xml><?xml version="1.0" encoding="utf-8"?>
<calcChain xmlns="http://schemas.openxmlformats.org/spreadsheetml/2006/main">
  <c r="B7" i="10" l="1"/>
  <c r="B7" i="11"/>
  <c r="F47" i="9"/>
  <c r="B14" i="11" l="1"/>
  <c r="B13" i="11"/>
  <c r="B10" i="10" l="1"/>
  <c r="F43" i="9" l="1"/>
  <c r="F48" i="9"/>
  <c r="F45" i="9"/>
  <c r="F56" i="9"/>
  <c r="Y37" i="9"/>
  <c r="F46" i="9" l="1"/>
  <c r="J45" i="9" s="1"/>
  <c r="F49" i="9" l="1"/>
  <c r="J49" i="9" s="1"/>
  <c r="F55" i="9" l="1"/>
  <c r="J55" i="9" s="1"/>
  <c r="F54" i="9"/>
  <c r="J54" i="9" s="1"/>
  <c r="F53" i="9"/>
  <c r="J53" i="9" s="1"/>
  <c r="F50" i="9"/>
  <c r="J50" i="9" s="1"/>
  <c r="F52" i="9"/>
  <c r="J52" i="9" s="1"/>
  <c r="F51" i="9"/>
  <c r="J51" i="9" s="1"/>
  <c r="J47" i="9"/>
  <c r="F44" i="9" l="1"/>
  <c r="J43" i="9" s="1"/>
  <c r="J56" i="9" s="1"/>
  <c r="W37" i="9" l="1"/>
  <c r="U37" i="9"/>
  <c r="S37" i="9"/>
  <c r="Q37" i="9"/>
  <c r="O37" i="9"/>
  <c r="M37" i="9"/>
  <c r="K37" i="9"/>
  <c r="I37" i="9"/>
  <c r="G37" i="9"/>
  <c r="E37" i="9"/>
  <c r="C37" i="9"/>
  <c r="G38" i="9" l="1"/>
  <c r="S38" i="9" l="1"/>
  <c r="M38" i="9"/>
  <c r="Y38" i="9" l="1"/>
  <c r="F42" i="9" l="1"/>
  <c r="J42" i="9" s="1"/>
</calcChain>
</file>

<file path=xl/sharedStrings.xml><?xml version="1.0" encoding="utf-8"?>
<sst xmlns="http://schemas.openxmlformats.org/spreadsheetml/2006/main" count="467" uniqueCount="89">
  <si>
    <t>Ma</t>
  </si>
  <si>
    <t>Je</t>
  </si>
  <si>
    <t>Ve</t>
  </si>
  <si>
    <t>Sa</t>
  </si>
  <si>
    <t>Di</t>
  </si>
  <si>
    <t>Lu</t>
  </si>
  <si>
    <t>F</t>
  </si>
  <si>
    <t>SOLDE</t>
  </si>
  <si>
    <r>
      <t>1</t>
    </r>
    <r>
      <rPr>
        <vertAlign val="superscript"/>
        <sz val="10"/>
        <rFont val="Arial"/>
        <family val="2"/>
      </rPr>
      <t>er</t>
    </r>
    <r>
      <rPr>
        <sz val="10"/>
        <rFont val="Arial"/>
        <family val="2"/>
      </rPr>
      <t xml:space="preserve"> trimestre :</t>
    </r>
  </si>
  <si>
    <r>
      <t>2</t>
    </r>
    <r>
      <rPr>
        <vertAlign val="superscript"/>
        <sz val="10"/>
        <rFont val="Arial"/>
        <family val="2"/>
      </rPr>
      <t>ème</t>
    </r>
    <r>
      <rPr>
        <sz val="10"/>
        <rFont val="Arial"/>
        <family val="2"/>
      </rPr>
      <t xml:space="preserve"> trimestre :</t>
    </r>
  </si>
  <si>
    <r>
      <t>3</t>
    </r>
    <r>
      <rPr>
        <vertAlign val="superscript"/>
        <sz val="10"/>
        <rFont val="Arial"/>
        <family val="2"/>
      </rPr>
      <t>ème</t>
    </r>
    <r>
      <rPr>
        <sz val="10"/>
        <rFont val="Arial"/>
        <family val="2"/>
      </rPr>
      <t xml:space="preserve"> trimestre :</t>
    </r>
  </si>
  <si>
    <r>
      <t>4</t>
    </r>
    <r>
      <rPr>
        <vertAlign val="superscript"/>
        <sz val="10"/>
        <rFont val="Arial"/>
        <family val="2"/>
      </rPr>
      <t>ème</t>
    </r>
    <r>
      <rPr>
        <sz val="10"/>
        <rFont val="Arial"/>
        <family val="2"/>
      </rPr>
      <t xml:space="preserve"> trimestre :</t>
    </r>
  </si>
  <si>
    <t>en jours</t>
  </si>
  <si>
    <t>Signature du salarié :</t>
  </si>
  <si>
    <t>Signature du supérieur hiérarchique :</t>
  </si>
  <si>
    <t>FERIES hors  WE</t>
  </si>
  <si>
    <t>Nombre de jours travaillés :</t>
  </si>
  <si>
    <t>JT</t>
  </si>
  <si>
    <t>JOURS TRAVAILLES</t>
  </si>
  <si>
    <t>TOT JT</t>
  </si>
  <si>
    <t>janvier</t>
  </si>
  <si>
    <t>février</t>
  </si>
  <si>
    <t>mars</t>
  </si>
  <si>
    <t>avril</t>
  </si>
  <si>
    <t>mai</t>
  </si>
  <si>
    <t>juin</t>
  </si>
  <si>
    <t>juillet</t>
  </si>
  <si>
    <t>août</t>
  </si>
  <si>
    <t>septembre</t>
  </si>
  <si>
    <t>octobre</t>
  </si>
  <si>
    <t>novembre</t>
  </si>
  <si>
    <t>décembre</t>
  </si>
  <si>
    <t>MALADIE</t>
  </si>
  <si>
    <t>Me</t>
  </si>
  <si>
    <t>IDENTITE :</t>
  </si>
  <si>
    <t xml:space="preserve"> </t>
  </si>
  <si>
    <t>ACQUIS</t>
  </si>
  <si>
    <t>TRAVAILLES</t>
  </si>
  <si>
    <t xml:space="preserve">Date d'entrée : </t>
  </si>
  <si>
    <t>CP19</t>
  </si>
  <si>
    <t>CP19d</t>
  </si>
  <si>
    <t>J'atteste : 
* L'exactitude des informations indiquées ci-dessus.
* Que mon amplitude journalière et hebdomadaire de travail n'excède pas les durées maximales de travail fixées par la loi ou la Convention collective nationale applicable au sein de la société et régissant la relation de travail et respecte les temps de repos quotidiens et hebdomadaires. A titre d'information, sous réserve d'évolution de la législation ou des dispositions de la Convention collective nationale applicable, le temps de repos quotidien est de 12 heures et le temps de repos hebdomadaire est de 36 heures et que cela implique une obligation de deconnexion des outils à distance.De façon à prévenir de l’usage de la messagerie professionnelle, le soir, pendant le repos hebdomadaire, les jours de repos, les congés exceptionnels, les jours fériés chômés et les congés payés il est rappelé, qu’il n’y a pas d’obligation de répondre pendant ces périodes
* Qu'un dispositif de contrôle a été mis en place au sein de CLAAS RESEAU AGRICOLE, afin de permettre de signaler, à tout moment, auprès de mon supérieur hiérarchique, toute surcharge de travail, laquelle aurait pour effet de porter la durée effective de mon travail au-delà des limites mentionnées ci-dessus.</t>
  </si>
  <si>
    <t>RTT</t>
  </si>
  <si>
    <t>DRTT</t>
  </si>
  <si>
    <t>PAT</t>
  </si>
  <si>
    <t>PATERNITE</t>
  </si>
  <si>
    <t>MAT</t>
  </si>
  <si>
    <t>CET</t>
  </si>
  <si>
    <t>CEF</t>
  </si>
  <si>
    <t>MATERNITE</t>
  </si>
  <si>
    <t>MAL</t>
  </si>
  <si>
    <t>CONGES EXCEPTIONNELS*</t>
  </si>
  <si>
    <t>* Congé sans solde, absence autorisée payée etc….</t>
  </si>
  <si>
    <t>CF</t>
  </si>
  <si>
    <t>CONGES FAMILIAUX</t>
  </si>
  <si>
    <t>1er Trimestre</t>
  </si>
  <si>
    <t>2e Trimestre</t>
  </si>
  <si>
    <t>3e Trimestre</t>
  </si>
  <si>
    <t>4e Trimestre</t>
  </si>
  <si>
    <t>Total Abs</t>
  </si>
  <si>
    <t>RTT 2020</t>
  </si>
  <si>
    <t>CP20</t>
  </si>
  <si>
    <t>CP20d</t>
  </si>
  <si>
    <t>1/2 JRTT 2020</t>
  </si>
  <si>
    <t xml:space="preserve"> au 31/12/19</t>
  </si>
  <si>
    <t>CONGES 2019/2020</t>
  </si>
  <si>
    <t>DEMI CONGES 2019/2020</t>
  </si>
  <si>
    <t>CONGES 2020/2021</t>
  </si>
  <si>
    <t>DEMI CONGES 2020/2021</t>
  </si>
  <si>
    <t>C.E</t>
  </si>
  <si>
    <t>Données à prendre en compte</t>
  </si>
  <si>
    <t xml:space="preserve">Nombre de jours de congés payés </t>
  </si>
  <si>
    <t xml:space="preserve">Nombre de jours fériés tombant un jour ouvré </t>
  </si>
  <si>
    <t>SUIVI FORFAIT JOUR CRA - CALENDRIER 2020</t>
  </si>
  <si>
    <t>Année 2020</t>
  </si>
  <si>
    <t>Nombre de jours calendaires de l'année  2020</t>
  </si>
  <si>
    <t>Nombre de samedi et dimanche (52 x2)</t>
  </si>
  <si>
    <t>Nombre de jours de RTT</t>
  </si>
  <si>
    <t>METHODE DE CALCUL FORFAIT JOUR</t>
  </si>
  <si>
    <t>METHODE DE CALCUL RTT 2020</t>
  </si>
  <si>
    <t>1/ CALCULER LE NOMBRE DE JOUR TOTAL</t>
  </si>
  <si>
    <t>SOMME DE NOMBRE DE JOUR</t>
  </si>
  <si>
    <r>
      <t xml:space="preserve">Le </t>
    </r>
    <r>
      <rPr>
        <b/>
        <sz val="10"/>
        <rFont val="Arial"/>
        <family val="2"/>
      </rPr>
      <t>nombre de jours travaillés en 2020</t>
    </r>
    <r>
      <rPr>
        <sz val="10"/>
        <rFont val="Arial"/>
        <family val="2"/>
      </rPr>
      <t xml:space="preserve"> est de 228.</t>
    </r>
  </si>
  <si>
    <t>Forfait Jour 2020</t>
  </si>
  <si>
    <t>Nombre de jours ouvrés 2020</t>
  </si>
  <si>
    <t>Nombre de jours travaillés</t>
  </si>
  <si>
    <t xml:space="preserve">JOURS DE TRAVAILLES FORFAIT JOUR   </t>
  </si>
  <si>
    <t>Nombre de jours de RTT 2020</t>
  </si>
  <si>
    <t>MASQUILIER Simon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</si>
</sst>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164" formatCode="mmmm"/>
    <numFmt numFmtId="165" formatCode="[$-40C]dd\-mmmm\-yyyy;@"/>
  </numFmts>
  <fonts count="18" x14ac:knownFonts="1">
    <font>
      <sz val="10"/>
      <name val="Arial"/>
    </font>
    <font>
      <sz val="10"/>
      <name val="Arial"/>
      <family val="2"/>
    </font>
    <font>
      <sz val="8"/>
      <name val="Arial"/>
      <family val="2"/>
    </font>
    <font>
      <b/>
      <sz val="10"/>
      <name val="Arial"/>
      <family val="2"/>
    </font>
    <font>
      <sz val="14"/>
      <name val="Arial"/>
      <family val="2"/>
    </font>
    <font>
      <vertAlign val="superscript"/>
      <sz val="10"/>
      <name val="Arial"/>
      <family val="2"/>
    </font>
    <font>
      <sz val="10"/>
      <name val="Arial"/>
      <family val="2"/>
    </font>
    <font>
      <sz val="9"/>
      <name val="Arial"/>
      <family val="2"/>
    </font>
    <font>
      <b/>
      <sz val="9"/>
      <name val="Arial"/>
      <family val="2"/>
    </font>
    <font>
      <b/>
      <sz val="8"/>
      <name val="Arial"/>
      <family val="2"/>
    </font>
    <font>
      <sz val="8"/>
      <name val="Arial"/>
      <family val="2"/>
    </font>
    <font>
      <b/>
      <sz val="9"/>
      <color rgb="FFFF0000"/>
      <name val="Arial"/>
      <family val="2"/>
    </font>
    <font>
      <b/>
      <sz val="10"/>
      <color rgb="FFFF0000"/>
      <name val="Arial"/>
      <family val="2"/>
    </font>
    <font>
      <sz val="10"/>
      <color theme="0"/>
      <name val="Arial"/>
      <family val="2"/>
    </font>
    <font>
      <b/>
      <sz val="14"/>
      <name val="Arial"/>
      <family val="2"/>
    </font>
    <font>
      <u/>
      <sz val="14"/>
      <name val="Arial"/>
      <family val="2"/>
    </font>
    <font>
      <b/>
      <i/>
      <u/>
      <sz val="14"/>
      <name val="Arial"/>
      <family val="2"/>
    </font>
    <font>
      <sz val="14"/>
      <color rgb="FFFF0000"/>
      <name val="Arial"/>
      <family val="2"/>
    </font>
  </fonts>
  <fills count="13">
    <fill>
      <patternFill patternType="none"/>
    </fill>
    <fill>
      <patternFill patternType="gray125"/>
    </fill>
    <fill>
      <patternFill patternType="solid">
        <fgColor indexed="47"/>
        <bgColor indexed="64"/>
      </patternFill>
    </fill>
    <fill>
      <patternFill patternType="solid">
        <fgColor indexed="42"/>
        <bgColor indexed="64"/>
      </patternFill>
    </fill>
    <fill>
      <patternFill patternType="solid">
        <fgColor rgb="FFCCFFCC"/>
        <bgColor indexed="64"/>
      </patternFill>
    </fill>
    <fill>
      <patternFill patternType="solid">
        <fgColor theme="3" tint="0.79998168889431442"/>
        <bgColor indexed="64"/>
      </patternFill>
    </fill>
    <fill>
      <patternFill patternType="solid">
        <fgColor theme="0" tint="-0.14999847407452621"/>
        <bgColor indexed="64"/>
      </patternFill>
    </fill>
    <fill>
      <patternFill patternType="solid">
        <fgColor theme="0"/>
        <bgColor indexed="64"/>
      </patternFill>
    </fill>
    <fill>
      <patternFill patternType="solid">
        <fgColor theme="6" tint="0.39997558519241921"/>
        <bgColor indexed="64"/>
      </patternFill>
    </fill>
    <fill>
      <patternFill patternType="solid">
        <fgColor theme="8" tint="0.39997558519241921"/>
        <bgColor indexed="64"/>
      </patternFill>
    </fill>
    <fill>
      <patternFill patternType="solid">
        <fgColor rgb="FFFFFF00"/>
        <bgColor indexed="64"/>
      </patternFill>
    </fill>
    <fill>
      <patternFill patternType="solid">
        <fgColor theme="7" tint="0.39997558519241921"/>
        <bgColor indexed="64"/>
      </patternFill>
    </fill>
    <fill>
      <patternFill patternType="solid">
        <fgColor theme="5" tint="0.59999389629810485"/>
        <bgColor indexed="64"/>
      </patternFill>
    </fill>
  </fills>
  <borders count="30">
    <border>
      <left/>
      <right/>
      <top/>
      <bottom/>
      <diagonal/>
    </border>
    <border>
      <left style="thin">
        <color indexed="64"/>
      </left>
      <right style="thin">
        <color indexed="64"/>
      </right>
      <top style="thin">
        <color indexed="64"/>
      </top>
      <bottom style="thin">
        <color indexed="64"/>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top style="thin">
        <color indexed="64"/>
      </top>
      <bottom style="thin">
        <color indexed="64"/>
      </bottom>
      <diagonal/>
    </border>
    <border>
      <left style="thin">
        <color indexed="64"/>
      </left>
      <right/>
      <top style="thin">
        <color indexed="64"/>
      </top>
      <bottom/>
      <diagonal/>
    </border>
    <border>
      <left style="thin">
        <color indexed="64"/>
      </left>
      <right style="thin">
        <color indexed="64"/>
      </right>
      <top/>
      <bottom style="thin">
        <color indexed="64"/>
      </bottom>
      <diagonal/>
    </border>
    <border>
      <left style="thin">
        <color indexed="64"/>
      </left>
      <right style="thin">
        <color indexed="64"/>
      </right>
      <top/>
      <bottom/>
      <diagonal/>
    </border>
    <border>
      <left/>
      <right style="thin">
        <color indexed="64"/>
      </right>
      <top style="medium">
        <color indexed="64"/>
      </top>
      <bottom style="medium">
        <color indexed="64"/>
      </bottom>
      <diagonal/>
    </border>
    <border>
      <left style="thin">
        <color indexed="64"/>
      </left>
      <right/>
      <top style="medium">
        <color indexed="64"/>
      </top>
      <bottom style="medium">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right style="thin">
        <color indexed="64"/>
      </right>
      <top style="thin">
        <color indexed="64"/>
      </top>
      <bottom/>
      <diagonal/>
    </border>
    <border>
      <left/>
      <right/>
      <top style="thin">
        <color indexed="64"/>
      </top>
      <bottom/>
      <diagonal/>
    </border>
    <border>
      <left style="thin">
        <color indexed="64"/>
      </left>
      <right/>
      <top style="medium">
        <color indexed="64"/>
      </top>
      <bottom style="thin">
        <color indexed="64"/>
      </bottom>
      <diagonal/>
    </border>
    <border>
      <left/>
      <right style="thin">
        <color indexed="64"/>
      </right>
      <top style="medium">
        <color indexed="64"/>
      </top>
      <bottom style="thin">
        <color indexed="64"/>
      </bottom>
      <diagonal/>
    </border>
    <border>
      <left style="thin">
        <color indexed="64"/>
      </left>
      <right style="thin">
        <color indexed="64"/>
      </right>
      <top style="thin">
        <color indexed="64"/>
      </top>
      <bottom style="medium">
        <color indexed="64"/>
      </bottom>
      <diagonal/>
    </border>
    <border>
      <left/>
      <right style="thin">
        <color indexed="64"/>
      </right>
      <top style="thin">
        <color indexed="64"/>
      </top>
      <bottom style="medium">
        <color indexed="64"/>
      </bottom>
      <diagonal/>
    </border>
    <border>
      <left style="medium">
        <color indexed="64"/>
      </left>
      <right/>
      <top style="thin">
        <color indexed="64"/>
      </top>
      <bottom style="thin">
        <color indexed="64"/>
      </bottom>
      <diagonal/>
    </border>
    <border>
      <left style="medium">
        <color indexed="64"/>
      </left>
      <right/>
      <top style="thin">
        <color indexed="64"/>
      </top>
      <bottom style="medium">
        <color indexed="64"/>
      </bottom>
      <diagonal/>
    </border>
    <border>
      <left style="medium">
        <color indexed="64"/>
      </left>
      <right/>
      <top/>
      <bottom style="medium">
        <color indexed="64"/>
      </bottom>
      <diagonal/>
    </border>
    <border>
      <left/>
      <right style="thin">
        <color indexed="64"/>
      </right>
      <top/>
      <bottom style="medium">
        <color indexed="64"/>
      </bottom>
      <diagonal/>
    </border>
  </borders>
  <cellStyleXfs count="2">
    <xf numFmtId="0" fontId="0" fillId="0" borderId="0"/>
    <xf numFmtId="0" fontId="1" fillId="0" borderId="0"/>
  </cellStyleXfs>
  <cellXfs count="191">
    <xf numFmtId="0" fontId="0" fillId="0" borderId="0" xfId="0"/>
    <xf numFmtId="0" fontId="0" fillId="0" borderId="0" xfId="0" applyAlignment="1">
      <alignment horizontal="center"/>
    </xf>
    <xf numFmtId="0" fontId="4" fillId="0" borderId="0" xfId="0" applyFont="1"/>
    <xf numFmtId="0" fontId="0" fillId="0" borderId="0" xfId="0" applyAlignment="1">
      <alignment horizontal="right"/>
    </xf>
    <xf numFmtId="0" fontId="0" fillId="0" borderId="0" xfId="0" applyBorder="1" applyAlignment="1">
      <alignment horizontal="center"/>
    </xf>
    <xf numFmtId="0" fontId="0" fillId="0" borderId="3" xfId="0" applyBorder="1" applyAlignment="1">
      <alignment horizontal="center"/>
    </xf>
    <xf numFmtId="0" fontId="0" fillId="0" borderId="5" xfId="0" applyBorder="1" applyAlignment="1">
      <alignment horizontal="center"/>
    </xf>
    <xf numFmtId="0" fontId="6" fillId="0" borderId="0" xfId="0" applyFont="1" applyAlignment="1"/>
    <xf numFmtId="0" fontId="2" fillId="0" borderId="0" xfId="0" applyFont="1"/>
    <xf numFmtId="0" fontId="7" fillId="0" borderId="0" xfId="0" applyFont="1"/>
    <xf numFmtId="0" fontId="7" fillId="0" borderId="0" xfId="0" applyFont="1" applyAlignment="1">
      <alignment horizontal="center"/>
    </xf>
    <xf numFmtId="0" fontId="8" fillId="0" borderId="8" xfId="0" applyFont="1" applyBorder="1"/>
    <xf numFmtId="0" fontId="8" fillId="0" borderId="8" xfId="0" applyFont="1" applyBorder="1" applyAlignment="1">
      <alignment horizontal="center"/>
    </xf>
    <xf numFmtId="0" fontId="7" fillId="0" borderId="0" xfId="0" applyFont="1" applyBorder="1" applyAlignment="1">
      <alignment horizontal="left"/>
    </xf>
    <xf numFmtId="0" fontId="7" fillId="0" borderId="0" xfId="0" applyFont="1" applyBorder="1" applyAlignment="1">
      <alignment horizontal="center"/>
    </xf>
    <xf numFmtId="0" fontId="7" fillId="2" borderId="9" xfId="0" applyFont="1" applyFill="1" applyBorder="1" applyAlignment="1">
      <alignment horizontal="left"/>
    </xf>
    <xf numFmtId="0" fontId="7" fillId="2" borderId="9" xfId="0" applyFont="1" applyFill="1" applyBorder="1"/>
    <xf numFmtId="0" fontId="7" fillId="2" borderId="10" xfId="0" applyFont="1" applyFill="1" applyBorder="1"/>
    <xf numFmtId="0" fontId="7" fillId="3" borderId="9" xfId="0" applyFont="1" applyFill="1" applyBorder="1" applyAlignment="1">
      <alignment horizontal="left"/>
    </xf>
    <xf numFmtId="0" fontId="7" fillId="3" borderId="9" xfId="0" applyFont="1" applyFill="1" applyBorder="1"/>
    <xf numFmtId="0" fontId="7" fillId="3" borderId="10" xfId="0" applyFont="1" applyFill="1" applyBorder="1"/>
    <xf numFmtId="0" fontId="0" fillId="0" borderId="0" xfId="0" applyBorder="1" applyAlignment="1"/>
    <xf numFmtId="0" fontId="0" fillId="0" borderId="0" xfId="0" applyAlignment="1">
      <alignment vertical="center"/>
    </xf>
    <xf numFmtId="0" fontId="0" fillId="0" borderId="0" xfId="0" applyAlignment="1">
      <alignment horizontal="center" vertical="center"/>
    </xf>
    <xf numFmtId="164" fontId="3" fillId="0" borderId="12" xfId="0" applyNumberFormat="1" applyFont="1" applyBorder="1" applyAlignment="1">
      <alignment horizontal="center"/>
    </xf>
    <xf numFmtId="164" fontId="3" fillId="0" borderId="10" xfId="0" applyNumberFormat="1" applyFont="1" applyBorder="1" applyAlignment="1">
      <alignment horizontal="center"/>
    </xf>
    <xf numFmtId="0" fontId="3" fillId="0" borderId="0" xfId="0" applyFont="1"/>
    <xf numFmtId="0" fontId="0" fillId="0" borderId="0" xfId="0" applyBorder="1"/>
    <xf numFmtId="0" fontId="0" fillId="0" borderId="5" xfId="0" applyBorder="1"/>
    <xf numFmtId="0" fontId="7" fillId="0" borderId="0" xfId="0" applyFont="1" applyBorder="1" applyAlignment="1">
      <alignment horizontal="center"/>
    </xf>
    <xf numFmtId="0" fontId="0" fillId="0" borderId="2" xfId="0" applyBorder="1" applyAlignment="1">
      <alignment horizontal="center"/>
    </xf>
    <xf numFmtId="0" fontId="0" fillId="0" borderId="0" xfId="0" applyAlignment="1">
      <alignment shrinkToFit="1"/>
    </xf>
    <xf numFmtId="0" fontId="6" fillId="0" borderId="0" xfId="0" applyFont="1" applyAlignment="1">
      <alignment shrinkToFit="1"/>
    </xf>
    <xf numFmtId="0" fontId="10" fillId="0" borderId="11" xfId="0" applyFont="1" applyBorder="1" applyAlignment="1">
      <alignment horizontal="center"/>
    </xf>
    <xf numFmtId="0" fontId="0" fillId="0" borderId="0" xfId="0" applyAlignment="1">
      <alignment horizontal="center"/>
    </xf>
    <xf numFmtId="0" fontId="0" fillId="0" borderId="3" xfId="0" applyBorder="1" applyAlignment="1">
      <alignment horizontal="center"/>
    </xf>
    <xf numFmtId="0" fontId="0" fillId="0" borderId="0" xfId="0" applyBorder="1" applyAlignment="1">
      <alignment horizontal="right"/>
    </xf>
    <xf numFmtId="0" fontId="8" fillId="0" borderId="18" xfId="0" applyFont="1" applyBorder="1"/>
    <xf numFmtId="0" fontId="9" fillId="0" borderId="7" xfId="0" applyFont="1" applyBorder="1"/>
    <xf numFmtId="0" fontId="0" fillId="0" borderId="19" xfId="0" applyBorder="1"/>
    <xf numFmtId="0" fontId="10" fillId="0" borderId="24" xfId="0" applyFont="1" applyBorder="1" applyAlignment="1">
      <alignment horizontal="left"/>
    </xf>
    <xf numFmtId="0" fontId="8" fillId="0" borderId="0" xfId="0" applyFont="1" applyBorder="1"/>
    <xf numFmtId="1" fontId="3" fillId="0" borderId="26" xfId="0" applyNumberFormat="1" applyFont="1" applyBorder="1" applyAlignment="1">
      <alignment horizontal="center"/>
    </xf>
    <xf numFmtId="1" fontId="1" fillId="0" borderId="10" xfId="0" applyNumberFormat="1" applyFont="1" applyBorder="1" applyAlignment="1">
      <alignment horizontal="center"/>
    </xf>
    <xf numFmtId="1" fontId="3" fillId="0" borderId="27" xfId="0" applyNumberFormat="1" applyFont="1" applyBorder="1" applyAlignment="1">
      <alignment horizontal="center"/>
    </xf>
    <xf numFmtId="1" fontId="1" fillId="0" borderId="25" xfId="0" applyNumberFormat="1" applyFont="1" applyBorder="1" applyAlignment="1">
      <alignment horizontal="center"/>
    </xf>
    <xf numFmtId="49" fontId="7" fillId="0" borderId="0" xfId="0" applyNumberFormat="1" applyFont="1" applyAlignment="1">
      <alignment horizontal="left"/>
    </xf>
    <xf numFmtId="0" fontId="1" fillId="0" borderId="0" xfId="0" applyFont="1" applyAlignment="1">
      <alignment horizontal="center"/>
    </xf>
    <xf numFmtId="0" fontId="7" fillId="0" borderId="4" xfId="0" applyFont="1" applyBorder="1" applyAlignment="1">
      <alignment horizontal="center"/>
    </xf>
    <xf numFmtId="0" fontId="7" fillId="0" borderId="6" xfId="0" applyFont="1" applyBorder="1" applyAlignment="1">
      <alignment horizontal="center"/>
    </xf>
    <xf numFmtId="0" fontId="7" fillId="0" borderId="2" xfId="0" applyFont="1" applyBorder="1" applyAlignment="1">
      <alignment horizontal="center"/>
    </xf>
    <xf numFmtId="0" fontId="7" fillId="0" borderId="3" xfId="0" applyFont="1" applyBorder="1" applyAlignment="1">
      <alignment horizontal="center"/>
    </xf>
    <xf numFmtId="0" fontId="7" fillId="0" borderId="5" xfId="0" applyFont="1" applyBorder="1" applyAlignment="1">
      <alignment horizontal="center"/>
    </xf>
    <xf numFmtId="0" fontId="7" fillId="0" borderId="0" xfId="0" applyFont="1" applyBorder="1" applyAlignment="1">
      <alignment horizontal="center"/>
    </xf>
    <xf numFmtId="0" fontId="0" fillId="0" borderId="12" xfId="0" applyBorder="1" applyAlignment="1">
      <alignment horizontal="left"/>
    </xf>
    <xf numFmtId="0" fontId="0" fillId="0" borderId="9" xfId="0" applyBorder="1" applyAlignment="1">
      <alignment horizontal="left"/>
    </xf>
    <xf numFmtId="0" fontId="0" fillId="0" borderId="10" xfId="0" applyBorder="1" applyAlignment="1">
      <alignment horizontal="left"/>
    </xf>
    <xf numFmtId="0" fontId="0" fillId="0" borderId="4" xfId="0" applyBorder="1" applyAlignment="1">
      <alignment horizontal="center"/>
    </xf>
    <xf numFmtId="0" fontId="0" fillId="0" borderId="6" xfId="0" applyBorder="1" applyAlignment="1">
      <alignment horizontal="center"/>
    </xf>
    <xf numFmtId="0" fontId="1" fillId="0" borderId="12" xfId="1" applyFont="1" applyFill="1" applyBorder="1"/>
    <xf numFmtId="0" fontId="7" fillId="4" borderId="1" xfId="1" applyFont="1" applyFill="1" applyBorder="1" applyAlignment="1">
      <alignment horizontal="center" vertical="center"/>
    </xf>
    <xf numFmtId="0" fontId="1" fillId="0" borderId="1" xfId="1" applyFont="1" applyFill="1" applyBorder="1"/>
    <xf numFmtId="0" fontId="1" fillId="0" borderId="1" xfId="1" applyFont="1" applyFill="1" applyBorder="1" applyAlignment="1">
      <alignment horizontal="center"/>
    </xf>
    <xf numFmtId="0" fontId="1" fillId="5" borderId="1" xfId="1" applyFont="1" applyFill="1" applyBorder="1"/>
    <xf numFmtId="0" fontId="1" fillId="5" borderId="1" xfId="1" applyFont="1" applyFill="1" applyBorder="1" applyAlignment="1">
      <alignment horizontal="center"/>
    </xf>
    <xf numFmtId="0" fontId="1" fillId="4" borderId="1" xfId="1" applyFont="1" applyFill="1" applyBorder="1" applyAlignment="1">
      <alignment horizontal="center"/>
    </xf>
    <xf numFmtId="0" fontId="3" fillId="5" borderId="1" xfId="1" applyFont="1" applyFill="1" applyBorder="1" applyAlignment="1">
      <alignment horizontal="center"/>
    </xf>
    <xf numFmtId="0" fontId="1" fillId="0" borderId="4" xfId="1" applyFont="1" applyFill="1" applyBorder="1"/>
    <xf numFmtId="0" fontId="1" fillId="0" borderId="6" xfId="1" applyFont="1" applyFill="1" applyBorder="1"/>
    <xf numFmtId="0" fontId="1" fillId="7" borderId="1" xfId="1" applyFont="1" applyFill="1" applyBorder="1" applyAlignment="1">
      <alignment horizontal="center"/>
    </xf>
    <xf numFmtId="0" fontId="13" fillId="5" borderId="1" xfId="1" applyFont="1" applyFill="1" applyBorder="1" applyAlignment="1">
      <alignment horizontal="center"/>
    </xf>
    <xf numFmtId="0" fontId="13" fillId="7" borderId="1" xfId="1" applyFont="1" applyFill="1" applyBorder="1" applyAlignment="1">
      <alignment horizontal="center"/>
    </xf>
    <xf numFmtId="0" fontId="7" fillId="0" borderId="2" xfId="0" applyFont="1" applyBorder="1" applyAlignment="1">
      <alignment horizontal="center"/>
    </xf>
    <xf numFmtId="0" fontId="7" fillId="0" borderId="4" xfId="0" applyFont="1" applyBorder="1" applyAlignment="1">
      <alignment horizontal="center"/>
    </xf>
    <xf numFmtId="0" fontId="7" fillId="0" borderId="6" xfId="0" applyFont="1" applyBorder="1" applyAlignment="1">
      <alignment horizontal="center"/>
    </xf>
    <xf numFmtId="0" fontId="7" fillId="0" borderId="3" xfId="0" applyFont="1" applyBorder="1" applyAlignment="1">
      <alignment horizontal="center"/>
    </xf>
    <xf numFmtId="0" fontId="7" fillId="0" borderId="0" xfId="0" applyFont="1" applyAlignment="1">
      <alignment horizontal="left"/>
    </xf>
    <xf numFmtId="0" fontId="7" fillId="0" borderId="0" xfId="0" applyFont="1" applyBorder="1" applyAlignment="1">
      <alignment horizontal="left"/>
    </xf>
    <xf numFmtId="0" fontId="7" fillId="0" borderId="5" xfId="0" applyFont="1" applyBorder="1" applyAlignment="1">
      <alignment horizontal="center"/>
    </xf>
    <xf numFmtId="0" fontId="0" fillId="0" borderId="4" xfId="0" applyBorder="1" applyAlignment="1">
      <alignment horizontal="center"/>
    </xf>
    <xf numFmtId="0" fontId="0" fillId="0" borderId="6" xfId="0" applyBorder="1" applyAlignment="1">
      <alignment horizontal="center"/>
    </xf>
    <xf numFmtId="0" fontId="7" fillId="0" borderId="0" xfId="0" applyFont="1" applyBorder="1" applyAlignment="1">
      <alignment horizontal="center"/>
    </xf>
    <xf numFmtId="0" fontId="7" fillId="9" borderId="9" xfId="0" applyFont="1" applyFill="1" applyBorder="1" applyAlignment="1">
      <alignment horizontal="left"/>
    </xf>
    <xf numFmtId="0" fontId="7" fillId="9" borderId="9" xfId="0" applyFont="1" applyFill="1" applyBorder="1"/>
    <xf numFmtId="0" fontId="7" fillId="9" borderId="10" xfId="0" applyFont="1" applyFill="1" applyBorder="1"/>
    <xf numFmtId="0" fontId="7" fillId="9" borderId="12" xfId="0" applyFont="1" applyFill="1" applyBorder="1" applyAlignment="1">
      <alignment horizontal="left"/>
    </xf>
    <xf numFmtId="0" fontId="0" fillId="9" borderId="9" xfId="0" applyFill="1" applyBorder="1" applyAlignment="1"/>
    <xf numFmtId="0" fontId="0" fillId="9" borderId="10" xfId="0" applyFill="1" applyBorder="1" applyAlignment="1"/>
    <xf numFmtId="0" fontId="1" fillId="0" borderId="0" xfId="0" applyFont="1"/>
    <xf numFmtId="0" fontId="7" fillId="0" borderId="13" xfId="0" applyFont="1" applyBorder="1" applyAlignment="1">
      <alignment horizontal="left"/>
    </xf>
    <xf numFmtId="0" fontId="7" fillId="0" borderId="21" xfId="0" applyFont="1" applyBorder="1" applyAlignment="1">
      <alignment horizontal="left"/>
    </xf>
    <xf numFmtId="0" fontId="7" fillId="0" borderId="20" xfId="0" applyFont="1" applyBorder="1" applyAlignment="1">
      <alignment horizontal="left"/>
    </xf>
    <xf numFmtId="0" fontId="0" fillId="0" borderId="13" xfId="0" applyBorder="1" applyAlignment="1">
      <alignment horizontal="left"/>
    </xf>
    <xf numFmtId="0" fontId="0" fillId="0" borderId="21" xfId="0" applyBorder="1" applyAlignment="1">
      <alignment horizontal="left"/>
    </xf>
    <xf numFmtId="0" fontId="0" fillId="0" borderId="20" xfId="0" applyBorder="1" applyAlignment="1">
      <alignment horizontal="left"/>
    </xf>
    <xf numFmtId="0" fontId="7" fillId="0" borderId="13" xfId="0" applyFont="1" applyBorder="1" applyAlignment="1">
      <alignment horizontal="center"/>
    </xf>
    <xf numFmtId="0" fontId="7" fillId="0" borderId="21" xfId="0" applyFont="1" applyBorder="1" applyAlignment="1">
      <alignment horizontal="center"/>
    </xf>
    <xf numFmtId="0" fontId="7" fillId="0" borderId="20" xfId="0" applyFont="1" applyBorder="1" applyAlignment="1">
      <alignment horizontal="center"/>
    </xf>
    <xf numFmtId="0" fontId="0" fillId="0" borderId="13" xfId="0" applyBorder="1" applyAlignment="1">
      <alignment horizontal="center"/>
    </xf>
    <xf numFmtId="0" fontId="0" fillId="0" borderId="21" xfId="0" applyBorder="1" applyAlignment="1">
      <alignment horizontal="center"/>
    </xf>
    <xf numFmtId="0" fontId="0" fillId="0" borderId="20" xfId="0" applyBorder="1" applyAlignment="1">
      <alignment horizontal="center"/>
    </xf>
    <xf numFmtId="0" fontId="7" fillId="0" borderId="0" xfId="0" applyFont="1" applyBorder="1" applyAlignment="1">
      <alignment horizontal="center"/>
    </xf>
    <xf numFmtId="0" fontId="7" fillId="0" borderId="0" xfId="0" applyFont="1" applyBorder="1" applyAlignment="1">
      <alignment horizontal="center"/>
    </xf>
    <xf numFmtId="0" fontId="11" fillId="0" borderId="0" xfId="0" applyFont="1" applyBorder="1" applyAlignment="1">
      <alignment horizontal="center"/>
    </xf>
    <xf numFmtId="0" fontId="7" fillId="0" borderId="0" xfId="0" applyFont="1" applyFill="1" applyBorder="1" applyAlignment="1">
      <alignment horizontal="center"/>
    </xf>
    <xf numFmtId="1" fontId="3" fillId="0" borderId="28" xfId="0" applyNumberFormat="1" applyFont="1" applyBorder="1" applyAlignment="1">
      <alignment horizontal="center"/>
    </xf>
    <xf numFmtId="1" fontId="1" fillId="0" borderId="29" xfId="0" applyNumberFormat="1" applyFont="1" applyBorder="1" applyAlignment="1">
      <alignment horizontal="center"/>
    </xf>
    <xf numFmtId="0" fontId="1" fillId="0" borderId="2" xfId="1" applyFont="1" applyFill="1" applyBorder="1"/>
    <xf numFmtId="0" fontId="1" fillId="7" borderId="0" xfId="1" applyFont="1" applyFill="1" applyBorder="1" applyAlignment="1">
      <alignment horizontal="center"/>
    </xf>
    <xf numFmtId="0" fontId="0" fillId="0" borderId="1" xfId="0" applyBorder="1"/>
    <xf numFmtId="0" fontId="8" fillId="2" borderId="1" xfId="0" applyFont="1" applyFill="1" applyBorder="1"/>
    <xf numFmtId="0" fontId="8" fillId="9" borderId="1" xfId="0" applyFont="1" applyFill="1" applyBorder="1"/>
    <xf numFmtId="0" fontId="8" fillId="4" borderId="1" xfId="0" applyFont="1" applyFill="1" applyBorder="1"/>
    <xf numFmtId="0" fontId="12" fillId="0" borderId="0" xfId="0" applyFont="1" applyBorder="1" applyAlignment="1">
      <alignment horizontal="center"/>
    </xf>
    <xf numFmtId="0" fontId="8" fillId="10" borderId="14" xfId="0" applyFont="1" applyFill="1" applyBorder="1"/>
    <xf numFmtId="0" fontId="7" fillId="10" borderId="5" xfId="0" applyFont="1" applyFill="1" applyBorder="1" applyAlignment="1">
      <alignment horizontal="left"/>
    </xf>
    <xf numFmtId="0" fontId="7" fillId="10" borderId="5" xfId="0" applyFont="1" applyFill="1" applyBorder="1"/>
    <xf numFmtId="0" fontId="7" fillId="10" borderId="6" xfId="0" applyFont="1" applyFill="1" applyBorder="1"/>
    <xf numFmtId="0" fontId="8" fillId="10" borderId="1" xfId="0" applyFont="1" applyFill="1" applyBorder="1"/>
    <xf numFmtId="0" fontId="7" fillId="10" borderId="9" xfId="0" applyFont="1" applyFill="1" applyBorder="1" applyAlignment="1">
      <alignment horizontal="left"/>
    </xf>
    <xf numFmtId="0" fontId="7" fillId="10" borderId="9" xfId="0" applyFont="1" applyFill="1" applyBorder="1"/>
    <xf numFmtId="0" fontId="7" fillId="10" borderId="10" xfId="0" applyFont="1" applyFill="1" applyBorder="1"/>
    <xf numFmtId="0" fontId="8" fillId="11" borderId="1" xfId="0" applyFont="1" applyFill="1" applyBorder="1"/>
    <xf numFmtId="0" fontId="2" fillId="11" borderId="9" xfId="0" applyFont="1" applyFill="1" applyBorder="1" applyAlignment="1">
      <alignment horizontal="left"/>
    </xf>
    <xf numFmtId="0" fontId="7" fillId="11" borderId="9" xfId="0" applyFont="1" applyFill="1" applyBorder="1"/>
    <xf numFmtId="0" fontId="7" fillId="11" borderId="10" xfId="0" applyFont="1" applyFill="1" applyBorder="1"/>
    <xf numFmtId="0" fontId="8" fillId="12" borderId="1" xfId="0" applyFont="1" applyFill="1" applyBorder="1"/>
    <xf numFmtId="0" fontId="2" fillId="12" borderId="9" xfId="0" applyFont="1" applyFill="1" applyBorder="1" applyAlignment="1">
      <alignment horizontal="left"/>
    </xf>
    <xf numFmtId="0" fontId="7" fillId="12" borderId="9" xfId="0" applyFont="1" applyFill="1" applyBorder="1"/>
    <xf numFmtId="0" fontId="7" fillId="12" borderId="10" xfId="0" applyFont="1" applyFill="1" applyBorder="1"/>
    <xf numFmtId="0" fontId="2" fillId="11" borderId="2" xfId="0" applyFont="1" applyFill="1" applyBorder="1" applyAlignment="1"/>
    <xf numFmtId="0" fontId="14" fillId="6" borderId="0" xfId="0" applyFont="1" applyFill="1"/>
    <xf numFmtId="0" fontId="14" fillId="0" borderId="0" xfId="0" applyFont="1"/>
    <xf numFmtId="1" fontId="4" fillId="0" borderId="0" xfId="0" applyNumberFormat="1" applyFont="1"/>
    <xf numFmtId="0" fontId="15" fillId="0" borderId="0" xfId="0" applyFont="1"/>
    <xf numFmtId="1" fontId="14" fillId="6" borderId="0" xfId="0" applyNumberFormat="1" applyFont="1" applyFill="1"/>
    <xf numFmtId="0" fontId="17" fillId="0" borderId="0" xfId="0" applyFont="1"/>
    <xf numFmtId="0" fontId="7" fillId="0" borderId="1" xfId="0" applyFont="1" applyBorder="1" applyAlignment="1">
      <alignment horizontal="center"/>
    </xf>
    <xf numFmtId="0" fontId="7" fillId="0" borderId="4" xfId="0" applyFont="1" applyBorder="1" applyAlignment="1">
      <alignment horizontal="center"/>
    </xf>
    <xf numFmtId="0" fontId="7" fillId="0" borderId="6" xfId="0" applyFont="1" applyBorder="1" applyAlignment="1">
      <alignment horizontal="center"/>
    </xf>
    <xf numFmtId="0" fontId="7" fillId="0" borderId="3" xfId="0" applyFont="1" applyFill="1" applyBorder="1" applyAlignment="1">
      <alignment horizontal="center"/>
    </xf>
    <xf numFmtId="0" fontId="7" fillId="0" borderId="15" xfId="0" applyFont="1" applyFill="1" applyBorder="1" applyAlignment="1">
      <alignment horizontal="center"/>
    </xf>
    <xf numFmtId="0" fontId="7" fillId="0" borderId="2" xfId="0" applyFont="1" applyFill="1" applyBorder="1" applyAlignment="1">
      <alignment horizontal="center"/>
    </xf>
    <xf numFmtId="0" fontId="7" fillId="0" borderId="12" xfId="0" applyFont="1" applyBorder="1" applyAlignment="1">
      <alignment horizontal="center"/>
    </xf>
    <xf numFmtId="0" fontId="7" fillId="0" borderId="10" xfId="0" applyFont="1" applyBorder="1" applyAlignment="1">
      <alignment horizontal="center"/>
    </xf>
    <xf numFmtId="0" fontId="7" fillId="0" borderId="13" xfId="0" applyFont="1" applyBorder="1" applyAlignment="1">
      <alignment horizontal="center" vertical="center"/>
    </xf>
    <xf numFmtId="0" fontId="7" fillId="0" borderId="20" xfId="0" applyFont="1" applyBorder="1" applyAlignment="1">
      <alignment horizontal="center" vertical="center"/>
    </xf>
    <xf numFmtId="0" fontId="7" fillId="0" borderId="14" xfId="0" applyFont="1" applyBorder="1" applyAlignment="1">
      <alignment horizontal="center"/>
    </xf>
    <xf numFmtId="0" fontId="7" fillId="0" borderId="4" xfId="0" applyFont="1" applyBorder="1" applyAlignment="1">
      <alignment horizontal="center" vertical="center"/>
    </xf>
    <xf numFmtId="0" fontId="7" fillId="0" borderId="6" xfId="0" applyFont="1" applyBorder="1" applyAlignment="1">
      <alignment horizontal="center" vertical="center"/>
    </xf>
    <xf numFmtId="0" fontId="7" fillId="0" borderId="3" xfId="0" applyFont="1" applyBorder="1" applyAlignment="1">
      <alignment horizontal="center"/>
    </xf>
    <xf numFmtId="0" fontId="7" fillId="0" borderId="15" xfId="0" applyFont="1" applyBorder="1" applyAlignment="1">
      <alignment horizontal="center"/>
    </xf>
    <xf numFmtId="0" fontId="7" fillId="0" borderId="2" xfId="0" applyFont="1" applyBorder="1" applyAlignment="1">
      <alignment horizontal="center"/>
    </xf>
    <xf numFmtId="0" fontId="7" fillId="0" borderId="12" xfId="0" applyFont="1" applyBorder="1" applyAlignment="1">
      <alignment horizontal="left"/>
    </xf>
    <xf numFmtId="0" fontId="7" fillId="0" borderId="9" xfId="0" applyFont="1" applyBorder="1" applyAlignment="1">
      <alignment horizontal="left"/>
    </xf>
    <xf numFmtId="0" fontId="7" fillId="0" borderId="10" xfId="0" applyFont="1" applyBorder="1" applyAlignment="1">
      <alignment horizontal="left"/>
    </xf>
    <xf numFmtId="0" fontId="7" fillId="8" borderId="1" xfId="0" applyFont="1" applyFill="1" applyBorder="1" applyAlignment="1">
      <alignment horizontal="center"/>
    </xf>
    <xf numFmtId="0" fontId="8" fillId="0" borderId="17" xfId="0" applyFont="1" applyBorder="1" applyAlignment="1">
      <alignment horizontal="center"/>
    </xf>
    <xf numFmtId="0" fontId="8" fillId="0" borderId="16" xfId="0" applyFont="1" applyBorder="1" applyAlignment="1">
      <alignment horizontal="center"/>
    </xf>
    <xf numFmtId="0" fontId="7" fillId="7" borderId="17" xfId="0" applyFont="1" applyFill="1" applyBorder="1" applyAlignment="1">
      <alignment horizontal="center"/>
    </xf>
    <xf numFmtId="0" fontId="7" fillId="7" borderId="16" xfId="0" applyFont="1" applyFill="1" applyBorder="1" applyAlignment="1">
      <alignment horizontal="center"/>
    </xf>
    <xf numFmtId="0" fontId="11" fillId="0" borderId="0" xfId="0" applyFont="1" applyBorder="1" applyAlignment="1">
      <alignment horizontal="center"/>
    </xf>
    <xf numFmtId="0" fontId="11" fillId="0" borderId="0" xfId="0" applyFont="1" applyBorder="1" applyAlignment="1"/>
    <xf numFmtId="0" fontId="11" fillId="0" borderId="18" xfId="0" applyFont="1" applyBorder="1" applyAlignment="1">
      <alignment horizontal="center"/>
    </xf>
    <xf numFmtId="0" fontId="12" fillId="0" borderId="19" xfId="0" applyFont="1" applyBorder="1" applyAlignment="1">
      <alignment horizontal="center"/>
    </xf>
    <xf numFmtId="0" fontId="7" fillId="0" borderId="13" xfId="0" applyFont="1" applyBorder="1" applyAlignment="1">
      <alignment horizontal="center"/>
    </xf>
    <xf numFmtId="0" fontId="7" fillId="0" borderId="20" xfId="0" applyFont="1" applyBorder="1" applyAlignment="1">
      <alignment horizontal="center"/>
    </xf>
    <xf numFmtId="1" fontId="8" fillId="0" borderId="18" xfId="0" applyNumberFormat="1" applyFont="1" applyBorder="1" applyAlignment="1">
      <alignment horizontal="center"/>
    </xf>
    <xf numFmtId="1" fontId="8" fillId="0" borderId="16" xfId="0" applyNumberFormat="1" applyFont="1" applyBorder="1" applyAlignment="1">
      <alignment horizontal="center"/>
    </xf>
    <xf numFmtId="0" fontId="3" fillId="0" borderId="17" xfId="0" applyFont="1" applyBorder="1" applyAlignment="1">
      <alignment horizontal="center"/>
    </xf>
    <xf numFmtId="0" fontId="3" fillId="0" borderId="16" xfId="0" applyFont="1" applyBorder="1" applyAlignment="1">
      <alignment horizontal="center"/>
    </xf>
    <xf numFmtId="0" fontId="10" fillId="0" borderId="11" xfId="0" applyFont="1" applyBorder="1" applyAlignment="1">
      <alignment horizontal="center"/>
    </xf>
    <xf numFmtId="0" fontId="7" fillId="0" borderId="11" xfId="0" applyFont="1" applyBorder="1" applyAlignment="1">
      <alignment horizontal="center"/>
    </xf>
    <xf numFmtId="0" fontId="0" fillId="0" borderId="22" xfId="0" applyBorder="1" applyAlignment="1">
      <alignment horizontal="center"/>
    </xf>
    <xf numFmtId="0" fontId="0" fillId="0" borderId="23" xfId="0" applyBorder="1" applyAlignment="1">
      <alignment horizontal="center"/>
    </xf>
    <xf numFmtId="0" fontId="0" fillId="0" borderId="4" xfId="0" applyBorder="1" applyAlignment="1">
      <alignment horizontal="center"/>
    </xf>
    <xf numFmtId="0" fontId="0" fillId="0" borderId="6" xfId="0" applyBorder="1" applyAlignment="1">
      <alignment horizontal="center"/>
    </xf>
    <xf numFmtId="0" fontId="7" fillId="0" borderId="0" xfId="0" applyFont="1" applyBorder="1" applyAlignment="1">
      <alignment horizontal="center"/>
    </xf>
    <xf numFmtId="0" fontId="1" fillId="6" borderId="1" xfId="0" applyFont="1" applyFill="1" applyBorder="1" applyAlignment="1">
      <alignment horizontal="left" vertical="top" wrapText="1"/>
    </xf>
    <xf numFmtId="0" fontId="3" fillId="7" borderId="12" xfId="0" applyFont="1" applyFill="1" applyBorder="1" applyAlignment="1">
      <alignment horizontal="center" vertical="center"/>
    </xf>
    <xf numFmtId="0" fontId="3" fillId="7" borderId="9" xfId="0" applyFont="1" applyFill="1" applyBorder="1" applyAlignment="1">
      <alignment horizontal="center" vertical="center"/>
    </xf>
    <xf numFmtId="0" fontId="3" fillId="7" borderId="10" xfId="0" applyFont="1" applyFill="1" applyBorder="1" applyAlignment="1">
      <alignment horizontal="center" vertical="center"/>
    </xf>
    <xf numFmtId="14" fontId="3" fillId="7" borderId="12" xfId="0" applyNumberFormat="1" applyFont="1" applyFill="1" applyBorder="1" applyAlignment="1">
      <alignment horizontal="center" vertical="center"/>
    </xf>
    <xf numFmtId="0" fontId="3" fillId="7" borderId="9" xfId="0" applyFont="1" applyFill="1" applyBorder="1" applyAlignment="1">
      <alignment vertical="center"/>
    </xf>
    <xf numFmtId="0" fontId="0" fillId="7" borderId="9" xfId="0" applyFill="1" applyBorder="1" applyAlignment="1">
      <alignment vertical="center"/>
    </xf>
    <xf numFmtId="0" fontId="0" fillId="7" borderId="10" xfId="0" applyFill="1" applyBorder="1" applyAlignment="1">
      <alignment vertical="center"/>
    </xf>
    <xf numFmtId="165" fontId="3" fillId="0" borderId="0" xfId="0" applyNumberFormat="1" applyFont="1" applyAlignment="1">
      <alignment horizontal="center"/>
    </xf>
    <xf numFmtId="164" fontId="3" fillId="0" borderId="12" xfId="1" applyNumberFormat="1" applyFont="1" applyBorder="1" applyAlignment="1">
      <alignment horizontal="center" vertical="center"/>
    </xf>
    <xf numFmtId="0" fontId="1" fillId="0" borderId="10" xfId="1" applyBorder="1" applyAlignment="1">
      <alignment horizontal="center" vertical="center"/>
    </xf>
    <xf numFmtId="0" fontId="16" fillId="0" borderId="0" xfId="0" applyFont="1" applyAlignment="1">
      <alignment horizontal="center"/>
    </xf>
    <xf numFmtId="1" fontId="14" fillId="6" borderId="0" xfId="0" applyNumberFormat="1" applyFont="1" applyFill="1" applyAlignment="1">
      <alignment horizontal="center"/>
    </xf>
  </cellXfs>
  <cellStyles count="2">
    <cellStyle name="Normal" xfId="0" builtinId="0"/>
    <cellStyle name="Normal 2" xfId="1"/>
  </cellStyles>
  <dxfs count="13">
    <dxf>
      <fill>
        <patternFill>
          <bgColor rgb="FFFFFF00"/>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8" tint="0.39994506668294322"/>
        </patternFill>
      </fill>
    </dxf>
    <dxf>
      <fill>
        <patternFill>
          <bgColor theme="8" tint="0.39994506668294322"/>
        </patternFill>
      </fill>
    </dxf>
    <dxf>
      <fill>
        <patternFill>
          <bgColor theme="8" tint="0.39994506668294322"/>
        </patternFill>
      </fill>
    </dxf>
    <dxf>
      <fill>
        <patternFill>
          <bgColor theme="7" tint="0.39994506668294322"/>
        </patternFill>
      </fill>
    </dxf>
    <dxf>
      <fill>
        <patternFill>
          <bgColor theme="5" tint="0.39994506668294322"/>
        </patternFill>
      </fill>
    </dxf>
    <dxf>
      <fill>
        <patternFill>
          <bgColor theme="7" tint="0.39994506668294322"/>
        </patternFill>
      </fill>
    </dxf>
    <dxf>
      <fill>
        <patternFill>
          <bgColor theme="9" tint="0.39994506668294322"/>
        </patternFill>
      </fill>
    </dxf>
  </dxfs>
  <tableStyles count="0" defaultTableStyle="TableStyleMedium2" defaultPivotStyle="PivotStyleLight16"/>
  <colors>
    <mruColors>
      <color rgb="FFCCFFCC"/>
      <color rgb="FF00FF00"/>
      <color rgb="FFFFCC99"/>
      <color rgb="FFFFFF66"/>
      <color rgb="FF33CCFF"/>
      <color rgb="FFFF00FF"/>
      <color rgb="FF009900"/>
      <color rgb="FF969696"/>
      <color rgb="FF00CC00"/>
      <color rgb="FF0066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pageSetUpPr fitToPage="1"/>
  </sheetPr>
  <dimension ref="A1:AB68"/>
  <sheetViews>
    <sheetView showGridLines="0" tabSelected="1" zoomScale="110" zoomScaleNormal="110" workbookViewId="0">
      <selection activeCell="J32" sqref="J32"/>
    </sheetView>
  </sheetViews>
  <sheetFormatPr baseColWidth="10" defaultRowHeight="12.55" x14ac:dyDescent="0.2"/>
  <cols>
    <col min="1" max="1" width="6.33203125" customWidth="1"/>
    <col min="2" max="2" width="2.44140625" customWidth="1"/>
    <col min="3" max="26" width="6.44140625" customWidth="1"/>
    <col min="27" max="27" width="9.44140625" customWidth="1"/>
  </cols>
  <sheetData>
    <row r="1" spans="1:26" ht="16.45" customHeight="1" x14ac:dyDescent="0.3">
      <c r="A1" s="2" t="s">
        <v>73</v>
      </c>
    </row>
    <row r="2" spans="1:26" ht="13.15" x14ac:dyDescent="0.25">
      <c r="A2" s="22" t="s">
        <v>34</v>
      </c>
      <c r="B2" s="22"/>
      <c r="C2" s="22"/>
      <c r="D2" s="23"/>
      <c r="E2" s="179" t="s">
        <v>88</v>
      </c>
      <c r="F2" s="180"/>
      <c r="G2" s="180"/>
      <c r="H2" s="180"/>
      <c r="I2" s="180"/>
      <c r="J2" s="180"/>
      <c r="K2" s="181"/>
      <c r="L2" s="182" t="s">
        <v>38</v>
      </c>
      <c r="M2" s="183"/>
      <c r="N2" s="183"/>
      <c r="O2" s="183"/>
      <c r="P2" s="184"/>
      <c r="Q2" s="185"/>
      <c r="S2" s="47"/>
      <c r="U2" s="1"/>
      <c r="W2" s="7"/>
      <c r="X2" s="186"/>
      <c r="Y2" s="186"/>
      <c r="Z2" s="186"/>
    </row>
    <row r="3" spans="1:26" ht="10.5" customHeight="1" x14ac:dyDescent="0.2">
      <c r="D3" s="1"/>
      <c r="F3" s="1"/>
      <c r="H3" s="1"/>
      <c r="J3" s="1"/>
      <c r="L3" s="1"/>
      <c r="N3" s="1"/>
      <c r="P3" s="1"/>
      <c r="R3" s="1"/>
      <c r="T3" s="1"/>
      <c r="V3" s="1"/>
      <c r="X3" s="1"/>
      <c r="Z3" s="1"/>
    </row>
    <row r="4" spans="1:26" ht="15.05" customHeight="1" x14ac:dyDescent="0.25">
      <c r="A4" s="24"/>
      <c r="B4" s="25"/>
      <c r="C4" s="187" t="s">
        <v>20</v>
      </c>
      <c r="D4" s="188"/>
      <c r="E4" s="187" t="s">
        <v>21</v>
      </c>
      <c r="F4" s="188"/>
      <c r="G4" s="187" t="s">
        <v>22</v>
      </c>
      <c r="H4" s="188"/>
      <c r="I4" s="187" t="s">
        <v>23</v>
      </c>
      <c r="J4" s="188"/>
      <c r="K4" s="187" t="s">
        <v>24</v>
      </c>
      <c r="L4" s="188"/>
      <c r="M4" s="187" t="s">
        <v>25</v>
      </c>
      <c r="N4" s="188"/>
      <c r="O4" s="187" t="s">
        <v>26</v>
      </c>
      <c r="P4" s="188"/>
      <c r="Q4" s="187" t="s">
        <v>27</v>
      </c>
      <c r="R4" s="188"/>
      <c r="S4" s="187" t="s">
        <v>28</v>
      </c>
      <c r="T4" s="188"/>
      <c r="U4" s="187" t="s">
        <v>29</v>
      </c>
      <c r="V4" s="188"/>
      <c r="W4" s="187" t="s">
        <v>30</v>
      </c>
      <c r="X4" s="188"/>
      <c r="Y4" s="187" t="s">
        <v>31</v>
      </c>
      <c r="Z4" s="188"/>
    </row>
    <row r="5" spans="1:26" ht="13.15" x14ac:dyDescent="0.25">
      <c r="A5" s="42">
        <v>1</v>
      </c>
      <c r="B5" s="43"/>
      <c r="C5" s="61" t="s">
        <v>33</v>
      </c>
      <c r="D5" s="60" t="s">
        <v>6</v>
      </c>
      <c r="E5" s="63" t="s">
        <v>3</v>
      </c>
      <c r="F5" s="63"/>
      <c r="G5" s="63" t="s">
        <v>4</v>
      </c>
      <c r="H5" s="64"/>
      <c r="I5" s="61" t="s">
        <v>33</v>
      </c>
      <c r="J5" s="69"/>
      <c r="K5" s="61" t="s">
        <v>2</v>
      </c>
      <c r="L5" s="65" t="s">
        <v>6</v>
      </c>
      <c r="M5" s="59" t="s">
        <v>5</v>
      </c>
      <c r="N5" s="69"/>
      <c r="O5" s="61" t="s">
        <v>33</v>
      </c>
      <c r="P5" s="69"/>
      <c r="Q5" s="63" t="s">
        <v>3</v>
      </c>
      <c r="R5" s="63"/>
      <c r="S5" s="61" t="s">
        <v>0</v>
      </c>
      <c r="T5" s="62"/>
      <c r="U5" s="61" t="s">
        <v>1</v>
      </c>
      <c r="V5" s="69"/>
      <c r="W5" s="63" t="s">
        <v>4</v>
      </c>
      <c r="X5" s="64"/>
      <c r="Y5" s="61" t="s">
        <v>0</v>
      </c>
      <c r="Z5" s="69"/>
    </row>
    <row r="6" spans="1:26" ht="13.15" x14ac:dyDescent="0.25">
      <c r="A6" s="42">
        <v>2</v>
      </c>
      <c r="B6" s="43"/>
      <c r="C6" s="61" t="s">
        <v>1</v>
      </c>
      <c r="D6" s="61">
        <v>1</v>
      </c>
      <c r="E6" s="63" t="s">
        <v>4</v>
      </c>
      <c r="F6" s="63"/>
      <c r="G6" s="59" t="s">
        <v>5</v>
      </c>
      <c r="H6" s="69"/>
      <c r="I6" s="61" t="s">
        <v>1</v>
      </c>
      <c r="J6" s="69"/>
      <c r="K6" s="63" t="s">
        <v>3</v>
      </c>
      <c r="L6" s="64"/>
      <c r="M6" s="61" t="s">
        <v>0</v>
      </c>
      <c r="N6" s="69"/>
      <c r="O6" s="61" t="s">
        <v>1</v>
      </c>
      <c r="P6" s="69"/>
      <c r="Q6" s="63" t="s">
        <v>4</v>
      </c>
      <c r="R6" s="63"/>
      <c r="S6" s="61" t="s">
        <v>33</v>
      </c>
      <c r="T6" s="69"/>
      <c r="U6" s="61" t="s">
        <v>2</v>
      </c>
      <c r="V6" s="69"/>
      <c r="W6" s="59" t="s">
        <v>5</v>
      </c>
      <c r="X6" s="69"/>
      <c r="Y6" s="61" t="s">
        <v>33</v>
      </c>
      <c r="Z6" s="69"/>
    </row>
    <row r="7" spans="1:26" ht="13.15" x14ac:dyDescent="0.25">
      <c r="A7" s="42">
        <v>3</v>
      </c>
      <c r="B7" s="43"/>
      <c r="C7" s="61" t="s">
        <v>2</v>
      </c>
      <c r="D7" s="61">
        <v>1</v>
      </c>
      <c r="E7" s="59" t="s">
        <v>5</v>
      </c>
      <c r="F7" s="59">
        <v>1</v>
      </c>
      <c r="G7" s="61" t="s">
        <v>0</v>
      </c>
      <c r="H7" s="69"/>
      <c r="I7" s="61" t="s">
        <v>2</v>
      </c>
      <c r="J7" s="69"/>
      <c r="K7" s="63" t="s">
        <v>4</v>
      </c>
      <c r="L7" s="64"/>
      <c r="M7" s="61" t="s">
        <v>33</v>
      </c>
      <c r="N7" s="69"/>
      <c r="O7" s="61" t="s">
        <v>2</v>
      </c>
      <c r="P7" s="69"/>
      <c r="Q7" s="59" t="s">
        <v>5</v>
      </c>
      <c r="R7" s="59"/>
      <c r="S7" s="61" t="s">
        <v>1</v>
      </c>
      <c r="T7" s="69"/>
      <c r="U7" s="63" t="s">
        <v>3</v>
      </c>
      <c r="V7" s="70"/>
      <c r="W7" s="61" t="s">
        <v>0</v>
      </c>
      <c r="X7" s="69"/>
      <c r="Y7" s="61" t="s">
        <v>1</v>
      </c>
      <c r="Z7" s="69"/>
    </row>
    <row r="8" spans="1:26" ht="13.15" x14ac:dyDescent="0.25">
      <c r="A8" s="42">
        <v>4</v>
      </c>
      <c r="B8" s="43"/>
      <c r="C8" s="63" t="s">
        <v>3</v>
      </c>
      <c r="D8" s="63"/>
      <c r="E8" s="61" t="s">
        <v>0</v>
      </c>
      <c r="F8" s="61">
        <v>1</v>
      </c>
      <c r="G8" s="61" t="s">
        <v>33</v>
      </c>
      <c r="H8" s="69"/>
      <c r="I8" s="63" t="s">
        <v>3</v>
      </c>
      <c r="J8" s="64"/>
      <c r="K8" s="59" t="s">
        <v>5</v>
      </c>
      <c r="L8" s="69"/>
      <c r="M8" s="61" t="s">
        <v>1</v>
      </c>
      <c r="N8" s="69"/>
      <c r="O8" s="63" t="s">
        <v>3</v>
      </c>
      <c r="P8" s="64"/>
      <c r="Q8" s="61" t="s">
        <v>0</v>
      </c>
      <c r="R8" s="61"/>
      <c r="S8" s="61" t="s">
        <v>2</v>
      </c>
      <c r="T8" s="69"/>
      <c r="U8" s="63" t="s">
        <v>4</v>
      </c>
      <c r="V8" s="70"/>
      <c r="W8" s="61" t="s">
        <v>33</v>
      </c>
      <c r="X8" s="69"/>
      <c r="Y8" s="61" t="s">
        <v>2</v>
      </c>
      <c r="Z8" s="69"/>
    </row>
    <row r="9" spans="1:26" ht="13.15" x14ac:dyDescent="0.25">
      <c r="A9" s="42">
        <v>5</v>
      </c>
      <c r="B9" s="43"/>
      <c r="C9" s="63" t="s">
        <v>4</v>
      </c>
      <c r="D9" s="63"/>
      <c r="E9" s="61" t="s">
        <v>33</v>
      </c>
      <c r="F9" s="61">
        <v>1</v>
      </c>
      <c r="G9" s="61" t="s">
        <v>1</v>
      </c>
      <c r="H9" s="69"/>
      <c r="I9" s="63" t="s">
        <v>4</v>
      </c>
      <c r="J9" s="64"/>
      <c r="K9" s="61" t="s">
        <v>0</v>
      </c>
      <c r="L9" s="69"/>
      <c r="M9" s="61" t="s">
        <v>2</v>
      </c>
      <c r="N9" s="69"/>
      <c r="O9" s="63" t="s">
        <v>4</v>
      </c>
      <c r="P9" s="64"/>
      <c r="Q9" s="61" t="s">
        <v>33</v>
      </c>
      <c r="R9" s="61"/>
      <c r="S9" s="63" t="s">
        <v>3</v>
      </c>
      <c r="T9" s="70"/>
      <c r="U9" s="59" t="s">
        <v>5</v>
      </c>
      <c r="V9" s="69"/>
      <c r="W9" s="61" t="s">
        <v>1</v>
      </c>
      <c r="X9" s="69"/>
      <c r="Y9" s="63" t="s">
        <v>3</v>
      </c>
      <c r="Z9" s="64"/>
    </row>
    <row r="10" spans="1:26" ht="13.15" x14ac:dyDescent="0.25">
      <c r="A10" s="42">
        <v>6</v>
      </c>
      <c r="B10" s="43"/>
      <c r="C10" s="59" t="s">
        <v>5</v>
      </c>
      <c r="D10" s="59">
        <v>1</v>
      </c>
      <c r="E10" s="61" t="s">
        <v>1</v>
      </c>
      <c r="F10" s="61">
        <v>1</v>
      </c>
      <c r="G10" s="61" t="s">
        <v>2</v>
      </c>
      <c r="H10" s="69"/>
      <c r="I10" s="59" t="s">
        <v>5</v>
      </c>
      <c r="J10" s="69"/>
      <c r="K10" s="61" t="s">
        <v>33</v>
      </c>
      <c r="L10" s="69"/>
      <c r="M10" s="63" t="s">
        <v>3</v>
      </c>
      <c r="N10" s="64"/>
      <c r="O10" s="59" t="s">
        <v>5</v>
      </c>
      <c r="P10" s="69"/>
      <c r="Q10" s="61" t="s">
        <v>1</v>
      </c>
      <c r="R10" s="61"/>
      <c r="S10" s="63" t="s">
        <v>4</v>
      </c>
      <c r="T10" s="70"/>
      <c r="U10" s="61" t="s">
        <v>0</v>
      </c>
      <c r="V10" s="69"/>
      <c r="W10" s="61" t="s">
        <v>2</v>
      </c>
      <c r="X10" s="69"/>
      <c r="Y10" s="63" t="s">
        <v>4</v>
      </c>
      <c r="Z10" s="64"/>
    </row>
    <row r="11" spans="1:26" ht="13.15" x14ac:dyDescent="0.25">
      <c r="A11" s="42">
        <v>7</v>
      </c>
      <c r="B11" s="43"/>
      <c r="C11" s="61" t="s">
        <v>0</v>
      </c>
      <c r="D11" s="61">
        <v>1</v>
      </c>
      <c r="E11" s="61" t="s">
        <v>2</v>
      </c>
      <c r="F11" s="61">
        <v>1</v>
      </c>
      <c r="G11" s="63" t="s">
        <v>3</v>
      </c>
      <c r="H11" s="64"/>
      <c r="I11" s="61" t="s">
        <v>0</v>
      </c>
      <c r="J11" s="69"/>
      <c r="K11" s="61" t="s">
        <v>1</v>
      </c>
      <c r="L11" s="69"/>
      <c r="M11" s="63" t="s">
        <v>4</v>
      </c>
      <c r="N11" s="64"/>
      <c r="O11" s="61" t="s">
        <v>0</v>
      </c>
      <c r="P11" s="69"/>
      <c r="Q11" s="61" t="s">
        <v>2</v>
      </c>
      <c r="R11" s="61"/>
      <c r="S11" s="59" t="s">
        <v>5</v>
      </c>
      <c r="T11" s="69"/>
      <c r="U11" s="61" t="s">
        <v>33</v>
      </c>
      <c r="V11" s="69"/>
      <c r="W11" s="63" t="s">
        <v>3</v>
      </c>
      <c r="X11" s="64"/>
      <c r="Y11" s="59" t="s">
        <v>5</v>
      </c>
      <c r="Z11" s="69"/>
    </row>
    <row r="12" spans="1:26" ht="13.15" x14ac:dyDescent="0.25">
      <c r="A12" s="42">
        <v>8</v>
      </c>
      <c r="B12" s="43"/>
      <c r="C12" s="61" t="s">
        <v>33</v>
      </c>
      <c r="D12" s="61">
        <v>1</v>
      </c>
      <c r="E12" s="63" t="s">
        <v>3</v>
      </c>
      <c r="F12" s="63"/>
      <c r="G12" s="63" t="s">
        <v>4</v>
      </c>
      <c r="H12" s="64"/>
      <c r="I12" s="61" t="s">
        <v>33</v>
      </c>
      <c r="K12" s="61" t="s">
        <v>2</v>
      </c>
      <c r="L12" s="65" t="s">
        <v>6</v>
      </c>
      <c r="M12" s="59" t="s">
        <v>5</v>
      </c>
      <c r="N12" s="69"/>
      <c r="O12" s="61" t="s">
        <v>33</v>
      </c>
      <c r="Q12" s="63" t="s">
        <v>3</v>
      </c>
      <c r="R12" s="63"/>
      <c r="S12" s="61" t="s">
        <v>0</v>
      </c>
      <c r="T12" s="69"/>
      <c r="U12" s="61" t="s">
        <v>1</v>
      </c>
      <c r="V12" s="69"/>
      <c r="W12" s="63" t="s">
        <v>4</v>
      </c>
      <c r="X12" s="64"/>
      <c r="Y12" s="61" t="s">
        <v>0</v>
      </c>
      <c r="Z12" s="69"/>
    </row>
    <row r="13" spans="1:26" ht="13.15" x14ac:dyDescent="0.25">
      <c r="A13" s="42">
        <v>9</v>
      </c>
      <c r="B13" s="43"/>
      <c r="C13" s="61" t="s">
        <v>1</v>
      </c>
      <c r="D13" s="61">
        <v>1</v>
      </c>
      <c r="E13" s="63" t="s">
        <v>4</v>
      </c>
      <c r="F13" s="63"/>
      <c r="G13" s="59" t="s">
        <v>5</v>
      </c>
      <c r="H13" s="69"/>
      <c r="I13" s="61" t="s">
        <v>1</v>
      </c>
      <c r="J13" s="69"/>
      <c r="K13" s="63" t="s">
        <v>3</v>
      </c>
      <c r="L13" s="64"/>
      <c r="M13" s="61" t="s">
        <v>0</v>
      </c>
      <c r="N13" s="69"/>
      <c r="O13" s="61" t="s">
        <v>1</v>
      </c>
      <c r="P13" s="69"/>
      <c r="Q13" s="63" t="s">
        <v>4</v>
      </c>
      <c r="R13" s="63"/>
      <c r="S13" s="61" t="s">
        <v>33</v>
      </c>
      <c r="T13" s="69"/>
      <c r="U13" s="61" t="s">
        <v>2</v>
      </c>
      <c r="V13" s="69"/>
      <c r="W13" s="59" t="s">
        <v>5</v>
      </c>
      <c r="X13" s="69"/>
      <c r="Y13" s="61" t="s">
        <v>33</v>
      </c>
      <c r="Z13" s="69"/>
    </row>
    <row r="14" spans="1:26" ht="13.15" x14ac:dyDescent="0.25">
      <c r="A14" s="42">
        <v>10</v>
      </c>
      <c r="B14" s="43"/>
      <c r="C14" s="61" t="s">
        <v>2</v>
      </c>
      <c r="D14" s="61">
        <v>1</v>
      </c>
      <c r="E14" s="59" t="s">
        <v>5</v>
      </c>
      <c r="F14" s="59">
        <v>1</v>
      </c>
      <c r="G14" s="61" t="s">
        <v>0</v>
      </c>
      <c r="H14" s="69"/>
      <c r="I14" s="61" t="s">
        <v>2</v>
      </c>
      <c r="J14" s="69"/>
      <c r="K14" s="63" t="s">
        <v>4</v>
      </c>
      <c r="L14" s="64"/>
      <c r="M14" s="61" t="s">
        <v>33</v>
      </c>
      <c r="N14" s="69"/>
      <c r="O14" s="61" t="s">
        <v>2</v>
      </c>
      <c r="P14" s="69"/>
      <c r="Q14" s="59" t="s">
        <v>5</v>
      </c>
      <c r="R14" s="59"/>
      <c r="S14" s="61" t="s">
        <v>1</v>
      </c>
      <c r="T14" s="69"/>
      <c r="U14" s="63" t="s">
        <v>3</v>
      </c>
      <c r="V14" s="70"/>
      <c r="W14" s="61" t="s">
        <v>0</v>
      </c>
      <c r="X14" s="69"/>
      <c r="Y14" s="61" t="s">
        <v>1</v>
      </c>
      <c r="Z14" s="69"/>
    </row>
    <row r="15" spans="1:26" ht="13.15" x14ac:dyDescent="0.25">
      <c r="A15" s="42">
        <v>11</v>
      </c>
      <c r="B15" s="43"/>
      <c r="C15" s="63" t="s">
        <v>3</v>
      </c>
      <c r="D15" s="63"/>
      <c r="E15" s="61" t="s">
        <v>0</v>
      </c>
      <c r="F15" s="61">
        <v>1</v>
      </c>
      <c r="G15" s="61" t="s">
        <v>33</v>
      </c>
      <c r="H15" s="69"/>
      <c r="I15" s="63" t="s">
        <v>3</v>
      </c>
      <c r="J15" s="64"/>
      <c r="K15" s="59" t="s">
        <v>5</v>
      </c>
      <c r="L15" s="109"/>
      <c r="M15" s="61" t="s">
        <v>1</v>
      </c>
      <c r="N15" s="69"/>
      <c r="O15" s="63" t="s">
        <v>3</v>
      </c>
      <c r="P15" s="64"/>
      <c r="Q15" s="61" t="s">
        <v>0</v>
      </c>
      <c r="R15" s="61"/>
      <c r="S15" s="61" t="s">
        <v>2</v>
      </c>
      <c r="T15" s="69"/>
      <c r="U15" s="63" t="s">
        <v>4</v>
      </c>
      <c r="V15" s="70"/>
      <c r="W15" s="61" t="s">
        <v>33</v>
      </c>
      <c r="X15" s="60" t="s">
        <v>6</v>
      </c>
      <c r="Y15" s="61" t="s">
        <v>2</v>
      </c>
      <c r="Z15" s="69"/>
    </row>
    <row r="16" spans="1:26" ht="13.15" x14ac:dyDescent="0.25">
      <c r="A16" s="42">
        <v>12</v>
      </c>
      <c r="B16" s="43"/>
      <c r="C16" s="63" t="s">
        <v>4</v>
      </c>
      <c r="D16" s="63"/>
      <c r="E16" s="61" t="s">
        <v>33</v>
      </c>
      <c r="F16" s="61">
        <v>1</v>
      </c>
      <c r="G16" s="61" t="s">
        <v>1</v>
      </c>
      <c r="H16" s="69"/>
      <c r="I16" s="63" t="s">
        <v>4</v>
      </c>
      <c r="J16" s="64"/>
      <c r="K16" s="61" t="s">
        <v>0</v>
      </c>
      <c r="L16" s="69"/>
      <c r="M16" s="61" t="s">
        <v>2</v>
      </c>
      <c r="N16" s="69"/>
      <c r="O16" s="63" t="s">
        <v>4</v>
      </c>
      <c r="P16" s="64"/>
      <c r="Q16" s="61" t="s">
        <v>33</v>
      </c>
      <c r="R16" s="61"/>
      <c r="S16" s="63" t="s">
        <v>3</v>
      </c>
      <c r="T16" s="70"/>
      <c r="U16" s="59" t="s">
        <v>5</v>
      </c>
      <c r="V16" s="71"/>
      <c r="W16" s="61" t="s">
        <v>1</v>
      </c>
      <c r="X16" s="69"/>
      <c r="Y16" s="63" t="s">
        <v>3</v>
      </c>
      <c r="Z16" s="64"/>
    </row>
    <row r="17" spans="1:27" ht="13.15" x14ac:dyDescent="0.25">
      <c r="A17" s="42">
        <v>13</v>
      </c>
      <c r="B17" s="43"/>
      <c r="C17" s="59" t="s">
        <v>5</v>
      </c>
      <c r="D17" s="59">
        <v>1</v>
      </c>
      <c r="E17" s="61" t="s">
        <v>1</v>
      </c>
      <c r="F17" s="61">
        <v>1</v>
      </c>
      <c r="G17" s="61" t="s">
        <v>2</v>
      </c>
      <c r="H17" s="69"/>
      <c r="I17" s="59" t="s">
        <v>5</v>
      </c>
      <c r="J17" s="65" t="s">
        <v>6</v>
      </c>
      <c r="K17" s="61" t="s">
        <v>33</v>
      </c>
      <c r="L17" s="69"/>
      <c r="M17" s="63" t="s">
        <v>3</v>
      </c>
      <c r="N17" s="64"/>
      <c r="O17" s="59" t="s">
        <v>5</v>
      </c>
      <c r="P17" s="69"/>
      <c r="Q17" s="61" t="s">
        <v>1</v>
      </c>
      <c r="R17" s="61"/>
      <c r="S17" s="63" t="s">
        <v>4</v>
      </c>
      <c r="T17" s="70"/>
      <c r="U17" s="61" t="s">
        <v>0</v>
      </c>
      <c r="V17" s="69"/>
      <c r="W17" s="61" t="s">
        <v>2</v>
      </c>
      <c r="X17" s="69"/>
      <c r="Y17" s="63" t="s">
        <v>4</v>
      </c>
      <c r="Z17" s="64"/>
    </row>
    <row r="18" spans="1:27" ht="13.15" x14ac:dyDescent="0.25">
      <c r="A18" s="42">
        <v>14</v>
      </c>
      <c r="B18" s="43"/>
      <c r="C18" s="61" t="s">
        <v>0</v>
      </c>
      <c r="D18" s="61">
        <v>1</v>
      </c>
      <c r="E18" s="61" t="s">
        <v>2</v>
      </c>
      <c r="F18" s="61">
        <v>1</v>
      </c>
      <c r="G18" s="63" t="s">
        <v>3</v>
      </c>
      <c r="H18" s="64"/>
      <c r="I18" s="61" t="s">
        <v>0</v>
      </c>
      <c r="J18" s="69"/>
      <c r="K18" s="61" t="s">
        <v>1</v>
      </c>
      <c r="L18" s="69"/>
      <c r="M18" s="63" t="s">
        <v>4</v>
      </c>
      <c r="N18" s="66"/>
      <c r="O18" s="61" t="s">
        <v>0</v>
      </c>
      <c r="P18" s="65" t="s">
        <v>6</v>
      </c>
      <c r="Q18" s="61" t="s">
        <v>2</v>
      </c>
      <c r="R18" s="61"/>
      <c r="S18" s="59" t="s">
        <v>5</v>
      </c>
      <c r="T18" s="71"/>
      <c r="U18" s="61" t="s">
        <v>33</v>
      </c>
      <c r="V18" s="69"/>
      <c r="W18" s="63" t="s">
        <v>3</v>
      </c>
      <c r="X18" s="64"/>
      <c r="Y18" s="59" t="s">
        <v>5</v>
      </c>
      <c r="Z18" s="69"/>
    </row>
    <row r="19" spans="1:27" ht="13.15" x14ac:dyDescent="0.25">
      <c r="A19" s="42">
        <v>15</v>
      </c>
      <c r="B19" s="43"/>
      <c r="C19" s="61" t="s">
        <v>33</v>
      </c>
      <c r="D19" s="61">
        <v>1</v>
      </c>
      <c r="E19" s="63" t="s">
        <v>3</v>
      </c>
      <c r="F19" s="63"/>
      <c r="G19" s="63" t="s">
        <v>4</v>
      </c>
      <c r="H19" s="64"/>
      <c r="I19" s="61" t="s">
        <v>33</v>
      </c>
      <c r="J19" s="69"/>
      <c r="K19" s="61" t="s">
        <v>2</v>
      </c>
      <c r="L19" s="69"/>
      <c r="M19" s="59" t="s">
        <v>5</v>
      </c>
      <c r="N19" s="69"/>
      <c r="O19" s="61" t="s">
        <v>33</v>
      </c>
      <c r="P19" s="69"/>
      <c r="Q19" s="63" t="s">
        <v>3</v>
      </c>
      <c r="R19" s="63"/>
      <c r="S19" s="61" t="s">
        <v>0</v>
      </c>
      <c r="T19" s="69"/>
      <c r="U19" s="61" t="s">
        <v>1</v>
      </c>
      <c r="V19" s="69"/>
      <c r="W19" s="63" t="s">
        <v>4</v>
      </c>
      <c r="X19" s="64"/>
      <c r="Y19" s="61" t="s">
        <v>0</v>
      </c>
      <c r="Z19" s="69"/>
    </row>
    <row r="20" spans="1:27" ht="13.15" x14ac:dyDescent="0.25">
      <c r="A20" s="42">
        <v>16</v>
      </c>
      <c r="B20" s="43"/>
      <c r="C20" s="61" t="s">
        <v>1</v>
      </c>
      <c r="D20" s="61">
        <v>1</v>
      </c>
      <c r="E20" s="63" t="s">
        <v>4</v>
      </c>
      <c r="F20" s="63"/>
      <c r="G20" s="59" t="s">
        <v>5</v>
      </c>
      <c r="H20" s="69"/>
      <c r="I20" s="61" t="s">
        <v>1</v>
      </c>
      <c r="J20" s="69"/>
      <c r="K20" s="63" t="s">
        <v>3</v>
      </c>
      <c r="L20" s="64"/>
      <c r="M20" s="61" t="s">
        <v>0</v>
      </c>
      <c r="N20" s="69"/>
      <c r="O20" s="61" t="s">
        <v>1</v>
      </c>
      <c r="P20" s="69"/>
      <c r="Q20" s="63" t="s">
        <v>4</v>
      </c>
      <c r="R20" s="63"/>
      <c r="S20" s="61" t="s">
        <v>33</v>
      </c>
      <c r="T20" s="69"/>
      <c r="U20" s="61" t="s">
        <v>2</v>
      </c>
      <c r="V20" s="69"/>
      <c r="W20" s="59" t="s">
        <v>5</v>
      </c>
      <c r="X20" s="69"/>
      <c r="Y20" s="61" t="s">
        <v>33</v>
      </c>
      <c r="Z20" s="69"/>
    </row>
    <row r="21" spans="1:27" ht="13.15" x14ac:dyDescent="0.25">
      <c r="A21" s="42">
        <v>17</v>
      </c>
      <c r="B21" s="43"/>
      <c r="C21" s="61" t="s">
        <v>2</v>
      </c>
      <c r="D21" s="61">
        <v>1</v>
      </c>
      <c r="E21" s="59" t="s">
        <v>5</v>
      </c>
      <c r="F21" s="59">
        <v>1</v>
      </c>
      <c r="G21" s="61" t="s">
        <v>0</v>
      </c>
      <c r="H21" s="69"/>
      <c r="I21" s="61" t="s">
        <v>2</v>
      </c>
      <c r="J21" s="69"/>
      <c r="K21" s="63" t="s">
        <v>4</v>
      </c>
      <c r="L21" s="64"/>
      <c r="M21" s="61" t="s">
        <v>33</v>
      </c>
      <c r="N21" s="69"/>
      <c r="O21" s="61" t="s">
        <v>2</v>
      </c>
      <c r="P21" s="69"/>
      <c r="Q21" s="59" t="s">
        <v>5</v>
      </c>
      <c r="R21" s="59"/>
      <c r="S21" s="61" t="s">
        <v>1</v>
      </c>
      <c r="T21" s="69"/>
      <c r="U21" s="63" t="s">
        <v>3</v>
      </c>
      <c r="V21" s="70"/>
      <c r="W21" s="61" t="s">
        <v>0</v>
      </c>
      <c r="X21" s="69"/>
      <c r="Y21" s="61" t="s">
        <v>1</v>
      </c>
      <c r="Z21" s="69"/>
    </row>
    <row r="22" spans="1:27" ht="13.15" x14ac:dyDescent="0.25">
      <c r="A22" s="42">
        <v>18</v>
      </c>
      <c r="B22" s="43"/>
      <c r="C22" s="63" t="s">
        <v>3</v>
      </c>
      <c r="D22" s="63"/>
      <c r="E22" s="61" t="s">
        <v>0</v>
      </c>
      <c r="F22" s="61">
        <v>1</v>
      </c>
      <c r="G22" s="61" t="s">
        <v>33</v>
      </c>
      <c r="H22" s="69"/>
      <c r="I22" s="63" t="s">
        <v>3</v>
      </c>
      <c r="J22" s="64"/>
      <c r="K22" s="59" t="s">
        <v>5</v>
      </c>
      <c r="L22" s="69"/>
      <c r="M22" s="61" t="s">
        <v>1</v>
      </c>
      <c r="N22" s="69"/>
      <c r="O22" s="63" t="s">
        <v>3</v>
      </c>
      <c r="P22" s="64"/>
      <c r="Q22" s="61" t="s">
        <v>0</v>
      </c>
      <c r="R22" s="61"/>
      <c r="S22" s="61" t="s">
        <v>2</v>
      </c>
      <c r="T22" s="69"/>
      <c r="U22" s="63" t="s">
        <v>4</v>
      </c>
      <c r="V22" s="70"/>
      <c r="W22" s="61" t="s">
        <v>33</v>
      </c>
      <c r="X22" s="69"/>
      <c r="Y22" s="61" t="s">
        <v>2</v>
      </c>
      <c r="Z22" s="69"/>
    </row>
    <row r="23" spans="1:27" ht="13.15" x14ac:dyDescent="0.25">
      <c r="A23" s="42">
        <v>19</v>
      </c>
      <c r="B23" s="43"/>
      <c r="C23" s="63" t="s">
        <v>4</v>
      </c>
      <c r="D23" s="63"/>
      <c r="E23" s="61" t="s">
        <v>33</v>
      </c>
      <c r="F23" s="61">
        <v>1</v>
      </c>
      <c r="G23" s="61" t="s">
        <v>1</v>
      </c>
      <c r="H23" s="69"/>
      <c r="I23" s="63" t="s">
        <v>4</v>
      </c>
      <c r="J23" s="64"/>
      <c r="K23" s="61" t="s">
        <v>0</v>
      </c>
      <c r="L23" s="69"/>
      <c r="M23" s="61" t="s">
        <v>2</v>
      </c>
      <c r="N23" s="69"/>
      <c r="O23" s="63" t="s">
        <v>4</v>
      </c>
      <c r="P23" s="64"/>
      <c r="Q23" s="61" t="s">
        <v>33</v>
      </c>
      <c r="R23" s="61"/>
      <c r="S23" s="63" t="s">
        <v>3</v>
      </c>
      <c r="T23" s="70"/>
      <c r="U23" s="59" t="s">
        <v>5</v>
      </c>
      <c r="V23" s="69"/>
      <c r="W23" s="61" t="s">
        <v>1</v>
      </c>
      <c r="X23" s="69"/>
      <c r="Y23" s="63" t="s">
        <v>3</v>
      </c>
      <c r="Z23" s="64"/>
    </row>
    <row r="24" spans="1:27" ht="13.15" x14ac:dyDescent="0.25">
      <c r="A24" s="42">
        <v>20</v>
      </c>
      <c r="B24" s="43"/>
      <c r="C24" s="59" t="s">
        <v>5</v>
      </c>
      <c r="D24" s="59">
        <v>1</v>
      </c>
      <c r="E24" s="61" t="s">
        <v>1</v>
      </c>
      <c r="F24" s="61">
        <v>1</v>
      </c>
      <c r="G24" s="61" t="s">
        <v>2</v>
      </c>
      <c r="H24" s="69"/>
      <c r="I24" s="59" t="s">
        <v>5</v>
      </c>
      <c r="J24" s="69"/>
      <c r="K24" s="61" t="s">
        <v>33</v>
      </c>
      <c r="L24" s="69"/>
      <c r="M24" s="63" t="s">
        <v>3</v>
      </c>
      <c r="N24" s="64"/>
      <c r="O24" s="59" t="s">
        <v>5</v>
      </c>
      <c r="P24" s="69"/>
      <c r="Q24" s="61" t="s">
        <v>1</v>
      </c>
      <c r="R24" s="61"/>
      <c r="S24" s="63" t="s">
        <v>4</v>
      </c>
      <c r="T24" s="70"/>
      <c r="U24" s="61" t="s">
        <v>0</v>
      </c>
      <c r="V24" s="69"/>
      <c r="W24" s="61" t="s">
        <v>2</v>
      </c>
      <c r="X24" s="69"/>
      <c r="Y24" s="63" t="s">
        <v>4</v>
      </c>
      <c r="Z24" s="64"/>
    </row>
    <row r="25" spans="1:27" ht="13.15" x14ac:dyDescent="0.25">
      <c r="A25" s="42">
        <v>21</v>
      </c>
      <c r="B25" s="43"/>
      <c r="C25" s="61" t="s">
        <v>0</v>
      </c>
      <c r="D25" s="61">
        <v>1</v>
      </c>
      <c r="E25" s="61" t="s">
        <v>2</v>
      </c>
      <c r="F25" s="61">
        <v>1</v>
      </c>
      <c r="G25" s="63" t="s">
        <v>3</v>
      </c>
      <c r="H25" s="64"/>
      <c r="I25" s="61" t="s">
        <v>0</v>
      </c>
      <c r="J25" s="69"/>
      <c r="K25" s="61" t="s">
        <v>1</v>
      </c>
      <c r="L25" s="65" t="s">
        <v>6</v>
      </c>
      <c r="M25" s="63" t="s">
        <v>4</v>
      </c>
      <c r="N25" s="64"/>
      <c r="O25" s="61" t="s">
        <v>0</v>
      </c>
      <c r="P25" s="69"/>
      <c r="Q25" s="61" t="s">
        <v>2</v>
      </c>
      <c r="R25" s="61"/>
      <c r="S25" s="59" t="s">
        <v>5</v>
      </c>
      <c r="T25" s="69"/>
      <c r="U25" s="61" t="s">
        <v>33</v>
      </c>
      <c r="V25" s="69"/>
      <c r="W25" s="63" t="s">
        <v>3</v>
      </c>
      <c r="X25" s="64"/>
      <c r="Y25" s="59" t="s">
        <v>5</v>
      </c>
      <c r="Z25" s="69"/>
    </row>
    <row r="26" spans="1:27" ht="13.15" x14ac:dyDescent="0.25">
      <c r="A26" s="42">
        <v>22</v>
      </c>
      <c r="B26" s="43"/>
      <c r="C26" s="61" t="s">
        <v>33</v>
      </c>
      <c r="D26" s="61">
        <v>1</v>
      </c>
      <c r="E26" s="63" t="s">
        <v>3</v>
      </c>
      <c r="F26" s="63"/>
      <c r="G26" s="63" t="s">
        <v>4</v>
      </c>
      <c r="H26" s="64"/>
      <c r="I26" s="61" t="s">
        <v>33</v>
      </c>
      <c r="J26" s="69"/>
      <c r="K26" s="61" t="s">
        <v>2</v>
      </c>
      <c r="L26" s="69"/>
      <c r="M26" s="59" t="s">
        <v>5</v>
      </c>
      <c r="N26" s="69"/>
      <c r="O26" s="61" t="s">
        <v>33</v>
      </c>
      <c r="P26" s="69"/>
      <c r="Q26" s="63" t="s">
        <v>3</v>
      </c>
      <c r="R26" s="63"/>
      <c r="S26" s="61" t="s">
        <v>0</v>
      </c>
      <c r="T26" s="69"/>
      <c r="U26" s="61" t="s">
        <v>1</v>
      </c>
      <c r="V26" s="69"/>
      <c r="W26" s="63" t="s">
        <v>4</v>
      </c>
      <c r="X26" s="64"/>
      <c r="Y26" s="61" t="s">
        <v>0</v>
      </c>
      <c r="Z26" s="69"/>
    </row>
    <row r="27" spans="1:27" ht="13.15" x14ac:dyDescent="0.25">
      <c r="A27" s="42">
        <v>23</v>
      </c>
      <c r="B27" s="43"/>
      <c r="C27" s="61" t="s">
        <v>1</v>
      </c>
      <c r="D27" s="61">
        <v>1</v>
      </c>
      <c r="E27" s="63" t="s">
        <v>4</v>
      </c>
      <c r="F27" s="63"/>
      <c r="G27" s="59" t="s">
        <v>5</v>
      </c>
      <c r="H27" s="69"/>
      <c r="I27" s="61" t="s">
        <v>1</v>
      </c>
      <c r="J27" s="69"/>
      <c r="K27" s="63" t="s">
        <v>3</v>
      </c>
      <c r="L27" s="64"/>
      <c r="M27" s="61" t="s">
        <v>0</v>
      </c>
      <c r="N27" s="69"/>
      <c r="O27" s="61" t="s">
        <v>1</v>
      </c>
      <c r="P27" s="69"/>
      <c r="Q27" s="63" t="s">
        <v>4</v>
      </c>
      <c r="R27" s="63"/>
      <c r="S27" s="61" t="s">
        <v>33</v>
      </c>
      <c r="T27" s="69"/>
      <c r="U27" s="61" t="s">
        <v>2</v>
      </c>
      <c r="V27" s="69"/>
      <c r="W27" s="59" t="s">
        <v>5</v>
      </c>
      <c r="X27" s="69"/>
      <c r="Y27" s="61" t="s">
        <v>33</v>
      </c>
      <c r="Z27" s="69"/>
    </row>
    <row r="28" spans="1:27" ht="13.15" x14ac:dyDescent="0.25">
      <c r="A28" s="42">
        <v>24</v>
      </c>
      <c r="B28" s="43"/>
      <c r="C28" s="61" t="s">
        <v>2</v>
      </c>
      <c r="D28" s="61">
        <v>1</v>
      </c>
      <c r="E28" s="59" t="s">
        <v>5</v>
      </c>
      <c r="F28" s="59"/>
      <c r="G28" s="61" t="s">
        <v>0</v>
      </c>
      <c r="H28" s="69"/>
      <c r="I28" s="61" t="s">
        <v>2</v>
      </c>
      <c r="J28" s="69"/>
      <c r="K28" s="63" t="s">
        <v>4</v>
      </c>
      <c r="L28" s="64"/>
      <c r="M28" s="61" t="s">
        <v>33</v>
      </c>
      <c r="N28" s="69"/>
      <c r="O28" s="61" t="s">
        <v>2</v>
      </c>
      <c r="P28" s="69"/>
      <c r="Q28" s="59" t="s">
        <v>5</v>
      </c>
      <c r="R28" s="59"/>
      <c r="S28" s="61" t="s">
        <v>1</v>
      </c>
      <c r="T28" s="69"/>
      <c r="U28" s="63" t="s">
        <v>3</v>
      </c>
      <c r="V28" s="70"/>
      <c r="W28" s="61" t="s">
        <v>0</v>
      </c>
      <c r="X28" s="69"/>
      <c r="Y28" s="61" t="s">
        <v>1</v>
      </c>
      <c r="Z28" s="69"/>
    </row>
    <row r="29" spans="1:27" ht="13.15" x14ac:dyDescent="0.25">
      <c r="A29" s="42">
        <v>25</v>
      </c>
      <c r="B29" s="43"/>
      <c r="C29" s="63" t="s">
        <v>3</v>
      </c>
      <c r="D29" s="63"/>
      <c r="E29" s="61" t="s">
        <v>0</v>
      </c>
      <c r="F29" s="61"/>
      <c r="G29" s="61" t="s">
        <v>33</v>
      </c>
      <c r="H29" s="69"/>
      <c r="I29" s="63" t="s">
        <v>3</v>
      </c>
      <c r="J29" s="64"/>
      <c r="K29" s="59" t="s">
        <v>5</v>
      </c>
      <c r="L29" s="69"/>
      <c r="M29" s="61" t="s">
        <v>1</v>
      </c>
      <c r="N29" s="69"/>
      <c r="O29" s="63" t="s">
        <v>3</v>
      </c>
      <c r="P29" s="64"/>
      <c r="Q29" s="61" t="s">
        <v>0</v>
      </c>
      <c r="R29" s="61"/>
      <c r="S29" s="61" t="s">
        <v>2</v>
      </c>
      <c r="T29" s="69"/>
      <c r="U29" s="63" t="s">
        <v>4</v>
      </c>
      <c r="V29" s="70"/>
      <c r="W29" s="61" t="s">
        <v>33</v>
      </c>
      <c r="X29" s="69"/>
      <c r="Y29" s="61" t="s">
        <v>2</v>
      </c>
      <c r="Z29" s="60" t="s">
        <v>6</v>
      </c>
    </row>
    <row r="30" spans="1:27" ht="13.15" x14ac:dyDescent="0.25">
      <c r="A30" s="42">
        <v>26</v>
      </c>
      <c r="B30" s="43"/>
      <c r="C30" s="63" t="s">
        <v>4</v>
      </c>
      <c r="D30" s="63"/>
      <c r="E30" s="61" t="s">
        <v>33</v>
      </c>
      <c r="F30" s="61"/>
      <c r="G30" s="61" t="s">
        <v>1</v>
      </c>
      <c r="H30" s="69"/>
      <c r="I30" s="63" t="s">
        <v>4</v>
      </c>
      <c r="J30" s="64"/>
      <c r="K30" s="61" t="s">
        <v>0</v>
      </c>
      <c r="L30" s="69"/>
      <c r="M30" s="61" t="s">
        <v>2</v>
      </c>
      <c r="N30" s="69"/>
      <c r="O30" s="63" t="s">
        <v>4</v>
      </c>
      <c r="P30" s="64"/>
      <c r="Q30" s="61" t="s">
        <v>33</v>
      </c>
      <c r="R30" s="61"/>
      <c r="S30" s="63" t="s">
        <v>3</v>
      </c>
      <c r="T30" s="70"/>
      <c r="U30" s="59" t="s">
        <v>5</v>
      </c>
      <c r="V30" s="69"/>
      <c r="W30" s="61" t="s">
        <v>1</v>
      </c>
      <c r="X30" s="69"/>
      <c r="Y30" s="63" t="s">
        <v>3</v>
      </c>
      <c r="Z30" s="64"/>
    </row>
    <row r="31" spans="1:27" ht="13.15" x14ac:dyDescent="0.25">
      <c r="A31" s="42">
        <v>27</v>
      </c>
      <c r="B31" s="43"/>
      <c r="C31" s="59" t="s">
        <v>5</v>
      </c>
      <c r="D31" s="59">
        <v>1</v>
      </c>
      <c r="E31" s="61" t="s">
        <v>1</v>
      </c>
      <c r="F31" s="61"/>
      <c r="G31" s="61" t="s">
        <v>2</v>
      </c>
      <c r="H31" s="69"/>
      <c r="I31" s="59" t="s">
        <v>5</v>
      </c>
      <c r="J31" s="69"/>
      <c r="K31" s="61" t="s">
        <v>33</v>
      </c>
      <c r="L31" s="69"/>
      <c r="M31" s="63" t="s">
        <v>3</v>
      </c>
      <c r="N31" s="64"/>
      <c r="O31" s="59" t="s">
        <v>5</v>
      </c>
      <c r="P31" s="69"/>
      <c r="Q31" s="61" t="s">
        <v>1</v>
      </c>
      <c r="R31" s="61"/>
      <c r="S31" s="63" t="s">
        <v>4</v>
      </c>
      <c r="T31" s="70"/>
      <c r="U31" s="61" t="s">
        <v>0</v>
      </c>
      <c r="V31" s="69"/>
      <c r="W31" s="61" t="s">
        <v>2</v>
      </c>
      <c r="X31" s="69"/>
      <c r="Y31" s="63" t="s">
        <v>4</v>
      </c>
      <c r="Z31" s="64"/>
    </row>
    <row r="32" spans="1:27" ht="13.15" x14ac:dyDescent="0.25">
      <c r="A32" s="42">
        <v>28</v>
      </c>
      <c r="B32" s="43"/>
      <c r="C32" s="61" t="s">
        <v>0</v>
      </c>
      <c r="D32" s="61">
        <v>1</v>
      </c>
      <c r="E32" s="61" t="s">
        <v>2</v>
      </c>
      <c r="F32" s="61"/>
      <c r="G32" s="63" t="s">
        <v>3</v>
      </c>
      <c r="H32" s="64"/>
      <c r="I32" s="61" t="s">
        <v>0</v>
      </c>
      <c r="J32" s="69"/>
      <c r="K32" s="61" t="s">
        <v>1</v>
      </c>
      <c r="L32" s="69"/>
      <c r="M32" s="63" t="s">
        <v>4</v>
      </c>
      <c r="N32" s="64"/>
      <c r="O32" s="61" t="s">
        <v>0</v>
      </c>
      <c r="P32" s="69"/>
      <c r="Q32" s="61" t="s">
        <v>2</v>
      </c>
      <c r="R32" s="61"/>
      <c r="S32" s="59" t="s">
        <v>5</v>
      </c>
      <c r="T32" s="69"/>
      <c r="U32" s="61" t="s">
        <v>33</v>
      </c>
      <c r="V32" s="69"/>
      <c r="W32" s="63" t="s">
        <v>3</v>
      </c>
      <c r="X32" s="64"/>
      <c r="Y32" s="59" t="s">
        <v>5</v>
      </c>
      <c r="Z32" s="69"/>
      <c r="AA32" s="32"/>
    </row>
    <row r="33" spans="1:28" ht="13.15" x14ac:dyDescent="0.25">
      <c r="A33" s="42">
        <v>29</v>
      </c>
      <c r="B33" s="43"/>
      <c r="C33" s="61" t="s">
        <v>33</v>
      </c>
      <c r="D33" s="61">
        <v>1</v>
      </c>
      <c r="E33" s="63" t="s">
        <v>3</v>
      </c>
      <c r="F33" s="63"/>
      <c r="G33" s="63" t="s">
        <v>4</v>
      </c>
      <c r="H33" s="64"/>
      <c r="I33" s="61" t="s">
        <v>33</v>
      </c>
      <c r="J33" s="69"/>
      <c r="K33" s="61" t="s">
        <v>2</v>
      </c>
      <c r="L33" s="69"/>
      <c r="M33" s="59" t="s">
        <v>5</v>
      </c>
      <c r="N33" s="69"/>
      <c r="O33" s="61" t="s">
        <v>33</v>
      </c>
      <c r="P33" s="69"/>
      <c r="Q33" s="63" t="s">
        <v>3</v>
      </c>
      <c r="R33" s="63"/>
      <c r="S33" s="61" t="s">
        <v>0</v>
      </c>
      <c r="T33" s="69"/>
      <c r="U33" s="61" t="s">
        <v>1</v>
      </c>
      <c r="V33" s="69"/>
      <c r="W33" s="63" t="s">
        <v>4</v>
      </c>
      <c r="X33" s="64"/>
      <c r="Y33" s="61" t="s">
        <v>0</v>
      </c>
      <c r="Z33" s="69"/>
      <c r="AA33" s="31"/>
      <c r="AB33" t="s">
        <v>35</v>
      </c>
    </row>
    <row r="34" spans="1:28" ht="13.15" x14ac:dyDescent="0.25">
      <c r="A34" s="42">
        <v>30</v>
      </c>
      <c r="B34" s="43"/>
      <c r="C34" s="61" t="s">
        <v>1</v>
      </c>
      <c r="D34" s="61">
        <v>1</v>
      </c>
      <c r="E34" s="67"/>
      <c r="F34" s="68"/>
      <c r="G34" s="59" t="s">
        <v>5</v>
      </c>
      <c r="H34" s="69"/>
      <c r="I34" s="61" t="s">
        <v>1</v>
      </c>
      <c r="J34" s="69"/>
      <c r="K34" s="63" t="s">
        <v>3</v>
      </c>
      <c r="L34" s="64"/>
      <c r="M34" s="61" t="s">
        <v>0</v>
      </c>
      <c r="N34" s="69"/>
      <c r="O34" s="61" t="s">
        <v>1</v>
      </c>
      <c r="P34" s="69"/>
      <c r="Q34" s="63" t="s">
        <v>4</v>
      </c>
      <c r="R34" s="63"/>
      <c r="S34" s="61" t="s">
        <v>33</v>
      </c>
      <c r="T34" s="69"/>
      <c r="U34" s="61" t="s">
        <v>2</v>
      </c>
      <c r="V34" s="69"/>
      <c r="W34" s="59" t="s">
        <v>5</v>
      </c>
      <c r="X34" s="69"/>
      <c r="Y34" s="61" t="s">
        <v>33</v>
      </c>
      <c r="Z34" s="69"/>
    </row>
    <row r="35" spans="1:28" ht="13.8" thickBot="1" x14ac:dyDescent="0.3">
      <c r="A35" s="44">
        <v>31</v>
      </c>
      <c r="B35" s="45"/>
      <c r="C35" s="61" t="s">
        <v>2</v>
      </c>
      <c r="D35" s="61">
        <v>1</v>
      </c>
      <c r="E35" s="67"/>
      <c r="F35" s="68"/>
      <c r="G35" s="61" t="s">
        <v>0</v>
      </c>
      <c r="H35" s="69"/>
      <c r="I35" s="67"/>
      <c r="J35" s="68"/>
      <c r="K35" s="63" t="s">
        <v>4</v>
      </c>
      <c r="L35" s="64"/>
      <c r="M35" s="107"/>
      <c r="N35" s="108"/>
      <c r="O35" s="61" t="s">
        <v>2</v>
      </c>
      <c r="P35" s="69"/>
      <c r="Q35" s="61" t="s">
        <v>5</v>
      </c>
      <c r="R35" s="61"/>
      <c r="S35" s="107"/>
      <c r="T35" s="108"/>
      <c r="U35" s="63" t="s">
        <v>3</v>
      </c>
      <c r="V35" s="64"/>
      <c r="W35" s="107"/>
      <c r="X35" s="108"/>
      <c r="Y35" s="61" t="s">
        <v>1</v>
      </c>
      <c r="Z35" s="69"/>
    </row>
    <row r="36" spans="1:28" ht="13.8" thickBot="1" x14ac:dyDescent="0.3">
      <c r="A36" s="105"/>
      <c r="B36" s="106"/>
      <c r="C36" s="107"/>
      <c r="D36" s="108"/>
      <c r="E36" s="107"/>
      <c r="F36" s="108"/>
      <c r="G36" s="107"/>
      <c r="H36" s="108"/>
      <c r="I36" s="107"/>
      <c r="J36" s="108"/>
      <c r="K36" s="107"/>
      <c r="L36" s="108"/>
      <c r="M36" s="107"/>
      <c r="N36" s="108"/>
      <c r="O36" s="107"/>
      <c r="P36" s="108"/>
      <c r="Q36" s="107"/>
      <c r="R36" s="108"/>
      <c r="S36" s="107"/>
      <c r="T36" s="108"/>
      <c r="U36" s="107"/>
      <c r="V36" s="108"/>
      <c r="W36" s="107"/>
      <c r="X36" s="108"/>
      <c r="Y36" s="107"/>
      <c r="Z36" s="108"/>
    </row>
    <row r="37" spans="1:28" ht="13.8" thickBot="1" x14ac:dyDescent="0.3">
      <c r="A37" s="167" t="s">
        <v>19</v>
      </c>
      <c r="B37" s="168"/>
      <c r="C37" s="169">
        <f>SUM(D5:D35)+(COUNTIF(D5:D35,"JAAd")/2)+(COUNTIF(D5:E35,"CPd")/2)</f>
        <v>22</v>
      </c>
      <c r="D37" s="170"/>
      <c r="E37" s="169">
        <f t="shared" ref="E37" si="0">SUM(F5:F35)+(COUNTIF(F5:F35,"JAAd")/2)+(COUNTIF(F5:G35,"CPd")/2)</f>
        <v>15</v>
      </c>
      <c r="F37" s="170"/>
      <c r="G37" s="169">
        <f t="shared" ref="G37" si="1">SUM(H5:H35)+(COUNTIF(H5:H35,"JAAd")/2)+(COUNTIF(H5:I35,"CPd")/2)</f>
        <v>0</v>
      </c>
      <c r="H37" s="170"/>
      <c r="I37" s="169">
        <f t="shared" ref="I37" si="2">SUM(J5:J35)+(COUNTIF(J5:J35,"JAAd")/2)+(COUNTIF(J5:K35,"CPd")/2)</f>
        <v>0</v>
      </c>
      <c r="J37" s="170"/>
      <c r="K37" s="169">
        <f t="shared" ref="K37" si="3">SUM(L5:L35)+(COUNTIF(L5:L35,"JAAd")/2)+(COUNTIF(L5:M35,"CPd")/2)</f>
        <v>0</v>
      </c>
      <c r="L37" s="170"/>
      <c r="M37" s="169">
        <f t="shared" ref="M37" si="4">SUM(N5:N35)+(COUNTIF(N5:N35,"JAAd")/2)+(COUNTIF(N5:O35,"CPd")/2)</f>
        <v>0</v>
      </c>
      <c r="N37" s="170"/>
      <c r="O37" s="169">
        <f t="shared" ref="O37" si="5">SUM(P5:P35)+(COUNTIF(P5:P35,"JAAd")/2)+(COUNTIF(P5:Q35,"CPd")/2)</f>
        <v>0</v>
      </c>
      <c r="P37" s="170"/>
      <c r="Q37" s="169">
        <f t="shared" ref="Q37" si="6">SUM(R5:R35)+(COUNTIF(R5:R35,"JAAd")/2)+(COUNTIF(R5:S35,"CPd")/2)</f>
        <v>0</v>
      </c>
      <c r="R37" s="170"/>
      <c r="S37" s="169">
        <f t="shared" ref="S37" si="7">SUM(T5:T35)+(COUNTIF(T5:T35,"JAAd")/2)+(COUNTIF(T5:U35,"CPd")/2)</f>
        <v>0</v>
      </c>
      <c r="T37" s="170"/>
      <c r="U37" s="169">
        <f>SUM(V5:V33)+(COUNTIF(V5:V33,"JAAd")/2)+(COUNTIF(V5:W35,"CPd")/2)</f>
        <v>0</v>
      </c>
      <c r="V37" s="170"/>
      <c r="W37" s="169">
        <f t="shared" ref="W37" si="8">SUM(X5:X35)+(COUNTIF(X5:X35,"JAAd")/2)+(COUNTIF(X5:Y35,"CPd")/2)</f>
        <v>0</v>
      </c>
      <c r="X37" s="170"/>
      <c r="Y37" s="169">
        <f>SUM(Z5:Z33)+(COUNTIF(Z5:Z33,"JAAd")/2)+(COUNTIF(Z5:AA35,"CPd")/2)</f>
        <v>0</v>
      </c>
      <c r="Z37" s="170"/>
    </row>
    <row r="38" spans="1:28" ht="15.65" x14ac:dyDescent="0.25">
      <c r="A38" s="8" t="s">
        <v>16</v>
      </c>
      <c r="D38" s="1"/>
      <c r="F38" s="3" t="s">
        <v>8</v>
      </c>
      <c r="G38" s="173">
        <f>SUM(C37:H37)</f>
        <v>37</v>
      </c>
      <c r="H38" s="174"/>
      <c r="J38" s="1"/>
      <c r="L38" s="3" t="s">
        <v>9</v>
      </c>
      <c r="M38" s="175">
        <f>SUM(I37:N37)</f>
        <v>0</v>
      </c>
      <c r="N38" s="176"/>
      <c r="P38" s="1"/>
      <c r="R38" s="3" t="s">
        <v>10</v>
      </c>
      <c r="S38" s="173">
        <f>SUM(O37:T37)</f>
        <v>0</v>
      </c>
      <c r="T38" s="174"/>
      <c r="V38" s="1"/>
      <c r="X38" s="3" t="s">
        <v>11</v>
      </c>
      <c r="Y38" s="175">
        <f>SUM(U37:Z37)</f>
        <v>0</v>
      </c>
      <c r="Z38" s="176"/>
      <c r="AB38" s="26"/>
    </row>
    <row r="39" spans="1:28" ht="13.15" x14ac:dyDescent="0.25">
      <c r="A39" s="8"/>
      <c r="D39" s="34"/>
      <c r="F39" s="36"/>
      <c r="G39" s="4"/>
      <c r="H39" s="4"/>
      <c r="J39" s="34"/>
      <c r="L39" s="3"/>
      <c r="M39" s="4"/>
      <c r="N39" s="4"/>
      <c r="P39" s="34"/>
      <c r="R39" s="3"/>
      <c r="S39" s="4"/>
      <c r="T39" s="4"/>
      <c r="V39" s="34"/>
      <c r="X39" s="3"/>
      <c r="Y39" s="4"/>
      <c r="Z39" s="35"/>
      <c r="AB39" s="26"/>
    </row>
    <row r="40" spans="1:28" ht="17.25" customHeight="1" x14ac:dyDescent="0.25">
      <c r="A40" s="8"/>
      <c r="D40" s="1"/>
      <c r="E40" s="9"/>
      <c r="G40" s="4"/>
      <c r="H40" s="4"/>
      <c r="I40" s="27"/>
      <c r="J40" s="1"/>
      <c r="L40" s="3"/>
      <c r="M40" s="4"/>
      <c r="N40" s="4"/>
      <c r="P40" s="1"/>
      <c r="R40" s="3"/>
      <c r="S40" s="4"/>
      <c r="T40" s="6"/>
      <c r="U40" s="28"/>
      <c r="V40" s="1"/>
      <c r="X40" s="3"/>
      <c r="Y40" s="4"/>
      <c r="Z40" s="5"/>
      <c r="AB40" s="26"/>
    </row>
    <row r="41" spans="1:28" ht="13.5" customHeight="1" thickBot="1" x14ac:dyDescent="0.25">
      <c r="A41" s="9" t="s">
        <v>12</v>
      </c>
      <c r="B41" s="9"/>
      <c r="C41" s="10"/>
      <c r="D41" s="9"/>
      <c r="E41" s="41"/>
      <c r="F41" s="40" t="s">
        <v>37</v>
      </c>
      <c r="G41" s="33"/>
      <c r="H41" s="171" t="s">
        <v>36</v>
      </c>
      <c r="I41" s="171"/>
      <c r="J41" s="172" t="s">
        <v>7</v>
      </c>
      <c r="K41" s="172"/>
      <c r="L41" s="152"/>
      <c r="M41" s="177"/>
      <c r="N41" s="177"/>
      <c r="O41" s="178" t="s">
        <v>41</v>
      </c>
      <c r="P41" s="178"/>
      <c r="Q41" s="178"/>
      <c r="R41" s="178"/>
      <c r="S41" s="178"/>
      <c r="T41" s="178"/>
      <c r="U41" s="178"/>
      <c r="V41" s="178"/>
      <c r="W41" s="178"/>
      <c r="X41" s="178"/>
      <c r="Y41" s="178"/>
      <c r="Z41" s="178"/>
    </row>
    <row r="42" spans="1:28" ht="13.15" thickBot="1" x14ac:dyDescent="0.25">
      <c r="A42" s="37" t="s">
        <v>17</v>
      </c>
      <c r="B42" s="38" t="s">
        <v>18</v>
      </c>
      <c r="C42" s="12"/>
      <c r="D42" s="11"/>
      <c r="E42" s="39"/>
      <c r="F42" s="157">
        <f>SUM(G38,M38,S38,Y38)</f>
        <v>37</v>
      </c>
      <c r="G42" s="158"/>
      <c r="H42" s="157">
        <v>218</v>
      </c>
      <c r="I42" s="158"/>
      <c r="J42" s="159">
        <f>+H42-F42</f>
        <v>181</v>
      </c>
      <c r="K42" s="160"/>
      <c r="L42" s="161"/>
      <c r="M42" s="162"/>
      <c r="N42" s="21"/>
      <c r="O42" s="178"/>
      <c r="P42" s="178"/>
      <c r="Q42" s="178"/>
      <c r="R42" s="178"/>
      <c r="S42" s="178"/>
      <c r="T42" s="178"/>
      <c r="U42" s="178"/>
      <c r="V42" s="178"/>
      <c r="W42" s="178"/>
      <c r="X42" s="178"/>
      <c r="Y42" s="178"/>
      <c r="Z42" s="178"/>
    </row>
    <row r="43" spans="1:28" ht="13.8" thickBot="1" x14ac:dyDescent="0.3">
      <c r="A43" s="114" t="s">
        <v>39</v>
      </c>
      <c r="B43" s="115" t="s">
        <v>65</v>
      </c>
      <c r="C43" s="116"/>
      <c r="D43" s="116"/>
      <c r="E43" s="117"/>
      <c r="F43" s="138">
        <f>COUNTIF($C$5:$Z$35,"CP19")</f>
        <v>0</v>
      </c>
      <c r="G43" s="139"/>
      <c r="H43" s="165"/>
      <c r="I43" s="166"/>
      <c r="J43" s="145">
        <f>H43-(F43+(0.5*F44))</f>
        <v>0</v>
      </c>
      <c r="K43" s="146"/>
      <c r="L43" s="163" t="s">
        <v>64</v>
      </c>
      <c r="M43" s="164"/>
      <c r="N43" s="14"/>
      <c r="O43" s="178"/>
      <c r="P43" s="178"/>
      <c r="Q43" s="178"/>
      <c r="R43" s="178"/>
      <c r="S43" s="178"/>
      <c r="T43" s="178"/>
      <c r="U43" s="178"/>
      <c r="V43" s="178"/>
      <c r="W43" s="178"/>
      <c r="X43" s="178"/>
      <c r="Y43" s="178"/>
      <c r="Z43" s="178"/>
    </row>
    <row r="44" spans="1:28" ht="13.15" x14ac:dyDescent="0.25">
      <c r="A44" s="118" t="s">
        <v>40</v>
      </c>
      <c r="B44" s="119" t="s">
        <v>66</v>
      </c>
      <c r="C44" s="120"/>
      <c r="D44" s="120"/>
      <c r="E44" s="121"/>
      <c r="F44" s="138">
        <f>COUNTIF($C$5:$Z$35,"CP19d")</f>
        <v>0</v>
      </c>
      <c r="G44" s="139"/>
      <c r="H44" s="138"/>
      <c r="I44" s="139"/>
      <c r="J44" s="148"/>
      <c r="K44" s="149"/>
      <c r="L44" s="103"/>
      <c r="M44" s="113"/>
      <c r="N44" s="102"/>
      <c r="O44" s="178"/>
      <c r="P44" s="178"/>
      <c r="Q44" s="178"/>
      <c r="R44" s="178"/>
      <c r="S44" s="178"/>
      <c r="T44" s="178"/>
      <c r="U44" s="178"/>
      <c r="V44" s="178"/>
      <c r="W44" s="178"/>
      <c r="X44" s="178"/>
      <c r="Y44" s="178"/>
      <c r="Z44" s="178"/>
    </row>
    <row r="45" spans="1:28" x14ac:dyDescent="0.2">
      <c r="A45" s="118" t="s">
        <v>61</v>
      </c>
      <c r="B45" s="119" t="s">
        <v>67</v>
      </c>
      <c r="C45" s="120"/>
      <c r="D45" s="120"/>
      <c r="E45" s="121"/>
      <c r="F45" s="138">
        <f>COUNTIF($C$5:$Z$35,"CP20")</f>
        <v>0</v>
      </c>
      <c r="G45" s="139"/>
      <c r="H45" s="145">
        <v>25</v>
      </c>
      <c r="I45" s="146"/>
      <c r="J45" s="145">
        <f>H45-(F45+(0.5*F46))</f>
        <v>25</v>
      </c>
      <c r="K45" s="146"/>
      <c r="L45" s="150"/>
      <c r="M45" s="151"/>
      <c r="N45" s="152"/>
      <c r="O45" s="178"/>
      <c r="P45" s="178"/>
      <c r="Q45" s="178"/>
      <c r="R45" s="178"/>
      <c r="S45" s="178"/>
      <c r="T45" s="178"/>
      <c r="U45" s="178"/>
      <c r="V45" s="178"/>
      <c r="W45" s="178"/>
      <c r="X45" s="178"/>
      <c r="Y45" s="178"/>
      <c r="Z45" s="178"/>
    </row>
    <row r="46" spans="1:28" x14ac:dyDescent="0.2">
      <c r="A46" s="118" t="s">
        <v>62</v>
      </c>
      <c r="B46" s="119" t="s">
        <v>68</v>
      </c>
      <c r="C46" s="120"/>
      <c r="D46" s="120"/>
      <c r="E46" s="121"/>
      <c r="F46" s="138">
        <f>COUNTIF($C$5:$Z$35,"CP20d")</f>
        <v>0</v>
      </c>
      <c r="G46" s="139"/>
      <c r="H46" s="148"/>
      <c r="I46" s="149"/>
      <c r="J46" s="148"/>
      <c r="K46" s="149"/>
      <c r="L46" s="101"/>
      <c r="M46" s="101"/>
      <c r="N46" s="101"/>
      <c r="O46" s="178"/>
      <c r="P46" s="178"/>
      <c r="Q46" s="178"/>
      <c r="R46" s="178"/>
      <c r="S46" s="178"/>
      <c r="T46" s="178"/>
      <c r="U46" s="178"/>
      <c r="V46" s="178"/>
      <c r="W46" s="178"/>
      <c r="X46" s="178"/>
      <c r="Y46" s="178"/>
      <c r="Z46" s="178"/>
    </row>
    <row r="47" spans="1:28" x14ac:dyDescent="0.2">
      <c r="A47" s="110" t="s">
        <v>42</v>
      </c>
      <c r="B47" s="15" t="s">
        <v>60</v>
      </c>
      <c r="C47" s="16"/>
      <c r="D47" s="16"/>
      <c r="E47" s="17"/>
      <c r="F47" s="138">
        <f>COUNTIF($C$5:$Z$35,"RTT")</f>
        <v>0</v>
      </c>
      <c r="G47" s="139"/>
      <c r="H47" s="145">
        <v>11</v>
      </c>
      <c r="I47" s="146"/>
      <c r="J47" s="145">
        <f>H47-(F47+(0.5*F48))</f>
        <v>11</v>
      </c>
      <c r="K47" s="146"/>
      <c r="L47" s="140"/>
      <c r="M47" s="141"/>
      <c r="N47" s="142"/>
      <c r="O47" s="178"/>
      <c r="P47" s="178"/>
      <c r="Q47" s="178"/>
      <c r="R47" s="178"/>
      <c r="S47" s="178"/>
      <c r="T47" s="178"/>
      <c r="U47" s="178"/>
      <c r="V47" s="178"/>
      <c r="W47" s="178"/>
      <c r="X47" s="178"/>
      <c r="Y47" s="178"/>
      <c r="Z47" s="178"/>
    </row>
    <row r="48" spans="1:28" x14ac:dyDescent="0.2">
      <c r="A48" s="110" t="s">
        <v>43</v>
      </c>
      <c r="B48" s="15" t="s">
        <v>63</v>
      </c>
      <c r="C48" s="16"/>
      <c r="D48" s="16"/>
      <c r="E48" s="17"/>
      <c r="F48" s="138">
        <f>COUNTIF($C$5:$Z$35,"DRTT")</f>
        <v>0</v>
      </c>
      <c r="G48" s="139"/>
      <c r="H48" s="143"/>
      <c r="I48" s="144"/>
      <c r="J48" s="148"/>
      <c r="K48" s="149"/>
      <c r="L48" s="104"/>
      <c r="M48" s="104"/>
      <c r="N48" s="104"/>
      <c r="O48" s="178"/>
      <c r="P48" s="178"/>
      <c r="Q48" s="178"/>
      <c r="R48" s="178"/>
      <c r="S48" s="178"/>
      <c r="T48" s="178"/>
      <c r="U48" s="178"/>
      <c r="V48" s="178"/>
      <c r="W48" s="178"/>
      <c r="X48" s="178"/>
      <c r="Y48" s="178"/>
      <c r="Z48" s="178"/>
    </row>
    <row r="49" spans="1:26" x14ac:dyDescent="0.2">
      <c r="A49" s="110" t="s">
        <v>47</v>
      </c>
      <c r="B49" s="15" t="s">
        <v>47</v>
      </c>
      <c r="C49" s="16"/>
      <c r="D49" s="16"/>
      <c r="E49" s="17"/>
      <c r="F49" s="138">
        <f>COUNTIF($C$5:$Z$35,"CET")</f>
        <v>0</v>
      </c>
      <c r="G49" s="139"/>
      <c r="H49" s="143"/>
      <c r="I49" s="144"/>
      <c r="J49" s="138">
        <f>+H49-F49</f>
        <v>0</v>
      </c>
      <c r="K49" s="139"/>
      <c r="L49" s="81"/>
      <c r="M49" s="81"/>
      <c r="N49" s="81"/>
      <c r="O49" s="178"/>
      <c r="P49" s="178"/>
      <c r="Q49" s="178"/>
      <c r="R49" s="178"/>
      <c r="S49" s="178"/>
      <c r="T49" s="178"/>
      <c r="U49" s="178"/>
      <c r="V49" s="178"/>
      <c r="W49" s="178"/>
      <c r="X49" s="178"/>
      <c r="Y49" s="178"/>
      <c r="Z49" s="178"/>
    </row>
    <row r="50" spans="1:26" ht="11.3" customHeight="1" x14ac:dyDescent="0.2">
      <c r="A50" s="110" t="s">
        <v>48</v>
      </c>
      <c r="B50" s="15" t="s">
        <v>48</v>
      </c>
      <c r="C50" s="16"/>
      <c r="D50" s="16"/>
      <c r="E50" s="17"/>
      <c r="F50" s="138">
        <f>COUNTIF($C$5:$Z$35,"CEF")</f>
        <v>0</v>
      </c>
      <c r="G50" s="139"/>
      <c r="H50" s="147"/>
      <c r="I50" s="147"/>
      <c r="J50" s="138">
        <f>+H50-F50</f>
        <v>0</v>
      </c>
      <c r="K50" s="139"/>
      <c r="N50" s="81"/>
      <c r="O50" s="178"/>
      <c r="P50" s="178"/>
      <c r="Q50" s="178"/>
      <c r="R50" s="178"/>
      <c r="S50" s="178"/>
      <c r="T50" s="178"/>
      <c r="U50" s="178"/>
      <c r="V50" s="178"/>
      <c r="W50" s="178"/>
      <c r="X50" s="178"/>
      <c r="Y50" s="178"/>
      <c r="Z50" s="178"/>
    </row>
    <row r="51" spans="1:26" ht="12.7" customHeight="1" x14ac:dyDescent="0.2">
      <c r="A51" s="111" t="s">
        <v>44</v>
      </c>
      <c r="B51" s="82" t="s">
        <v>45</v>
      </c>
      <c r="C51" s="83"/>
      <c r="D51" s="83"/>
      <c r="E51" s="84"/>
      <c r="F51" s="138">
        <f>COUNTIF($C$5:$Z$35,"PAT")</f>
        <v>0</v>
      </c>
      <c r="G51" s="139"/>
      <c r="H51" s="147"/>
      <c r="I51" s="147"/>
      <c r="J51" s="138">
        <f t="shared" ref="J51:J55" si="9">+F51-H51</f>
        <v>0</v>
      </c>
      <c r="K51" s="139"/>
      <c r="N51" s="14"/>
      <c r="O51" s="178"/>
      <c r="P51" s="178"/>
      <c r="Q51" s="178"/>
      <c r="R51" s="178"/>
      <c r="S51" s="178"/>
      <c r="T51" s="178"/>
      <c r="U51" s="178"/>
      <c r="V51" s="178"/>
      <c r="W51" s="178"/>
      <c r="X51" s="178"/>
      <c r="Y51" s="178"/>
      <c r="Z51" s="178"/>
    </row>
    <row r="52" spans="1:26" ht="12.7" customHeight="1" x14ac:dyDescent="0.2">
      <c r="A52" s="111" t="s">
        <v>46</v>
      </c>
      <c r="B52" s="85" t="s">
        <v>49</v>
      </c>
      <c r="C52" s="86"/>
      <c r="D52" s="86"/>
      <c r="E52" s="87"/>
      <c r="F52" s="138">
        <f>COUNTIF($C$5:$Z$35,"MAT")</f>
        <v>0</v>
      </c>
      <c r="G52" s="139"/>
      <c r="H52" s="137"/>
      <c r="I52" s="137"/>
      <c r="J52" s="138">
        <f t="shared" si="9"/>
        <v>0</v>
      </c>
      <c r="K52" s="139"/>
      <c r="N52" s="29"/>
      <c r="O52" s="178"/>
      <c r="P52" s="178"/>
      <c r="Q52" s="178"/>
      <c r="R52" s="178"/>
      <c r="S52" s="178"/>
      <c r="T52" s="178"/>
      <c r="U52" s="178"/>
      <c r="V52" s="178"/>
      <c r="W52" s="178"/>
      <c r="X52" s="178"/>
      <c r="Y52" s="178"/>
      <c r="Z52" s="178"/>
    </row>
    <row r="53" spans="1:26" ht="12.7" customHeight="1" x14ac:dyDescent="0.2">
      <c r="A53" s="111" t="s">
        <v>50</v>
      </c>
      <c r="B53" s="85" t="s">
        <v>32</v>
      </c>
      <c r="C53" s="86"/>
      <c r="D53" s="86"/>
      <c r="E53" s="87"/>
      <c r="F53" s="138">
        <f>COUNTIF($C$5:$Z$35,"MAL")</f>
        <v>0</v>
      </c>
      <c r="G53" s="139"/>
      <c r="H53" s="137"/>
      <c r="I53" s="137"/>
      <c r="J53" s="138">
        <f t="shared" si="9"/>
        <v>0</v>
      </c>
      <c r="K53" s="139"/>
      <c r="N53" s="81"/>
      <c r="O53" s="178"/>
      <c r="P53" s="178"/>
      <c r="Q53" s="178"/>
      <c r="R53" s="178"/>
      <c r="S53" s="178"/>
      <c r="T53" s="178"/>
      <c r="U53" s="178"/>
      <c r="V53" s="178"/>
      <c r="W53" s="178"/>
      <c r="X53" s="178"/>
      <c r="Y53" s="178"/>
      <c r="Z53" s="178"/>
    </row>
    <row r="54" spans="1:26" x14ac:dyDescent="0.2">
      <c r="A54" s="122" t="s">
        <v>69</v>
      </c>
      <c r="B54" s="123" t="s">
        <v>51</v>
      </c>
      <c r="C54" s="124"/>
      <c r="D54" s="124"/>
      <c r="E54" s="125"/>
      <c r="F54" s="138">
        <f>COUNTIF($C$5:$Z$35,"CE")</f>
        <v>0</v>
      </c>
      <c r="G54" s="139"/>
      <c r="H54" s="137"/>
      <c r="I54" s="137"/>
      <c r="J54" s="138">
        <f t="shared" si="9"/>
        <v>0</v>
      </c>
      <c r="K54" s="139"/>
      <c r="L54" s="14"/>
      <c r="M54" s="13"/>
      <c r="N54" s="14"/>
      <c r="O54" s="178"/>
      <c r="P54" s="178"/>
      <c r="Q54" s="178"/>
      <c r="R54" s="178"/>
      <c r="S54" s="178"/>
      <c r="T54" s="178"/>
      <c r="U54" s="178"/>
      <c r="V54" s="178"/>
      <c r="W54" s="178"/>
      <c r="X54" s="178"/>
      <c r="Y54" s="178"/>
      <c r="Z54" s="178"/>
    </row>
    <row r="55" spans="1:26" x14ac:dyDescent="0.2">
      <c r="A55" s="126" t="s">
        <v>53</v>
      </c>
      <c r="B55" s="127" t="s">
        <v>54</v>
      </c>
      <c r="C55" s="128"/>
      <c r="D55" s="128"/>
      <c r="E55" s="129"/>
      <c r="F55" s="138">
        <f>COUNTIF($C$5:$Z$35,"CF")</f>
        <v>0</v>
      </c>
      <c r="G55" s="139"/>
      <c r="H55" s="137"/>
      <c r="I55" s="137"/>
      <c r="J55" s="138">
        <f t="shared" si="9"/>
        <v>0</v>
      </c>
      <c r="K55" s="139"/>
      <c r="L55" s="46"/>
      <c r="M55" s="9"/>
      <c r="N55" s="10"/>
      <c r="O55" s="178"/>
      <c r="P55" s="178"/>
      <c r="Q55" s="178"/>
      <c r="R55" s="178"/>
      <c r="S55" s="178"/>
      <c r="T55" s="178"/>
      <c r="U55" s="178"/>
      <c r="V55" s="178"/>
      <c r="W55" s="178"/>
      <c r="X55" s="178"/>
      <c r="Y55" s="178"/>
      <c r="Z55" s="178"/>
    </row>
    <row r="56" spans="1:26" x14ac:dyDescent="0.2">
      <c r="A56" s="112" t="s">
        <v>6</v>
      </c>
      <c r="B56" s="18" t="s">
        <v>15</v>
      </c>
      <c r="C56" s="19"/>
      <c r="D56" s="19"/>
      <c r="E56" s="20"/>
      <c r="F56" s="138">
        <f>COUNTIF($C$5:$Z$35,"F")</f>
        <v>8</v>
      </c>
      <c r="G56" s="139"/>
      <c r="H56" s="156" t="s">
        <v>59</v>
      </c>
      <c r="I56" s="156"/>
      <c r="J56" s="137">
        <f>SUM(J43:K55)</f>
        <v>36</v>
      </c>
      <c r="K56" s="137"/>
      <c r="L56" s="76"/>
      <c r="M56" s="76"/>
      <c r="N56" s="77"/>
      <c r="O56" s="178"/>
      <c r="P56" s="178"/>
      <c r="Q56" s="178"/>
      <c r="R56" s="178"/>
      <c r="S56" s="178"/>
      <c r="T56" s="178"/>
      <c r="U56" s="178"/>
      <c r="V56" s="178"/>
      <c r="W56" s="178"/>
      <c r="X56" s="178"/>
      <c r="Y56" s="178"/>
      <c r="Z56" s="178"/>
    </row>
    <row r="57" spans="1:26" x14ac:dyDescent="0.2">
      <c r="O57" s="178"/>
      <c r="P57" s="178"/>
      <c r="Q57" s="178"/>
      <c r="R57" s="178"/>
      <c r="S57" s="178"/>
      <c r="T57" s="178"/>
      <c r="U57" s="178"/>
      <c r="V57" s="178"/>
      <c r="W57" s="178"/>
      <c r="X57" s="178"/>
      <c r="Y57" s="178"/>
      <c r="Z57" s="178"/>
    </row>
    <row r="58" spans="1:26" x14ac:dyDescent="0.2">
      <c r="A58" s="153" t="s">
        <v>13</v>
      </c>
      <c r="B58" s="154"/>
      <c r="C58" s="154"/>
      <c r="D58" s="154"/>
      <c r="E58" s="154"/>
      <c r="F58" s="155"/>
      <c r="G58" s="54" t="s">
        <v>14</v>
      </c>
      <c r="H58" s="55"/>
      <c r="I58" s="55"/>
      <c r="J58" s="55"/>
      <c r="K58" s="55"/>
      <c r="L58" s="56"/>
      <c r="O58" s="178"/>
      <c r="P58" s="178"/>
      <c r="Q58" s="178"/>
      <c r="R58" s="178"/>
      <c r="S58" s="178"/>
      <c r="T58" s="178"/>
      <c r="U58" s="178"/>
      <c r="V58" s="178"/>
      <c r="W58" s="178"/>
      <c r="X58" s="178"/>
      <c r="Y58" s="178"/>
      <c r="Z58" s="178"/>
    </row>
    <row r="59" spans="1:26" x14ac:dyDescent="0.2">
      <c r="A59" s="89"/>
      <c r="B59" s="90"/>
      <c r="C59" s="90"/>
      <c r="D59" s="90"/>
      <c r="E59" s="90"/>
      <c r="F59" s="91"/>
      <c r="G59" s="92"/>
      <c r="H59" s="93"/>
      <c r="I59" s="93"/>
      <c r="J59" s="93"/>
      <c r="K59" s="93"/>
      <c r="L59" s="94"/>
      <c r="M59" s="88" t="s">
        <v>55</v>
      </c>
      <c r="O59" s="178"/>
      <c r="P59" s="178"/>
      <c r="Q59" s="178"/>
      <c r="R59" s="178"/>
      <c r="S59" s="178"/>
      <c r="T59" s="178"/>
      <c r="U59" s="178"/>
      <c r="V59" s="178"/>
      <c r="W59" s="178"/>
      <c r="X59" s="178"/>
      <c r="Y59" s="178"/>
      <c r="Z59" s="178"/>
    </row>
    <row r="60" spans="1:26" x14ac:dyDescent="0.2">
      <c r="A60" s="73"/>
      <c r="B60" s="78"/>
      <c r="C60" s="78"/>
      <c r="D60" s="78"/>
      <c r="E60" s="78"/>
      <c r="F60" s="74"/>
      <c r="G60" s="79"/>
      <c r="H60" s="6"/>
      <c r="I60" s="6"/>
      <c r="J60" s="6"/>
      <c r="K60" s="6"/>
      <c r="L60" s="80"/>
      <c r="O60" s="178"/>
      <c r="P60" s="178"/>
      <c r="Q60" s="178"/>
      <c r="R60" s="178"/>
      <c r="S60" s="178"/>
      <c r="T60" s="178"/>
      <c r="U60" s="178"/>
      <c r="V60" s="178"/>
      <c r="W60" s="178"/>
      <c r="X60" s="178"/>
      <c r="Y60" s="178"/>
      <c r="Z60" s="178"/>
    </row>
    <row r="61" spans="1:26" x14ac:dyDescent="0.2">
      <c r="A61" s="95"/>
      <c r="B61" s="96"/>
      <c r="C61" s="96"/>
      <c r="D61" s="96"/>
      <c r="E61" s="96"/>
      <c r="F61" s="97"/>
      <c r="G61" s="98"/>
      <c r="H61" s="99"/>
      <c r="I61" s="99"/>
      <c r="J61" s="99"/>
      <c r="K61" s="99"/>
      <c r="L61" s="100"/>
      <c r="M61" s="88" t="s">
        <v>56</v>
      </c>
      <c r="O61" s="178"/>
      <c r="P61" s="178"/>
      <c r="Q61" s="178"/>
      <c r="R61" s="178"/>
      <c r="S61" s="178"/>
      <c r="T61" s="178"/>
      <c r="U61" s="178"/>
      <c r="V61" s="178"/>
      <c r="W61" s="178"/>
      <c r="X61" s="178"/>
      <c r="Y61" s="178"/>
      <c r="Z61" s="178"/>
    </row>
    <row r="62" spans="1:26" x14ac:dyDescent="0.2">
      <c r="A62" s="73"/>
      <c r="B62" s="78"/>
      <c r="C62" s="78"/>
      <c r="D62" s="78"/>
      <c r="E62" s="78"/>
      <c r="F62" s="74"/>
      <c r="G62" s="79"/>
      <c r="H62" s="6"/>
      <c r="I62" s="6"/>
      <c r="J62" s="6"/>
      <c r="K62" s="6"/>
      <c r="L62" s="80"/>
    </row>
    <row r="63" spans="1:26" x14ac:dyDescent="0.2">
      <c r="A63" s="50"/>
      <c r="B63" s="53"/>
      <c r="C63" s="53"/>
      <c r="D63" s="53"/>
      <c r="E63" s="53"/>
      <c r="F63" s="51"/>
      <c r="G63" s="30"/>
      <c r="H63" s="4"/>
      <c r="I63" s="4"/>
      <c r="J63" s="4"/>
      <c r="K63" s="4"/>
      <c r="L63" s="35"/>
      <c r="M63" s="88" t="s">
        <v>57</v>
      </c>
    </row>
    <row r="64" spans="1:26" x14ac:dyDescent="0.2">
      <c r="A64" s="48"/>
      <c r="B64" s="52"/>
      <c r="C64" s="52"/>
      <c r="D64" s="52"/>
      <c r="E64" s="52"/>
      <c r="F64" s="49"/>
      <c r="G64" s="57"/>
      <c r="H64" s="6"/>
      <c r="I64" s="6"/>
      <c r="J64" s="6"/>
      <c r="K64" s="6"/>
      <c r="L64" s="58"/>
    </row>
    <row r="65" spans="1:13" x14ac:dyDescent="0.2">
      <c r="A65" s="72"/>
      <c r="B65" s="81"/>
      <c r="C65" s="81"/>
      <c r="D65" s="81"/>
      <c r="E65" s="81"/>
      <c r="F65" s="75"/>
      <c r="G65" s="30"/>
      <c r="H65" s="4"/>
      <c r="I65" s="4"/>
      <c r="J65" s="4"/>
      <c r="K65" s="4"/>
      <c r="L65" s="35"/>
      <c r="M65" s="88" t="s">
        <v>58</v>
      </c>
    </row>
    <row r="66" spans="1:13" x14ac:dyDescent="0.2">
      <c r="A66" s="73"/>
      <c r="B66" s="78"/>
      <c r="C66" s="78"/>
      <c r="D66" s="78"/>
      <c r="E66" s="78"/>
      <c r="F66" s="74"/>
      <c r="G66" s="79"/>
      <c r="H66" s="6"/>
      <c r="I66" s="6"/>
      <c r="J66" s="6"/>
      <c r="K66" s="6"/>
      <c r="L66" s="80"/>
    </row>
    <row r="68" spans="1:13" ht="12.7" customHeight="1" x14ac:dyDescent="0.2">
      <c r="A68" s="130" t="s">
        <v>52</v>
      </c>
      <c r="B68" s="130"/>
      <c r="C68" s="130"/>
      <c r="D68" s="130"/>
      <c r="E68" s="130"/>
      <c r="F68" s="130"/>
      <c r="G68" s="130"/>
    </row>
  </sheetData>
  <mergeCells count="81">
    <mergeCell ref="O41:Z61"/>
    <mergeCell ref="E2:K2"/>
    <mergeCell ref="L2:Q2"/>
    <mergeCell ref="X2:Z2"/>
    <mergeCell ref="C4:D4"/>
    <mergeCell ref="E4:F4"/>
    <mergeCell ref="G4:H4"/>
    <mergeCell ref="I4:J4"/>
    <mergeCell ref="K4:L4"/>
    <mergeCell ref="M4:N4"/>
    <mergeCell ref="O4:P4"/>
    <mergeCell ref="Q4:R4"/>
    <mergeCell ref="S4:T4"/>
    <mergeCell ref="U4:V4"/>
    <mergeCell ref="W4:X4"/>
    <mergeCell ref="Y4:Z4"/>
    <mergeCell ref="F42:G42"/>
    <mergeCell ref="H41:I41"/>
    <mergeCell ref="J41:K41"/>
    <mergeCell ref="W37:X37"/>
    <mergeCell ref="Y37:Z37"/>
    <mergeCell ref="G38:H38"/>
    <mergeCell ref="M38:N38"/>
    <mergeCell ref="S38:T38"/>
    <mergeCell ref="Y38:Z38"/>
    <mergeCell ref="K37:L37"/>
    <mergeCell ref="M37:N37"/>
    <mergeCell ref="O37:P37"/>
    <mergeCell ref="Q37:R37"/>
    <mergeCell ref="S37:T37"/>
    <mergeCell ref="U37:V37"/>
    <mergeCell ref="L41:N41"/>
    <mergeCell ref="A37:B37"/>
    <mergeCell ref="C37:D37"/>
    <mergeCell ref="E37:F37"/>
    <mergeCell ref="G37:H37"/>
    <mergeCell ref="I37:J37"/>
    <mergeCell ref="H42:I42"/>
    <mergeCell ref="J42:K42"/>
    <mergeCell ref="L42:M42"/>
    <mergeCell ref="L43:M43"/>
    <mergeCell ref="H43:I44"/>
    <mergeCell ref="J43:K44"/>
    <mergeCell ref="J45:K46"/>
    <mergeCell ref="L45:N45"/>
    <mergeCell ref="A58:F58"/>
    <mergeCell ref="H51:I51"/>
    <mergeCell ref="J51:K51"/>
    <mergeCell ref="J47:K48"/>
    <mergeCell ref="H56:I56"/>
    <mergeCell ref="H53:I53"/>
    <mergeCell ref="J53:K53"/>
    <mergeCell ref="H54:I54"/>
    <mergeCell ref="J54:K54"/>
    <mergeCell ref="H55:I55"/>
    <mergeCell ref="J55:K55"/>
    <mergeCell ref="F49:G49"/>
    <mergeCell ref="H45:I46"/>
    <mergeCell ref="F50:G50"/>
    <mergeCell ref="F43:G43"/>
    <mergeCell ref="F45:G45"/>
    <mergeCell ref="F44:G44"/>
    <mergeCell ref="F47:G47"/>
    <mergeCell ref="F48:G48"/>
    <mergeCell ref="F46:G46"/>
    <mergeCell ref="F56:G56"/>
    <mergeCell ref="F55:G55"/>
    <mergeCell ref="F51:G51"/>
    <mergeCell ref="F52:G52"/>
    <mergeCell ref="F53:G53"/>
    <mergeCell ref="F54:G54"/>
    <mergeCell ref="J56:K56"/>
    <mergeCell ref="H52:I52"/>
    <mergeCell ref="J52:K52"/>
    <mergeCell ref="L47:N47"/>
    <mergeCell ref="H49:I49"/>
    <mergeCell ref="J49:K49"/>
    <mergeCell ref="H47:I47"/>
    <mergeCell ref="H48:I48"/>
    <mergeCell ref="J50:K50"/>
    <mergeCell ref="H50:I50"/>
  </mergeCells>
  <phoneticPr fontId="2" type="noConversion"/>
  <conditionalFormatting sqref="C5:Z35">
    <cfRule type="cellIs" dxfId="12" priority="1" operator="equal">
      <formula>"ce"</formula>
    </cfRule>
    <cfRule type="containsText" dxfId="11" priority="2" operator="containsText" text="c.e">
      <formula>NOT(ISERROR(SEARCH("c.e",C5)))</formula>
    </cfRule>
    <cfRule type="containsText" dxfId="10" priority="3" operator="containsText" text="cf">
      <formula>NOT(ISERROR(SEARCH("cf",C5)))</formula>
    </cfRule>
    <cfRule type="containsText" dxfId="9" priority="4" operator="containsText" text="ce">
      <formula>NOT(ISERROR(SEARCH("ce",C5)))</formula>
    </cfRule>
    <cfRule type="containsText" dxfId="8" priority="5" operator="containsText" text="mal">
      <formula>NOT(ISERROR(SEARCH("mal",C5)))</formula>
    </cfRule>
    <cfRule type="containsText" dxfId="7" priority="6" operator="containsText" text="mat">
      <formula>NOT(ISERROR(SEARCH("mat",C5)))</formula>
    </cfRule>
    <cfRule type="containsText" dxfId="6" priority="7" operator="containsText" text="pat">
      <formula>NOT(ISERROR(SEARCH("pat",C5)))</formula>
    </cfRule>
    <cfRule type="cellIs" dxfId="5" priority="8" operator="equal">
      <formula>"cef"</formula>
    </cfRule>
    <cfRule type="containsText" dxfId="4" priority="9" operator="containsText" text="cet">
      <formula>NOT(ISERROR(SEARCH("cet",C5)))</formula>
    </cfRule>
    <cfRule type="containsText" dxfId="3" priority="10" operator="containsText" text="drtt">
      <formula>NOT(ISERROR(SEARCH("drtt",C5)))</formula>
    </cfRule>
    <cfRule type="containsText" dxfId="2" priority="11" operator="containsText" text="rtt">
      <formula>NOT(ISERROR(SEARCH("rtt",C5)))</formula>
    </cfRule>
    <cfRule type="containsText" dxfId="1" priority="12" operator="containsText" text="rtt,drtt,cet,cef">
      <formula>NOT(ISERROR(SEARCH("rtt,drtt,cet,cef",C5)))</formula>
    </cfRule>
    <cfRule type="containsText" dxfId="0" priority="13" operator="containsText" text="CP">
      <formula>NOT(ISERROR(SEARCH("CP",C5)))</formula>
    </cfRule>
  </conditionalFormatting>
  <printOptions horizontalCentered="1"/>
  <pageMargins left="0.23622047244094491" right="7.874015748031496E-2" top="0" bottom="0.11811023622047245" header="0" footer="0.11811023622047245"/>
  <pageSetup paperSize="9" scale="66" orientation="landscape" r:id="rId1"/>
  <headerFooter alignWithMargins="0">
    <oddFooter>&amp;L&amp;Z&amp;F&amp;F&amp;R&amp;D</oddFooter>
  </headerFooter>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B10"/>
  <sheetViews>
    <sheetView zoomScaleNormal="100" workbookViewId="0">
      <selection activeCell="A24" sqref="A24"/>
    </sheetView>
  </sheetViews>
  <sheetFormatPr baseColWidth="10" defaultRowHeight="12.55" x14ac:dyDescent="0.2"/>
  <cols>
    <col min="1" max="1" width="75.44140625" bestFit="1" customWidth="1"/>
    <col min="2" max="2" width="16.88671875" bestFit="1" customWidth="1"/>
  </cols>
  <sheetData>
    <row r="1" spans="1:2" ht="17.55" x14ac:dyDescent="0.3">
      <c r="A1" s="131" t="s">
        <v>78</v>
      </c>
      <c r="B1" s="2"/>
    </row>
    <row r="2" spans="1:2" ht="17.55" x14ac:dyDescent="0.3">
      <c r="A2" s="2" t="s">
        <v>70</v>
      </c>
      <c r="B2" s="132" t="s">
        <v>74</v>
      </c>
    </row>
    <row r="3" spans="1:2" ht="17.55" x14ac:dyDescent="0.3">
      <c r="A3" s="2" t="s">
        <v>75</v>
      </c>
      <c r="B3" s="2">
        <v>366</v>
      </c>
    </row>
    <row r="4" spans="1:2" ht="17.55" x14ac:dyDescent="0.3">
      <c r="A4" s="2" t="s">
        <v>76</v>
      </c>
      <c r="B4" s="2">
        <v>104</v>
      </c>
    </row>
    <row r="5" spans="1:2" ht="17.55" x14ac:dyDescent="0.3">
      <c r="A5" s="2" t="s">
        <v>71</v>
      </c>
      <c r="B5" s="2">
        <v>25</v>
      </c>
    </row>
    <row r="6" spans="1:2" ht="17.55" x14ac:dyDescent="0.3">
      <c r="A6" s="2" t="s">
        <v>72</v>
      </c>
      <c r="B6" s="2">
        <v>8</v>
      </c>
    </row>
    <row r="7" spans="1:2" ht="17.55" x14ac:dyDescent="0.3">
      <c r="A7" s="136" t="s">
        <v>85</v>
      </c>
      <c r="B7" s="136">
        <f>+B3-B4-B5-B6</f>
        <v>229</v>
      </c>
    </row>
    <row r="8" spans="1:2" ht="17.55" x14ac:dyDescent="0.3">
      <c r="A8" s="2" t="s">
        <v>87</v>
      </c>
      <c r="B8" s="133">
        <v>11</v>
      </c>
    </row>
    <row r="9" spans="1:2" ht="17.55" x14ac:dyDescent="0.3">
      <c r="A9" s="2"/>
      <c r="B9" s="2"/>
    </row>
    <row r="10" spans="1:2" ht="17.55" x14ac:dyDescent="0.3">
      <c r="A10" s="2" t="s">
        <v>86</v>
      </c>
      <c r="B10" s="135">
        <f>B3-B4-B5-B6-B8</f>
        <v>218</v>
      </c>
    </row>
  </sheetData>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D19"/>
  <sheetViews>
    <sheetView zoomScale="110" zoomScaleNormal="110" workbookViewId="0">
      <selection activeCell="B5" sqref="B5:B6"/>
    </sheetView>
  </sheetViews>
  <sheetFormatPr baseColWidth="10" defaultRowHeight="12.55" x14ac:dyDescent="0.2"/>
  <cols>
    <col min="1" max="1" width="63.5546875" bestFit="1" customWidth="1"/>
    <col min="2" max="2" width="24.6640625" bestFit="1" customWidth="1"/>
  </cols>
  <sheetData>
    <row r="1" spans="1:4" ht="17.55" x14ac:dyDescent="0.3">
      <c r="A1" s="131" t="s">
        <v>79</v>
      </c>
      <c r="B1" s="2"/>
    </row>
    <row r="2" spans="1:4" ht="17.55" x14ac:dyDescent="0.3">
      <c r="A2" s="2" t="s">
        <v>70</v>
      </c>
      <c r="B2" s="132" t="s">
        <v>74</v>
      </c>
    </row>
    <row r="3" spans="1:4" ht="17.55" x14ac:dyDescent="0.3">
      <c r="A3" s="134" t="s">
        <v>80</v>
      </c>
      <c r="B3" s="2"/>
    </row>
    <row r="4" spans="1:4" ht="17.55" x14ac:dyDescent="0.3">
      <c r="A4" s="2" t="s">
        <v>84</v>
      </c>
      <c r="B4" s="2">
        <v>254</v>
      </c>
      <c r="D4" s="88" t="s">
        <v>82</v>
      </c>
    </row>
    <row r="5" spans="1:4" ht="17.55" x14ac:dyDescent="0.3">
      <c r="A5" s="2" t="s">
        <v>76</v>
      </c>
      <c r="B5" s="2">
        <v>104</v>
      </c>
    </row>
    <row r="6" spans="1:4" ht="17.55" x14ac:dyDescent="0.3">
      <c r="A6" s="2" t="s">
        <v>72</v>
      </c>
      <c r="B6" s="2">
        <v>8</v>
      </c>
    </row>
    <row r="7" spans="1:4" ht="17.55" x14ac:dyDescent="0.3">
      <c r="A7" s="132" t="s">
        <v>81</v>
      </c>
      <c r="B7" s="132">
        <f>SUM(B4:B6)</f>
        <v>366</v>
      </c>
    </row>
    <row r="8" spans="1:4" ht="17.55" x14ac:dyDescent="0.3">
      <c r="A8" s="2" t="s">
        <v>83</v>
      </c>
      <c r="B8" s="2">
        <v>218</v>
      </c>
    </row>
    <row r="9" spans="1:4" ht="17.55" x14ac:dyDescent="0.3">
      <c r="A9" s="2" t="s">
        <v>71</v>
      </c>
      <c r="B9" s="2">
        <v>25</v>
      </c>
    </row>
    <row r="10" spans="1:4" ht="17.55" x14ac:dyDescent="0.3">
      <c r="A10" s="2" t="s">
        <v>77</v>
      </c>
      <c r="B10" s="2">
        <v>11</v>
      </c>
    </row>
    <row r="11" spans="1:4" ht="17.55" x14ac:dyDescent="0.3">
      <c r="A11" s="2" t="s">
        <v>76</v>
      </c>
      <c r="B11" s="2">
        <v>104</v>
      </c>
    </row>
    <row r="12" spans="1:4" ht="17.55" x14ac:dyDescent="0.3">
      <c r="A12" s="2" t="s">
        <v>72</v>
      </c>
      <c r="B12" s="2">
        <v>8</v>
      </c>
    </row>
    <row r="13" spans="1:4" ht="17.55" x14ac:dyDescent="0.3">
      <c r="A13" s="132" t="s">
        <v>81</v>
      </c>
      <c r="B13" s="132">
        <f>SUM(B8:B12)</f>
        <v>366</v>
      </c>
    </row>
    <row r="14" spans="1:4" ht="18" customHeight="1" x14ac:dyDescent="0.2">
      <c r="A14" s="189" t="s">
        <v>77</v>
      </c>
      <c r="B14" s="190">
        <f>+B10</f>
        <v>11</v>
      </c>
    </row>
    <row r="15" spans="1:4" x14ac:dyDescent="0.2">
      <c r="A15" s="189"/>
      <c r="B15" s="190"/>
    </row>
    <row r="19" spans="2:2" ht="17.55" x14ac:dyDescent="0.3">
      <c r="B19" s="133"/>
    </row>
  </sheetData>
  <mergeCells count="2">
    <mergeCell ref="A14:A15"/>
    <mergeCell ref="B14:B15"/>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CRA PLANNING FORFAIT JOUR 2020</vt:lpstr>
      <vt:lpstr>Methode de calcul forfait jour </vt:lpstr>
      <vt:lpstr>Methode de calcul RTT 2020</vt:lpstr>
      <vt:lpstr>'CRA PLANNING FORFAIT JOUR 2020'!Zone_d_impression</vt:lpstr>
    </vt:vector>
  </TitlesOfParts>
  <Company>FICIME</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Schramm</dc:creator>
  <cp:lastModifiedBy>MASQUILIER, Simon</cp:lastModifiedBy>
  <cp:lastPrinted>2019-09-11T08:19:50Z</cp:lastPrinted>
  <dcterms:created xsi:type="dcterms:W3CDTF">2002-05-02T07:23:04Z</dcterms:created>
  <dcterms:modified xsi:type="dcterms:W3CDTF">2020-02-17T09:10:56Z</dcterms:modified>
</cp:coreProperties>
</file>